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6720" firstSheet="1" activeTab="6"/>
  </bookViews>
  <sheets>
    <sheet name="surveySetup" sheetId="1" r:id="rId1"/>
    <sheet name="surveyHistory" sheetId="2" r:id="rId2"/>
    <sheet name="environment93" sheetId="5" r:id="rId3"/>
    <sheet name="environment05" sheetId="3" r:id="rId4"/>
    <sheet name="data gate" sheetId="6" r:id="rId5"/>
    <sheet name="clean-up" sheetId="7" r:id="rId6"/>
    <sheet name="test-sheet" sheetId="8" r:id="rId7"/>
  </sheets>
  <calcPr calcId="145621"/>
</workbook>
</file>

<file path=xl/calcChain.xml><?xml version="1.0" encoding="utf-8"?>
<calcChain xmlns="http://schemas.openxmlformats.org/spreadsheetml/2006/main">
  <c r="U5" i="6" l="1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Y127" i="6"/>
  <c r="AZ127" i="6"/>
  <c r="BA127" i="6"/>
  <c r="BB127" i="6"/>
  <c r="BC127" i="6"/>
  <c r="BD127" i="6"/>
  <c r="BE127" i="6"/>
  <c r="BF127" i="6"/>
  <c r="BG127" i="6"/>
  <c r="BH127" i="6"/>
  <c r="BI127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Y128" i="6"/>
  <c r="AZ128" i="6"/>
  <c r="BA128" i="6"/>
  <c r="BB128" i="6"/>
  <c r="BC128" i="6"/>
  <c r="BD128" i="6"/>
  <c r="BE128" i="6"/>
  <c r="BF128" i="6"/>
  <c r="BG128" i="6"/>
  <c r="BH128" i="6"/>
  <c r="BI128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AZ129" i="6"/>
  <c r="BA129" i="6"/>
  <c r="BB129" i="6"/>
  <c r="BC129" i="6"/>
  <c r="BD129" i="6"/>
  <c r="BE129" i="6"/>
  <c r="BF129" i="6"/>
  <c r="BG129" i="6"/>
  <c r="BH129" i="6"/>
  <c r="BI129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AY130" i="6"/>
  <c r="AZ130" i="6"/>
  <c r="BA130" i="6"/>
  <c r="BB130" i="6"/>
  <c r="BC130" i="6"/>
  <c r="BD130" i="6"/>
  <c r="BE130" i="6"/>
  <c r="BF130" i="6"/>
  <c r="BG130" i="6"/>
  <c r="BH130" i="6"/>
  <c r="BI130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U131" i="6"/>
  <c r="AV131" i="6"/>
  <c r="AW131" i="6"/>
  <c r="AX131" i="6"/>
  <c r="AY131" i="6"/>
  <c r="AZ131" i="6"/>
  <c r="BA131" i="6"/>
  <c r="BB131" i="6"/>
  <c r="BC131" i="6"/>
  <c r="BD131" i="6"/>
  <c r="BE131" i="6"/>
  <c r="BF131" i="6"/>
  <c r="BG131" i="6"/>
  <c r="BH131" i="6"/>
  <c r="BI131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BG132" i="6"/>
  <c r="BH132" i="6"/>
  <c r="BI132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BH133" i="6"/>
  <c r="BI133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Y134" i="6"/>
  <c r="AZ134" i="6"/>
  <c r="BA134" i="6"/>
  <c r="BB134" i="6"/>
  <c r="BC134" i="6"/>
  <c r="BD134" i="6"/>
  <c r="BE134" i="6"/>
  <c r="BF134" i="6"/>
  <c r="BG134" i="6"/>
  <c r="BH134" i="6"/>
  <c r="BI134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U135" i="6"/>
  <c r="AV135" i="6"/>
  <c r="AW135" i="6"/>
  <c r="AX135" i="6"/>
  <c r="AY135" i="6"/>
  <c r="AZ135" i="6"/>
  <c r="BA135" i="6"/>
  <c r="BB135" i="6"/>
  <c r="BC135" i="6"/>
  <c r="BD135" i="6"/>
  <c r="BE135" i="6"/>
  <c r="BF135" i="6"/>
  <c r="BG135" i="6"/>
  <c r="BH135" i="6"/>
  <c r="BI135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U136" i="6"/>
  <c r="AV136" i="6"/>
  <c r="AW136" i="6"/>
  <c r="AX136" i="6"/>
  <c r="AY136" i="6"/>
  <c r="AZ136" i="6"/>
  <c r="BA136" i="6"/>
  <c r="BB136" i="6"/>
  <c r="BC136" i="6"/>
  <c r="BD136" i="6"/>
  <c r="BE136" i="6"/>
  <c r="BF136" i="6"/>
  <c r="BG136" i="6"/>
  <c r="BH136" i="6"/>
  <c r="BI136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AU137" i="6"/>
  <c r="AV137" i="6"/>
  <c r="AW137" i="6"/>
  <c r="AX137" i="6"/>
  <c r="AY137" i="6"/>
  <c r="AZ137" i="6"/>
  <c r="BA137" i="6"/>
  <c r="BB137" i="6"/>
  <c r="BC137" i="6"/>
  <c r="BD137" i="6"/>
  <c r="BE137" i="6"/>
  <c r="BF137" i="6"/>
  <c r="BG137" i="6"/>
  <c r="BH137" i="6"/>
  <c r="BI137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AU138" i="6"/>
  <c r="AV138" i="6"/>
  <c r="AW138" i="6"/>
  <c r="AX138" i="6"/>
  <c r="AY138" i="6"/>
  <c r="AZ138" i="6"/>
  <c r="BA138" i="6"/>
  <c r="BB138" i="6"/>
  <c r="BC138" i="6"/>
  <c r="BD138" i="6"/>
  <c r="BE138" i="6"/>
  <c r="BF138" i="6"/>
  <c r="BG138" i="6"/>
  <c r="BH138" i="6"/>
  <c r="BI138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AT139" i="6"/>
  <c r="AU139" i="6"/>
  <c r="AV139" i="6"/>
  <c r="AW139" i="6"/>
  <c r="AX139" i="6"/>
  <c r="AY139" i="6"/>
  <c r="AZ139" i="6"/>
  <c r="BA139" i="6"/>
  <c r="BB139" i="6"/>
  <c r="BC139" i="6"/>
  <c r="BD139" i="6"/>
  <c r="BE139" i="6"/>
  <c r="BF139" i="6"/>
  <c r="BG139" i="6"/>
  <c r="BH139" i="6"/>
  <c r="BI139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AY140" i="6"/>
  <c r="AZ140" i="6"/>
  <c r="BA140" i="6"/>
  <c r="BB140" i="6"/>
  <c r="BC140" i="6"/>
  <c r="BD140" i="6"/>
  <c r="BE140" i="6"/>
  <c r="BF140" i="6"/>
  <c r="BG140" i="6"/>
  <c r="BH140" i="6"/>
  <c r="BI140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BG141" i="6"/>
  <c r="BH141" i="6"/>
  <c r="BI141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G142" i="6"/>
  <c r="BH142" i="6"/>
  <c r="BI142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AY143" i="6"/>
  <c r="AZ143" i="6"/>
  <c r="BA143" i="6"/>
  <c r="BB143" i="6"/>
  <c r="BC143" i="6"/>
  <c r="BD143" i="6"/>
  <c r="BE143" i="6"/>
  <c r="BF143" i="6"/>
  <c r="BG143" i="6"/>
  <c r="BH143" i="6"/>
  <c r="BI143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Y144" i="6"/>
  <c r="AZ144" i="6"/>
  <c r="BA144" i="6"/>
  <c r="BB144" i="6"/>
  <c r="BC144" i="6"/>
  <c r="BD144" i="6"/>
  <c r="BE144" i="6"/>
  <c r="BF144" i="6"/>
  <c r="BG144" i="6"/>
  <c r="BH144" i="6"/>
  <c r="BI144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AY145" i="6"/>
  <c r="AZ145" i="6"/>
  <c r="BA145" i="6"/>
  <c r="BB145" i="6"/>
  <c r="BC145" i="6"/>
  <c r="BD145" i="6"/>
  <c r="BE145" i="6"/>
  <c r="BF145" i="6"/>
  <c r="BG145" i="6"/>
  <c r="BH145" i="6"/>
  <c r="BI145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Y146" i="6"/>
  <c r="AZ146" i="6"/>
  <c r="BA146" i="6"/>
  <c r="BB146" i="6"/>
  <c r="BC146" i="6"/>
  <c r="BD146" i="6"/>
  <c r="BE146" i="6"/>
  <c r="BF146" i="6"/>
  <c r="BG146" i="6"/>
  <c r="BH146" i="6"/>
  <c r="BI146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AY147" i="6"/>
  <c r="AZ147" i="6"/>
  <c r="BA147" i="6"/>
  <c r="BB147" i="6"/>
  <c r="BC147" i="6"/>
  <c r="BD147" i="6"/>
  <c r="BE147" i="6"/>
  <c r="BF147" i="6"/>
  <c r="BG147" i="6"/>
  <c r="BH147" i="6"/>
  <c r="BI147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AY148" i="6"/>
  <c r="AZ148" i="6"/>
  <c r="BA148" i="6"/>
  <c r="BB148" i="6"/>
  <c r="BC148" i="6"/>
  <c r="BD148" i="6"/>
  <c r="BE148" i="6"/>
  <c r="BF148" i="6"/>
  <c r="BG148" i="6"/>
  <c r="BH148" i="6"/>
  <c r="BI148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Y149" i="6"/>
  <c r="AZ149" i="6"/>
  <c r="BA149" i="6"/>
  <c r="BB149" i="6"/>
  <c r="BC149" i="6"/>
  <c r="BD149" i="6"/>
  <c r="BE149" i="6"/>
  <c r="BF149" i="6"/>
  <c r="BG149" i="6"/>
  <c r="BH149" i="6"/>
  <c r="BI149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BG150" i="6"/>
  <c r="BH150" i="6"/>
  <c r="BI150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BG151" i="6"/>
  <c r="BH151" i="6"/>
  <c r="BI151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X152" i="6"/>
  <c r="AY152" i="6"/>
  <c r="AZ152" i="6"/>
  <c r="BA152" i="6"/>
  <c r="BB152" i="6"/>
  <c r="BC152" i="6"/>
  <c r="BD152" i="6"/>
  <c r="BE152" i="6"/>
  <c r="BF152" i="6"/>
  <c r="BG152" i="6"/>
  <c r="BH152" i="6"/>
  <c r="BI152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AQ153" i="6"/>
  <c r="AR153" i="6"/>
  <c r="AS153" i="6"/>
  <c r="AT153" i="6"/>
  <c r="AU153" i="6"/>
  <c r="AV153" i="6"/>
  <c r="AW153" i="6"/>
  <c r="AX153" i="6"/>
  <c r="AY153" i="6"/>
  <c r="AZ153" i="6"/>
  <c r="BA153" i="6"/>
  <c r="BB153" i="6"/>
  <c r="BC153" i="6"/>
  <c r="BD153" i="6"/>
  <c r="BE153" i="6"/>
  <c r="BF153" i="6"/>
  <c r="BG153" i="6"/>
  <c r="BH153" i="6"/>
  <c r="BI153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AQ154" i="6"/>
  <c r="AR154" i="6"/>
  <c r="AS154" i="6"/>
  <c r="AT154" i="6"/>
  <c r="AU154" i="6"/>
  <c r="AV154" i="6"/>
  <c r="AW154" i="6"/>
  <c r="AX154" i="6"/>
  <c r="AY154" i="6"/>
  <c r="AZ154" i="6"/>
  <c r="BA154" i="6"/>
  <c r="BB154" i="6"/>
  <c r="BC154" i="6"/>
  <c r="BD154" i="6"/>
  <c r="BE154" i="6"/>
  <c r="BF154" i="6"/>
  <c r="BG154" i="6"/>
  <c r="BH154" i="6"/>
  <c r="BI154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AQ155" i="6"/>
  <c r="AR155" i="6"/>
  <c r="AS155" i="6"/>
  <c r="AT155" i="6"/>
  <c r="AU155" i="6"/>
  <c r="AV155" i="6"/>
  <c r="AW155" i="6"/>
  <c r="AX155" i="6"/>
  <c r="AY155" i="6"/>
  <c r="AZ155" i="6"/>
  <c r="BA155" i="6"/>
  <c r="BB155" i="6"/>
  <c r="BC155" i="6"/>
  <c r="BD155" i="6"/>
  <c r="BE155" i="6"/>
  <c r="BF155" i="6"/>
  <c r="BG155" i="6"/>
  <c r="BH155" i="6"/>
  <c r="BI155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AQ156" i="6"/>
  <c r="AR156" i="6"/>
  <c r="AS156" i="6"/>
  <c r="AT156" i="6"/>
  <c r="AU156" i="6"/>
  <c r="AV156" i="6"/>
  <c r="AW156" i="6"/>
  <c r="AX156" i="6"/>
  <c r="AY156" i="6"/>
  <c r="AZ156" i="6"/>
  <c r="BA156" i="6"/>
  <c r="BB156" i="6"/>
  <c r="BC156" i="6"/>
  <c r="BD156" i="6"/>
  <c r="BE156" i="6"/>
  <c r="BF156" i="6"/>
  <c r="BG156" i="6"/>
  <c r="BH156" i="6"/>
  <c r="BI156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AQ157" i="6"/>
  <c r="AR157" i="6"/>
  <c r="AS157" i="6"/>
  <c r="AT157" i="6"/>
  <c r="AU157" i="6"/>
  <c r="AV157" i="6"/>
  <c r="AW157" i="6"/>
  <c r="AX157" i="6"/>
  <c r="AY157" i="6"/>
  <c r="AZ157" i="6"/>
  <c r="BA157" i="6"/>
  <c r="BB157" i="6"/>
  <c r="BC157" i="6"/>
  <c r="BD157" i="6"/>
  <c r="BE157" i="6"/>
  <c r="BF157" i="6"/>
  <c r="BG157" i="6"/>
  <c r="BH157" i="6"/>
  <c r="BI157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AQ158" i="6"/>
  <c r="AR158" i="6"/>
  <c r="AS158" i="6"/>
  <c r="AT158" i="6"/>
  <c r="AU158" i="6"/>
  <c r="AV158" i="6"/>
  <c r="AW158" i="6"/>
  <c r="AX158" i="6"/>
  <c r="AY158" i="6"/>
  <c r="AZ158" i="6"/>
  <c r="BA158" i="6"/>
  <c r="BB158" i="6"/>
  <c r="BC158" i="6"/>
  <c r="BD158" i="6"/>
  <c r="BE158" i="6"/>
  <c r="BF158" i="6"/>
  <c r="BG158" i="6"/>
  <c r="BH158" i="6"/>
  <c r="BI158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BG159" i="6"/>
  <c r="BH159" i="6"/>
  <c r="BI159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BG160" i="6"/>
  <c r="BH160" i="6"/>
  <c r="BI160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AY161" i="6"/>
  <c r="AZ161" i="6"/>
  <c r="BA161" i="6"/>
  <c r="BB161" i="6"/>
  <c r="BC161" i="6"/>
  <c r="BD161" i="6"/>
  <c r="BE161" i="6"/>
  <c r="BF161" i="6"/>
  <c r="BG161" i="6"/>
  <c r="BH161" i="6"/>
  <c r="BI161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AN162" i="6"/>
  <c r="AO162" i="6"/>
  <c r="AP162" i="6"/>
  <c r="AQ162" i="6"/>
  <c r="AR162" i="6"/>
  <c r="AS162" i="6"/>
  <c r="AT162" i="6"/>
  <c r="AU162" i="6"/>
  <c r="AV162" i="6"/>
  <c r="AW162" i="6"/>
  <c r="AX162" i="6"/>
  <c r="AY162" i="6"/>
  <c r="AZ162" i="6"/>
  <c r="BA162" i="6"/>
  <c r="BB162" i="6"/>
  <c r="BC162" i="6"/>
  <c r="BD162" i="6"/>
  <c r="BE162" i="6"/>
  <c r="BF162" i="6"/>
  <c r="BG162" i="6"/>
  <c r="BH162" i="6"/>
  <c r="BI162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S163" i="6"/>
  <c r="AT163" i="6"/>
  <c r="AU163" i="6"/>
  <c r="AV163" i="6"/>
  <c r="AW163" i="6"/>
  <c r="AX163" i="6"/>
  <c r="AY163" i="6"/>
  <c r="AZ163" i="6"/>
  <c r="BA163" i="6"/>
  <c r="BB163" i="6"/>
  <c r="BC163" i="6"/>
  <c r="BD163" i="6"/>
  <c r="BE163" i="6"/>
  <c r="BF163" i="6"/>
  <c r="BG163" i="6"/>
  <c r="BH163" i="6"/>
  <c r="BI163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AN164" i="6"/>
  <c r="AO164" i="6"/>
  <c r="AP164" i="6"/>
  <c r="AQ164" i="6"/>
  <c r="AR164" i="6"/>
  <c r="AS164" i="6"/>
  <c r="AT164" i="6"/>
  <c r="AU164" i="6"/>
  <c r="AV164" i="6"/>
  <c r="AW164" i="6"/>
  <c r="AX164" i="6"/>
  <c r="AY164" i="6"/>
  <c r="AZ164" i="6"/>
  <c r="BA164" i="6"/>
  <c r="BB164" i="6"/>
  <c r="BC164" i="6"/>
  <c r="BD164" i="6"/>
  <c r="BE164" i="6"/>
  <c r="BF164" i="6"/>
  <c r="BG164" i="6"/>
  <c r="BH164" i="6"/>
  <c r="BI164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AN165" i="6"/>
  <c r="AO165" i="6"/>
  <c r="AP165" i="6"/>
  <c r="AQ165" i="6"/>
  <c r="AR165" i="6"/>
  <c r="AS165" i="6"/>
  <c r="AT165" i="6"/>
  <c r="AU165" i="6"/>
  <c r="AV165" i="6"/>
  <c r="AW165" i="6"/>
  <c r="AX165" i="6"/>
  <c r="AY165" i="6"/>
  <c r="AZ165" i="6"/>
  <c r="BA165" i="6"/>
  <c r="BB165" i="6"/>
  <c r="BC165" i="6"/>
  <c r="BD165" i="6"/>
  <c r="BE165" i="6"/>
  <c r="BF165" i="6"/>
  <c r="BG165" i="6"/>
  <c r="BH165" i="6"/>
  <c r="BI165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S166" i="6"/>
  <c r="AT166" i="6"/>
  <c r="AU166" i="6"/>
  <c r="AV166" i="6"/>
  <c r="AW166" i="6"/>
  <c r="AX166" i="6"/>
  <c r="AY166" i="6"/>
  <c r="AZ166" i="6"/>
  <c r="BA166" i="6"/>
  <c r="BB166" i="6"/>
  <c r="BC166" i="6"/>
  <c r="BD166" i="6"/>
  <c r="BE166" i="6"/>
  <c r="BF166" i="6"/>
  <c r="BG166" i="6"/>
  <c r="BH166" i="6"/>
  <c r="BI166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J167" i="6"/>
  <c r="AK167" i="6"/>
  <c r="AL167" i="6"/>
  <c r="AM167" i="6"/>
  <c r="AN167" i="6"/>
  <c r="AO167" i="6"/>
  <c r="AP167" i="6"/>
  <c r="AQ167" i="6"/>
  <c r="AR167" i="6"/>
  <c r="AS167" i="6"/>
  <c r="AT167" i="6"/>
  <c r="AU167" i="6"/>
  <c r="AV167" i="6"/>
  <c r="AW167" i="6"/>
  <c r="AX167" i="6"/>
  <c r="AY167" i="6"/>
  <c r="AZ167" i="6"/>
  <c r="BA167" i="6"/>
  <c r="BB167" i="6"/>
  <c r="BC167" i="6"/>
  <c r="BD167" i="6"/>
  <c r="BE167" i="6"/>
  <c r="BF167" i="6"/>
  <c r="BG167" i="6"/>
  <c r="BH167" i="6"/>
  <c r="BI167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BH168" i="6"/>
  <c r="BI168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BG169" i="6"/>
  <c r="BH169" i="6"/>
  <c r="BI169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S170" i="6"/>
  <c r="AT170" i="6"/>
  <c r="AU170" i="6"/>
  <c r="AV170" i="6"/>
  <c r="AW170" i="6"/>
  <c r="AX170" i="6"/>
  <c r="AY170" i="6"/>
  <c r="AZ170" i="6"/>
  <c r="BA170" i="6"/>
  <c r="BB170" i="6"/>
  <c r="BC170" i="6"/>
  <c r="BD170" i="6"/>
  <c r="BE170" i="6"/>
  <c r="BF170" i="6"/>
  <c r="BG170" i="6"/>
  <c r="BH170" i="6"/>
  <c r="BI170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AK171" i="6"/>
  <c r="AL171" i="6"/>
  <c r="AM171" i="6"/>
  <c r="AN171" i="6"/>
  <c r="AO171" i="6"/>
  <c r="AP171" i="6"/>
  <c r="AQ171" i="6"/>
  <c r="AR171" i="6"/>
  <c r="AS171" i="6"/>
  <c r="AT171" i="6"/>
  <c r="AU171" i="6"/>
  <c r="AV171" i="6"/>
  <c r="AW171" i="6"/>
  <c r="AX171" i="6"/>
  <c r="AY171" i="6"/>
  <c r="AZ171" i="6"/>
  <c r="BA171" i="6"/>
  <c r="BB171" i="6"/>
  <c r="BC171" i="6"/>
  <c r="BD171" i="6"/>
  <c r="BE171" i="6"/>
  <c r="BF171" i="6"/>
  <c r="BG171" i="6"/>
  <c r="BH171" i="6"/>
  <c r="BI171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AO172" i="6"/>
  <c r="AP172" i="6"/>
  <c r="AQ172" i="6"/>
  <c r="AR172" i="6"/>
  <c r="AS172" i="6"/>
  <c r="AT172" i="6"/>
  <c r="AU172" i="6"/>
  <c r="AV172" i="6"/>
  <c r="AW172" i="6"/>
  <c r="AX172" i="6"/>
  <c r="AY172" i="6"/>
  <c r="AZ172" i="6"/>
  <c r="BA172" i="6"/>
  <c r="BB172" i="6"/>
  <c r="BC172" i="6"/>
  <c r="BD172" i="6"/>
  <c r="BE172" i="6"/>
  <c r="BF172" i="6"/>
  <c r="BG172" i="6"/>
  <c r="BH172" i="6"/>
  <c r="BI172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AN173" i="6"/>
  <c r="AO173" i="6"/>
  <c r="AP173" i="6"/>
  <c r="AQ173" i="6"/>
  <c r="AR173" i="6"/>
  <c r="AS173" i="6"/>
  <c r="AT173" i="6"/>
  <c r="AU173" i="6"/>
  <c r="AV173" i="6"/>
  <c r="AW173" i="6"/>
  <c r="AX173" i="6"/>
  <c r="AY173" i="6"/>
  <c r="AZ173" i="6"/>
  <c r="BA173" i="6"/>
  <c r="BB173" i="6"/>
  <c r="BC173" i="6"/>
  <c r="BD173" i="6"/>
  <c r="BE173" i="6"/>
  <c r="BF173" i="6"/>
  <c r="BG173" i="6"/>
  <c r="BH173" i="6"/>
  <c r="BI173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AY174" i="6"/>
  <c r="AZ174" i="6"/>
  <c r="BA174" i="6"/>
  <c r="BB174" i="6"/>
  <c r="BC174" i="6"/>
  <c r="BD174" i="6"/>
  <c r="BE174" i="6"/>
  <c r="BF174" i="6"/>
  <c r="BG174" i="6"/>
  <c r="BH174" i="6"/>
  <c r="BI174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AN175" i="6"/>
  <c r="AO175" i="6"/>
  <c r="AP175" i="6"/>
  <c r="AQ175" i="6"/>
  <c r="AR175" i="6"/>
  <c r="AS175" i="6"/>
  <c r="AT175" i="6"/>
  <c r="AU175" i="6"/>
  <c r="AV175" i="6"/>
  <c r="AW175" i="6"/>
  <c r="AX175" i="6"/>
  <c r="AY175" i="6"/>
  <c r="AZ175" i="6"/>
  <c r="BA175" i="6"/>
  <c r="BB175" i="6"/>
  <c r="BC175" i="6"/>
  <c r="BD175" i="6"/>
  <c r="BE175" i="6"/>
  <c r="BF175" i="6"/>
  <c r="BG175" i="6"/>
  <c r="BH175" i="6"/>
  <c r="BI175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AN176" i="6"/>
  <c r="AO176" i="6"/>
  <c r="AP176" i="6"/>
  <c r="AQ176" i="6"/>
  <c r="AR176" i="6"/>
  <c r="AS176" i="6"/>
  <c r="AT176" i="6"/>
  <c r="AU176" i="6"/>
  <c r="AV176" i="6"/>
  <c r="AW176" i="6"/>
  <c r="AX176" i="6"/>
  <c r="AY176" i="6"/>
  <c r="AZ176" i="6"/>
  <c r="BA176" i="6"/>
  <c r="BB176" i="6"/>
  <c r="BC176" i="6"/>
  <c r="BD176" i="6"/>
  <c r="BE176" i="6"/>
  <c r="BF176" i="6"/>
  <c r="BG176" i="6"/>
  <c r="BH176" i="6"/>
  <c r="BI176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AL177" i="6"/>
  <c r="AM177" i="6"/>
  <c r="AN177" i="6"/>
  <c r="AO177" i="6"/>
  <c r="AP177" i="6"/>
  <c r="AQ177" i="6"/>
  <c r="AR177" i="6"/>
  <c r="AS177" i="6"/>
  <c r="AT177" i="6"/>
  <c r="AU177" i="6"/>
  <c r="AV177" i="6"/>
  <c r="AW177" i="6"/>
  <c r="AX177" i="6"/>
  <c r="AY177" i="6"/>
  <c r="AZ177" i="6"/>
  <c r="BA177" i="6"/>
  <c r="BB177" i="6"/>
  <c r="BC177" i="6"/>
  <c r="BD177" i="6"/>
  <c r="BE177" i="6"/>
  <c r="BF177" i="6"/>
  <c r="BG177" i="6"/>
  <c r="BH177" i="6"/>
  <c r="BI177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AN178" i="6"/>
  <c r="AO178" i="6"/>
  <c r="AP178" i="6"/>
  <c r="AQ178" i="6"/>
  <c r="AR178" i="6"/>
  <c r="AS178" i="6"/>
  <c r="AT178" i="6"/>
  <c r="AU178" i="6"/>
  <c r="AV178" i="6"/>
  <c r="AW178" i="6"/>
  <c r="AX178" i="6"/>
  <c r="AY178" i="6"/>
  <c r="AZ178" i="6"/>
  <c r="BA178" i="6"/>
  <c r="BB178" i="6"/>
  <c r="BC178" i="6"/>
  <c r="BD178" i="6"/>
  <c r="BE178" i="6"/>
  <c r="BF178" i="6"/>
  <c r="BG178" i="6"/>
  <c r="BH178" i="6"/>
  <c r="BI178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AY179" i="6"/>
  <c r="AZ179" i="6"/>
  <c r="BA179" i="6"/>
  <c r="BB179" i="6"/>
  <c r="BC179" i="6"/>
  <c r="BD179" i="6"/>
  <c r="BE179" i="6"/>
  <c r="BF179" i="6"/>
  <c r="BG179" i="6"/>
  <c r="BH179" i="6"/>
  <c r="BI179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AN180" i="6"/>
  <c r="AO180" i="6"/>
  <c r="AP180" i="6"/>
  <c r="AQ180" i="6"/>
  <c r="AR180" i="6"/>
  <c r="AS180" i="6"/>
  <c r="AT180" i="6"/>
  <c r="AU180" i="6"/>
  <c r="AV180" i="6"/>
  <c r="AW180" i="6"/>
  <c r="AX180" i="6"/>
  <c r="AY180" i="6"/>
  <c r="AZ180" i="6"/>
  <c r="BA180" i="6"/>
  <c r="BB180" i="6"/>
  <c r="BC180" i="6"/>
  <c r="BD180" i="6"/>
  <c r="BE180" i="6"/>
  <c r="BF180" i="6"/>
  <c r="BG180" i="6"/>
  <c r="BH180" i="6"/>
  <c r="BI180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AN181" i="6"/>
  <c r="AO181" i="6"/>
  <c r="AP181" i="6"/>
  <c r="AQ181" i="6"/>
  <c r="AR181" i="6"/>
  <c r="AS181" i="6"/>
  <c r="AT181" i="6"/>
  <c r="AU181" i="6"/>
  <c r="AV181" i="6"/>
  <c r="AW181" i="6"/>
  <c r="AX181" i="6"/>
  <c r="AY181" i="6"/>
  <c r="AZ181" i="6"/>
  <c r="BA181" i="6"/>
  <c r="BB181" i="6"/>
  <c r="BC181" i="6"/>
  <c r="BD181" i="6"/>
  <c r="BE181" i="6"/>
  <c r="BF181" i="6"/>
  <c r="BG181" i="6"/>
  <c r="BH181" i="6"/>
  <c r="BI181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AN182" i="6"/>
  <c r="AO182" i="6"/>
  <c r="AP182" i="6"/>
  <c r="AQ182" i="6"/>
  <c r="AR182" i="6"/>
  <c r="AS182" i="6"/>
  <c r="AT182" i="6"/>
  <c r="AU182" i="6"/>
  <c r="AV182" i="6"/>
  <c r="AW182" i="6"/>
  <c r="AX182" i="6"/>
  <c r="AY182" i="6"/>
  <c r="AZ182" i="6"/>
  <c r="BA182" i="6"/>
  <c r="BB182" i="6"/>
  <c r="BC182" i="6"/>
  <c r="BD182" i="6"/>
  <c r="BE182" i="6"/>
  <c r="BF182" i="6"/>
  <c r="BG182" i="6"/>
  <c r="BH182" i="6"/>
  <c r="BI182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AN183" i="6"/>
  <c r="AO183" i="6"/>
  <c r="AP183" i="6"/>
  <c r="AQ183" i="6"/>
  <c r="AR183" i="6"/>
  <c r="AS183" i="6"/>
  <c r="AT183" i="6"/>
  <c r="AU183" i="6"/>
  <c r="AV183" i="6"/>
  <c r="AW183" i="6"/>
  <c r="AX183" i="6"/>
  <c r="AY183" i="6"/>
  <c r="AZ183" i="6"/>
  <c r="BA183" i="6"/>
  <c r="BB183" i="6"/>
  <c r="BC183" i="6"/>
  <c r="BD183" i="6"/>
  <c r="BE183" i="6"/>
  <c r="BF183" i="6"/>
  <c r="BG183" i="6"/>
  <c r="BH183" i="6"/>
  <c r="BI183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AN184" i="6"/>
  <c r="AO184" i="6"/>
  <c r="AP184" i="6"/>
  <c r="AQ184" i="6"/>
  <c r="AR184" i="6"/>
  <c r="AS184" i="6"/>
  <c r="AT184" i="6"/>
  <c r="AU184" i="6"/>
  <c r="AV184" i="6"/>
  <c r="AW184" i="6"/>
  <c r="AX184" i="6"/>
  <c r="AY184" i="6"/>
  <c r="AZ184" i="6"/>
  <c r="BA184" i="6"/>
  <c r="BB184" i="6"/>
  <c r="BC184" i="6"/>
  <c r="BD184" i="6"/>
  <c r="BE184" i="6"/>
  <c r="BF184" i="6"/>
  <c r="BG184" i="6"/>
  <c r="BH184" i="6"/>
  <c r="BI184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AK185" i="6"/>
  <c r="AL185" i="6"/>
  <c r="AM185" i="6"/>
  <c r="AN185" i="6"/>
  <c r="AO185" i="6"/>
  <c r="AP185" i="6"/>
  <c r="AQ185" i="6"/>
  <c r="AR185" i="6"/>
  <c r="AS185" i="6"/>
  <c r="AT185" i="6"/>
  <c r="AU185" i="6"/>
  <c r="AV185" i="6"/>
  <c r="AW185" i="6"/>
  <c r="AX185" i="6"/>
  <c r="AY185" i="6"/>
  <c r="AZ185" i="6"/>
  <c r="BA185" i="6"/>
  <c r="BB185" i="6"/>
  <c r="BC185" i="6"/>
  <c r="BD185" i="6"/>
  <c r="BE185" i="6"/>
  <c r="BF185" i="6"/>
  <c r="BG185" i="6"/>
  <c r="BH185" i="6"/>
  <c r="BI185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AK186" i="6"/>
  <c r="AL186" i="6"/>
  <c r="AM186" i="6"/>
  <c r="AN186" i="6"/>
  <c r="AO186" i="6"/>
  <c r="AP186" i="6"/>
  <c r="AQ186" i="6"/>
  <c r="AR186" i="6"/>
  <c r="AS186" i="6"/>
  <c r="AT186" i="6"/>
  <c r="AU186" i="6"/>
  <c r="AV186" i="6"/>
  <c r="AW186" i="6"/>
  <c r="AX186" i="6"/>
  <c r="AY186" i="6"/>
  <c r="AZ186" i="6"/>
  <c r="BA186" i="6"/>
  <c r="BB186" i="6"/>
  <c r="BC186" i="6"/>
  <c r="BD186" i="6"/>
  <c r="BE186" i="6"/>
  <c r="BF186" i="6"/>
  <c r="BG186" i="6"/>
  <c r="BH186" i="6"/>
  <c r="BI186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J187" i="6"/>
  <c r="AK187" i="6"/>
  <c r="AL187" i="6"/>
  <c r="AM187" i="6"/>
  <c r="AN187" i="6"/>
  <c r="AO187" i="6"/>
  <c r="AP187" i="6"/>
  <c r="AQ187" i="6"/>
  <c r="AR187" i="6"/>
  <c r="AS187" i="6"/>
  <c r="AT187" i="6"/>
  <c r="AU187" i="6"/>
  <c r="AV187" i="6"/>
  <c r="AW187" i="6"/>
  <c r="AX187" i="6"/>
  <c r="AY187" i="6"/>
  <c r="AZ187" i="6"/>
  <c r="BA187" i="6"/>
  <c r="BB187" i="6"/>
  <c r="BC187" i="6"/>
  <c r="BD187" i="6"/>
  <c r="BE187" i="6"/>
  <c r="BF187" i="6"/>
  <c r="BG187" i="6"/>
  <c r="BH187" i="6"/>
  <c r="BI187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AQ188" i="6"/>
  <c r="AR188" i="6"/>
  <c r="AS188" i="6"/>
  <c r="AT188" i="6"/>
  <c r="AU188" i="6"/>
  <c r="AV188" i="6"/>
  <c r="AW188" i="6"/>
  <c r="AX188" i="6"/>
  <c r="AY188" i="6"/>
  <c r="AZ188" i="6"/>
  <c r="BA188" i="6"/>
  <c r="BB188" i="6"/>
  <c r="BC188" i="6"/>
  <c r="BD188" i="6"/>
  <c r="BE188" i="6"/>
  <c r="BF188" i="6"/>
  <c r="BG188" i="6"/>
  <c r="BH188" i="6"/>
  <c r="BI188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AQ189" i="6"/>
  <c r="AR189" i="6"/>
  <c r="AS189" i="6"/>
  <c r="AT189" i="6"/>
  <c r="AU189" i="6"/>
  <c r="AV189" i="6"/>
  <c r="AW189" i="6"/>
  <c r="AX189" i="6"/>
  <c r="AY189" i="6"/>
  <c r="AZ189" i="6"/>
  <c r="BA189" i="6"/>
  <c r="BB189" i="6"/>
  <c r="BC189" i="6"/>
  <c r="BD189" i="6"/>
  <c r="BE189" i="6"/>
  <c r="BF189" i="6"/>
  <c r="BG189" i="6"/>
  <c r="BH189" i="6"/>
  <c r="BI189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AN190" i="6"/>
  <c r="AO190" i="6"/>
  <c r="AP190" i="6"/>
  <c r="AQ190" i="6"/>
  <c r="AR190" i="6"/>
  <c r="AS190" i="6"/>
  <c r="AT190" i="6"/>
  <c r="AU190" i="6"/>
  <c r="AV190" i="6"/>
  <c r="AW190" i="6"/>
  <c r="AX190" i="6"/>
  <c r="AY190" i="6"/>
  <c r="AZ190" i="6"/>
  <c r="BA190" i="6"/>
  <c r="BB190" i="6"/>
  <c r="BC190" i="6"/>
  <c r="BD190" i="6"/>
  <c r="BE190" i="6"/>
  <c r="BF190" i="6"/>
  <c r="BG190" i="6"/>
  <c r="BH190" i="6"/>
  <c r="BI190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AN191" i="6"/>
  <c r="AO191" i="6"/>
  <c r="AP191" i="6"/>
  <c r="AQ191" i="6"/>
  <c r="AR191" i="6"/>
  <c r="AS191" i="6"/>
  <c r="AT191" i="6"/>
  <c r="AU191" i="6"/>
  <c r="AV191" i="6"/>
  <c r="AW191" i="6"/>
  <c r="AX191" i="6"/>
  <c r="AY191" i="6"/>
  <c r="AZ191" i="6"/>
  <c r="BA191" i="6"/>
  <c r="BB191" i="6"/>
  <c r="BC191" i="6"/>
  <c r="BD191" i="6"/>
  <c r="BE191" i="6"/>
  <c r="BF191" i="6"/>
  <c r="BG191" i="6"/>
  <c r="BH191" i="6"/>
  <c r="BI191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AQ192" i="6"/>
  <c r="AR192" i="6"/>
  <c r="AS192" i="6"/>
  <c r="AT192" i="6"/>
  <c r="AU192" i="6"/>
  <c r="AV192" i="6"/>
  <c r="AW192" i="6"/>
  <c r="AX192" i="6"/>
  <c r="AY192" i="6"/>
  <c r="AZ192" i="6"/>
  <c r="BA192" i="6"/>
  <c r="BB192" i="6"/>
  <c r="BC192" i="6"/>
  <c r="BD192" i="6"/>
  <c r="BE192" i="6"/>
  <c r="BF192" i="6"/>
  <c r="BG192" i="6"/>
  <c r="BH192" i="6"/>
  <c r="BI192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AN193" i="6"/>
  <c r="AO193" i="6"/>
  <c r="AP193" i="6"/>
  <c r="AQ193" i="6"/>
  <c r="AR193" i="6"/>
  <c r="AS193" i="6"/>
  <c r="AT193" i="6"/>
  <c r="AU193" i="6"/>
  <c r="AV193" i="6"/>
  <c r="AW193" i="6"/>
  <c r="AX193" i="6"/>
  <c r="AY193" i="6"/>
  <c r="AZ193" i="6"/>
  <c r="BA193" i="6"/>
  <c r="BB193" i="6"/>
  <c r="BC193" i="6"/>
  <c r="BD193" i="6"/>
  <c r="BE193" i="6"/>
  <c r="BF193" i="6"/>
  <c r="BG193" i="6"/>
  <c r="BH193" i="6"/>
  <c r="BI193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AN194" i="6"/>
  <c r="AO194" i="6"/>
  <c r="AP194" i="6"/>
  <c r="AQ194" i="6"/>
  <c r="AR194" i="6"/>
  <c r="AS194" i="6"/>
  <c r="AT194" i="6"/>
  <c r="AU194" i="6"/>
  <c r="AV194" i="6"/>
  <c r="AW194" i="6"/>
  <c r="AX194" i="6"/>
  <c r="AY194" i="6"/>
  <c r="AZ194" i="6"/>
  <c r="BA194" i="6"/>
  <c r="BB194" i="6"/>
  <c r="BC194" i="6"/>
  <c r="BD194" i="6"/>
  <c r="BE194" i="6"/>
  <c r="BF194" i="6"/>
  <c r="BG194" i="6"/>
  <c r="BH194" i="6"/>
  <c r="BI194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AQ195" i="6"/>
  <c r="AR195" i="6"/>
  <c r="AS195" i="6"/>
  <c r="AT195" i="6"/>
  <c r="AU195" i="6"/>
  <c r="AV195" i="6"/>
  <c r="AW195" i="6"/>
  <c r="AX195" i="6"/>
  <c r="AY195" i="6"/>
  <c r="AZ195" i="6"/>
  <c r="BA195" i="6"/>
  <c r="BB195" i="6"/>
  <c r="BC195" i="6"/>
  <c r="BD195" i="6"/>
  <c r="BE195" i="6"/>
  <c r="BF195" i="6"/>
  <c r="BG195" i="6"/>
  <c r="BH195" i="6"/>
  <c r="BI195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AO196" i="6"/>
  <c r="AP196" i="6"/>
  <c r="AQ196" i="6"/>
  <c r="AR196" i="6"/>
  <c r="AS196" i="6"/>
  <c r="AT196" i="6"/>
  <c r="AU196" i="6"/>
  <c r="AV196" i="6"/>
  <c r="AW196" i="6"/>
  <c r="AX196" i="6"/>
  <c r="AY196" i="6"/>
  <c r="AZ196" i="6"/>
  <c r="BA196" i="6"/>
  <c r="BB196" i="6"/>
  <c r="BC196" i="6"/>
  <c r="BD196" i="6"/>
  <c r="BE196" i="6"/>
  <c r="BF196" i="6"/>
  <c r="BG196" i="6"/>
  <c r="BH196" i="6"/>
  <c r="BI196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AK197" i="6"/>
  <c r="AL197" i="6"/>
  <c r="AM197" i="6"/>
  <c r="AN197" i="6"/>
  <c r="AO197" i="6"/>
  <c r="AP197" i="6"/>
  <c r="AQ197" i="6"/>
  <c r="AR197" i="6"/>
  <c r="AS197" i="6"/>
  <c r="AT197" i="6"/>
  <c r="AU197" i="6"/>
  <c r="AV197" i="6"/>
  <c r="AW197" i="6"/>
  <c r="AX197" i="6"/>
  <c r="AY197" i="6"/>
  <c r="AZ197" i="6"/>
  <c r="BA197" i="6"/>
  <c r="BB197" i="6"/>
  <c r="BC197" i="6"/>
  <c r="BD197" i="6"/>
  <c r="BE197" i="6"/>
  <c r="BF197" i="6"/>
  <c r="BG197" i="6"/>
  <c r="BH197" i="6"/>
  <c r="BI197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AK198" i="6"/>
  <c r="AL198" i="6"/>
  <c r="AM198" i="6"/>
  <c r="AN198" i="6"/>
  <c r="AO198" i="6"/>
  <c r="AP198" i="6"/>
  <c r="AQ198" i="6"/>
  <c r="AR198" i="6"/>
  <c r="AS198" i="6"/>
  <c r="AT198" i="6"/>
  <c r="AU198" i="6"/>
  <c r="AV198" i="6"/>
  <c r="AW198" i="6"/>
  <c r="AX198" i="6"/>
  <c r="AY198" i="6"/>
  <c r="AZ198" i="6"/>
  <c r="BA198" i="6"/>
  <c r="BB198" i="6"/>
  <c r="BC198" i="6"/>
  <c r="BD198" i="6"/>
  <c r="BE198" i="6"/>
  <c r="BF198" i="6"/>
  <c r="BG198" i="6"/>
  <c r="BH198" i="6"/>
  <c r="BI198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AK199" i="6"/>
  <c r="AL199" i="6"/>
  <c r="AM199" i="6"/>
  <c r="AN199" i="6"/>
  <c r="AO199" i="6"/>
  <c r="AP199" i="6"/>
  <c r="AQ199" i="6"/>
  <c r="AR199" i="6"/>
  <c r="AS199" i="6"/>
  <c r="AT199" i="6"/>
  <c r="AU199" i="6"/>
  <c r="AV199" i="6"/>
  <c r="AW199" i="6"/>
  <c r="AX199" i="6"/>
  <c r="AY199" i="6"/>
  <c r="AZ199" i="6"/>
  <c r="BA199" i="6"/>
  <c r="BB199" i="6"/>
  <c r="BC199" i="6"/>
  <c r="BD199" i="6"/>
  <c r="BE199" i="6"/>
  <c r="BF199" i="6"/>
  <c r="BG199" i="6"/>
  <c r="BH199" i="6"/>
  <c r="BI199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AK200" i="6"/>
  <c r="AL200" i="6"/>
  <c r="AM200" i="6"/>
  <c r="AN200" i="6"/>
  <c r="AO200" i="6"/>
  <c r="AP200" i="6"/>
  <c r="AQ200" i="6"/>
  <c r="AR200" i="6"/>
  <c r="AS200" i="6"/>
  <c r="AT200" i="6"/>
  <c r="AU200" i="6"/>
  <c r="AV200" i="6"/>
  <c r="AW200" i="6"/>
  <c r="AX200" i="6"/>
  <c r="AY200" i="6"/>
  <c r="AZ200" i="6"/>
  <c r="BA200" i="6"/>
  <c r="BB200" i="6"/>
  <c r="BC200" i="6"/>
  <c r="BD200" i="6"/>
  <c r="BE200" i="6"/>
  <c r="BF200" i="6"/>
  <c r="BG200" i="6"/>
  <c r="BH200" i="6"/>
  <c r="BI200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AJ201" i="6"/>
  <c r="AK201" i="6"/>
  <c r="AL201" i="6"/>
  <c r="AM201" i="6"/>
  <c r="AN201" i="6"/>
  <c r="AO201" i="6"/>
  <c r="AP201" i="6"/>
  <c r="AQ201" i="6"/>
  <c r="AR201" i="6"/>
  <c r="AS201" i="6"/>
  <c r="AT201" i="6"/>
  <c r="AU201" i="6"/>
  <c r="AV201" i="6"/>
  <c r="AW201" i="6"/>
  <c r="AX201" i="6"/>
  <c r="AY201" i="6"/>
  <c r="AZ201" i="6"/>
  <c r="BA201" i="6"/>
  <c r="BB201" i="6"/>
  <c r="BC201" i="6"/>
  <c r="BD201" i="6"/>
  <c r="BE201" i="6"/>
  <c r="BF201" i="6"/>
  <c r="BG201" i="6"/>
  <c r="BH201" i="6"/>
  <c r="BI201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I202" i="6"/>
  <c r="AJ202" i="6"/>
  <c r="AK202" i="6"/>
  <c r="AL202" i="6"/>
  <c r="AM202" i="6"/>
  <c r="AN202" i="6"/>
  <c r="AO202" i="6"/>
  <c r="AP202" i="6"/>
  <c r="AQ202" i="6"/>
  <c r="AR202" i="6"/>
  <c r="AS202" i="6"/>
  <c r="AT202" i="6"/>
  <c r="AU202" i="6"/>
  <c r="AV202" i="6"/>
  <c r="AW202" i="6"/>
  <c r="AX202" i="6"/>
  <c r="AY202" i="6"/>
  <c r="AZ202" i="6"/>
  <c r="BA202" i="6"/>
  <c r="BB202" i="6"/>
  <c r="BC202" i="6"/>
  <c r="BD202" i="6"/>
  <c r="BE202" i="6"/>
  <c r="BF202" i="6"/>
  <c r="BG202" i="6"/>
  <c r="BH202" i="6"/>
  <c r="BI202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AK203" i="6"/>
  <c r="AL203" i="6"/>
  <c r="AM203" i="6"/>
  <c r="AN203" i="6"/>
  <c r="AO203" i="6"/>
  <c r="AP203" i="6"/>
  <c r="AQ203" i="6"/>
  <c r="AR203" i="6"/>
  <c r="AS203" i="6"/>
  <c r="AT203" i="6"/>
  <c r="AU203" i="6"/>
  <c r="AV203" i="6"/>
  <c r="AW203" i="6"/>
  <c r="AX203" i="6"/>
  <c r="AY203" i="6"/>
  <c r="AZ203" i="6"/>
  <c r="BA203" i="6"/>
  <c r="BB203" i="6"/>
  <c r="BC203" i="6"/>
  <c r="BD203" i="6"/>
  <c r="BE203" i="6"/>
  <c r="BF203" i="6"/>
  <c r="BG203" i="6"/>
  <c r="BH203" i="6"/>
  <c r="BI203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AK204" i="6"/>
  <c r="AL204" i="6"/>
  <c r="AM204" i="6"/>
  <c r="AN204" i="6"/>
  <c r="AO204" i="6"/>
  <c r="AP204" i="6"/>
  <c r="AQ204" i="6"/>
  <c r="AR204" i="6"/>
  <c r="AS204" i="6"/>
  <c r="AT204" i="6"/>
  <c r="AU204" i="6"/>
  <c r="AV204" i="6"/>
  <c r="AW204" i="6"/>
  <c r="AX204" i="6"/>
  <c r="AY204" i="6"/>
  <c r="AZ204" i="6"/>
  <c r="BA204" i="6"/>
  <c r="BB204" i="6"/>
  <c r="BC204" i="6"/>
  <c r="BD204" i="6"/>
  <c r="BE204" i="6"/>
  <c r="BF204" i="6"/>
  <c r="BG204" i="6"/>
  <c r="BH204" i="6"/>
  <c r="BI204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AJ205" i="6"/>
  <c r="AK205" i="6"/>
  <c r="AL205" i="6"/>
  <c r="AM205" i="6"/>
  <c r="AN205" i="6"/>
  <c r="AO205" i="6"/>
  <c r="AP205" i="6"/>
  <c r="AQ205" i="6"/>
  <c r="AR205" i="6"/>
  <c r="AS205" i="6"/>
  <c r="AT205" i="6"/>
  <c r="AU205" i="6"/>
  <c r="AV205" i="6"/>
  <c r="AW205" i="6"/>
  <c r="AX205" i="6"/>
  <c r="AY205" i="6"/>
  <c r="AZ205" i="6"/>
  <c r="BA205" i="6"/>
  <c r="BB205" i="6"/>
  <c r="BC205" i="6"/>
  <c r="BD205" i="6"/>
  <c r="BE205" i="6"/>
  <c r="BF205" i="6"/>
  <c r="BG205" i="6"/>
  <c r="BH205" i="6"/>
  <c r="BI205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BG206" i="6"/>
  <c r="BH206" i="6"/>
  <c r="BI206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AJ207" i="6"/>
  <c r="AK207" i="6"/>
  <c r="AL207" i="6"/>
  <c r="AM207" i="6"/>
  <c r="AN207" i="6"/>
  <c r="AO207" i="6"/>
  <c r="AP207" i="6"/>
  <c r="AQ207" i="6"/>
  <c r="AR207" i="6"/>
  <c r="AS207" i="6"/>
  <c r="AT207" i="6"/>
  <c r="AU207" i="6"/>
  <c r="AV207" i="6"/>
  <c r="AW207" i="6"/>
  <c r="AX207" i="6"/>
  <c r="AY207" i="6"/>
  <c r="AZ207" i="6"/>
  <c r="BA207" i="6"/>
  <c r="BB207" i="6"/>
  <c r="BC207" i="6"/>
  <c r="BD207" i="6"/>
  <c r="BE207" i="6"/>
  <c r="BF207" i="6"/>
  <c r="BG207" i="6"/>
  <c r="BH207" i="6"/>
  <c r="BI207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AK208" i="6"/>
  <c r="AL208" i="6"/>
  <c r="AM208" i="6"/>
  <c r="AN208" i="6"/>
  <c r="AO208" i="6"/>
  <c r="AP208" i="6"/>
  <c r="AQ208" i="6"/>
  <c r="AR208" i="6"/>
  <c r="AS208" i="6"/>
  <c r="AT208" i="6"/>
  <c r="AU208" i="6"/>
  <c r="AV208" i="6"/>
  <c r="AW208" i="6"/>
  <c r="AX208" i="6"/>
  <c r="AY208" i="6"/>
  <c r="AZ208" i="6"/>
  <c r="BA208" i="6"/>
  <c r="BB208" i="6"/>
  <c r="BC208" i="6"/>
  <c r="BD208" i="6"/>
  <c r="BE208" i="6"/>
  <c r="BF208" i="6"/>
  <c r="BG208" i="6"/>
  <c r="BH208" i="6"/>
  <c r="BI208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BG209" i="6"/>
  <c r="BH209" i="6"/>
  <c r="BI209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BG210" i="6"/>
  <c r="BH210" i="6"/>
  <c r="BI210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G211" i="6"/>
  <c r="BH211" i="6"/>
  <c r="BI211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AN212" i="6"/>
  <c r="AO212" i="6"/>
  <c r="AP212" i="6"/>
  <c r="AQ212" i="6"/>
  <c r="AR212" i="6"/>
  <c r="AS212" i="6"/>
  <c r="AT212" i="6"/>
  <c r="AU212" i="6"/>
  <c r="AV212" i="6"/>
  <c r="AW212" i="6"/>
  <c r="AX212" i="6"/>
  <c r="AY212" i="6"/>
  <c r="AZ212" i="6"/>
  <c r="BA212" i="6"/>
  <c r="BB212" i="6"/>
  <c r="BC212" i="6"/>
  <c r="BD212" i="6"/>
  <c r="BE212" i="6"/>
  <c r="BF212" i="6"/>
  <c r="BG212" i="6"/>
  <c r="BH212" i="6"/>
  <c r="BI212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J213" i="6"/>
  <c r="AK213" i="6"/>
  <c r="AL213" i="6"/>
  <c r="AM213" i="6"/>
  <c r="AN213" i="6"/>
  <c r="AO213" i="6"/>
  <c r="AP213" i="6"/>
  <c r="AQ213" i="6"/>
  <c r="AR213" i="6"/>
  <c r="AS213" i="6"/>
  <c r="AT213" i="6"/>
  <c r="AU213" i="6"/>
  <c r="AV213" i="6"/>
  <c r="AW213" i="6"/>
  <c r="AX213" i="6"/>
  <c r="AY213" i="6"/>
  <c r="AZ213" i="6"/>
  <c r="BA213" i="6"/>
  <c r="BB213" i="6"/>
  <c r="BC213" i="6"/>
  <c r="BD213" i="6"/>
  <c r="BE213" i="6"/>
  <c r="BF213" i="6"/>
  <c r="BG213" i="6"/>
  <c r="BH213" i="6"/>
  <c r="BI213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G214" i="6"/>
  <c r="BH214" i="6"/>
  <c r="BI214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AJ215" i="6"/>
  <c r="AK215" i="6"/>
  <c r="AL215" i="6"/>
  <c r="AM215" i="6"/>
  <c r="AN215" i="6"/>
  <c r="AO215" i="6"/>
  <c r="AP215" i="6"/>
  <c r="AQ215" i="6"/>
  <c r="AR215" i="6"/>
  <c r="AS215" i="6"/>
  <c r="AT215" i="6"/>
  <c r="AU215" i="6"/>
  <c r="AV215" i="6"/>
  <c r="AW215" i="6"/>
  <c r="AX215" i="6"/>
  <c r="AY215" i="6"/>
  <c r="AZ215" i="6"/>
  <c r="BA215" i="6"/>
  <c r="BB215" i="6"/>
  <c r="BC215" i="6"/>
  <c r="BD215" i="6"/>
  <c r="BE215" i="6"/>
  <c r="BF215" i="6"/>
  <c r="BG215" i="6"/>
  <c r="BH215" i="6"/>
  <c r="BI215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AK216" i="6"/>
  <c r="AL216" i="6"/>
  <c r="AM216" i="6"/>
  <c r="AN216" i="6"/>
  <c r="AO216" i="6"/>
  <c r="AP216" i="6"/>
  <c r="AQ216" i="6"/>
  <c r="AR216" i="6"/>
  <c r="AS216" i="6"/>
  <c r="AT216" i="6"/>
  <c r="AU216" i="6"/>
  <c r="AV216" i="6"/>
  <c r="AW216" i="6"/>
  <c r="AX216" i="6"/>
  <c r="AY216" i="6"/>
  <c r="AZ216" i="6"/>
  <c r="BA216" i="6"/>
  <c r="BB216" i="6"/>
  <c r="BC216" i="6"/>
  <c r="BD216" i="6"/>
  <c r="BE216" i="6"/>
  <c r="BF216" i="6"/>
  <c r="BG216" i="6"/>
  <c r="BH216" i="6"/>
  <c r="BI216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G217" i="6"/>
  <c r="BH217" i="6"/>
  <c r="BI217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AI218" i="6"/>
  <c r="AJ218" i="6"/>
  <c r="AK218" i="6"/>
  <c r="AL218" i="6"/>
  <c r="AM218" i="6"/>
  <c r="AN218" i="6"/>
  <c r="AO218" i="6"/>
  <c r="AP218" i="6"/>
  <c r="AQ218" i="6"/>
  <c r="AR218" i="6"/>
  <c r="AS218" i="6"/>
  <c r="AT218" i="6"/>
  <c r="AU218" i="6"/>
  <c r="AV218" i="6"/>
  <c r="AW218" i="6"/>
  <c r="AX218" i="6"/>
  <c r="AY218" i="6"/>
  <c r="AZ218" i="6"/>
  <c r="BA218" i="6"/>
  <c r="BB218" i="6"/>
  <c r="BC218" i="6"/>
  <c r="BD218" i="6"/>
  <c r="BE218" i="6"/>
  <c r="BF218" i="6"/>
  <c r="BG218" i="6"/>
  <c r="BH218" i="6"/>
  <c r="BI218" i="6"/>
  <c r="U21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AI219" i="6"/>
  <c r="AJ219" i="6"/>
  <c r="AK219" i="6"/>
  <c r="AL219" i="6"/>
  <c r="AM219" i="6"/>
  <c r="AN219" i="6"/>
  <c r="AO219" i="6"/>
  <c r="AP219" i="6"/>
  <c r="AQ219" i="6"/>
  <c r="AR219" i="6"/>
  <c r="AS219" i="6"/>
  <c r="AT219" i="6"/>
  <c r="AU219" i="6"/>
  <c r="AV219" i="6"/>
  <c r="AW219" i="6"/>
  <c r="AX219" i="6"/>
  <c r="AY219" i="6"/>
  <c r="AZ219" i="6"/>
  <c r="BA219" i="6"/>
  <c r="BB219" i="6"/>
  <c r="BC219" i="6"/>
  <c r="BD219" i="6"/>
  <c r="BE219" i="6"/>
  <c r="BF219" i="6"/>
  <c r="BG219" i="6"/>
  <c r="BH219" i="6"/>
  <c r="BI219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G220" i="6"/>
  <c r="BH220" i="6"/>
  <c r="BI220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AI221" i="6"/>
  <c r="AJ221" i="6"/>
  <c r="AK221" i="6"/>
  <c r="AL221" i="6"/>
  <c r="AM221" i="6"/>
  <c r="AN221" i="6"/>
  <c r="AO221" i="6"/>
  <c r="AP221" i="6"/>
  <c r="AQ221" i="6"/>
  <c r="AR221" i="6"/>
  <c r="AS221" i="6"/>
  <c r="AT221" i="6"/>
  <c r="AU221" i="6"/>
  <c r="AV221" i="6"/>
  <c r="AW221" i="6"/>
  <c r="AX221" i="6"/>
  <c r="AY221" i="6"/>
  <c r="AZ221" i="6"/>
  <c r="BA221" i="6"/>
  <c r="BB221" i="6"/>
  <c r="BC221" i="6"/>
  <c r="BD221" i="6"/>
  <c r="BE221" i="6"/>
  <c r="BF221" i="6"/>
  <c r="BG221" i="6"/>
  <c r="BH221" i="6"/>
  <c r="BI221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AJ222" i="6"/>
  <c r="AK222" i="6"/>
  <c r="AL222" i="6"/>
  <c r="AM222" i="6"/>
  <c r="AN222" i="6"/>
  <c r="AO222" i="6"/>
  <c r="AP222" i="6"/>
  <c r="AQ222" i="6"/>
  <c r="AR222" i="6"/>
  <c r="AS222" i="6"/>
  <c r="AT222" i="6"/>
  <c r="AU222" i="6"/>
  <c r="AV222" i="6"/>
  <c r="AW222" i="6"/>
  <c r="AX222" i="6"/>
  <c r="AY222" i="6"/>
  <c r="AZ222" i="6"/>
  <c r="BA222" i="6"/>
  <c r="BB222" i="6"/>
  <c r="BC222" i="6"/>
  <c r="BD222" i="6"/>
  <c r="BE222" i="6"/>
  <c r="BF222" i="6"/>
  <c r="BG222" i="6"/>
  <c r="BH222" i="6"/>
  <c r="BI222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BG223" i="6"/>
  <c r="BH223" i="6"/>
  <c r="BI223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AJ224" i="6"/>
  <c r="AK224" i="6"/>
  <c r="AL224" i="6"/>
  <c r="AM224" i="6"/>
  <c r="AN224" i="6"/>
  <c r="AO224" i="6"/>
  <c r="AP224" i="6"/>
  <c r="AQ224" i="6"/>
  <c r="AR224" i="6"/>
  <c r="AS224" i="6"/>
  <c r="AT224" i="6"/>
  <c r="AU224" i="6"/>
  <c r="AV224" i="6"/>
  <c r="AW224" i="6"/>
  <c r="AX224" i="6"/>
  <c r="AY224" i="6"/>
  <c r="AZ224" i="6"/>
  <c r="BA224" i="6"/>
  <c r="BB224" i="6"/>
  <c r="BC224" i="6"/>
  <c r="BD224" i="6"/>
  <c r="BE224" i="6"/>
  <c r="BF224" i="6"/>
  <c r="BG224" i="6"/>
  <c r="BH224" i="6"/>
  <c r="BI224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I225" i="6"/>
  <c r="AJ225" i="6"/>
  <c r="AK225" i="6"/>
  <c r="AL225" i="6"/>
  <c r="AM225" i="6"/>
  <c r="AN225" i="6"/>
  <c r="AO225" i="6"/>
  <c r="AP225" i="6"/>
  <c r="AQ225" i="6"/>
  <c r="AR225" i="6"/>
  <c r="AS225" i="6"/>
  <c r="AT225" i="6"/>
  <c r="AU225" i="6"/>
  <c r="AV225" i="6"/>
  <c r="AW225" i="6"/>
  <c r="AX225" i="6"/>
  <c r="AY225" i="6"/>
  <c r="AZ225" i="6"/>
  <c r="BA225" i="6"/>
  <c r="BB225" i="6"/>
  <c r="BC225" i="6"/>
  <c r="BD225" i="6"/>
  <c r="BE225" i="6"/>
  <c r="BF225" i="6"/>
  <c r="BG225" i="6"/>
  <c r="BH225" i="6"/>
  <c r="BI225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BG226" i="6"/>
  <c r="BH226" i="6"/>
  <c r="BI226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AI227" i="6"/>
  <c r="AJ227" i="6"/>
  <c r="AK227" i="6"/>
  <c r="AL227" i="6"/>
  <c r="AM227" i="6"/>
  <c r="AN227" i="6"/>
  <c r="AO227" i="6"/>
  <c r="AP227" i="6"/>
  <c r="AQ227" i="6"/>
  <c r="AR227" i="6"/>
  <c r="AS227" i="6"/>
  <c r="AT227" i="6"/>
  <c r="AU227" i="6"/>
  <c r="AV227" i="6"/>
  <c r="AW227" i="6"/>
  <c r="AX227" i="6"/>
  <c r="AY227" i="6"/>
  <c r="AZ227" i="6"/>
  <c r="BA227" i="6"/>
  <c r="BB227" i="6"/>
  <c r="BC227" i="6"/>
  <c r="BD227" i="6"/>
  <c r="BE227" i="6"/>
  <c r="BF227" i="6"/>
  <c r="BG227" i="6"/>
  <c r="BH227" i="6"/>
  <c r="BI227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AJ228" i="6"/>
  <c r="AK228" i="6"/>
  <c r="AL228" i="6"/>
  <c r="AM228" i="6"/>
  <c r="AN228" i="6"/>
  <c r="AO228" i="6"/>
  <c r="AP228" i="6"/>
  <c r="AQ228" i="6"/>
  <c r="AR228" i="6"/>
  <c r="AS228" i="6"/>
  <c r="AT228" i="6"/>
  <c r="AU228" i="6"/>
  <c r="AV228" i="6"/>
  <c r="AW228" i="6"/>
  <c r="AX228" i="6"/>
  <c r="AY228" i="6"/>
  <c r="AZ228" i="6"/>
  <c r="BA228" i="6"/>
  <c r="BB228" i="6"/>
  <c r="BC228" i="6"/>
  <c r="BD228" i="6"/>
  <c r="BE228" i="6"/>
  <c r="BF228" i="6"/>
  <c r="BG228" i="6"/>
  <c r="BH228" i="6"/>
  <c r="BI228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BG229" i="6"/>
  <c r="BH229" i="6"/>
  <c r="BI229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I230" i="6"/>
  <c r="AJ230" i="6"/>
  <c r="AK230" i="6"/>
  <c r="AL230" i="6"/>
  <c r="AM230" i="6"/>
  <c r="AN230" i="6"/>
  <c r="AO230" i="6"/>
  <c r="AP230" i="6"/>
  <c r="AQ230" i="6"/>
  <c r="AR230" i="6"/>
  <c r="AS230" i="6"/>
  <c r="AT230" i="6"/>
  <c r="AU230" i="6"/>
  <c r="AV230" i="6"/>
  <c r="AW230" i="6"/>
  <c r="AX230" i="6"/>
  <c r="AY230" i="6"/>
  <c r="AZ230" i="6"/>
  <c r="BA230" i="6"/>
  <c r="BB230" i="6"/>
  <c r="BC230" i="6"/>
  <c r="BD230" i="6"/>
  <c r="BE230" i="6"/>
  <c r="BF230" i="6"/>
  <c r="BG230" i="6"/>
  <c r="BH230" i="6"/>
  <c r="BI230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AI231" i="6"/>
  <c r="AJ231" i="6"/>
  <c r="AK231" i="6"/>
  <c r="AL231" i="6"/>
  <c r="AM231" i="6"/>
  <c r="AN231" i="6"/>
  <c r="AO231" i="6"/>
  <c r="AP231" i="6"/>
  <c r="AQ231" i="6"/>
  <c r="AR231" i="6"/>
  <c r="AS231" i="6"/>
  <c r="AT231" i="6"/>
  <c r="AU231" i="6"/>
  <c r="AV231" i="6"/>
  <c r="AW231" i="6"/>
  <c r="AX231" i="6"/>
  <c r="AY231" i="6"/>
  <c r="AZ231" i="6"/>
  <c r="BA231" i="6"/>
  <c r="BB231" i="6"/>
  <c r="BC231" i="6"/>
  <c r="BD231" i="6"/>
  <c r="BE231" i="6"/>
  <c r="BF231" i="6"/>
  <c r="BG231" i="6"/>
  <c r="BH231" i="6"/>
  <c r="BI231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BG232" i="6"/>
  <c r="BH232" i="6"/>
  <c r="BI232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I233" i="6"/>
  <c r="AJ233" i="6"/>
  <c r="AK233" i="6"/>
  <c r="AL233" i="6"/>
  <c r="AM233" i="6"/>
  <c r="AN233" i="6"/>
  <c r="AO233" i="6"/>
  <c r="AP233" i="6"/>
  <c r="AQ233" i="6"/>
  <c r="AR233" i="6"/>
  <c r="AS233" i="6"/>
  <c r="AT233" i="6"/>
  <c r="AU233" i="6"/>
  <c r="AV233" i="6"/>
  <c r="AW233" i="6"/>
  <c r="AX233" i="6"/>
  <c r="AY233" i="6"/>
  <c r="AZ233" i="6"/>
  <c r="BA233" i="6"/>
  <c r="BB233" i="6"/>
  <c r="BC233" i="6"/>
  <c r="BD233" i="6"/>
  <c r="BE233" i="6"/>
  <c r="BF233" i="6"/>
  <c r="BG233" i="6"/>
  <c r="BH233" i="6"/>
  <c r="BI233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AJ234" i="6"/>
  <c r="AK234" i="6"/>
  <c r="AL234" i="6"/>
  <c r="AM234" i="6"/>
  <c r="AN234" i="6"/>
  <c r="AO234" i="6"/>
  <c r="AP234" i="6"/>
  <c r="AQ234" i="6"/>
  <c r="AR234" i="6"/>
  <c r="AS234" i="6"/>
  <c r="AT234" i="6"/>
  <c r="AU234" i="6"/>
  <c r="AV234" i="6"/>
  <c r="AW234" i="6"/>
  <c r="AX234" i="6"/>
  <c r="AY234" i="6"/>
  <c r="AZ234" i="6"/>
  <c r="BA234" i="6"/>
  <c r="BB234" i="6"/>
  <c r="BC234" i="6"/>
  <c r="BD234" i="6"/>
  <c r="BE234" i="6"/>
  <c r="BF234" i="6"/>
  <c r="BG234" i="6"/>
  <c r="BH234" i="6"/>
  <c r="BI234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Y235" i="6"/>
  <c r="AZ235" i="6"/>
  <c r="BA235" i="6"/>
  <c r="BB235" i="6"/>
  <c r="BC235" i="6"/>
  <c r="BD235" i="6"/>
  <c r="BE235" i="6"/>
  <c r="BF235" i="6"/>
  <c r="BG235" i="6"/>
  <c r="BH235" i="6"/>
  <c r="BI235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AJ236" i="6"/>
  <c r="AK236" i="6"/>
  <c r="AL236" i="6"/>
  <c r="AM236" i="6"/>
  <c r="AN236" i="6"/>
  <c r="AO236" i="6"/>
  <c r="AP236" i="6"/>
  <c r="AQ236" i="6"/>
  <c r="AR236" i="6"/>
  <c r="AS236" i="6"/>
  <c r="AT236" i="6"/>
  <c r="AU236" i="6"/>
  <c r="AV236" i="6"/>
  <c r="AW236" i="6"/>
  <c r="AX236" i="6"/>
  <c r="AY236" i="6"/>
  <c r="AZ236" i="6"/>
  <c r="BA236" i="6"/>
  <c r="BB236" i="6"/>
  <c r="BC236" i="6"/>
  <c r="BD236" i="6"/>
  <c r="BE236" i="6"/>
  <c r="BF236" i="6"/>
  <c r="BG236" i="6"/>
  <c r="BH236" i="6"/>
  <c r="BI236" i="6"/>
  <c r="U237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AI237" i="6"/>
  <c r="AJ237" i="6"/>
  <c r="AK237" i="6"/>
  <c r="AL237" i="6"/>
  <c r="AM237" i="6"/>
  <c r="AN237" i="6"/>
  <c r="AO237" i="6"/>
  <c r="AP237" i="6"/>
  <c r="AQ237" i="6"/>
  <c r="AR237" i="6"/>
  <c r="AS237" i="6"/>
  <c r="AT237" i="6"/>
  <c r="AU237" i="6"/>
  <c r="AV237" i="6"/>
  <c r="AW237" i="6"/>
  <c r="AX237" i="6"/>
  <c r="AY237" i="6"/>
  <c r="AZ237" i="6"/>
  <c r="BA237" i="6"/>
  <c r="BB237" i="6"/>
  <c r="BC237" i="6"/>
  <c r="BD237" i="6"/>
  <c r="BE237" i="6"/>
  <c r="BF237" i="6"/>
  <c r="BG237" i="6"/>
  <c r="BH237" i="6"/>
  <c r="BI237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BG238" i="6"/>
  <c r="BH238" i="6"/>
  <c r="BI238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AH239" i="6"/>
  <c r="AI239" i="6"/>
  <c r="AJ239" i="6"/>
  <c r="AK239" i="6"/>
  <c r="AL239" i="6"/>
  <c r="AM239" i="6"/>
  <c r="AN239" i="6"/>
  <c r="AO239" i="6"/>
  <c r="AP239" i="6"/>
  <c r="AQ239" i="6"/>
  <c r="AR239" i="6"/>
  <c r="AS239" i="6"/>
  <c r="AT239" i="6"/>
  <c r="AU239" i="6"/>
  <c r="AV239" i="6"/>
  <c r="AW239" i="6"/>
  <c r="AX239" i="6"/>
  <c r="AY239" i="6"/>
  <c r="AZ239" i="6"/>
  <c r="BA239" i="6"/>
  <c r="BB239" i="6"/>
  <c r="BC239" i="6"/>
  <c r="BD239" i="6"/>
  <c r="BE239" i="6"/>
  <c r="BF239" i="6"/>
  <c r="BG239" i="6"/>
  <c r="BH239" i="6"/>
  <c r="BI239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AI240" i="6"/>
  <c r="AJ240" i="6"/>
  <c r="AK240" i="6"/>
  <c r="AL240" i="6"/>
  <c r="AM240" i="6"/>
  <c r="AN240" i="6"/>
  <c r="AO240" i="6"/>
  <c r="AP240" i="6"/>
  <c r="AQ240" i="6"/>
  <c r="AR240" i="6"/>
  <c r="AS240" i="6"/>
  <c r="AT240" i="6"/>
  <c r="AU240" i="6"/>
  <c r="AV240" i="6"/>
  <c r="AW240" i="6"/>
  <c r="AX240" i="6"/>
  <c r="AY240" i="6"/>
  <c r="AZ240" i="6"/>
  <c r="BA240" i="6"/>
  <c r="BB240" i="6"/>
  <c r="BC240" i="6"/>
  <c r="BD240" i="6"/>
  <c r="BE240" i="6"/>
  <c r="BF240" i="6"/>
  <c r="BG240" i="6"/>
  <c r="BH240" i="6"/>
  <c r="BI240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BG241" i="6"/>
  <c r="BH241" i="6"/>
  <c r="BI241" i="6"/>
  <c r="U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AI242" i="6"/>
  <c r="AJ242" i="6"/>
  <c r="AK242" i="6"/>
  <c r="AL242" i="6"/>
  <c r="AM242" i="6"/>
  <c r="AN242" i="6"/>
  <c r="AO242" i="6"/>
  <c r="AP242" i="6"/>
  <c r="AQ242" i="6"/>
  <c r="AR242" i="6"/>
  <c r="AS242" i="6"/>
  <c r="AT242" i="6"/>
  <c r="AU242" i="6"/>
  <c r="AV242" i="6"/>
  <c r="AW242" i="6"/>
  <c r="AX242" i="6"/>
  <c r="AY242" i="6"/>
  <c r="AZ242" i="6"/>
  <c r="BA242" i="6"/>
  <c r="BB242" i="6"/>
  <c r="BC242" i="6"/>
  <c r="BD242" i="6"/>
  <c r="BE242" i="6"/>
  <c r="BF242" i="6"/>
  <c r="BG242" i="6"/>
  <c r="BH242" i="6"/>
  <c r="BI242" i="6"/>
  <c r="U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AI243" i="6"/>
  <c r="AJ243" i="6"/>
  <c r="AK243" i="6"/>
  <c r="AL243" i="6"/>
  <c r="AM243" i="6"/>
  <c r="AN243" i="6"/>
  <c r="AO243" i="6"/>
  <c r="AP243" i="6"/>
  <c r="AQ243" i="6"/>
  <c r="AR243" i="6"/>
  <c r="AS243" i="6"/>
  <c r="AT243" i="6"/>
  <c r="AU243" i="6"/>
  <c r="AV243" i="6"/>
  <c r="AW243" i="6"/>
  <c r="AX243" i="6"/>
  <c r="AY243" i="6"/>
  <c r="AZ243" i="6"/>
  <c r="BA243" i="6"/>
  <c r="BB243" i="6"/>
  <c r="BC243" i="6"/>
  <c r="BD243" i="6"/>
  <c r="BE243" i="6"/>
  <c r="BF243" i="6"/>
  <c r="BG243" i="6"/>
  <c r="BH243" i="6"/>
  <c r="BI243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BG244" i="6"/>
  <c r="BH244" i="6"/>
  <c r="BI244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AI245" i="6"/>
  <c r="AJ245" i="6"/>
  <c r="AK245" i="6"/>
  <c r="AL245" i="6"/>
  <c r="AM245" i="6"/>
  <c r="AN245" i="6"/>
  <c r="AO245" i="6"/>
  <c r="AP245" i="6"/>
  <c r="AQ245" i="6"/>
  <c r="AR245" i="6"/>
  <c r="AS245" i="6"/>
  <c r="AT245" i="6"/>
  <c r="AU245" i="6"/>
  <c r="AV245" i="6"/>
  <c r="AW245" i="6"/>
  <c r="AX245" i="6"/>
  <c r="AY245" i="6"/>
  <c r="AZ245" i="6"/>
  <c r="BA245" i="6"/>
  <c r="BB245" i="6"/>
  <c r="BC245" i="6"/>
  <c r="BD245" i="6"/>
  <c r="BE245" i="6"/>
  <c r="BF245" i="6"/>
  <c r="BG245" i="6"/>
  <c r="BH245" i="6"/>
  <c r="BI245" i="6"/>
  <c r="U246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AI246" i="6"/>
  <c r="AJ246" i="6"/>
  <c r="AK246" i="6"/>
  <c r="AL246" i="6"/>
  <c r="AM246" i="6"/>
  <c r="AN246" i="6"/>
  <c r="AO246" i="6"/>
  <c r="AP246" i="6"/>
  <c r="AQ246" i="6"/>
  <c r="AR246" i="6"/>
  <c r="AS246" i="6"/>
  <c r="AT246" i="6"/>
  <c r="AU246" i="6"/>
  <c r="AV246" i="6"/>
  <c r="AW246" i="6"/>
  <c r="AX246" i="6"/>
  <c r="AY246" i="6"/>
  <c r="AZ246" i="6"/>
  <c r="BA246" i="6"/>
  <c r="BB246" i="6"/>
  <c r="BC246" i="6"/>
  <c r="BD246" i="6"/>
  <c r="BE246" i="6"/>
  <c r="BF246" i="6"/>
  <c r="BG246" i="6"/>
  <c r="BH246" i="6"/>
  <c r="BI246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BG247" i="6"/>
  <c r="BH247" i="6"/>
  <c r="BI247" i="6"/>
  <c r="U248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I248" i="6"/>
  <c r="AJ248" i="6"/>
  <c r="AK248" i="6"/>
  <c r="AL248" i="6"/>
  <c r="AM248" i="6"/>
  <c r="AN248" i="6"/>
  <c r="AO248" i="6"/>
  <c r="AP248" i="6"/>
  <c r="AQ248" i="6"/>
  <c r="AR248" i="6"/>
  <c r="AS248" i="6"/>
  <c r="AT248" i="6"/>
  <c r="AU248" i="6"/>
  <c r="AV248" i="6"/>
  <c r="AW248" i="6"/>
  <c r="AX248" i="6"/>
  <c r="AY248" i="6"/>
  <c r="AZ248" i="6"/>
  <c r="BA248" i="6"/>
  <c r="BB248" i="6"/>
  <c r="BC248" i="6"/>
  <c r="BD248" i="6"/>
  <c r="BE248" i="6"/>
  <c r="BF248" i="6"/>
  <c r="BG248" i="6"/>
  <c r="BH248" i="6"/>
  <c r="BI248" i="6"/>
  <c r="U249" i="6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AH249" i="6"/>
  <c r="AI249" i="6"/>
  <c r="AJ249" i="6"/>
  <c r="AK249" i="6"/>
  <c r="AL249" i="6"/>
  <c r="AM249" i="6"/>
  <c r="AN249" i="6"/>
  <c r="AO249" i="6"/>
  <c r="AP249" i="6"/>
  <c r="AQ249" i="6"/>
  <c r="AR249" i="6"/>
  <c r="AS249" i="6"/>
  <c r="AT249" i="6"/>
  <c r="AU249" i="6"/>
  <c r="AV249" i="6"/>
  <c r="AW249" i="6"/>
  <c r="AX249" i="6"/>
  <c r="AY249" i="6"/>
  <c r="AZ249" i="6"/>
  <c r="BA249" i="6"/>
  <c r="BB249" i="6"/>
  <c r="BC249" i="6"/>
  <c r="BD249" i="6"/>
  <c r="BE249" i="6"/>
  <c r="BF249" i="6"/>
  <c r="BG249" i="6"/>
  <c r="BH249" i="6"/>
  <c r="BI249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BG250" i="6"/>
  <c r="BH250" i="6"/>
  <c r="BI250" i="6"/>
  <c r="U25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AI251" i="6"/>
  <c r="AJ251" i="6"/>
  <c r="AK251" i="6"/>
  <c r="AL251" i="6"/>
  <c r="AM251" i="6"/>
  <c r="AN251" i="6"/>
  <c r="AO251" i="6"/>
  <c r="AP251" i="6"/>
  <c r="AQ251" i="6"/>
  <c r="AR251" i="6"/>
  <c r="AS251" i="6"/>
  <c r="AT251" i="6"/>
  <c r="AU251" i="6"/>
  <c r="AV251" i="6"/>
  <c r="AW251" i="6"/>
  <c r="AX251" i="6"/>
  <c r="AY251" i="6"/>
  <c r="AZ251" i="6"/>
  <c r="BA251" i="6"/>
  <c r="BB251" i="6"/>
  <c r="BC251" i="6"/>
  <c r="BD251" i="6"/>
  <c r="BE251" i="6"/>
  <c r="BF251" i="6"/>
  <c r="BG251" i="6"/>
  <c r="BH251" i="6"/>
  <c r="BI251" i="6"/>
  <c r="U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I252" i="6"/>
  <c r="AJ252" i="6"/>
  <c r="AK252" i="6"/>
  <c r="AL252" i="6"/>
  <c r="AM252" i="6"/>
  <c r="AN252" i="6"/>
  <c r="AO252" i="6"/>
  <c r="AP252" i="6"/>
  <c r="AQ252" i="6"/>
  <c r="AR252" i="6"/>
  <c r="AS252" i="6"/>
  <c r="AT252" i="6"/>
  <c r="AU252" i="6"/>
  <c r="AV252" i="6"/>
  <c r="AW252" i="6"/>
  <c r="AX252" i="6"/>
  <c r="AY252" i="6"/>
  <c r="AZ252" i="6"/>
  <c r="BA252" i="6"/>
  <c r="BB252" i="6"/>
  <c r="BC252" i="6"/>
  <c r="BD252" i="6"/>
  <c r="BE252" i="6"/>
  <c r="BF252" i="6"/>
  <c r="BG252" i="6"/>
  <c r="BH252" i="6"/>
  <c r="BI252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BG253" i="6"/>
  <c r="BH253" i="6"/>
  <c r="BI253" i="6"/>
  <c r="U254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AI254" i="6"/>
  <c r="AJ254" i="6"/>
  <c r="AK254" i="6"/>
  <c r="AL254" i="6"/>
  <c r="AM254" i="6"/>
  <c r="AN254" i="6"/>
  <c r="AO254" i="6"/>
  <c r="AP254" i="6"/>
  <c r="AQ254" i="6"/>
  <c r="AR254" i="6"/>
  <c r="AS254" i="6"/>
  <c r="AT254" i="6"/>
  <c r="AU254" i="6"/>
  <c r="AV254" i="6"/>
  <c r="AW254" i="6"/>
  <c r="AX254" i="6"/>
  <c r="AY254" i="6"/>
  <c r="AZ254" i="6"/>
  <c r="BA254" i="6"/>
  <c r="BB254" i="6"/>
  <c r="BC254" i="6"/>
  <c r="BD254" i="6"/>
  <c r="BE254" i="6"/>
  <c r="BF254" i="6"/>
  <c r="BG254" i="6"/>
  <c r="BH254" i="6"/>
  <c r="BI254" i="6"/>
  <c r="U255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AI255" i="6"/>
  <c r="AJ255" i="6"/>
  <c r="AK255" i="6"/>
  <c r="AL255" i="6"/>
  <c r="AM255" i="6"/>
  <c r="AN255" i="6"/>
  <c r="AO255" i="6"/>
  <c r="AP255" i="6"/>
  <c r="AQ255" i="6"/>
  <c r="AR255" i="6"/>
  <c r="AS255" i="6"/>
  <c r="AT255" i="6"/>
  <c r="AU255" i="6"/>
  <c r="AV255" i="6"/>
  <c r="AW255" i="6"/>
  <c r="AX255" i="6"/>
  <c r="AY255" i="6"/>
  <c r="AZ255" i="6"/>
  <c r="BA255" i="6"/>
  <c r="BB255" i="6"/>
  <c r="BC255" i="6"/>
  <c r="BD255" i="6"/>
  <c r="BE255" i="6"/>
  <c r="BF255" i="6"/>
  <c r="BG255" i="6"/>
  <c r="BH255" i="6"/>
  <c r="BI255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BG256" i="6"/>
  <c r="BH256" i="6"/>
  <c r="BI256" i="6"/>
  <c r="U257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AI257" i="6"/>
  <c r="AJ257" i="6"/>
  <c r="AK257" i="6"/>
  <c r="AL257" i="6"/>
  <c r="AM257" i="6"/>
  <c r="AN257" i="6"/>
  <c r="AO257" i="6"/>
  <c r="AP257" i="6"/>
  <c r="AQ257" i="6"/>
  <c r="AR257" i="6"/>
  <c r="AS257" i="6"/>
  <c r="AT257" i="6"/>
  <c r="AU257" i="6"/>
  <c r="AV257" i="6"/>
  <c r="AW257" i="6"/>
  <c r="AX257" i="6"/>
  <c r="AY257" i="6"/>
  <c r="AZ257" i="6"/>
  <c r="BA257" i="6"/>
  <c r="BB257" i="6"/>
  <c r="BC257" i="6"/>
  <c r="BD257" i="6"/>
  <c r="BE257" i="6"/>
  <c r="BF257" i="6"/>
  <c r="BG257" i="6"/>
  <c r="BH257" i="6"/>
  <c r="BI257" i="6"/>
  <c r="U25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AH258" i="6"/>
  <c r="AI258" i="6"/>
  <c r="AJ258" i="6"/>
  <c r="AK258" i="6"/>
  <c r="AL258" i="6"/>
  <c r="AM258" i="6"/>
  <c r="AN258" i="6"/>
  <c r="AO258" i="6"/>
  <c r="AP258" i="6"/>
  <c r="AQ258" i="6"/>
  <c r="AR258" i="6"/>
  <c r="AS258" i="6"/>
  <c r="AT258" i="6"/>
  <c r="AU258" i="6"/>
  <c r="AV258" i="6"/>
  <c r="AW258" i="6"/>
  <c r="AX258" i="6"/>
  <c r="AY258" i="6"/>
  <c r="AZ258" i="6"/>
  <c r="BA258" i="6"/>
  <c r="BB258" i="6"/>
  <c r="BC258" i="6"/>
  <c r="BD258" i="6"/>
  <c r="BE258" i="6"/>
  <c r="BF258" i="6"/>
  <c r="BG258" i="6"/>
  <c r="BH258" i="6"/>
  <c r="BI258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AY259" i="6"/>
  <c r="AZ259" i="6"/>
  <c r="BA259" i="6"/>
  <c r="BB259" i="6"/>
  <c r="BC259" i="6"/>
  <c r="BD259" i="6"/>
  <c r="BE259" i="6"/>
  <c r="BF259" i="6"/>
  <c r="BG259" i="6"/>
  <c r="BH259" i="6"/>
  <c r="BI259" i="6"/>
  <c r="U260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H260" i="6"/>
  <c r="AI260" i="6"/>
  <c r="AJ260" i="6"/>
  <c r="AK260" i="6"/>
  <c r="AL260" i="6"/>
  <c r="AM260" i="6"/>
  <c r="AN260" i="6"/>
  <c r="AO260" i="6"/>
  <c r="AP260" i="6"/>
  <c r="AQ260" i="6"/>
  <c r="AR260" i="6"/>
  <c r="AS260" i="6"/>
  <c r="AT260" i="6"/>
  <c r="AU260" i="6"/>
  <c r="AV260" i="6"/>
  <c r="AW260" i="6"/>
  <c r="AX260" i="6"/>
  <c r="AY260" i="6"/>
  <c r="AZ260" i="6"/>
  <c r="BA260" i="6"/>
  <c r="BB260" i="6"/>
  <c r="BC260" i="6"/>
  <c r="BD260" i="6"/>
  <c r="BE260" i="6"/>
  <c r="BF260" i="6"/>
  <c r="BG260" i="6"/>
  <c r="BH260" i="6"/>
  <c r="BI260" i="6"/>
  <c r="U261" i="6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AI261" i="6"/>
  <c r="AJ261" i="6"/>
  <c r="AK261" i="6"/>
  <c r="AL261" i="6"/>
  <c r="AM261" i="6"/>
  <c r="AN261" i="6"/>
  <c r="AO261" i="6"/>
  <c r="AP261" i="6"/>
  <c r="AQ261" i="6"/>
  <c r="AR261" i="6"/>
  <c r="AS261" i="6"/>
  <c r="AT261" i="6"/>
  <c r="AU261" i="6"/>
  <c r="AV261" i="6"/>
  <c r="AW261" i="6"/>
  <c r="AX261" i="6"/>
  <c r="AY261" i="6"/>
  <c r="AZ261" i="6"/>
  <c r="BA261" i="6"/>
  <c r="BB261" i="6"/>
  <c r="BC261" i="6"/>
  <c r="BD261" i="6"/>
  <c r="BE261" i="6"/>
  <c r="BF261" i="6"/>
  <c r="BG261" i="6"/>
  <c r="BH261" i="6"/>
  <c r="BI261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BG262" i="6"/>
  <c r="BH262" i="6"/>
  <c r="BI262" i="6"/>
  <c r="U26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AH263" i="6"/>
  <c r="AI263" i="6"/>
  <c r="AJ263" i="6"/>
  <c r="AK263" i="6"/>
  <c r="AL263" i="6"/>
  <c r="AM263" i="6"/>
  <c r="AN263" i="6"/>
  <c r="AO263" i="6"/>
  <c r="AP263" i="6"/>
  <c r="AQ263" i="6"/>
  <c r="AR263" i="6"/>
  <c r="AS263" i="6"/>
  <c r="AT263" i="6"/>
  <c r="AU263" i="6"/>
  <c r="AV263" i="6"/>
  <c r="AW263" i="6"/>
  <c r="AX263" i="6"/>
  <c r="AY263" i="6"/>
  <c r="AZ263" i="6"/>
  <c r="BA263" i="6"/>
  <c r="BB263" i="6"/>
  <c r="BC263" i="6"/>
  <c r="BD263" i="6"/>
  <c r="BE263" i="6"/>
  <c r="BF263" i="6"/>
  <c r="BG263" i="6"/>
  <c r="BH263" i="6"/>
  <c r="BI263" i="6"/>
  <c r="U26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AH264" i="6"/>
  <c r="AI264" i="6"/>
  <c r="AJ264" i="6"/>
  <c r="AK264" i="6"/>
  <c r="AL264" i="6"/>
  <c r="AM264" i="6"/>
  <c r="AN264" i="6"/>
  <c r="AO264" i="6"/>
  <c r="AP264" i="6"/>
  <c r="AQ264" i="6"/>
  <c r="AR264" i="6"/>
  <c r="AS264" i="6"/>
  <c r="AT264" i="6"/>
  <c r="AU264" i="6"/>
  <c r="AV264" i="6"/>
  <c r="AW264" i="6"/>
  <c r="AX264" i="6"/>
  <c r="AY264" i="6"/>
  <c r="AZ264" i="6"/>
  <c r="BA264" i="6"/>
  <c r="BB264" i="6"/>
  <c r="BC264" i="6"/>
  <c r="BD264" i="6"/>
  <c r="BE264" i="6"/>
  <c r="BF264" i="6"/>
  <c r="BG264" i="6"/>
  <c r="BH264" i="6"/>
  <c r="BI264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BG265" i="6"/>
  <c r="BH265" i="6"/>
  <c r="BI265" i="6"/>
  <c r="U266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AH266" i="6"/>
  <c r="AI266" i="6"/>
  <c r="AJ266" i="6"/>
  <c r="AK266" i="6"/>
  <c r="AL266" i="6"/>
  <c r="AM266" i="6"/>
  <c r="AN266" i="6"/>
  <c r="AO266" i="6"/>
  <c r="AP266" i="6"/>
  <c r="AQ266" i="6"/>
  <c r="AR266" i="6"/>
  <c r="AS266" i="6"/>
  <c r="AT266" i="6"/>
  <c r="AU266" i="6"/>
  <c r="AV266" i="6"/>
  <c r="AW266" i="6"/>
  <c r="AX266" i="6"/>
  <c r="AY266" i="6"/>
  <c r="AZ266" i="6"/>
  <c r="BA266" i="6"/>
  <c r="BB266" i="6"/>
  <c r="BC266" i="6"/>
  <c r="BD266" i="6"/>
  <c r="BE266" i="6"/>
  <c r="BF266" i="6"/>
  <c r="BG266" i="6"/>
  <c r="BH266" i="6"/>
  <c r="BI266" i="6"/>
  <c r="U267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AI267" i="6"/>
  <c r="AJ267" i="6"/>
  <c r="AK267" i="6"/>
  <c r="AL267" i="6"/>
  <c r="AM267" i="6"/>
  <c r="AN267" i="6"/>
  <c r="AO267" i="6"/>
  <c r="AP267" i="6"/>
  <c r="AQ267" i="6"/>
  <c r="AR267" i="6"/>
  <c r="AS267" i="6"/>
  <c r="AT267" i="6"/>
  <c r="AU267" i="6"/>
  <c r="AV267" i="6"/>
  <c r="AW267" i="6"/>
  <c r="AX267" i="6"/>
  <c r="AY267" i="6"/>
  <c r="AZ267" i="6"/>
  <c r="BA267" i="6"/>
  <c r="BB267" i="6"/>
  <c r="BC267" i="6"/>
  <c r="BD267" i="6"/>
  <c r="BE267" i="6"/>
  <c r="BF267" i="6"/>
  <c r="BG267" i="6"/>
  <c r="BH267" i="6"/>
  <c r="BI267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BG268" i="6"/>
  <c r="BH268" i="6"/>
  <c r="BI268" i="6"/>
  <c r="U269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AH269" i="6"/>
  <c r="AI269" i="6"/>
  <c r="AJ269" i="6"/>
  <c r="AK269" i="6"/>
  <c r="AL269" i="6"/>
  <c r="AM269" i="6"/>
  <c r="AN269" i="6"/>
  <c r="AO269" i="6"/>
  <c r="AP269" i="6"/>
  <c r="AQ269" i="6"/>
  <c r="AR269" i="6"/>
  <c r="AS269" i="6"/>
  <c r="AT269" i="6"/>
  <c r="AU269" i="6"/>
  <c r="AV269" i="6"/>
  <c r="AW269" i="6"/>
  <c r="AX269" i="6"/>
  <c r="AY269" i="6"/>
  <c r="AZ269" i="6"/>
  <c r="BA269" i="6"/>
  <c r="BB269" i="6"/>
  <c r="BC269" i="6"/>
  <c r="BD269" i="6"/>
  <c r="BE269" i="6"/>
  <c r="BF269" i="6"/>
  <c r="BG269" i="6"/>
  <c r="BH269" i="6"/>
  <c r="BI269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AN270" i="6"/>
  <c r="AO270" i="6"/>
  <c r="AP270" i="6"/>
  <c r="AQ270" i="6"/>
  <c r="AR270" i="6"/>
  <c r="AS270" i="6"/>
  <c r="AT270" i="6"/>
  <c r="AU270" i="6"/>
  <c r="AV270" i="6"/>
  <c r="AW270" i="6"/>
  <c r="AX270" i="6"/>
  <c r="AY270" i="6"/>
  <c r="AZ270" i="6"/>
  <c r="BA270" i="6"/>
  <c r="BB270" i="6"/>
  <c r="BC270" i="6"/>
  <c r="BD270" i="6"/>
  <c r="BE270" i="6"/>
  <c r="BF270" i="6"/>
  <c r="BG270" i="6"/>
  <c r="BH270" i="6"/>
  <c r="BI270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F271" i="6"/>
  <c r="BG271" i="6"/>
  <c r="BH271" i="6"/>
  <c r="BI271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AK272" i="6"/>
  <c r="AL272" i="6"/>
  <c r="AM272" i="6"/>
  <c r="AN272" i="6"/>
  <c r="AO272" i="6"/>
  <c r="AP272" i="6"/>
  <c r="AQ272" i="6"/>
  <c r="AR272" i="6"/>
  <c r="AS272" i="6"/>
  <c r="AT272" i="6"/>
  <c r="AU272" i="6"/>
  <c r="AV272" i="6"/>
  <c r="AW272" i="6"/>
  <c r="AX272" i="6"/>
  <c r="AY272" i="6"/>
  <c r="AZ272" i="6"/>
  <c r="BA272" i="6"/>
  <c r="BB272" i="6"/>
  <c r="BC272" i="6"/>
  <c r="BD272" i="6"/>
  <c r="BE272" i="6"/>
  <c r="BF272" i="6"/>
  <c r="BG272" i="6"/>
  <c r="BH272" i="6"/>
  <c r="BI272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AK273" i="6"/>
  <c r="AL273" i="6"/>
  <c r="AM273" i="6"/>
  <c r="AN273" i="6"/>
  <c r="AO273" i="6"/>
  <c r="AP273" i="6"/>
  <c r="AQ273" i="6"/>
  <c r="AR273" i="6"/>
  <c r="AS273" i="6"/>
  <c r="AT273" i="6"/>
  <c r="AU273" i="6"/>
  <c r="AV273" i="6"/>
  <c r="AW273" i="6"/>
  <c r="AX273" i="6"/>
  <c r="AY273" i="6"/>
  <c r="AZ273" i="6"/>
  <c r="BA273" i="6"/>
  <c r="BB273" i="6"/>
  <c r="BC273" i="6"/>
  <c r="BD273" i="6"/>
  <c r="BE273" i="6"/>
  <c r="BF273" i="6"/>
  <c r="BG273" i="6"/>
  <c r="BH273" i="6"/>
  <c r="BI273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BG274" i="6"/>
  <c r="BH274" i="6"/>
  <c r="BI274" i="6"/>
  <c r="U275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AH275" i="6"/>
  <c r="AI275" i="6"/>
  <c r="AJ275" i="6"/>
  <c r="AK275" i="6"/>
  <c r="AL275" i="6"/>
  <c r="AM275" i="6"/>
  <c r="AN275" i="6"/>
  <c r="AO275" i="6"/>
  <c r="AP275" i="6"/>
  <c r="AQ275" i="6"/>
  <c r="AR275" i="6"/>
  <c r="AS275" i="6"/>
  <c r="AT275" i="6"/>
  <c r="AU275" i="6"/>
  <c r="AV275" i="6"/>
  <c r="AW275" i="6"/>
  <c r="AX275" i="6"/>
  <c r="AY275" i="6"/>
  <c r="AZ275" i="6"/>
  <c r="BA275" i="6"/>
  <c r="BB275" i="6"/>
  <c r="BC275" i="6"/>
  <c r="BD275" i="6"/>
  <c r="BE275" i="6"/>
  <c r="BF275" i="6"/>
  <c r="BG275" i="6"/>
  <c r="BH275" i="6"/>
  <c r="BI275" i="6"/>
  <c r="U276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AI276" i="6"/>
  <c r="AJ276" i="6"/>
  <c r="AK276" i="6"/>
  <c r="AL276" i="6"/>
  <c r="AM276" i="6"/>
  <c r="AN276" i="6"/>
  <c r="AO276" i="6"/>
  <c r="AP276" i="6"/>
  <c r="AQ276" i="6"/>
  <c r="AR276" i="6"/>
  <c r="AS276" i="6"/>
  <c r="AT276" i="6"/>
  <c r="AU276" i="6"/>
  <c r="AV276" i="6"/>
  <c r="AW276" i="6"/>
  <c r="AX276" i="6"/>
  <c r="AY276" i="6"/>
  <c r="AZ276" i="6"/>
  <c r="BA276" i="6"/>
  <c r="BB276" i="6"/>
  <c r="BC276" i="6"/>
  <c r="BD276" i="6"/>
  <c r="BE276" i="6"/>
  <c r="BF276" i="6"/>
  <c r="BG276" i="6"/>
  <c r="BH276" i="6"/>
  <c r="BI276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AW277" i="6"/>
  <c r="AX277" i="6"/>
  <c r="AY277" i="6"/>
  <c r="AZ277" i="6"/>
  <c r="BA277" i="6"/>
  <c r="BB277" i="6"/>
  <c r="BC277" i="6"/>
  <c r="BD277" i="6"/>
  <c r="BE277" i="6"/>
  <c r="BF277" i="6"/>
  <c r="BG277" i="6"/>
  <c r="BH277" i="6"/>
  <c r="BI277" i="6"/>
  <c r="U278" i="6"/>
  <c r="V278" i="6"/>
  <c r="W278" i="6"/>
  <c r="X278" i="6"/>
  <c r="Y278" i="6"/>
  <c r="Z278" i="6"/>
  <c r="AA278" i="6"/>
  <c r="AB278" i="6"/>
  <c r="AC278" i="6"/>
  <c r="AD278" i="6"/>
  <c r="AE278" i="6"/>
  <c r="AF278" i="6"/>
  <c r="AG278" i="6"/>
  <c r="AH278" i="6"/>
  <c r="AI278" i="6"/>
  <c r="AJ278" i="6"/>
  <c r="AK278" i="6"/>
  <c r="AL278" i="6"/>
  <c r="AM278" i="6"/>
  <c r="AN278" i="6"/>
  <c r="AO278" i="6"/>
  <c r="AP278" i="6"/>
  <c r="AQ278" i="6"/>
  <c r="AR278" i="6"/>
  <c r="AS278" i="6"/>
  <c r="AT278" i="6"/>
  <c r="AU278" i="6"/>
  <c r="AV278" i="6"/>
  <c r="AW278" i="6"/>
  <c r="AX278" i="6"/>
  <c r="AY278" i="6"/>
  <c r="AZ278" i="6"/>
  <c r="BA278" i="6"/>
  <c r="BB278" i="6"/>
  <c r="BC278" i="6"/>
  <c r="BD278" i="6"/>
  <c r="BE278" i="6"/>
  <c r="BF278" i="6"/>
  <c r="BG278" i="6"/>
  <c r="BH278" i="6"/>
  <c r="BI278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AK279" i="6"/>
  <c r="AL279" i="6"/>
  <c r="AM279" i="6"/>
  <c r="AN279" i="6"/>
  <c r="AO279" i="6"/>
  <c r="AP279" i="6"/>
  <c r="AQ279" i="6"/>
  <c r="AR279" i="6"/>
  <c r="AS279" i="6"/>
  <c r="AT279" i="6"/>
  <c r="AU279" i="6"/>
  <c r="AV279" i="6"/>
  <c r="AW279" i="6"/>
  <c r="AX279" i="6"/>
  <c r="AY279" i="6"/>
  <c r="AZ279" i="6"/>
  <c r="BA279" i="6"/>
  <c r="BB279" i="6"/>
  <c r="BC279" i="6"/>
  <c r="BD279" i="6"/>
  <c r="BE279" i="6"/>
  <c r="BF279" i="6"/>
  <c r="BG279" i="6"/>
  <c r="BH279" i="6"/>
  <c r="BI279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A280" i="6"/>
  <c r="BB280" i="6"/>
  <c r="BC280" i="6"/>
  <c r="BD280" i="6"/>
  <c r="BE280" i="6"/>
  <c r="BF280" i="6"/>
  <c r="BG280" i="6"/>
  <c r="BH280" i="6"/>
  <c r="BI280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AN281" i="6"/>
  <c r="AO281" i="6"/>
  <c r="AP281" i="6"/>
  <c r="AQ281" i="6"/>
  <c r="AR281" i="6"/>
  <c r="AS281" i="6"/>
  <c r="AT281" i="6"/>
  <c r="AU281" i="6"/>
  <c r="AV281" i="6"/>
  <c r="AW281" i="6"/>
  <c r="AX281" i="6"/>
  <c r="AY281" i="6"/>
  <c r="AZ281" i="6"/>
  <c r="BA281" i="6"/>
  <c r="BB281" i="6"/>
  <c r="BC281" i="6"/>
  <c r="BD281" i="6"/>
  <c r="BE281" i="6"/>
  <c r="BF281" i="6"/>
  <c r="BG281" i="6"/>
  <c r="BH281" i="6"/>
  <c r="BI281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AN282" i="6"/>
  <c r="AO282" i="6"/>
  <c r="AP282" i="6"/>
  <c r="AQ282" i="6"/>
  <c r="AR282" i="6"/>
  <c r="AS282" i="6"/>
  <c r="AT282" i="6"/>
  <c r="AU282" i="6"/>
  <c r="AV282" i="6"/>
  <c r="AW282" i="6"/>
  <c r="AX282" i="6"/>
  <c r="AY282" i="6"/>
  <c r="AZ282" i="6"/>
  <c r="BA282" i="6"/>
  <c r="BB282" i="6"/>
  <c r="BC282" i="6"/>
  <c r="BD282" i="6"/>
  <c r="BE282" i="6"/>
  <c r="BF282" i="6"/>
  <c r="BG282" i="6"/>
  <c r="BH282" i="6"/>
  <c r="BI282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AK283" i="6"/>
  <c r="AL283" i="6"/>
  <c r="AM283" i="6"/>
  <c r="AN283" i="6"/>
  <c r="AO283" i="6"/>
  <c r="AP283" i="6"/>
  <c r="AQ283" i="6"/>
  <c r="AR283" i="6"/>
  <c r="AS283" i="6"/>
  <c r="AT283" i="6"/>
  <c r="AU283" i="6"/>
  <c r="AV283" i="6"/>
  <c r="AW283" i="6"/>
  <c r="AX283" i="6"/>
  <c r="AY283" i="6"/>
  <c r="AZ283" i="6"/>
  <c r="BA283" i="6"/>
  <c r="BB283" i="6"/>
  <c r="BC283" i="6"/>
  <c r="BD283" i="6"/>
  <c r="BE283" i="6"/>
  <c r="BF283" i="6"/>
  <c r="BG283" i="6"/>
  <c r="BH283" i="6"/>
  <c r="BI283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BG284" i="6"/>
  <c r="BH284" i="6"/>
  <c r="BI284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BG285" i="6"/>
  <c r="BH285" i="6"/>
  <c r="BI285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AP286" i="6"/>
  <c r="AQ286" i="6"/>
  <c r="AR286" i="6"/>
  <c r="AS286" i="6"/>
  <c r="AT286" i="6"/>
  <c r="AU286" i="6"/>
  <c r="AV286" i="6"/>
  <c r="AW286" i="6"/>
  <c r="AX286" i="6"/>
  <c r="AY286" i="6"/>
  <c r="AZ286" i="6"/>
  <c r="BA286" i="6"/>
  <c r="BB286" i="6"/>
  <c r="BC286" i="6"/>
  <c r="BD286" i="6"/>
  <c r="BE286" i="6"/>
  <c r="BF286" i="6"/>
  <c r="BG286" i="6"/>
  <c r="BH286" i="6"/>
  <c r="BI286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AK287" i="6"/>
  <c r="AL287" i="6"/>
  <c r="AM287" i="6"/>
  <c r="AN287" i="6"/>
  <c r="AO287" i="6"/>
  <c r="AP287" i="6"/>
  <c r="AQ287" i="6"/>
  <c r="AR287" i="6"/>
  <c r="AS287" i="6"/>
  <c r="AT287" i="6"/>
  <c r="AU287" i="6"/>
  <c r="AV287" i="6"/>
  <c r="AW287" i="6"/>
  <c r="AX287" i="6"/>
  <c r="AY287" i="6"/>
  <c r="AZ287" i="6"/>
  <c r="BA287" i="6"/>
  <c r="BB287" i="6"/>
  <c r="BC287" i="6"/>
  <c r="BD287" i="6"/>
  <c r="BE287" i="6"/>
  <c r="BF287" i="6"/>
  <c r="BG287" i="6"/>
  <c r="BH287" i="6"/>
  <c r="BI287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AK288" i="6"/>
  <c r="AL288" i="6"/>
  <c r="AM288" i="6"/>
  <c r="AN288" i="6"/>
  <c r="AO288" i="6"/>
  <c r="AP288" i="6"/>
  <c r="AQ288" i="6"/>
  <c r="AR288" i="6"/>
  <c r="AS288" i="6"/>
  <c r="AT288" i="6"/>
  <c r="AU288" i="6"/>
  <c r="AV288" i="6"/>
  <c r="AW288" i="6"/>
  <c r="AX288" i="6"/>
  <c r="AY288" i="6"/>
  <c r="AZ288" i="6"/>
  <c r="BA288" i="6"/>
  <c r="BB288" i="6"/>
  <c r="BC288" i="6"/>
  <c r="BD288" i="6"/>
  <c r="BE288" i="6"/>
  <c r="BF288" i="6"/>
  <c r="BG288" i="6"/>
  <c r="BH288" i="6"/>
  <c r="BI288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G289" i="6"/>
  <c r="BH289" i="6"/>
  <c r="BI289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AN290" i="6"/>
  <c r="AO290" i="6"/>
  <c r="AP290" i="6"/>
  <c r="AQ290" i="6"/>
  <c r="AR290" i="6"/>
  <c r="AS290" i="6"/>
  <c r="AT290" i="6"/>
  <c r="AU290" i="6"/>
  <c r="AV290" i="6"/>
  <c r="AW290" i="6"/>
  <c r="AX290" i="6"/>
  <c r="AY290" i="6"/>
  <c r="AZ290" i="6"/>
  <c r="BA290" i="6"/>
  <c r="BB290" i="6"/>
  <c r="BC290" i="6"/>
  <c r="BD290" i="6"/>
  <c r="BE290" i="6"/>
  <c r="BF290" i="6"/>
  <c r="BG290" i="6"/>
  <c r="BH290" i="6"/>
  <c r="BI290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AK291" i="6"/>
  <c r="AL291" i="6"/>
  <c r="AM291" i="6"/>
  <c r="AN291" i="6"/>
  <c r="AO291" i="6"/>
  <c r="AP291" i="6"/>
  <c r="AQ291" i="6"/>
  <c r="AR291" i="6"/>
  <c r="AS291" i="6"/>
  <c r="AT291" i="6"/>
  <c r="AU291" i="6"/>
  <c r="AV291" i="6"/>
  <c r="AW291" i="6"/>
  <c r="AX291" i="6"/>
  <c r="AY291" i="6"/>
  <c r="AZ291" i="6"/>
  <c r="BA291" i="6"/>
  <c r="BB291" i="6"/>
  <c r="BC291" i="6"/>
  <c r="BD291" i="6"/>
  <c r="BE291" i="6"/>
  <c r="BF291" i="6"/>
  <c r="BG291" i="6"/>
  <c r="BH291" i="6"/>
  <c r="BI291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G292" i="6"/>
  <c r="BH292" i="6"/>
  <c r="BI292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AN293" i="6"/>
  <c r="AO293" i="6"/>
  <c r="AP293" i="6"/>
  <c r="AQ293" i="6"/>
  <c r="AR293" i="6"/>
  <c r="AS293" i="6"/>
  <c r="AT293" i="6"/>
  <c r="AU293" i="6"/>
  <c r="AV293" i="6"/>
  <c r="AW293" i="6"/>
  <c r="AX293" i="6"/>
  <c r="AY293" i="6"/>
  <c r="AZ293" i="6"/>
  <c r="BA293" i="6"/>
  <c r="BB293" i="6"/>
  <c r="BC293" i="6"/>
  <c r="BD293" i="6"/>
  <c r="BE293" i="6"/>
  <c r="BF293" i="6"/>
  <c r="BG293" i="6"/>
  <c r="BH293" i="6"/>
  <c r="BI293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AK294" i="6"/>
  <c r="AL294" i="6"/>
  <c r="AM294" i="6"/>
  <c r="AN294" i="6"/>
  <c r="AO294" i="6"/>
  <c r="AP294" i="6"/>
  <c r="AQ294" i="6"/>
  <c r="AR294" i="6"/>
  <c r="AS294" i="6"/>
  <c r="AT294" i="6"/>
  <c r="AU294" i="6"/>
  <c r="AV294" i="6"/>
  <c r="AW294" i="6"/>
  <c r="AX294" i="6"/>
  <c r="AY294" i="6"/>
  <c r="AZ294" i="6"/>
  <c r="BA294" i="6"/>
  <c r="BB294" i="6"/>
  <c r="BC294" i="6"/>
  <c r="BD294" i="6"/>
  <c r="BE294" i="6"/>
  <c r="BF294" i="6"/>
  <c r="BG294" i="6"/>
  <c r="BH294" i="6"/>
  <c r="BI294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5" i="6"/>
  <c r="BH295" i="6"/>
  <c r="BI295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AN296" i="6"/>
  <c r="AO296" i="6"/>
  <c r="AP296" i="6"/>
  <c r="AQ296" i="6"/>
  <c r="AR296" i="6"/>
  <c r="AS296" i="6"/>
  <c r="AT296" i="6"/>
  <c r="AU296" i="6"/>
  <c r="AV296" i="6"/>
  <c r="AW296" i="6"/>
  <c r="AX296" i="6"/>
  <c r="AY296" i="6"/>
  <c r="AZ296" i="6"/>
  <c r="BA296" i="6"/>
  <c r="BB296" i="6"/>
  <c r="BC296" i="6"/>
  <c r="BD296" i="6"/>
  <c r="BE296" i="6"/>
  <c r="BF296" i="6"/>
  <c r="BG296" i="6"/>
  <c r="BH296" i="6"/>
  <c r="BI296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AK297" i="6"/>
  <c r="AL297" i="6"/>
  <c r="AM297" i="6"/>
  <c r="AN297" i="6"/>
  <c r="AO297" i="6"/>
  <c r="AP297" i="6"/>
  <c r="AQ297" i="6"/>
  <c r="AR297" i="6"/>
  <c r="AS297" i="6"/>
  <c r="AT297" i="6"/>
  <c r="AU297" i="6"/>
  <c r="AV297" i="6"/>
  <c r="AW297" i="6"/>
  <c r="AX297" i="6"/>
  <c r="AY297" i="6"/>
  <c r="AZ297" i="6"/>
  <c r="BA297" i="6"/>
  <c r="BB297" i="6"/>
  <c r="BC297" i="6"/>
  <c r="BD297" i="6"/>
  <c r="BE297" i="6"/>
  <c r="BF297" i="6"/>
  <c r="BG297" i="6"/>
  <c r="BH297" i="6"/>
  <c r="BI297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Q298" i="6"/>
  <c r="AR298" i="6"/>
  <c r="AS298" i="6"/>
  <c r="AT298" i="6"/>
  <c r="AU298" i="6"/>
  <c r="AV298" i="6"/>
  <c r="AW298" i="6"/>
  <c r="AX298" i="6"/>
  <c r="AY298" i="6"/>
  <c r="AZ298" i="6"/>
  <c r="BA298" i="6"/>
  <c r="BB298" i="6"/>
  <c r="BC298" i="6"/>
  <c r="BD298" i="6"/>
  <c r="BE298" i="6"/>
  <c r="BF298" i="6"/>
  <c r="BG298" i="6"/>
  <c r="BH298" i="6"/>
  <c r="BI298" i="6"/>
  <c r="U299" i="6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AI299" i="6"/>
  <c r="AJ299" i="6"/>
  <c r="AK299" i="6"/>
  <c r="AL299" i="6"/>
  <c r="AM299" i="6"/>
  <c r="AN299" i="6"/>
  <c r="AO299" i="6"/>
  <c r="AP299" i="6"/>
  <c r="AQ299" i="6"/>
  <c r="AR299" i="6"/>
  <c r="AS299" i="6"/>
  <c r="AT299" i="6"/>
  <c r="AU299" i="6"/>
  <c r="AV299" i="6"/>
  <c r="AW299" i="6"/>
  <c r="AX299" i="6"/>
  <c r="AY299" i="6"/>
  <c r="AZ299" i="6"/>
  <c r="BA299" i="6"/>
  <c r="BB299" i="6"/>
  <c r="BC299" i="6"/>
  <c r="BD299" i="6"/>
  <c r="BE299" i="6"/>
  <c r="BF299" i="6"/>
  <c r="BG299" i="6"/>
  <c r="BH299" i="6"/>
  <c r="BI299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AJ300" i="6"/>
  <c r="AK300" i="6"/>
  <c r="AL300" i="6"/>
  <c r="AM300" i="6"/>
  <c r="AN300" i="6"/>
  <c r="AO300" i="6"/>
  <c r="AP300" i="6"/>
  <c r="AQ300" i="6"/>
  <c r="AR300" i="6"/>
  <c r="AS300" i="6"/>
  <c r="AT300" i="6"/>
  <c r="AU300" i="6"/>
  <c r="AV300" i="6"/>
  <c r="AW300" i="6"/>
  <c r="AX300" i="6"/>
  <c r="AY300" i="6"/>
  <c r="AZ300" i="6"/>
  <c r="BA300" i="6"/>
  <c r="BB300" i="6"/>
  <c r="BC300" i="6"/>
  <c r="BD300" i="6"/>
  <c r="BE300" i="6"/>
  <c r="BF300" i="6"/>
  <c r="BG300" i="6"/>
  <c r="BH300" i="6"/>
  <c r="BI300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BG301" i="6"/>
  <c r="BH301" i="6"/>
  <c r="BI301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AJ302" i="6"/>
  <c r="AK302" i="6"/>
  <c r="AL302" i="6"/>
  <c r="AM302" i="6"/>
  <c r="AN302" i="6"/>
  <c r="AO302" i="6"/>
  <c r="AP302" i="6"/>
  <c r="AQ302" i="6"/>
  <c r="AR302" i="6"/>
  <c r="AS302" i="6"/>
  <c r="AT302" i="6"/>
  <c r="AU302" i="6"/>
  <c r="AV302" i="6"/>
  <c r="AW302" i="6"/>
  <c r="AX302" i="6"/>
  <c r="AY302" i="6"/>
  <c r="AZ302" i="6"/>
  <c r="BA302" i="6"/>
  <c r="BB302" i="6"/>
  <c r="BC302" i="6"/>
  <c r="BD302" i="6"/>
  <c r="BE302" i="6"/>
  <c r="BF302" i="6"/>
  <c r="BG302" i="6"/>
  <c r="BH302" i="6"/>
  <c r="BI302" i="6"/>
  <c r="U303" i="6"/>
  <c r="V303" i="6"/>
  <c r="W303" i="6"/>
  <c r="X303" i="6"/>
  <c r="Y303" i="6"/>
  <c r="Z303" i="6"/>
  <c r="AA303" i="6"/>
  <c r="AB303" i="6"/>
  <c r="AC303" i="6"/>
  <c r="AD303" i="6"/>
  <c r="AE303" i="6"/>
  <c r="AF303" i="6"/>
  <c r="AG303" i="6"/>
  <c r="AH303" i="6"/>
  <c r="AI303" i="6"/>
  <c r="AJ303" i="6"/>
  <c r="AK303" i="6"/>
  <c r="AL303" i="6"/>
  <c r="AM303" i="6"/>
  <c r="AN303" i="6"/>
  <c r="AO303" i="6"/>
  <c r="AP303" i="6"/>
  <c r="AQ303" i="6"/>
  <c r="AR303" i="6"/>
  <c r="AS303" i="6"/>
  <c r="AT303" i="6"/>
  <c r="AU303" i="6"/>
  <c r="AV303" i="6"/>
  <c r="AW303" i="6"/>
  <c r="AX303" i="6"/>
  <c r="AY303" i="6"/>
  <c r="AZ303" i="6"/>
  <c r="BA303" i="6"/>
  <c r="BB303" i="6"/>
  <c r="BC303" i="6"/>
  <c r="BD303" i="6"/>
  <c r="BE303" i="6"/>
  <c r="BF303" i="6"/>
  <c r="BG303" i="6"/>
  <c r="BH303" i="6"/>
  <c r="BI303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BG304" i="6"/>
  <c r="BH304" i="6"/>
  <c r="BI304" i="6"/>
  <c r="U305" i="6"/>
  <c r="V305" i="6"/>
  <c r="W305" i="6"/>
  <c r="X305" i="6"/>
  <c r="Y305" i="6"/>
  <c r="Z305" i="6"/>
  <c r="AA305" i="6"/>
  <c r="AB305" i="6"/>
  <c r="AC305" i="6"/>
  <c r="AD305" i="6"/>
  <c r="AE305" i="6"/>
  <c r="AF305" i="6"/>
  <c r="AG305" i="6"/>
  <c r="AH305" i="6"/>
  <c r="AI305" i="6"/>
  <c r="AJ305" i="6"/>
  <c r="AK305" i="6"/>
  <c r="AL305" i="6"/>
  <c r="AM305" i="6"/>
  <c r="AN305" i="6"/>
  <c r="AO305" i="6"/>
  <c r="AP305" i="6"/>
  <c r="AQ305" i="6"/>
  <c r="AR305" i="6"/>
  <c r="AS305" i="6"/>
  <c r="AT305" i="6"/>
  <c r="AU305" i="6"/>
  <c r="AV305" i="6"/>
  <c r="AW305" i="6"/>
  <c r="AX305" i="6"/>
  <c r="AY305" i="6"/>
  <c r="AZ305" i="6"/>
  <c r="BA305" i="6"/>
  <c r="BB305" i="6"/>
  <c r="BC305" i="6"/>
  <c r="BD305" i="6"/>
  <c r="BE305" i="6"/>
  <c r="BF305" i="6"/>
  <c r="BG305" i="6"/>
  <c r="BH305" i="6"/>
  <c r="BI305" i="6"/>
  <c r="U306" i="6"/>
  <c r="V306" i="6"/>
  <c r="W306" i="6"/>
  <c r="X306" i="6"/>
  <c r="Y306" i="6"/>
  <c r="Z306" i="6"/>
  <c r="AA306" i="6"/>
  <c r="AB306" i="6"/>
  <c r="AC306" i="6"/>
  <c r="AD306" i="6"/>
  <c r="AE306" i="6"/>
  <c r="AF306" i="6"/>
  <c r="AG306" i="6"/>
  <c r="AH306" i="6"/>
  <c r="AI306" i="6"/>
  <c r="AJ306" i="6"/>
  <c r="AK306" i="6"/>
  <c r="AL306" i="6"/>
  <c r="AM306" i="6"/>
  <c r="AN306" i="6"/>
  <c r="AO306" i="6"/>
  <c r="AP306" i="6"/>
  <c r="AQ306" i="6"/>
  <c r="AR306" i="6"/>
  <c r="AS306" i="6"/>
  <c r="AT306" i="6"/>
  <c r="AU306" i="6"/>
  <c r="AV306" i="6"/>
  <c r="AW306" i="6"/>
  <c r="AX306" i="6"/>
  <c r="AY306" i="6"/>
  <c r="AZ306" i="6"/>
  <c r="BA306" i="6"/>
  <c r="BB306" i="6"/>
  <c r="BC306" i="6"/>
  <c r="BD306" i="6"/>
  <c r="BE306" i="6"/>
  <c r="BF306" i="6"/>
  <c r="BG306" i="6"/>
  <c r="BH306" i="6"/>
  <c r="BI306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BG307" i="6"/>
  <c r="BH307" i="6"/>
  <c r="BI307" i="6"/>
  <c r="U308" i="6"/>
  <c r="V308" i="6"/>
  <c r="W308" i="6"/>
  <c r="X308" i="6"/>
  <c r="Y308" i="6"/>
  <c r="Z308" i="6"/>
  <c r="AA308" i="6"/>
  <c r="AB308" i="6"/>
  <c r="AC308" i="6"/>
  <c r="AD308" i="6"/>
  <c r="AE308" i="6"/>
  <c r="AF308" i="6"/>
  <c r="AG308" i="6"/>
  <c r="AH308" i="6"/>
  <c r="AI308" i="6"/>
  <c r="AJ308" i="6"/>
  <c r="AK308" i="6"/>
  <c r="AL308" i="6"/>
  <c r="AM308" i="6"/>
  <c r="AN308" i="6"/>
  <c r="AO308" i="6"/>
  <c r="AP308" i="6"/>
  <c r="AQ308" i="6"/>
  <c r="AR308" i="6"/>
  <c r="AS308" i="6"/>
  <c r="AT308" i="6"/>
  <c r="AU308" i="6"/>
  <c r="AV308" i="6"/>
  <c r="AW308" i="6"/>
  <c r="AX308" i="6"/>
  <c r="AY308" i="6"/>
  <c r="AZ308" i="6"/>
  <c r="BA308" i="6"/>
  <c r="BB308" i="6"/>
  <c r="BC308" i="6"/>
  <c r="BD308" i="6"/>
  <c r="BE308" i="6"/>
  <c r="BF308" i="6"/>
  <c r="BG308" i="6"/>
  <c r="BH308" i="6"/>
  <c r="BI308" i="6"/>
  <c r="U309" i="6"/>
  <c r="V309" i="6"/>
  <c r="W309" i="6"/>
  <c r="X309" i="6"/>
  <c r="Y309" i="6"/>
  <c r="Z309" i="6"/>
  <c r="AA309" i="6"/>
  <c r="AB309" i="6"/>
  <c r="AC309" i="6"/>
  <c r="AD309" i="6"/>
  <c r="AE309" i="6"/>
  <c r="AF309" i="6"/>
  <c r="AG309" i="6"/>
  <c r="AH309" i="6"/>
  <c r="AI309" i="6"/>
  <c r="AJ309" i="6"/>
  <c r="AK309" i="6"/>
  <c r="AL309" i="6"/>
  <c r="AM309" i="6"/>
  <c r="AN309" i="6"/>
  <c r="AO309" i="6"/>
  <c r="AP309" i="6"/>
  <c r="AQ309" i="6"/>
  <c r="AR309" i="6"/>
  <c r="AS309" i="6"/>
  <c r="AT309" i="6"/>
  <c r="AU309" i="6"/>
  <c r="AV309" i="6"/>
  <c r="AW309" i="6"/>
  <c r="AX309" i="6"/>
  <c r="AY309" i="6"/>
  <c r="AZ309" i="6"/>
  <c r="BA309" i="6"/>
  <c r="BB309" i="6"/>
  <c r="BC309" i="6"/>
  <c r="BD309" i="6"/>
  <c r="BE309" i="6"/>
  <c r="BF309" i="6"/>
  <c r="BG309" i="6"/>
  <c r="BH309" i="6"/>
  <c r="BI309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W310" i="6"/>
  <c r="AX310" i="6"/>
  <c r="AY310" i="6"/>
  <c r="AZ310" i="6"/>
  <c r="BA310" i="6"/>
  <c r="BB310" i="6"/>
  <c r="BC310" i="6"/>
  <c r="BD310" i="6"/>
  <c r="BE310" i="6"/>
  <c r="BF310" i="6"/>
  <c r="BG310" i="6"/>
  <c r="BH310" i="6"/>
  <c r="BI310" i="6"/>
  <c r="U311" i="6"/>
  <c r="V311" i="6"/>
  <c r="W311" i="6"/>
  <c r="X311" i="6"/>
  <c r="Y311" i="6"/>
  <c r="Z311" i="6"/>
  <c r="AA311" i="6"/>
  <c r="AB311" i="6"/>
  <c r="AC311" i="6"/>
  <c r="AD311" i="6"/>
  <c r="AE311" i="6"/>
  <c r="AF311" i="6"/>
  <c r="AG311" i="6"/>
  <c r="AH311" i="6"/>
  <c r="AI311" i="6"/>
  <c r="AJ311" i="6"/>
  <c r="AK311" i="6"/>
  <c r="AL311" i="6"/>
  <c r="AM311" i="6"/>
  <c r="AN311" i="6"/>
  <c r="AO311" i="6"/>
  <c r="AP311" i="6"/>
  <c r="AQ311" i="6"/>
  <c r="AR311" i="6"/>
  <c r="AS311" i="6"/>
  <c r="AT311" i="6"/>
  <c r="AU311" i="6"/>
  <c r="AV311" i="6"/>
  <c r="AW311" i="6"/>
  <c r="AX311" i="6"/>
  <c r="AY311" i="6"/>
  <c r="AZ311" i="6"/>
  <c r="BA311" i="6"/>
  <c r="BB311" i="6"/>
  <c r="BC311" i="6"/>
  <c r="BD311" i="6"/>
  <c r="BE311" i="6"/>
  <c r="BF311" i="6"/>
  <c r="BG311" i="6"/>
  <c r="BH311" i="6"/>
  <c r="BI311" i="6"/>
  <c r="U312" i="6"/>
  <c r="V312" i="6"/>
  <c r="W312" i="6"/>
  <c r="X312" i="6"/>
  <c r="Y312" i="6"/>
  <c r="Z312" i="6"/>
  <c r="AA312" i="6"/>
  <c r="AB312" i="6"/>
  <c r="AC312" i="6"/>
  <c r="AD312" i="6"/>
  <c r="AE312" i="6"/>
  <c r="AF312" i="6"/>
  <c r="AG312" i="6"/>
  <c r="AH312" i="6"/>
  <c r="AI312" i="6"/>
  <c r="AJ312" i="6"/>
  <c r="AK312" i="6"/>
  <c r="AL312" i="6"/>
  <c r="AM312" i="6"/>
  <c r="AN312" i="6"/>
  <c r="AO312" i="6"/>
  <c r="AP312" i="6"/>
  <c r="AQ312" i="6"/>
  <c r="AR312" i="6"/>
  <c r="AS312" i="6"/>
  <c r="AT312" i="6"/>
  <c r="AU312" i="6"/>
  <c r="AV312" i="6"/>
  <c r="AW312" i="6"/>
  <c r="AX312" i="6"/>
  <c r="AY312" i="6"/>
  <c r="AZ312" i="6"/>
  <c r="BA312" i="6"/>
  <c r="BB312" i="6"/>
  <c r="BC312" i="6"/>
  <c r="BD312" i="6"/>
  <c r="BE312" i="6"/>
  <c r="BF312" i="6"/>
  <c r="BG312" i="6"/>
  <c r="BH312" i="6"/>
  <c r="BI312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3" i="6"/>
  <c r="BH313" i="6"/>
  <c r="BI313" i="6"/>
  <c r="U314" i="6"/>
  <c r="V314" i="6"/>
  <c r="W314" i="6"/>
  <c r="X314" i="6"/>
  <c r="Y314" i="6"/>
  <c r="Z314" i="6"/>
  <c r="AA314" i="6"/>
  <c r="AB314" i="6"/>
  <c r="AC314" i="6"/>
  <c r="AD314" i="6"/>
  <c r="AE314" i="6"/>
  <c r="AF314" i="6"/>
  <c r="AG314" i="6"/>
  <c r="AH314" i="6"/>
  <c r="AI314" i="6"/>
  <c r="AJ314" i="6"/>
  <c r="AK314" i="6"/>
  <c r="AL314" i="6"/>
  <c r="AM314" i="6"/>
  <c r="AN314" i="6"/>
  <c r="AO314" i="6"/>
  <c r="AP314" i="6"/>
  <c r="AQ314" i="6"/>
  <c r="AR314" i="6"/>
  <c r="AS314" i="6"/>
  <c r="AT314" i="6"/>
  <c r="AU314" i="6"/>
  <c r="AV314" i="6"/>
  <c r="AW314" i="6"/>
  <c r="AX314" i="6"/>
  <c r="AY314" i="6"/>
  <c r="AZ314" i="6"/>
  <c r="BA314" i="6"/>
  <c r="BB314" i="6"/>
  <c r="BC314" i="6"/>
  <c r="BD314" i="6"/>
  <c r="BE314" i="6"/>
  <c r="BF314" i="6"/>
  <c r="BG314" i="6"/>
  <c r="BH314" i="6"/>
  <c r="BI314" i="6"/>
  <c r="U315" i="6"/>
  <c r="V315" i="6"/>
  <c r="W315" i="6"/>
  <c r="X315" i="6"/>
  <c r="Y315" i="6"/>
  <c r="Z315" i="6"/>
  <c r="AA315" i="6"/>
  <c r="AB315" i="6"/>
  <c r="AC315" i="6"/>
  <c r="AD315" i="6"/>
  <c r="AE315" i="6"/>
  <c r="AF315" i="6"/>
  <c r="AG315" i="6"/>
  <c r="AH315" i="6"/>
  <c r="AI315" i="6"/>
  <c r="AJ315" i="6"/>
  <c r="AK315" i="6"/>
  <c r="AL315" i="6"/>
  <c r="AM315" i="6"/>
  <c r="AN315" i="6"/>
  <c r="AO315" i="6"/>
  <c r="AP315" i="6"/>
  <c r="AQ315" i="6"/>
  <c r="AR315" i="6"/>
  <c r="AS315" i="6"/>
  <c r="AT315" i="6"/>
  <c r="AU315" i="6"/>
  <c r="AV315" i="6"/>
  <c r="AW315" i="6"/>
  <c r="AX315" i="6"/>
  <c r="AY315" i="6"/>
  <c r="AZ315" i="6"/>
  <c r="BA315" i="6"/>
  <c r="BB315" i="6"/>
  <c r="BC315" i="6"/>
  <c r="BD315" i="6"/>
  <c r="BE315" i="6"/>
  <c r="BF315" i="6"/>
  <c r="BG315" i="6"/>
  <c r="BH315" i="6"/>
  <c r="BI315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BG316" i="6"/>
  <c r="BH316" i="6"/>
  <c r="BI316" i="6"/>
  <c r="U317" i="6"/>
  <c r="V317" i="6"/>
  <c r="W317" i="6"/>
  <c r="X317" i="6"/>
  <c r="Y317" i="6"/>
  <c r="Z317" i="6"/>
  <c r="AA317" i="6"/>
  <c r="AB317" i="6"/>
  <c r="AC317" i="6"/>
  <c r="AD317" i="6"/>
  <c r="AE317" i="6"/>
  <c r="AF317" i="6"/>
  <c r="AG317" i="6"/>
  <c r="AH317" i="6"/>
  <c r="AI317" i="6"/>
  <c r="AJ317" i="6"/>
  <c r="AK317" i="6"/>
  <c r="AL317" i="6"/>
  <c r="AM317" i="6"/>
  <c r="AN317" i="6"/>
  <c r="AO317" i="6"/>
  <c r="AP317" i="6"/>
  <c r="AQ317" i="6"/>
  <c r="AR317" i="6"/>
  <c r="AS317" i="6"/>
  <c r="AT317" i="6"/>
  <c r="AU317" i="6"/>
  <c r="AV317" i="6"/>
  <c r="AW317" i="6"/>
  <c r="AX317" i="6"/>
  <c r="AY317" i="6"/>
  <c r="AZ317" i="6"/>
  <c r="BA317" i="6"/>
  <c r="BB317" i="6"/>
  <c r="BC317" i="6"/>
  <c r="BD317" i="6"/>
  <c r="BE317" i="6"/>
  <c r="BF317" i="6"/>
  <c r="BG317" i="6"/>
  <c r="BH317" i="6"/>
  <c r="BI317" i="6"/>
  <c r="U318" i="6"/>
  <c r="V318" i="6"/>
  <c r="W318" i="6"/>
  <c r="X318" i="6"/>
  <c r="Y318" i="6"/>
  <c r="Z318" i="6"/>
  <c r="AA318" i="6"/>
  <c r="AB318" i="6"/>
  <c r="AC318" i="6"/>
  <c r="AD318" i="6"/>
  <c r="AE318" i="6"/>
  <c r="AF318" i="6"/>
  <c r="AG318" i="6"/>
  <c r="AH318" i="6"/>
  <c r="AI318" i="6"/>
  <c r="AJ318" i="6"/>
  <c r="AK318" i="6"/>
  <c r="AL318" i="6"/>
  <c r="AM318" i="6"/>
  <c r="AN318" i="6"/>
  <c r="AO318" i="6"/>
  <c r="AP318" i="6"/>
  <c r="AQ318" i="6"/>
  <c r="AR318" i="6"/>
  <c r="AS318" i="6"/>
  <c r="AT318" i="6"/>
  <c r="AU318" i="6"/>
  <c r="AV318" i="6"/>
  <c r="AW318" i="6"/>
  <c r="AX318" i="6"/>
  <c r="AY318" i="6"/>
  <c r="AZ318" i="6"/>
  <c r="BA318" i="6"/>
  <c r="BB318" i="6"/>
  <c r="BC318" i="6"/>
  <c r="BD318" i="6"/>
  <c r="BE318" i="6"/>
  <c r="BF318" i="6"/>
  <c r="BG318" i="6"/>
  <c r="BH318" i="6"/>
  <c r="BI318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BG319" i="6"/>
  <c r="BH319" i="6"/>
  <c r="BI319" i="6"/>
  <c r="U320" i="6"/>
  <c r="V320" i="6"/>
  <c r="W320" i="6"/>
  <c r="X320" i="6"/>
  <c r="Y320" i="6"/>
  <c r="Z320" i="6"/>
  <c r="AA320" i="6"/>
  <c r="AB320" i="6"/>
  <c r="AC320" i="6"/>
  <c r="AD320" i="6"/>
  <c r="AE320" i="6"/>
  <c r="AF320" i="6"/>
  <c r="AG320" i="6"/>
  <c r="AH320" i="6"/>
  <c r="AI320" i="6"/>
  <c r="AJ320" i="6"/>
  <c r="AK320" i="6"/>
  <c r="AL320" i="6"/>
  <c r="AM320" i="6"/>
  <c r="AN320" i="6"/>
  <c r="AO320" i="6"/>
  <c r="AP320" i="6"/>
  <c r="AQ320" i="6"/>
  <c r="AR320" i="6"/>
  <c r="AS320" i="6"/>
  <c r="AT320" i="6"/>
  <c r="AU320" i="6"/>
  <c r="AV320" i="6"/>
  <c r="AW320" i="6"/>
  <c r="AX320" i="6"/>
  <c r="AY320" i="6"/>
  <c r="AZ320" i="6"/>
  <c r="BA320" i="6"/>
  <c r="BB320" i="6"/>
  <c r="BC320" i="6"/>
  <c r="BD320" i="6"/>
  <c r="BE320" i="6"/>
  <c r="BF320" i="6"/>
  <c r="BG320" i="6"/>
  <c r="BH320" i="6"/>
  <c r="BI320" i="6"/>
  <c r="U321" i="6"/>
  <c r="V321" i="6"/>
  <c r="W321" i="6"/>
  <c r="X321" i="6"/>
  <c r="Y321" i="6"/>
  <c r="Z321" i="6"/>
  <c r="AA321" i="6"/>
  <c r="AB321" i="6"/>
  <c r="AC321" i="6"/>
  <c r="AD321" i="6"/>
  <c r="AE321" i="6"/>
  <c r="AF321" i="6"/>
  <c r="AG321" i="6"/>
  <c r="AH321" i="6"/>
  <c r="AI321" i="6"/>
  <c r="AJ321" i="6"/>
  <c r="AK321" i="6"/>
  <c r="AL321" i="6"/>
  <c r="AM321" i="6"/>
  <c r="AN321" i="6"/>
  <c r="AO321" i="6"/>
  <c r="AP321" i="6"/>
  <c r="AQ321" i="6"/>
  <c r="AR321" i="6"/>
  <c r="AS321" i="6"/>
  <c r="AT321" i="6"/>
  <c r="AU321" i="6"/>
  <c r="AV321" i="6"/>
  <c r="AW321" i="6"/>
  <c r="AX321" i="6"/>
  <c r="AY321" i="6"/>
  <c r="AZ321" i="6"/>
  <c r="BA321" i="6"/>
  <c r="BB321" i="6"/>
  <c r="BC321" i="6"/>
  <c r="BD321" i="6"/>
  <c r="BE321" i="6"/>
  <c r="BF321" i="6"/>
  <c r="BG321" i="6"/>
  <c r="BH321" i="6"/>
  <c r="BI321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O322" i="6"/>
  <c r="AP322" i="6"/>
  <c r="AQ322" i="6"/>
  <c r="AR322" i="6"/>
  <c r="AS322" i="6"/>
  <c r="AT322" i="6"/>
  <c r="AU322" i="6"/>
  <c r="AV322" i="6"/>
  <c r="AW322" i="6"/>
  <c r="AX322" i="6"/>
  <c r="AY322" i="6"/>
  <c r="AZ322" i="6"/>
  <c r="BA322" i="6"/>
  <c r="BB322" i="6"/>
  <c r="BC322" i="6"/>
  <c r="BD322" i="6"/>
  <c r="BE322" i="6"/>
  <c r="BF322" i="6"/>
  <c r="BG322" i="6"/>
  <c r="BH322" i="6"/>
  <c r="BI322" i="6"/>
  <c r="U323" i="6"/>
  <c r="V323" i="6"/>
  <c r="W323" i="6"/>
  <c r="X323" i="6"/>
  <c r="Y323" i="6"/>
  <c r="Z323" i="6"/>
  <c r="AA323" i="6"/>
  <c r="AB323" i="6"/>
  <c r="AC323" i="6"/>
  <c r="AD323" i="6"/>
  <c r="AE323" i="6"/>
  <c r="AF323" i="6"/>
  <c r="AG323" i="6"/>
  <c r="AH323" i="6"/>
  <c r="AI323" i="6"/>
  <c r="AJ323" i="6"/>
  <c r="AK323" i="6"/>
  <c r="AL323" i="6"/>
  <c r="AM323" i="6"/>
  <c r="AN323" i="6"/>
  <c r="AO323" i="6"/>
  <c r="AP323" i="6"/>
  <c r="AQ323" i="6"/>
  <c r="AR323" i="6"/>
  <c r="AS323" i="6"/>
  <c r="AT323" i="6"/>
  <c r="AU323" i="6"/>
  <c r="AV323" i="6"/>
  <c r="AW323" i="6"/>
  <c r="AX323" i="6"/>
  <c r="AY323" i="6"/>
  <c r="AZ323" i="6"/>
  <c r="BA323" i="6"/>
  <c r="BB323" i="6"/>
  <c r="BC323" i="6"/>
  <c r="BD323" i="6"/>
  <c r="BE323" i="6"/>
  <c r="BF323" i="6"/>
  <c r="BG323" i="6"/>
  <c r="BH323" i="6"/>
  <c r="BI323" i="6"/>
  <c r="U324" i="6"/>
  <c r="V324" i="6"/>
  <c r="W324" i="6"/>
  <c r="X324" i="6"/>
  <c r="Y324" i="6"/>
  <c r="Z324" i="6"/>
  <c r="AA324" i="6"/>
  <c r="AB324" i="6"/>
  <c r="AC324" i="6"/>
  <c r="AD324" i="6"/>
  <c r="AE324" i="6"/>
  <c r="AF324" i="6"/>
  <c r="AG324" i="6"/>
  <c r="AH324" i="6"/>
  <c r="AI324" i="6"/>
  <c r="AJ324" i="6"/>
  <c r="AK324" i="6"/>
  <c r="AL324" i="6"/>
  <c r="AM324" i="6"/>
  <c r="AN324" i="6"/>
  <c r="AO324" i="6"/>
  <c r="AP324" i="6"/>
  <c r="AQ324" i="6"/>
  <c r="AR324" i="6"/>
  <c r="AS324" i="6"/>
  <c r="AT324" i="6"/>
  <c r="AU324" i="6"/>
  <c r="AV324" i="6"/>
  <c r="AW324" i="6"/>
  <c r="AX324" i="6"/>
  <c r="AY324" i="6"/>
  <c r="AZ324" i="6"/>
  <c r="BA324" i="6"/>
  <c r="BB324" i="6"/>
  <c r="BC324" i="6"/>
  <c r="BD324" i="6"/>
  <c r="BE324" i="6"/>
  <c r="BF324" i="6"/>
  <c r="BG324" i="6"/>
  <c r="BH324" i="6"/>
  <c r="BI324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BG325" i="6"/>
  <c r="BH325" i="6"/>
  <c r="BI325" i="6"/>
  <c r="U326" i="6"/>
  <c r="V326" i="6"/>
  <c r="W326" i="6"/>
  <c r="X326" i="6"/>
  <c r="Y326" i="6"/>
  <c r="Z326" i="6"/>
  <c r="AA326" i="6"/>
  <c r="AB326" i="6"/>
  <c r="AC326" i="6"/>
  <c r="AD326" i="6"/>
  <c r="AE326" i="6"/>
  <c r="AF326" i="6"/>
  <c r="AG326" i="6"/>
  <c r="AH326" i="6"/>
  <c r="AI326" i="6"/>
  <c r="AJ326" i="6"/>
  <c r="AK326" i="6"/>
  <c r="AL326" i="6"/>
  <c r="AM326" i="6"/>
  <c r="AN326" i="6"/>
  <c r="AO326" i="6"/>
  <c r="AP326" i="6"/>
  <c r="AQ326" i="6"/>
  <c r="AR326" i="6"/>
  <c r="AS326" i="6"/>
  <c r="AT326" i="6"/>
  <c r="AU326" i="6"/>
  <c r="AV326" i="6"/>
  <c r="AW326" i="6"/>
  <c r="AX326" i="6"/>
  <c r="AY326" i="6"/>
  <c r="AZ326" i="6"/>
  <c r="BA326" i="6"/>
  <c r="BB326" i="6"/>
  <c r="BC326" i="6"/>
  <c r="BD326" i="6"/>
  <c r="BE326" i="6"/>
  <c r="BF326" i="6"/>
  <c r="BG326" i="6"/>
  <c r="BH326" i="6"/>
  <c r="BI326" i="6"/>
  <c r="U327" i="6"/>
  <c r="V327" i="6"/>
  <c r="W327" i="6"/>
  <c r="X327" i="6"/>
  <c r="Y327" i="6"/>
  <c r="Z327" i="6"/>
  <c r="AA327" i="6"/>
  <c r="AB327" i="6"/>
  <c r="AC327" i="6"/>
  <c r="AD327" i="6"/>
  <c r="AE327" i="6"/>
  <c r="AF327" i="6"/>
  <c r="AG327" i="6"/>
  <c r="AH327" i="6"/>
  <c r="AI327" i="6"/>
  <c r="AJ327" i="6"/>
  <c r="AK327" i="6"/>
  <c r="AL327" i="6"/>
  <c r="AM327" i="6"/>
  <c r="AN327" i="6"/>
  <c r="AO327" i="6"/>
  <c r="AP327" i="6"/>
  <c r="AQ327" i="6"/>
  <c r="AR327" i="6"/>
  <c r="AS327" i="6"/>
  <c r="AT327" i="6"/>
  <c r="AU327" i="6"/>
  <c r="AV327" i="6"/>
  <c r="AW327" i="6"/>
  <c r="AX327" i="6"/>
  <c r="AY327" i="6"/>
  <c r="AZ327" i="6"/>
  <c r="BA327" i="6"/>
  <c r="BB327" i="6"/>
  <c r="BC327" i="6"/>
  <c r="BD327" i="6"/>
  <c r="BE327" i="6"/>
  <c r="BF327" i="6"/>
  <c r="BG327" i="6"/>
  <c r="BH327" i="6"/>
  <c r="BI327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BG328" i="6"/>
  <c r="BH328" i="6"/>
  <c r="BI328" i="6"/>
  <c r="U329" i="6"/>
  <c r="V329" i="6"/>
  <c r="W329" i="6"/>
  <c r="X329" i="6"/>
  <c r="Y329" i="6"/>
  <c r="Z329" i="6"/>
  <c r="AA329" i="6"/>
  <c r="AB329" i="6"/>
  <c r="AC329" i="6"/>
  <c r="AD329" i="6"/>
  <c r="AE329" i="6"/>
  <c r="AF329" i="6"/>
  <c r="AG329" i="6"/>
  <c r="AH329" i="6"/>
  <c r="AI329" i="6"/>
  <c r="AJ329" i="6"/>
  <c r="AK329" i="6"/>
  <c r="AL329" i="6"/>
  <c r="AM329" i="6"/>
  <c r="AN329" i="6"/>
  <c r="AO329" i="6"/>
  <c r="AP329" i="6"/>
  <c r="AQ329" i="6"/>
  <c r="AR329" i="6"/>
  <c r="AS329" i="6"/>
  <c r="AT329" i="6"/>
  <c r="AU329" i="6"/>
  <c r="AV329" i="6"/>
  <c r="AW329" i="6"/>
  <c r="AX329" i="6"/>
  <c r="AY329" i="6"/>
  <c r="AZ329" i="6"/>
  <c r="BA329" i="6"/>
  <c r="BB329" i="6"/>
  <c r="BC329" i="6"/>
  <c r="BD329" i="6"/>
  <c r="BE329" i="6"/>
  <c r="BF329" i="6"/>
  <c r="BG329" i="6"/>
  <c r="BH329" i="6"/>
  <c r="BI329" i="6"/>
  <c r="U330" i="6"/>
  <c r="V330" i="6"/>
  <c r="W330" i="6"/>
  <c r="X330" i="6"/>
  <c r="Y330" i="6"/>
  <c r="Z330" i="6"/>
  <c r="AA330" i="6"/>
  <c r="AB330" i="6"/>
  <c r="AC330" i="6"/>
  <c r="AD330" i="6"/>
  <c r="AE330" i="6"/>
  <c r="AF330" i="6"/>
  <c r="AG330" i="6"/>
  <c r="AH330" i="6"/>
  <c r="AI330" i="6"/>
  <c r="AJ330" i="6"/>
  <c r="AK330" i="6"/>
  <c r="AL330" i="6"/>
  <c r="AM330" i="6"/>
  <c r="AN330" i="6"/>
  <c r="AO330" i="6"/>
  <c r="AP330" i="6"/>
  <c r="AQ330" i="6"/>
  <c r="AR330" i="6"/>
  <c r="AS330" i="6"/>
  <c r="AT330" i="6"/>
  <c r="AU330" i="6"/>
  <c r="AV330" i="6"/>
  <c r="AW330" i="6"/>
  <c r="AX330" i="6"/>
  <c r="AY330" i="6"/>
  <c r="AZ330" i="6"/>
  <c r="BA330" i="6"/>
  <c r="BB330" i="6"/>
  <c r="BC330" i="6"/>
  <c r="BD330" i="6"/>
  <c r="BE330" i="6"/>
  <c r="BF330" i="6"/>
  <c r="BG330" i="6"/>
  <c r="BH330" i="6"/>
  <c r="BI330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BG331" i="6"/>
  <c r="BH331" i="6"/>
  <c r="BI331" i="6"/>
  <c r="U332" i="6"/>
  <c r="V332" i="6"/>
  <c r="W332" i="6"/>
  <c r="X332" i="6"/>
  <c r="Y332" i="6"/>
  <c r="Z332" i="6"/>
  <c r="AA332" i="6"/>
  <c r="AB332" i="6"/>
  <c r="AC332" i="6"/>
  <c r="AD332" i="6"/>
  <c r="AE332" i="6"/>
  <c r="AF332" i="6"/>
  <c r="AG332" i="6"/>
  <c r="AH332" i="6"/>
  <c r="AI332" i="6"/>
  <c r="AJ332" i="6"/>
  <c r="AK332" i="6"/>
  <c r="AL332" i="6"/>
  <c r="AM332" i="6"/>
  <c r="AN332" i="6"/>
  <c r="AO332" i="6"/>
  <c r="AP332" i="6"/>
  <c r="AQ332" i="6"/>
  <c r="AR332" i="6"/>
  <c r="AS332" i="6"/>
  <c r="AT332" i="6"/>
  <c r="AU332" i="6"/>
  <c r="AV332" i="6"/>
  <c r="AW332" i="6"/>
  <c r="AX332" i="6"/>
  <c r="AY332" i="6"/>
  <c r="AZ332" i="6"/>
  <c r="BA332" i="6"/>
  <c r="BB332" i="6"/>
  <c r="BC332" i="6"/>
  <c r="BD332" i="6"/>
  <c r="BE332" i="6"/>
  <c r="BF332" i="6"/>
  <c r="BG332" i="6"/>
  <c r="BH332" i="6"/>
  <c r="BI332" i="6"/>
  <c r="U333" i="6"/>
  <c r="V333" i="6"/>
  <c r="W333" i="6"/>
  <c r="X333" i="6"/>
  <c r="Y333" i="6"/>
  <c r="Z333" i="6"/>
  <c r="AA333" i="6"/>
  <c r="AB333" i="6"/>
  <c r="AC333" i="6"/>
  <c r="AD333" i="6"/>
  <c r="AE333" i="6"/>
  <c r="AF333" i="6"/>
  <c r="AG333" i="6"/>
  <c r="AH333" i="6"/>
  <c r="AI333" i="6"/>
  <c r="AJ333" i="6"/>
  <c r="AK333" i="6"/>
  <c r="AL333" i="6"/>
  <c r="AM333" i="6"/>
  <c r="AN333" i="6"/>
  <c r="AO333" i="6"/>
  <c r="AP333" i="6"/>
  <c r="AQ333" i="6"/>
  <c r="AR333" i="6"/>
  <c r="AS333" i="6"/>
  <c r="AT333" i="6"/>
  <c r="AU333" i="6"/>
  <c r="AV333" i="6"/>
  <c r="AW333" i="6"/>
  <c r="AX333" i="6"/>
  <c r="AY333" i="6"/>
  <c r="AZ333" i="6"/>
  <c r="BA333" i="6"/>
  <c r="BB333" i="6"/>
  <c r="BC333" i="6"/>
  <c r="BD333" i="6"/>
  <c r="BE333" i="6"/>
  <c r="BF333" i="6"/>
  <c r="BG333" i="6"/>
  <c r="BH333" i="6"/>
  <c r="BI333" i="6"/>
  <c r="U334" i="6"/>
  <c r="V334" i="6"/>
  <c r="W334" i="6"/>
  <c r="X334" i="6"/>
  <c r="Y334" i="6"/>
  <c r="Z334" i="6"/>
  <c r="AA334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V334" i="6"/>
  <c r="AW334" i="6"/>
  <c r="AX334" i="6"/>
  <c r="AY334" i="6"/>
  <c r="AZ334" i="6"/>
  <c r="BA334" i="6"/>
  <c r="BB334" i="6"/>
  <c r="BC334" i="6"/>
  <c r="BD334" i="6"/>
  <c r="BE334" i="6"/>
  <c r="BF334" i="6"/>
  <c r="BG334" i="6"/>
  <c r="BH334" i="6"/>
  <c r="BI334" i="6"/>
  <c r="U335" i="6"/>
  <c r="V335" i="6"/>
  <c r="W335" i="6"/>
  <c r="X335" i="6"/>
  <c r="Y335" i="6"/>
  <c r="Z335" i="6"/>
  <c r="AA335" i="6"/>
  <c r="AB335" i="6"/>
  <c r="AC335" i="6"/>
  <c r="AD335" i="6"/>
  <c r="AE335" i="6"/>
  <c r="AF335" i="6"/>
  <c r="AG335" i="6"/>
  <c r="AH335" i="6"/>
  <c r="AI335" i="6"/>
  <c r="AJ335" i="6"/>
  <c r="AK335" i="6"/>
  <c r="AL335" i="6"/>
  <c r="AM335" i="6"/>
  <c r="AN335" i="6"/>
  <c r="AO335" i="6"/>
  <c r="AP335" i="6"/>
  <c r="AQ335" i="6"/>
  <c r="AR335" i="6"/>
  <c r="AS335" i="6"/>
  <c r="AT335" i="6"/>
  <c r="AU335" i="6"/>
  <c r="AV335" i="6"/>
  <c r="AW335" i="6"/>
  <c r="AX335" i="6"/>
  <c r="AY335" i="6"/>
  <c r="AZ335" i="6"/>
  <c r="BA335" i="6"/>
  <c r="BB335" i="6"/>
  <c r="BC335" i="6"/>
  <c r="BD335" i="6"/>
  <c r="BE335" i="6"/>
  <c r="BF335" i="6"/>
  <c r="BG335" i="6"/>
  <c r="BH335" i="6"/>
  <c r="BI335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U4" i="6"/>
  <c r="J5" i="6"/>
  <c r="K5" i="6"/>
  <c r="L5" i="6"/>
  <c r="M5" i="6"/>
  <c r="N5" i="6"/>
  <c r="O5" i="6"/>
  <c r="P5" i="6"/>
  <c r="Q5" i="6"/>
  <c r="R5" i="6"/>
  <c r="S5" i="6"/>
  <c r="T5" i="6"/>
  <c r="J6" i="6"/>
  <c r="K6" i="6"/>
  <c r="L6" i="6"/>
  <c r="M6" i="6"/>
  <c r="N6" i="6"/>
  <c r="O6" i="6"/>
  <c r="P6" i="6"/>
  <c r="Q6" i="6"/>
  <c r="R6" i="6"/>
  <c r="S6" i="6"/>
  <c r="T6" i="6"/>
  <c r="J7" i="6"/>
  <c r="K7" i="6"/>
  <c r="L7" i="6"/>
  <c r="M7" i="6"/>
  <c r="N7" i="6"/>
  <c r="O7" i="6"/>
  <c r="P7" i="6"/>
  <c r="Q7" i="6"/>
  <c r="R7" i="6"/>
  <c r="S7" i="6"/>
  <c r="T7" i="6"/>
  <c r="J8" i="6"/>
  <c r="K8" i="6"/>
  <c r="L8" i="6"/>
  <c r="M8" i="6"/>
  <c r="N8" i="6"/>
  <c r="O8" i="6"/>
  <c r="P8" i="6"/>
  <c r="Q8" i="6"/>
  <c r="R8" i="6"/>
  <c r="S8" i="6"/>
  <c r="T8" i="6"/>
  <c r="J9" i="6"/>
  <c r="K9" i="6"/>
  <c r="L9" i="6"/>
  <c r="M9" i="6"/>
  <c r="N9" i="6"/>
  <c r="O9" i="6"/>
  <c r="P9" i="6"/>
  <c r="Q9" i="6"/>
  <c r="R9" i="6"/>
  <c r="S9" i="6"/>
  <c r="T9" i="6"/>
  <c r="J10" i="6"/>
  <c r="K10" i="6"/>
  <c r="L10" i="6"/>
  <c r="M10" i="6"/>
  <c r="N10" i="6"/>
  <c r="O10" i="6"/>
  <c r="P10" i="6"/>
  <c r="Q10" i="6"/>
  <c r="R10" i="6"/>
  <c r="S10" i="6"/>
  <c r="T10" i="6"/>
  <c r="J11" i="6"/>
  <c r="K11" i="6"/>
  <c r="L11" i="6"/>
  <c r="M11" i="6"/>
  <c r="N11" i="6"/>
  <c r="O11" i="6"/>
  <c r="P11" i="6"/>
  <c r="Q11" i="6"/>
  <c r="R11" i="6"/>
  <c r="S11" i="6"/>
  <c r="T11" i="6"/>
  <c r="J12" i="6"/>
  <c r="K12" i="6"/>
  <c r="L12" i="6"/>
  <c r="M12" i="6"/>
  <c r="N12" i="6"/>
  <c r="O12" i="6"/>
  <c r="P12" i="6"/>
  <c r="Q12" i="6"/>
  <c r="R12" i="6"/>
  <c r="S12" i="6"/>
  <c r="T12" i="6"/>
  <c r="J13" i="6"/>
  <c r="K13" i="6"/>
  <c r="L13" i="6"/>
  <c r="M13" i="6"/>
  <c r="N13" i="6"/>
  <c r="O13" i="6"/>
  <c r="P13" i="6"/>
  <c r="Q13" i="6"/>
  <c r="R13" i="6"/>
  <c r="S13" i="6"/>
  <c r="T13" i="6"/>
  <c r="J14" i="6"/>
  <c r="K14" i="6"/>
  <c r="L14" i="6"/>
  <c r="M14" i="6"/>
  <c r="N14" i="6"/>
  <c r="O14" i="6"/>
  <c r="P14" i="6"/>
  <c r="Q14" i="6"/>
  <c r="R14" i="6"/>
  <c r="S14" i="6"/>
  <c r="T14" i="6"/>
  <c r="J15" i="6"/>
  <c r="K15" i="6"/>
  <c r="L15" i="6"/>
  <c r="M15" i="6"/>
  <c r="N15" i="6"/>
  <c r="O15" i="6"/>
  <c r="P15" i="6"/>
  <c r="Q15" i="6"/>
  <c r="R15" i="6"/>
  <c r="S15" i="6"/>
  <c r="T15" i="6"/>
  <c r="J16" i="6"/>
  <c r="K16" i="6"/>
  <c r="L16" i="6"/>
  <c r="M16" i="6"/>
  <c r="N16" i="6"/>
  <c r="O16" i="6"/>
  <c r="P16" i="6"/>
  <c r="Q16" i="6"/>
  <c r="R16" i="6"/>
  <c r="S16" i="6"/>
  <c r="T16" i="6"/>
  <c r="J17" i="6"/>
  <c r="K17" i="6"/>
  <c r="L17" i="6"/>
  <c r="M17" i="6"/>
  <c r="N17" i="6"/>
  <c r="O17" i="6"/>
  <c r="P17" i="6"/>
  <c r="Q17" i="6"/>
  <c r="R17" i="6"/>
  <c r="S17" i="6"/>
  <c r="T17" i="6"/>
  <c r="J18" i="6"/>
  <c r="K18" i="6"/>
  <c r="L18" i="6"/>
  <c r="M18" i="6"/>
  <c r="N18" i="6"/>
  <c r="O18" i="6"/>
  <c r="P18" i="6"/>
  <c r="Q18" i="6"/>
  <c r="R18" i="6"/>
  <c r="S18" i="6"/>
  <c r="T18" i="6"/>
  <c r="J19" i="6"/>
  <c r="K19" i="6"/>
  <c r="L19" i="6"/>
  <c r="M19" i="6"/>
  <c r="N19" i="6"/>
  <c r="O19" i="6"/>
  <c r="P19" i="6"/>
  <c r="Q19" i="6"/>
  <c r="R19" i="6"/>
  <c r="S19" i="6"/>
  <c r="T19" i="6"/>
  <c r="J20" i="6"/>
  <c r="K20" i="6"/>
  <c r="L20" i="6"/>
  <c r="M20" i="6"/>
  <c r="N20" i="6"/>
  <c r="O20" i="6"/>
  <c r="P20" i="6"/>
  <c r="Q20" i="6"/>
  <c r="R20" i="6"/>
  <c r="S20" i="6"/>
  <c r="T20" i="6"/>
  <c r="J21" i="6"/>
  <c r="K21" i="6"/>
  <c r="L21" i="6"/>
  <c r="M21" i="6"/>
  <c r="N21" i="6"/>
  <c r="O21" i="6"/>
  <c r="P21" i="6"/>
  <c r="Q21" i="6"/>
  <c r="R21" i="6"/>
  <c r="S21" i="6"/>
  <c r="T21" i="6"/>
  <c r="J22" i="6"/>
  <c r="K22" i="6"/>
  <c r="L22" i="6"/>
  <c r="M22" i="6"/>
  <c r="N22" i="6"/>
  <c r="O22" i="6"/>
  <c r="P22" i="6"/>
  <c r="Q22" i="6"/>
  <c r="R22" i="6"/>
  <c r="S22" i="6"/>
  <c r="T22" i="6"/>
  <c r="J23" i="6"/>
  <c r="K23" i="6"/>
  <c r="L23" i="6"/>
  <c r="M23" i="6"/>
  <c r="N23" i="6"/>
  <c r="O23" i="6"/>
  <c r="P23" i="6"/>
  <c r="Q23" i="6"/>
  <c r="R23" i="6"/>
  <c r="S23" i="6"/>
  <c r="T23" i="6"/>
  <c r="J24" i="6"/>
  <c r="K24" i="6"/>
  <c r="L24" i="6"/>
  <c r="M24" i="6"/>
  <c r="N24" i="6"/>
  <c r="O24" i="6"/>
  <c r="P24" i="6"/>
  <c r="Q24" i="6"/>
  <c r="R24" i="6"/>
  <c r="S24" i="6"/>
  <c r="T24" i="6"/>
  <c r="J25" i="6"/>
  <c r="K25" i="6"/>
  <c r="L25" i="6"/>
  <c r="M25" i="6"/>
  <c r="N25" i="6"/>
  <c r="O25" i="6"/>
  <c r="P25" i="6"/>
  <c r="Q25" i="6"/>
  <c r="R25" i="6"/>
  <c r="S25" i="6"/>
  <c r="T25" i="6"/>
  <c r="J26" i="6"/>
  <c r="K26" i="6"/>
  <c r="L26" i="6"/>
  <c r="M26" i="6"/>
  <c r="N26" i="6"/>
  <c r="O26" i="6"/>
  <c r="P26" i="6"/>
  <c r="Q26" i="6"/>
  <c r="R26" i="6"/>
  <c r="S26" i="6"/>
  <c r="T26" i="6"/>
  <c r="J27" i="6"/>
  <c r="K27" i="6"/>
  <c r="L27" i="6"/>
  <c r="M27" i="6"/>
  <c r="N27" i="6"/>
  <c r="O27" i="6"/>
  <c r="P27" i="6"/>
  <c r="Q27" i="6"/>
  <c r="R27" i="6"/>
  <c r="S27" i="6"/>
  <c r="T27" i="6"/>
  <c r="J28" i="6"/>
  <c r="K28" i="6"/>
  <c r="L28" i="6"/>
  <c r="M28" i="6"/>
  <c r="N28" i="6"/>
  <c r="O28" i="6"/>
  <c r="P28" i="6"/>
  <c r="Q28" i="6"/>
  <c r="R28" i="6"/>
  <c r="S28" i="6"/>
  <c r="T28" i="6"/>
  <c r="J29" i="6"/>
  <c r="K29" i="6"/>
  <c r="L29" i="6"/>
  <c r="M29" i="6"/>
  <c r="N29" i="6"/>
  <c r="O29" i="6"/>
  <c r="P29" i="6"/>
  <c r="Q29" i="6"/>
  <c r="R29" i="6"/>
  <c r="S29" i="6"/>
  <c r="T29" i="6"/>
  <c r="J30" i="6"/>
  <c r="K30" i="6"/>
  <c r="L30" i="6"/>
  <c r="M30" i="6"/>
  <c r="N30" i="6"/>
  <c r="O30" i="6"/>
  <c r="P30" i="6"/>
  <c r="Q30" i="6"/>
  <c r="R30" i="6"/>
  <c r="S30" i="6"/>
  <c r="T30" i="6"/>
  <c r="J31" i="6"/>
  <c r="K31" i="6"/>
  <c r="L31" i="6"/>
  <c r="M31" i="6"/>
  <c r="N31" i="6"/>
  <c r="O31" i="6"/>
  <c r="P31" i="6"/>
  <c r="Q31" i="6"/>
  <c r="R31" i="6"/>
  <c r="S31" i="6"/>
  <c r="T31" i="6"/>
  <c r="J32" i="6"/>
  <c r="K32" i="6"/>
  <c r="L32" i="6"/>
  <c r="M32" i="6"/>
  <c r="N32" i="6"/>
  <c r="O32" i="6"/>
  <c r="P32" i="6"/>
  <c r="Q32" i="6"/>
  <c r="R32" i="6"/>
  <c r="S32" i="6"/>
  <c r="T32" i="6"/>
  <c r="J33" i="6"/>
  <c r="K33" i="6"/>
  <c r="L33" i="6"/>
  <c r="M33" i="6"/>
  <c r="N33" i="6"/>
  <c r="O33" i="6"/>
  <c r="P33" i="6"/>
  <c r="Q33" i="6"/>
  <c r="R33" i="6"/>
  <c r="S33" i="6"/>
  <c r="T33" i="6"/>
  <c r="J34" i="6"/>
  <c r="K34" i="6"/>
  <c r="L34" i="6"/>
  <c r="M34" i="6"/>
  <c r="N34" i="6"/>
  <c r="O34" i="6"/>
  <c r="P34" i="6"/>
  <c r="Q34" i="6"/>
  <c r="R34" i="6"/>
  <c r="S34" i="6"/>
  <c r="T34" i="6"/>
  <c r="J35" i="6"/>
  <c r="K35" i="6"/>
  <c r="L35" i="6"/>
  <c r="M35" i="6"/>
  <c r="N35" i="6"/>
  <c r="O35" i="6"/>
  <c r="P35" i="6"/>
  <c r="Q35" i="6"/>
  <c r="R35" i="6"/>
  <c r="S35" i="6"/>
  <c r="T35" i="6"/>
  <c r="J36" i="6"/>
  <c r="K36" i="6"/>
  <c r="L36" i="6"/>
  <c r="M36" i="6"/>
  <c r="N36" i="6"/>
  <c r="O36" i="6"/>
  <c r="P36" i="6"/>
  <c r="Q36" i="6"/>
  <c r="R36" i="6"/>
  <c r="S36" i="6"/>
  <c r="T36" i="6"/>
  <c r="J37" i="6"/>
  <c r="K37" i="6"/>
  <c r="L37" i="6"/>
  <c r="M37" i="6"/>
  <c r="N37" i="6"/>
  <c r="O37" i="6"/>
  <c r="P37" i="6"/>
  <c r="Q37" i="6"/>
  <c r="R37" i="6"/>
  <c r="S37" i="6"/>
  <c r="T37" i="6"/>
  <c r="J38" i="6"/>
  <c r="K38" i="6"/>
  <c r="L38" i="6"/>
  <c r="M38" i="6"/>
  <c r="N38" i="6"/>
  <c r="O38" i="6"/>
  <c r="P38" i="6"/>
  <c r="Q38" i="6"/>
  <c r="R38" i="6"/>
  <c r="S38" i="6"/>
  <c r="T38" i="6"/>
  <c r="J39" i="6"/>
  <c r="K39" i="6"/>
  <c r="L39" i="6"/>
  <c r="M39" i="6"/>
  <c r="N39" i="6"/>
  <c r="O39" i="6"/>
  <c r="P39" i="6"/>
  <c r="Q39" i="6"/>
  <c r="R39" i="6"/>
  <c r="S39" i="6"/>
  <c r="T39" i="6"/>
  <c r="J40" i="6"/>
  <c r="K40" i="6"/>
  <c r="L40" i="6"/>
  <c r="M40" i="6"/>
  <c r="N40" i="6"/>
  <c r="O40" i="6"/>
  <c r="P40" i="6"/>
  <c r="Q40" i="6"/>
  <c r="R40" i="6"/>
  <c r="S40" i="6"/>
  <c r="T40" i="6"/>
  <c r="J41" i="6"/>
  <c r="K41" i="6"/>
  <c r="L41" i="6"/>
  <c r="M41" i="6"/>
  <c r="N41" i="6"/>
  <c r="O41" i="6"/>
  <c r="P41" i="6"/>
  <c r="Q41" i="6"/>
  <c r="R41" i="6"/>
  <c r="S41" i="6"/>
  <c r="T41" i="6"/>
  <c r="J42" i="6"/>
  <c r="K42" i="6"/>
  <c r="L42" i="6"/>
  <c r="M42" i="6"/>
  <c r="N42" i="6"/>
  <c r="O42" i="6"/>
  <c r="P42" i="6"/>
  <c r="Q42" i="6"/>
  <c r="R42" i="6"/>
  <c r="S42" i="6"/>
  <c r="T42" i="6"/>
  <c r="J43" i="6"/>
  <c r="K43" i="6"/>
  <c r="L43" i="6"/>
  <c r="M43" i="6"/>
  <c r="N43" i="6"/>
  <c r="O43" i="6"/>
  <c r="P43" i="6"/>
  <c r="Q43" i="6"/>
  <c r="R43" i="6"/>
  <c r="S43" i="6"/>
  <c r="T43" i="6"/>
  <c r="J44" i="6"/>
  <c r="K44" i="6"/>
  <c r="L44" i="6"/>
  <c r="M44" i="6"/>
  <c r="N44" i="6"/>
  <c r="O44" i="6"/>
  <c r="P44" i="6"/>
  <c r="Q44" i="6"/>
  <c r="R44" i="6"/>
  <c r="S44" i="6"/>
  <c r="T44" i="6"/>
  <c r="J45" i="6"/>
  <c r="K45" i="6"/>
  <c r="L45" i="6"/>
  <c r="M45" i="6"/>
  <c r="N45" i="6"/>
  <c r="O45" i="6"/>
  <c r="P45" i="6"/>
  <c r="Q45" i="6"/>
  <c r="R45" i="6"/>
  <c r="S45" i="6"/>
  <c r="T45" i="6"/>
  <c r="J46" i="6"/>
  <c r="K46" i="6"/>
  <c r="L46" i="6"/>
  <c r="M46" i="6"/>
  <c r="N46" i="6"/>
  <c r="O46" i="6"/>
  <c r="P46" i="6"/>
  <c r="Q46" i="6"/>
  <c r="R46" i="6"/>
  <c r="S46" i="6"/>
  <c r="T46" i="6"/>
  <c r="J47" i="6"/>
  <c r="K47" i="6"/>
  <c r="L47" i="6"/>
  <c r="M47" i="6"/>
  <c r="N47" i="6"/>
  <c r="O47" i="6"/>
  <c r="P47" i="6"/>
  <c r="Q47" i="6"/>
  <c r="R47" i="6"/>
  <c r="S47" i="6"/>
  <c r="T47" i="6"/>
  <c r="J48" i="6"/>
  <c r="K48" i="6"/>
  <c r="L48" i="6"/>
  <c r="M48" i="6"/>
  <c r="N48" i="6"/>
  <c r="O48" i="6"/>
  <c r="P48" i="6"/>
  <c r="Q48" i="6"/>
  <c r="R48" i="6"/>
  <c r="S48" i="6"/>
  <c r="T48" i="6"/>
  <c r="J49" i="6"/>
  <c r="K49" i="6"/>
  <c r="L49" i="6"/>
  <c r="M49" i="6"/>
  <c r="N49" i="6"/>
  <c r="O49" i="6"/>
  <c r="P49" i="6"/>
  <c r="Q49" i="6"/>
  <c r="R49" i="6"/>
  <c r="S49" i="6"/>
  <c r="T49" i="6"/>
  <c r="J50" i="6"/>
  <c r="K50" i="6"/>
  <c r="L50" i="6"/>
  <c r="M50" i="6"/>
  <c r="N50" i="6"/>
  <c r="O50" i="6"/>
  <c r="P50" i="6"/>
  <c r="Q50" i="6"/>
  <c r="R50" i="6"/>
  <c r="S50" i="6"/>
  <c r="T50" i="6"/>
  <c r="J51" i="6"/>
  <c r="K51" i="6"/>
  <c r="L51" i="6"/>
  <c r="M51" i="6"/>
  <c r="N51" i="6"/>
  <c r="O51" i="6"/>
  <c r="P51" i="6"/>
  <c r="Q51" i="6"/>
  <c r="R51" i="6"/>
  <c r="S51" i="6"/>
  <c r="T51" i="6"/>
  <c r="J52" i="6"/>
  <c r="K52" i="6"/>
  <c r="L52" i="6"/>
  <c r="M52" i="6"/>
  <c r="N52" i="6"/>
  <c r="O52" i="6"/>
  <c r="P52" i="6"/>
  <c r="Q52" i="6"/>
  <c r="R52" i="6"/>
  <c r="S52" i="6"/>
  <c r="T52" i="6"/>
  <c r="J53" i="6"/>
  <c r="K53" i="6"/>
  <c r="L53" i="6"/>
  <c r="M53" i="6"/>
  <c r="N53" i="6"/>
  <c r="O53" i="6"/>
  <c r="P53" i="6"/>
  <c r="Q53" i="6"/>
  <c r="R53" i="6"/>
  <c r="S53" i="6"/>
  <c r="T53" i="6"/>
  <c r="J54" i="6"/>
  <c r="K54" i="6"/>
  <c r="L54" i="6"/>
  <c r="M54" i="6"/>
  <c r="N54" i="6"/>
  <c r="O54" i="6"/>
  <c r="P54" i="6"/>
  <c r="Q54" i="6"/>
  <c r="R54" i="6"/>
  <c r="S54" i="6"/>
  <c r="T54" i="6"/>
  <c r="J55" i="6"/>
  <c r="K55" i="6"/>
  <c r="L55" i="6"/>
  <c r="M55" i="6"/>
  <c r="N55" i="6"/>
  <c r="O55" i="6"/>
  <c r="P55" i="6"/>
  <c r="Q55" i="6"/>
  <c r="R55" i="6"/>
  <c r="S55" i="6"/>
  <c r="T55" i="6"/>
  <c r="J56" i="6"/>
  <c r="K56" i="6"/>
  <c r="L56" i="6"/>
  <c r="M56" i="6"/>
  <c r="N56" i="6"/>
  <c r="O56" i="6"/>
  <c r="P56" i="6"/>
  <c r="Q56" i="6"/>
  <c r="R56" i="6"/>
  <c r="S56" i="6"/>
  <c r="T56" i="6"/>
  <c r="J57" i="6"/>
  <c r="K57" i="6"/>
  <c r="L57" i="6"/>
  <c r="M57" i="6"/>
  <c r="N57" i="6"/>
  <c r="O57" i="6"/>
  <c r="P57" i="6"/>
  <c r="Q57" i="6"/>
  <c r="R57" i="6"/>
  <c r="S57" i="6"/>
  <c r="T57" i="6"/>
  <c r="J58" i="6"/>
  <c r="K58" i="6"/>
  <c r="L58" i="6"/>
  <c r="M58" i="6"/>
  <c r="N58" i="6"/>
  <c r="O58" i="6"/>
  <c r="P58" i="6"/>
  <c r="Q58" i="6"/>
  <c r="R58" i="6"/>
  <c r="S58" i="6"/>
  <c r="T58" i="6"/>
  <c r="J59" i="6"/>
  <c r="K59" i="6"/>
  <c r="L59" i="6"/>
  <c r="M59" i="6"/>
  <c r="N59" i="6"/>
  <c r="O59" i="6"/>
  <c r="P59" i="6"/>
  <c r="Q59" i="6"/>
  <c r="R59" i="6"/>
  <c r="S59" i="6"/>
  <c r="T59" i="6"/>
  <c r="J60" i="6"/>
  <c r="K60" i="6"/>
  <c r="L60" i="6"/>
  <c r="M60" i="6"/>
  <c r="N60" i="6"/>
  <c r="O60" i="6"/>
  <c r="P60" i="6"/>
  <c r="Q60" i="6"/>
  <c r="R60" i="6"/>
  <c r="S60" i="6"/>
  <c r="T60" i="6"/>
  <c r="J61" i="6"/>
  <c r="K61" i="6"/>
  <c r="L61" i="6"/>
  <c r="M61" i="6"/>
  <c r="N61" i="6"/>
  <c r="O61" i="6"/>
  <c r="P61" i="6"/>
  <c r="Q61" i="6"/>
  <c r="R61" i="6"/>
  <c r="S61" i="6"/>
  <c r="T61" i="6"/>
  <c r="J62" i="6"/>
  <c r="K62" i="6"/>
  <c r="L62" i="6"/>
  <c r="M62" i="6"/>
  <c r="N62" i="6"/>
  <c r="O62" i="6"/>
  <c r="P62" i="6"/>
  <c r="Q62" i="6"/>
  <c r="R62" i="6"/>
  <c r="S62" i="6"/>
  <c r="T62" i="6"/>
  <c r="J63" i="6"/>
  <c r="K63" i="6"/>
  <c r="L63" i="6"/>
  <c r="M63" i="6"/>
  <c r="N63" i="6"/>
  <c r="O63" i="6"/>
  <c r="P63" i="6"/>
  <c r="Q63" i="6"/>
  <c r="R63" i="6"/>
  <c r="S63" i="6"/>
  <c r="T63" i="6"/>
  <c r="J64" i="6"/>
  <c r="K64" i="6"/>
  <c r="L64" i="6"/>
  <c r="M64" i="6"/>
  <c r="N64" i="6"/>
  <c r="O64" i="6"/>
  <c r="P64" i="6"/>
  <c r="Q64" i="6"/>
  <c r="R64" i="6"/>
  <c r="S64" i="6"/>
  <c r="T64" i="6"/>
  <c r="J65" i="6"/>
  <c r="K65" i="6"/>
  <c r="L65" i="6"/>
  <c r="M65" i="6"/>
  <c r="N65" i="6"/>
  <c r="O65" i="6"/>
  <c r="P65" i="6"/>
  <c r="Q65" i="6"/>
  <c r="R65" i="6"/>
  <c r="S65" i="6"/>
  <c r="T65" i="6"/>
  <c r="J66" i="6"/>
  <c r="K66" i="6"/>
  <c r="L66" i="6"/>
  <c r="M66" i="6"/>
  <c r="N66" i="6"/>
  <c r="O66" i="6"/>
  <c r="P66" i="6"/>
  <c r="Q66" i="6"/>
  <c r="R66" i="6"/>
  <c r="S66" i="6"/>
  <c r="T66" i="6"/>
  <c r="J67" i="6"/>
  <c r="K67" i="6"/>
  <c r="L67" i="6"/>
  <c r="M67" i="6"/>
  <c r="N67" i="6"/>
  <c r="O67" i="6"/>
  <c r="P67" i="6"/>
  <c r="Q67" i="6"/>
  <c r="R67" i="6"/>
  <c r="S67" i="6"/>
  <c r="T67" i="6"/>
  <c r="J68" i="6"/>
  <c r="K68" i="6"/>
  <c r="L68" i="6"/>
  <c r="M68" i="6"/>
  <c r="N68" i="6"/>
  <c r="O68" i="6"/>
  <c r="P68" i="6"/>
  <c r="Q68" i="6"/>
  <c r="R68" i="6"/>
  <c r="S68" i="6"/>
  <c r="T68" i="6"/>
  <c r="J69" i="6"/>
  <c r="K69" i="6"/>
  <c r="L69" i="6"/>
  <c r="M69" i="6"/>
  <c r="N69" i="6"/>
  <c r="O69" i="6"/>
  <c r="P69" i="6"/>
  <c r="Q69" i="6"/>
  <c r="R69" i="6"/>
  <c r="S69" i="6"/>
  <c r="T69" i="6"/>
  <c r="J70" i="6"/>
  <c r="K70" i="6"/>
  <c r="L70" i="6"/>
  <c r="M70" i="6"/>
  <c r="N70" i="6"/>
  <c r="O70" i="6"/>
  <c r="P70" i="6"/>
  <c r="Q70" i="6"/>
  <c r="R70" i="6"/>
  <c r="S70" i="6"/>
  <c r="T70" i="6"/>
  <c r="J71" i="6"/>
  <c r="K71" i="6"/>
  <c r="L71" i="6"/>
  <c r="M71" i="6"/>
  <c r="N71" i="6"/>
  <c r="O71" i="6"/>
  <c r="P71" i="6"/>
  <c r="Q71" i="6"/>
  <c r="R71" i="6"/>
  <c r="S71" i="6"/>
  <c r="T71" i="6"/>
  <c r="J72" i="6"/>
  <c r="K72" i="6"/>
  <c r="L72" i="6"/>
  <c r="M72" i="6"/>
  <c r="N72" i="6"/>
  <c r="O72" i="6"/>
  <c r="P72" i="6"/>
  <c r="Q72" i="6"/>
  <c r="R72" i="6"/>
  <c r="S72" i="6"/>
  <c r="T72" i="6"/>
  <c r="J73" i="6"/>
  <c r="K73" i="6"/>
  <c r="L73" i="6"/>
  <c r="M73" i="6"/>
  <c r="N73" i="6"/>
  <c r="O73" i="6"/>
  <c r="P73" i="6"/>
  <c r="Q73" i="6"/>
  <c r="R73" i="6"/>
  <c r="S73" i="6"/>
  <c r="T73" i="6"/>
  <c r="J74" i="6"/>
  <c r="K74" i="6"/>
  <c r="L74" i="6"/>
  <c r="M74" i="6"/>
  <c r="N74" i="6"/>
  <c r="O74" i="6"/>
  <c r="P74" i="6"/>
  <c r="Q74" i="6"/>
  <c r="R74" i="6"/>
  <c r="S74" i="6"/>
  <c r="T74" i="6"/>
  <c r="J75" i="6"/>
  <c r="K75" i="6"/>
  <c r="L75" i="6"/>
  <c r="M75" i="6"/>
  <c r="N75" i="6"/>
  <c r="O75" i="6"/>
  <c r="P75" i="6"/>
  <c r="Q75" i="6"/>
  <c r="R75" i="6"/>
  <c r="S75" i="6"/>
  <c r="T75" i="6"/>
  <c r="J76" i="6"/>
  <c r="K76" i="6"/>
  <c r="L76" i="6"/>
  <c r="M76" i="6"/>
  <c r="N76" i="6"/>
  <c r="O76" i="6"/>
  <c r="P76" i="6"/>
  <c r="Q76" i="6"/>
  <c r="R76" i="6"/>
  <c r="S76" i="6"/>
  <c r="T76" i="6"/>
  <c r="J77" i="6"/>
  <c r="K77" i="6"/>
  <c r="L77" i="6"/>
  <c r="M77" i="6"/>
  <c r="N77" i="6"/>
  <c r="O77" i="6"/>
  <c r="P77" i="6"/>
  <c r="Q77" i="6"/>
  <c r="R77" i="6"/>
  <c r="S77" i="6"/>
  <c r="T77" i="6"/>
  <c r="J78" i="6"/>
  <c r="K78" i="6"/>
  <c r="L78" i="6"/>
  <c r="M78" i="6"/>
  <c r="N78" i="6"/>
  <c r="O78" i="6"/>
  <c r="P78" i="6"/>
  <c r="Q78" i="6"/>
  <c r="R78" i="6"/>
  <c r="S78" i="6"/>
  <c r="T78" i="6"/>
  <c r="J79" i="6"/>
  <c r="K79" i="6"/>
  <c r="L79" i="6"/>
  <c r="M79" i="6"/>
  <c r="N79" i="6"/>
  <c r="O79" i="6"/>
  <c r="P79" i="6"/>
  <c r="Q79" i="6"/>
  <c r="R79" i="6"/>
  <c r="S79" i="6"/>
  <c r="T79" i="6"/>
  <c r="J80" i="6"/>
  <c r="K80" i="6"/>
  <c r="L80" i="6"/>
  <c r="M80" i="6"/>
  <c r="N80" i="6"/>
  <c r="O80" i="6"/>
  <c r="P80" i="6"/>
  <c r="Q80" i="6"/>
  <c r="R80" i="6"/>
  <c r="S80" i="6"/>
  <c r="T80" i="6"/>
  <c r="J81" i="6"/>
  <c r="K81" i="6"/>
  <c r="L81" i="6"/>
  <c r="M81" i="6"/>
  <c r="N81" i="6"/>
  <c r="O81" i="6"/>
  <c r="P81" i="6"/>
  <c r="Q81" i="6"/>
  <c r="R81" i="6"/>
  <c r="S81" i="6"/>
  <c r="T81" i="6"/>
  <c r="J82" i="6"/>
  <c r="K82" i="6"/>
  <c r="L82" i="6"/>
  <c r="M82" i="6"/>
  <c r="N82" i="6"/>
  <c r="O82" i="6"/>
  <c r="P82" i="6"/>
  <c r="Q82" i="6"/>
  <c r="R82" i="6"/>
  <c r="S82" i="6"/>
  <c r="T82" i="6"/>
  <c r="J83" i="6"/>
  <c r="K83" i="6"/>
  <c r="L83" i="6"/>
  <c r="M83" i="6"/>
  <c r="N83" i="6"/>
  <c r="O83" i="6"/>
  <c r="P83" i="6"/>
  <c r="Q83" i="6"/>
  <c r="R83" i="6"/>
  <c r="S83" i="6"/>
  <c r="T83" i="6"/>
  <c r="J84" i="6"/>
  <c r="K84" i="6"/>
  <c r="L84" i="6"/>
  <c r="M84" i="6"/>
  <c r="N84" i="6"/>
  <c r="O84" i="6"/>
  <c r="P84" i="6"/>
  <c r="Q84" i="6"/>
  <c r="R84" i="6"/>
  <c r="S84" i="6"/>
  <c r="T84" i="6"/>
  <c r="J85" i="6"/>
  <c r="K85" i="6"/>
  <c r="L85" i="6"/>
  <c r="M85" i="6"/>
  <c r="N85" i="6"/>
  <c r="O85" i="6"/>
  <c r="P85" i="6"/>
  <c r="Q85" i="6"/>
  <c r="R85" i="6"/>
  <c r="S85" i="6"/>
  <c r="T85" i="6"/>
  <c r="J86" i="6"/>
  <c r="K86" i="6"/>
  <c r="L86" i="6"/>
  <c r="M86" i="6"/>
  <c r="N86" i="6"/>
  <c r="O86" i="6"/>
  <c r="P86" i="6"/>
  <c r="Q86" i="6"/>
  <c r="R86" i="6"/>
  <c r="S86" i="6"/>
  <c r="T86" i="6"/>
  <c r="J87" i="6"/>
  <c r="K87" i="6"/>
  <c r="L87" i="6"/>
  <c r="M87" i="6"/>
  <c r="N87" i="6"/>
  <c r="O87" i="6"/>
  <c r="P87" i="6"/>
  <c r="Q87" i="6"/>
  <c r="R87" i="6"/>
  <c r="S87" i="6"/>
  <c r="T87" i="6"/>
  <c r="J88" i="6"/>
  <c r="K88" i="6"/>
  <c r="L88" i="6"/>
  <c r="M88" i="6"/>
  <c r="N88" i="6"/>
  <c r="O88" i="6"/>
  <c r="P88" i="6"/>
  <c r="Q88" i="6"/>
  <c r="R88" i="6"/>
  <c r="S88" i="6"/>
  <c r="T88" i="6"/>
  <c r="J89" i="6"/>
  <c r="K89" i="6"/>
  <c r="L89" i="6"/>
  <c r="M89" i="6"/>
  <c r="N89" i="6"/>
  <c r="O89" i="6"/>
  <c r="P89" i="6"/>
  <c r="Q89" i="6"/>
  <c r="R89" i="6"/>
  <c r="S89" i="6"/>
  <c r="T89" i="6"/>
  <c r="J90" i="6"/>
  <c r="K90" i="6"/>
  <c r="L90" i="6"/>
  <c r="M90" i="6"/>
  <c r="N90" i="6"/>
  <c r="O90" i="6"/>
  <c r="P90" i="6"/>
  <c r="Q90" i="6"/>
  <c r="R90" i="6"/>
  <c r="S90" i="6"/>
  <c r="T90" i="6"/>
  <c r="J91" i="6"/>
  <c r="K91" i="6"/>
  <c r="L91" i="6"/>
  <c r="M91" i="6"/>
  <c r="N91" i="6"/>
  <c r="O91" i="6"/>
  <c r="P91" i="6"/>
  <c r="Q91" i="6"/>
  <c r="R91" i="6"/>
  <c r="S91" i="6"/>
  <c r="T91" i="6"/>
  <c r="J92" i="6"/>
  <c r="K92" i="6"/>
  <c r="L92" i="6"/>
  <c r="M92" i="6"/>
  <c r="N92" i="6"/>
  <c r="O92" i="6"/>
  <c r="P92" i="6"/>
  <c r="Q92" i="6"/>
  <c r="R92" i="6"/>
  <c r="S92" i="6"/>
  <c r="T92" i="6"/>
  <c r="J93" i="6"/>
  <c r="K93" i="6"/>
  <c r="L93" i="6"/>
  <c r="M93" i="6"/>
  <c r="N93" i="6"/>
  <c r="O93" i="6"/>
  <c r="P93" i="6"/>
  <c r="Q93" i="6"/>
  <c r="R93" i="6"/>
  <c r="S93" i="6"/>
  <c r="T93" i="6"/>
  <c r="J94" i="6"/>
  <c r="K94" i="6"/>
  <c r="L94" i="6"/>
  <c r="M94" i="6"/>
  <c r="N94" i="6"/>
  <c r="O94" i="6"/>
  <c r="P94" i="6"/>
  <c r="Q94" i="6"/>
  <c r="R94" i="6"/>
  <c r="S94" i="6"/>
  <c r="T94" i="6"/>
  <c r="J95" i="6"/>
  <c r="K95" i="6"/>
  <c r="L95" i="6"/>
  <c r="M95" i="6"/>
  <c r="N95" i="6"/>
  <c r="O95" i="6"/>
  <c r="P95" i="6"/>
  <c r="Q95" i="6"/>
  <c r="R95" i="6"/>
  <c r="S95" i="6"/>
  <c r="T95" i="6"/>
  <c r="J96" i="6"/>
  <c r="K96" i="6"/>
  <c r="L96" i="6"/>
  <c r="M96" i="6"/>
  <c r="N96" i="6"/>
  <c r="O96" i="6"/>
  <c r="P96" i="6"/>
  <c r="Q96" i="6"/>
  <c r="R96" i="6"/>
  <c r="S96" i="6"/>
  <c r="T96" i="6"/>
  <c r="J97" i="6"/>
  <c r="K97" i="6"/>
  <c r="L97" i="6"/>
  <c r="M97" i="6"/>
  <c r="N97" i="6"/>
  <c r="O97" i="6"/>
  <c r="P97" i="6"/>
  <c r="Q97" i="6"/>
  <c r="R97" i="6"/>
  <c r="S97" i="6"/>
  <c r="T97" i="6"/>
  <c r="J98" i="6"/>
  <c r="K98" i="6"/>
  <c r="L98" i="6"/>
  <c r="M98" i="6"/>
  <c r="N98" i="6"/>
  <c r="O98" i="6"/>
  <c r="P98" i="6"/>
  <c r="Q98" i="6"/>
  <c r="R98" i="6"/>
  <c r="S98" i="6"/>
  <c r="T98" i="6"/>
  <c r="J99" i="6"/>
  <c r="K99" i="6"/>
  <c r="L99" i="6"/>
  <c r="M99" i="6"/>
  <c r="N99" i="6"/>
  <c r="O99" i="6"/>
  <c r="P99" i="6"/>
  <c r="Q99" i="6"/>
  <c r="R99" i="6"/>
  <c r="S99" i="6"/>
  <c r="T99" i="6"/>
  <c r="J100" i="6"/>
  <c r="K100" i="6"/>
  <c r="L100" i="6"/>
  <c r="M100" i="6"/>
  <c r="N100" i="6"/>
  <c r="O100" i="6"/>
  <c r="P100" i="6"/>
  <c r="Q100" i="6"/>
  <c r="R100" i="6"/>
  <c r="S100" i="6"/>
  <c r="T100" i="6"/>
  <c r="J101" i="6"/>
  <c r="K101" i="6"/>
  <c r="L101" i="6"/>
  <c r="M101" i="6"/>
  <c r="N101" i="6"/>
  <c r="O101" i="6"/>
  <c r="P101" i="6"/>
  <c r="Q101" i="6"/>
  <c r="R101" i="6"/>
  <c r="S101" i="6"/>
  <c r="T101" i="6"/>
  <c r="J102" i="6"/>
  <c r="K102" i="6"/>
  <c r="L102" i="6"/>
  <c r="M102" i="6"/>
  <c r="N102" i="6"/>
  <c r="O102" i="6"/>
  <c r="P102" i="6"/>
  <c r="Q102" i="6"/>
  <c r="R102" i="6"/>
  <c r="S102" i="6"/>
  <c r="T102" i="6"/>
  <c r="J103" i="6"/>
  <c r="K103" i="6"/>
  <c r="L103" i="6"/>
  <c r="M103" i="6"/>
  <c r="N103" i="6"/>
  <c r="O103" i="6"/>
  <c r="P103" i="6"/>
  <c r="Q103" i="6"/>
  <c r="R103" i="6"/>
  <c r="S103" i="6"/>
  <c r="T103" i="6"/>
  <c r="J104" i="6"/>
  <c r="K104" i="6"/>
  <c r="L104" i="6"/>
  <c r="M104" i="6"/>
  <c r="N104" i="6"/>
  <c r="O104" i="6"/>
  <c r="P104" i="6"/>
  <c r="Q104" i="6"/>
  <c r="R104" i="6"/>
  <c r="S104" i="6"/>
  <c r="T104" i="6"/>
  <c r="J105" i="6"/>
  <c r="K105" i="6"/>
  <c r="L105" i="6"/>
  <c r="M105" i="6"/>
  <c r="N105" i="6"/>
  <c r="O105" i="6"/>
  <c r="P105" i="6"/>
  <c r="Q105" i="6"/>
  <c r="R105" i="6"/>
  <c r="S105" i="6"/>
  <c r="T105" i="6"/>
  <c r="J106" i="6"/>
  <c r="K106" i="6"/>
  <c r="L106" i="6"/>
  <c r="M106" i="6"/>
  <c r="N106" i="6"/>
  <c r="O106" i="6"/>
  <c r="P106" i="6"/>
  <c r="Q106" i="6"/>
  <c r="R106" i="6"/>
  <c r="S106" i="6"/>
  <c r="T106" i="6"/>
  <c r="J107" i="6"/>
  <c r="K107" i="6"/>
  <c r="L107" i="6"/>
  <c r="M107" i="6"/>
  <c r="N107" i="6"/>
  <c r="O107" i="6"/>
  <c r="P107" i="6"/>
  <c r="Q107" i="6"/>
  <c r="R107" i="6"/>
  <c r="S107" i="6"/>
  <c r="T107" i="6"/>
  <c r="J108" i="6"/>
  <c r="K108" i="6"/>
  <c r="L108" i="6"/>
  <c r="M108" i="6"/>
  <c r="N108" i="6"/>
  <c r="O108" i="6"/>
  <c r="P108" i="6"/>
  <c r="Q108" i="6"/>
  <c r="R108" i="6"/>
  <c r="S108" i="6"/>
  <c r="T108" i="6"/>
  <c r="J109" i="6"/>
  <c r="K109" i="6"/>
  <c r="L109" i="6"/>
  <c r="M109" i="6"/>
  <c r="N109" i="6"/>
  <c r="O109" i="6"/>
  <c r="P109" i="6"/>
  <c r="Q109" i="6"/>
  <c r="R109" i="6"/>
  <c r="S109" i="6"/>
  <c r="T109" i="6"/>
  <c r="J110" i="6"/>
  <c r="K110" i="6"/>
  <c r="L110" i="6"/>
  <c r="M110" i="6"/>
  <c r="N110" i="6"/>
  <c r="O110" i="6"/>
  <c r="P110" i="6"/>
  <c r="Q110" i="6"/>
  <c r="R110" i="6"/>
  <c r="S110" i="6"/>
  <c r="T110" i="6"/>
  <c r="J111" i="6"/>
  <c r="K111" i="6"/>
  <c r="L111" i="6"/>
  <c r="M111" i="6"/>
  <c r="N111" i="6"/>
  <c r="O111" i="6"/>
  <c r="P111" i="6"/>
  <c r="Q111" i="6"/>
  <c r="R111" i="6"/>
  <c r="S111" i="6"/>
  <c r="T111" i="6"/>
  <c r="J112" i="6"/>
  <c r="K112" i="6"/>
  <c r="L112" i="6"/>
  <c r="M112" i="6"/>
  <c r="N112" i="6"/>
  <c r="O112" i="6"/>
  <c r="P112" i="6"/>
  <c r="Q112" i="6"/>
  <c r="R112" i="6"/>
  <c r="S112" i="6"/>
  <c r="T112" i="6"/>
  <c r="J113" i="6"/>
  <c r="K113" i="6"/>
  <c r="L113" i="6"/>
  <c r="M113" i="6"/>
  <c r="N113" i="6"/>
  <c r="O113" i="6"/>
  <c r="P113" i="6"/>
  <c r="Q113" i="6"/>
  <c r="R113" i="6"/>
  <c r="S113" i="6"/>
  <c r="T113" i="6"/>
  <c r="J114" i="6"/>
  <c r="K114" i="6"/>
  <c r="L114" i="6"/>
  <c r="M114" i="6"/>
  <c r="N114" i="6"/>
  <c r="O114" i="6"/>
  <c r="P114" i="6"/>
  <c r="Q114" i="6"/>
  <c r="R114" i="6"/>
  <c r="S114" i="6"/>
  <c r="T114" i="6"/>
  <c r="J115" i="6"/>
  <c r="K115" i="6"/>
  <c r="L115" i="6"/>
  <c r="M115" i="6"/>
  <c r="N115" i="6"/>
  <c r="O115" i="6"/>
  <c r="P115" i="6"/>
  <c r="Q115" i="6"/>
  <c r="R115" i="6"/>
  <c r="S115" i="6"/>
  <c r="T115" i="6"/>
  <c r="J116" i="6"/>
  <c r="K116" i="6"/>
  <c r="L116" i="6"/>
  <c r="M116" i="6"/>
  <c r="N116" i="6"/>
  <c r="O116" i="6"/>
  <c r="P116" i="6"/>
  <c r="Q116" i="6"/>
  <c r="R116" i="6"/>
  <c r="S116" i="6"/>
  <c r="T116" i="6"/>
  <c r="J117" i="6"/>
  <c r="K117" i="6"/>
  <c r="L117" i="6"/>
  <c r="M117" i="6"/>
  <c r="N117" i="6"/>
  <c r="O117" i="6"/>
  <c r="P117" i="6"/>
  <c r="Q117" i="6"/>
  <c r="R117" i="6"/>
  <c r="S117" i="6"/>
  <c r="T117" i="6"/>
  <c r="J118" i="6"/>
  <c r="K118" i="6"/>
  <c r="L118" i="6"/>
  <c r="M118" i="6"/>
  <c r="N118" i="6"/>
  <c r="O118" i="6"/>
  <c r="P118" i="6"/>
  <c r="Q118" i="6"/>
  <c r="R118" i="6"/>
  <c r="S118" i="6"/>
  <c r="T118" i="6"/>
  <c r="J119" i="6"/>
  <c r="K119" i="6"/>
  <c r="L119" i="6"/>
  <c r="M119" i="6"/>
  <c r="N119" i="6"/>
  <c r="O119" i="6"/>
  <c r="P119" i="6"/>
  <c r="Q119" i="6"/>
  <c r="R119" i="6"/>
  <c r="S119" i="6"/>
  <c r="T119" i="6"/>
  <c r="J120" i="6"/>
  <c r="K120" i="6"/>
  <c r="L120" i="6"/>
  <c r="M120" i="6"/>
  <c r="N120" i="6"/>
  <c r="O120" i="6"/>
  <c r="P120" i="6"/>
  <c r="Q120" i="6"/>
  <c r="R120" i="6"/>
  <c r="S120" i="6"/>
  <c r="T120" i="6"/>
  <c r="J121" i="6"/>
  <c r="K121" i="6"/>
  <c r="L121" i="6"/>
  <c r="M121" i="6"/>
  <c r="N121" i="6"/>
  <c r="O121" i="6"/>
  <c r="P121" i="6"/>
  <c r="Q121" i="6"/>
  <c r="R121" i="6"/>
  <c r="S121" i="6"/>
  <c r="T121" i="6"/>
  <c r="J122" i="6"/>
  <c r="K122" i="6"/>
  <c r="L122" i="6"/>
  <c r="M122" i="6"/>
  <c r="N122" i="6"/>
  <c r="O122" i="6"/>
  <c r="P122" i="6"/>
  <c r="Q122" i="6"/>
  <c r="R122" i="6"/>
  <c r="S122" i="6"/>
  <c r="T122" i="6"/>
  <c r="J123" i="6"/>
  <c r="K123" i="6"/>
  <c r="L123" i="6"/>
  <c r="M123" i="6"/>
  <c r="N123" i="6"/>
  <c r="O123" i="6"/>
  <c r="P123" i="6"/>
  <c r="Q123" i="6"/>
  <c r="R123" i="6"/>
  <c r="S123" i="6"/>
  <c r="T123" i="6"/>
  <c r="J124" i="6"/>
  <c r="K124" i="6"/>
  <c r="L124" i="6"/>
  <c r="M124" i="6"/>
  <c r="N124" i="6"/>
  <c r="O124" i="6"/>
  <c r="P124" i="6"/>
  <c r="Q124" i="6"/>
  <c r="R124" i="6"/>
  <c r="S124" i="6"/>
  <c r="T124" i="6"/>
  <c r="J125" i="6"/>
  <c r="K125" i="6"/>
  <c r="L125" i="6"/>
  <c r="M125" i="6"/>
  <c r="N125" i="6"/>
  <c r="O125" i="6"/>
  <c r="P125" i="6"/>
  <c r="Q125" i="6"/>
  <c r="R125" i="6"/>
  <c r="S125" i="6"/>
  <c r="T125" i="6"/>
  <c r="J126" i="6"/>
  <c r="K126" i="6"/>
  <c r="L126" i="6"/>
  <c r="M126" i="6"/>
  <c r="N126" i="6"/>
  <c r="O126" i="6"/>
  <c r="P126" i="6"/>
  <c r="Q126" i="6"/>
  <c r="R126" i="6"/>
  <c r="S126" i="6"/>
  <c r="T126" i="6"/>
  <c r="J127" i="6"/>
  <c r="K127" i="6"/>
  <c r="L127" i="6"/>
  <c r="M127" i="6"/>
  <c r="N127" i="6"/>
  <c r="O127" i="6"/>
  <c r="P127" i="6"/>
  <c r="Q127" i="6"/>
  <c r="R127" i="6"/>
  <c r="S127" i="6"/>
  <c r="T127" i="6"/>
  <c r="J128" i="6"/>
  <c r="K128" i="6"/>
  <c r="L128" i="6"/>
  <c r="M128" i="6"/>
  <c r="N128" i="6"/>
  <c r="O128" i="6"/>
  <c r="P128" i="6"/>
  <c r="Q128" i="6"/>
  <c r="R128" i="6"/>
  <c r="S128" i="6"/>
  <c r="T128" i="6"/>
  <c r="J129" i="6"/>
  <c r="K129" i="6"/>
  <c r="L129" i="6"/>
  <c r="M129" i="6"/>
  <c r="N129" i="6"/>
  <c r="O129" i="6"/>
  <c r="P129" i="6"/>
  <c r="Q129" i="6"/>
  <c r="R129" i="6"/>
  <c r="S129" i="6"/>
  <c r="T129" i="6"/>
  <c r="J130" i="6"/>
  <c r="K130" i="6"/>
  <c r="L130" i="6"/>
  <c r="M130" i="6"/>
  <c r="N130" i="6"/>
  <c r="O130" i="6"/>
  <c r="P130" i="6"/>
  <c r="Q130" i="6"/>
  <c r="R130" i="6"/>
  <c r="S130" i="6"/>
  <c r="T130" i="6"/>
  <c r="J131" i="6"/>
  <c r="K131" i="6"/>
  <c r="L131" i="6"/>
  <c r="M131" i="6"/>
  <c r="N131" i="6"/>
  <c r="O131" i="6"/>
  <c r="P131" i="6"/>
  <c r="Q131" i="6"/>
  <c r="R131" i="6"/>
  <c r="S131" i="6"/>
  <c r="T131" i="6"/>
  <c r="J132" i="6"/>
  <c r="K132" i="6"/>
  <c r="L132" i="6"/>
  <c r="M132" i="6"/>
  <c r="N132" i="6"/>
  <c r="O132" i="6"/>
  <c r="P132" i="6"/>
  <c r="Q132" i="6"/>
  <c r="R132" i="6"/>
  <c r="S132" i="6"/>
  <c r="T132" i="6"/>
  <c r="J133" i="6"/>
  <c r="K133" i="6"/>
  <c r="L133" i="6"/>
  <c r="M133" i="6"/>
  <c r="N133" i="6"/>
  <c r="O133" i="6"/>
  <c r="P133" i="6"/>
  <c r="Q133" i="6"/>
  <c r="R133" i="6"/>
  <c r="S133" i="6"/>
  <c r="T133" i="6"/>
  <c r="J134" i="6"/>
  <c r="K134" i="6"/>
  <c r="L134" i="6"/>
  <c r="M134" i="6"/>
  <c r="N134" i="6"/>
  <c r="O134" i="6"/>
  <c r="P134" i="6"/>
  <c r="Q134" i="6"/>
  <c r="R134" i="6"/>
  <c r="S134" i="6"/>
  <c r="T134" i="6"/>
  <c r="J135" i="6"/>
  <c r="K135" i="6"/>
  <c r="L135" i="6"/>
  <c r="M135" i="6"/>
  <c r="N135" i="6"/>
  <c r="O135" i="6"/>
  <c r="P135" i="6"/>
  <c r="Q135" i="6"/>
  <c r="R135" i="6"/>
  <c r="S135" i="6"/>
  <c r="T135" i="6"/>
  <c r="J136" i="6"/>
  <c r="K136" i="6"/>
  <c r="L136" i="6"/>
  <c r="M136" i="6"/>
  <c r="N136" i="6"/>
  <c r="O136" i="6"/>
  <c r="P136" i="6"/>
  <c r="Q136" i="6"/>
  <c r="R136" i="6"/>
  <c r="S136" i="6"/>
  <c r="T136" i="6"/>
  <c r="J137" i="6"/>
  <c r="K137" i="6"/>
  <c r="L137" i="6"/>
  <c r="M137" i="6"/>
  <c r="N137" i="6"/>
  <c r="O137" i="6"/>
  <c r="P137" i="6"/>
  <c r="Q137" i="6"/>
  <c r="R137" i="6"/>
  <c r="S137" i="6"/>
  <c r="T137" i="6"/>
  <c r="J138" i="6"/>
  <c r="K138" i="6"/>
  <c r="L138" i="6"/>
  <c r="M138" i="6"/>
  <c r="N138" i="6"/>
  <c r="O138" i="6"/>
  <c r="P138" i="6"/>
  <c r="Q138" i="6"/>
  <c r="R138" i="6"/>
  <c r="S138" i="6"/>
  <c r="T138" i="6"/>
  <c r="J139" i="6"/>
  <c r="K139" i="6"/>
  <c r="L139" i="6"/>
  <c r="M139" i="6"/>
  <c r="N139" i="6"/>
  <c r="O139" i="6"/>
  <c r="P139" i="6"/>
  <c r="Q139" i="6"/>
  <c r="R139" i="6"/>
  <c r="S139" i="6"/>
  <c r="T139" i="6"/>
  <c r="J140" i="6"/>
  <c r="K140" i="6"/>
  <c r="L140" i="6"/>
  <c r="M140" i="6"/>
  <c r="N140" i="6"/>
  <c r="O140" i="6"/>
  <c r="P140" i="6"/>
  <c r="Q140" i="6"/>
  <c r="R140" i="6"/>
  <c r="S140" i="6"/>
  <c r="T140" i="6"/>
  <c r="J141" i="6"/>
  <c r="K141" i="6"/>
  <c r="L141" i="6"/>
  <c r="M141" i="6"/>
  <c r="N141" i="6"/>
  <c r="O141" i="6"/>
  <c r="P141" i="6"/>
  <c r="Q141" i="6"/>
  <c r="R141" i="6"/>
  <c r="S141" i="6"/>
  <c r="T141" i="6"/>
  <c r="J142" i="6"/>
  <c r="K142" i="6"/>
  <c r="L142" i="6"/>
  <c r="M142" i="6"/>
  <c r="N142" i="6"/>
  <c r="O142" i="6"/>
  <c r="P142" i="6"/>
  <c r="Q142" i="6"/>
  <c r="R142" i="6"/>
  <c r="S142" i="6"/>
  <c r="T142" i="6"/>
  <c r="J143" i="6"/>
  <c r="K143" i="6"/>
  <c r="L143" i="6"/>
  <c r="M143" i="6"/>
  <c r="N143" i="6"/>
  <c r="O143" i="6"/>
  <c r="P143" i="6"/>
  <c r="Q143" i="6"/>
  <c r="R143" i="6"/>
  <c r="S143" i="6"/>
  <c r="T143" i="6"/>
  <c r="J144" i="6"/>
  <c r="K144" i="6"/>
  <c r="L144" i="6"/>
  <c r="M144" i="6"/>
  <c r="N144" i="6"/>
  <c r="O144" i="6"/>
  <c r="P144" i="6"/>
  <c r="Q144" i="6"/>
  <c r="R144" i="6"/>
  <c r="S144" i="6"/>
  <c r="T144" i="6"/>
  <c r="J145" i="6"/>
  <c r="K145" i="6"/>
  <c r="L145" i="6"/>
  <c r="M145" i="6"/>
  <c r="N145" i="6"/>
  <c r="O145" i="6"/>
  <c r="P145" i="6"/>
  <c r="Q145" i="6"/>
  <c r="R145" i="6"/>
  <c r="S145" i="6"/>
  <c r="T145" i="6"/>
  <c r="J146" i="6"/>
  <c r="K146" i="6"/>
  <c r="L146" i="6"/>
  <c r="M146" i="6"/>
  <c r="N146" i="6"/>
  <c r="O146" i="6"/>
  <c r="P146" i="6"/>
  <c r="Q146" i="6"/>
  <c r="R146" i="6"/>
  <c r="S146" i="6"/>
  <c r="T146" i="6"/>
  <c r="J147" i="6"/>
  <c r="K147" i="6"/>
  <c r="L147" i="6"/>
  <c r="M147" i="6"/>
  <c r="N147" i="6"/>
  <c r="O147" i="6"/>
  <c r="P147" i="6"/>
  <c r="Q147" i="6"/>
  <c r="R147" i="6"/>
  <c r="S147" i="6"/>
  <c r="T147" i="6"/>
  <c r="J148" i="6"/>
  <c r="K148" i="6"/>
  <c r="L148" i="6"/>
  <c r="M148" i="6"/>
  <c r="N148" i="6"/>
  <c r="O148" i="6"/>
  <c r="P148" i="6"/>
  <c r="Q148" i="6"/>
  <c r="R148" i="6"/>
  <c r="S148" i="6"/>
  <c r="T148" i="6"/>
  <c r="J149" i="6"/>
  <c r="K149" i="6"/>
  <c r="L149" i="6"/>
  <c r="M149" i="6"/>
  <c r="N149" i="6"/>
  <c r="O149" i="6"/>
  <c r="P149" i="6"/>
  <c r="Q149" i="6"/>
  <c r="R149" i="6"/>
  <c r="S149" i="6"/>
  <c r="T149" i="6"/>
  <c r="J150" i="6"/>
  <c r="K150" i="6"/>
  <c r="L150" i="6"/>
  <c r="M150" i="6"/>
  <c r="N150" i="6"/>
  <c r="O150" i="6"/>
  <c r="P150" i="6"/>
  <c r="Q150" i="6"/>
  <c r="R150" i="6"/>
  <c r="S150" i="6"/>
  <c r="T150" i="6"/>
  <c r="J151" i="6"/>
  <c r="K151" i="6"/>
  <c r="L151" i="6"/>
  <c r="M151" i="6"/>
  <c r="N151" i="6"/>
  <c r="O151" i="6"/>
  <c r="P151" i="6"/>
  <c r="Q151" i="6"/>
  <c r="R151" i="6"/>
  <c r="S151" i="6"/>
  <c r="T151" i="6"/>
  <c r="J152" i="6"/>
  <c r="K152" i="6"/>
  <c r="L152" i="6"/>
  <c r="M152" i="6"/>
  <c r="N152" i="6"/>
  <c r="O152" i="6"/>
  <c r="P152" i="6"/>
  <c r="Q152" i="6"/>
  <c r="R152" i="6"/>
  <c r="S152" i="6"/>
  <c r="T152" i="6"/>
  <c r="J153" i="6"/>
  <c r="K153" i="6"/>
  <c r="L153" i="6"/>
  <c r="M153" i="6"/>
  <c r="N153" i="6"/>
  <c r="O153" i="6"/>
  <c r="P153" i="6"/>
  <c r="Q153" i="6"/>
  <c r="R153" i="6"/>
  <c r="S153" i="6"/>
  <c r="T153" i="6"/>
  <c r="J154" i="6"/>
  <c r="K154" i="6"/>
  <c r="L154" i="6"/>
  <c r="M154" i="6"/>
  <c r="N154" i="6"/>
  <c r="O154" i="6"/>
  <c r="P154" i="6"/>
  <c r="Q154" i="6"/>
  <c r="R154" i="6"/>
  <c r="S154" i="6"/>
  <c r="T154" i="6"/>
  <c r="J155" i="6"/>
  <c r="K155" i="6"/>
  <c r="L155" i="6"/>
  <c r="M155" i="6"/>
  <c r="N155" i="6"/>
  <c r="O155" i="6"/>
  <c r="P155" i="6"/>
  <c r="Q155" i="6"/>
  <c r="R155" i="6"/>
  <c r="S155" i="6"/>
  <c r="T155" i="6"/>
  <c r="J156" i="6"/>
  <c r="K156" i="6"/>
  <c r="L156" i="6"/>
  <c r="M156" i="6"/>
  <c r="N156" i="6"/>
  <c r="O156" i="6"/>
  <c r="P156" i="6"/>
  <c r="Q156" i="6"/>
  <c r="R156" i="6"/>
  <c r="S156" i="6"/>
  <c r="T156" i="6"/>
  <c r="J157" i="6"/>
  <c r="K157" i="6"/>
  <c r="L157" i="6"/>
  <c r="M157" i="6"/>
  <c r="N157" i="6"/>
  <c r="O157" i="6"/>
  <c r="P157" i="6"/>
  <c r="Q157" i="6"/>
  <c r="R157" i="6"/>
  <c r="S157" i="6"/>
  <c r="T157" i="6"/>
  <c r="J158" i="6"/>
  <c r="K158" i="6"/>
  <c r="L158" i="6"/>
  <c r="M158" i="6"/>
  <c r="N158" i="6"/>
  <c r="O158" i="6"/>
  <c r="P158" i="6"/>
  <c r="Q158" i="6"/>
  <c r="R158" i="6"/>
  <c r="S158" i="6"/>
  <c r="T158" i="6"/>
  <c r="J159" i="6"/>
  <c r="K159" i="6"/>
  <c r="L159" i="6"/>
  <c r="M159" i="6"/>
  <c r="N159" i="6"/>
  <c r="O159" i="6"/>
  <c r="P159" i="6"/>
  <c r="Q159" i="6"/>
  <c r="R159" i="6"/>
  <c r="S159" i="6"/>
  <c r="T159" i="6"/>
  <c r="J160" i="6"/>
  <c r="K160" i="6"/>
  <c r="L160" i="6"/>
  <c r="M160" i="6"/>
  <c r="N160" i="6"/>
  <c r="O160" i="6"/>
  <c r="P160" i="6"/>
  <c r="Q160" i="6"/>
  <c r="R160" i="6"/>
  <c r="S160" i="6"/>
  <c r="T160" i="6"/>
  <c r="J161" i="6"/>
  <c r="K161" i="6"/>
  <c r="L161" i="6"/>
  <c r="M161" i="6"/>
  <c r="N161" i="6"/>
  <c r="O161" i="6"/>
  <c r="P161" i="6"/>
  <c r="Q161" i="6"/>
  <c r="R161" i="6"/>
  <c r="S161" i="6"/>
  <c r="T161" i="6"/>
  <c r="J162" i="6"/>
  <c r="K162" i="6"/>
  <c r="L162" i="6"/>
  <c r="M162" i="6"/>
  <c r="N162" i="6"/>
  <c r="O162" i="6"/>
  <c r="P162" i="6"/>
  <c r="Q162" i="6"/>
  <c r="R162" i="6"/>
  <c r="S162" i="6"/>
  <c r="T162" i="6"/>
  <c r="J163" i="6"/>
  <c r="K163" i="6"/>
  <c r="L163" i="6"/>
  <c r="M163" i="6"/>
  <c r="N163" i="6"/>
  <c r="O163" i="6"/>
  <c r="P163" i="6"/>
  <c r="Q163" i="6"/>
  <c r="R163" i="6"/>
  <c r="S163" i="6"/>
  <c r="T163" i="6"/>
  <c r="J164" i="6"/>
  <c r="K164" i="6"/>
  <c r="L164" i="6"/>
  <c r="M164" i="6"/>
  <c r="N164" i="6"/>
  <c r="O164" i="6"/>
  <c r="P164" i="6"/>
  <c r="Q164" i="6"/>
  <c r="R164" i="6"/>
  <c r="S164" i="6"/>
  <c r="T164" i="6"/>
  <c r="J165" i="6"/>
  <c r="K165" i="6"/>
  <c r="L165" i="6"/>
  <c r="M165" i="6"/>
  <c r="N165" i="6"/>
  <c r="O165" i="6"/>
  <c r="P165" i="6"/>
  <c r="Q165" i="6"/>
  <c r="R165" i="6"/>
  <c r="S165" i="6"/>
  <c r="T165" i="6"/>
  <c r="J166" i="6"/>
  <c r="K166" i="6"/>
  <c r="L166" i="6"/>
  <c r="M166" i="6"/>
  <c r="N166" i="6"/>
  <c r="O166" i="6"/>
  <c r="P166" i="6"/>
  <c r="Q166" i="6"/>
  <c r="R166" i="6"/>
  <c r="S166" i="6"/>
  <c r="T166" i="6"/>
  <c r="J167" i="6"/>
  <c r="K167" i="6"/>
  <c r="L167" i="6"/>
  <c r="M167" i="6"/>
  <c r="N167" i="6"/>
  <c r="O167" i="6"/>
  <c r="P167" i="6"/>
  <c r="Q167" i="6"/>
  <c r="R167" i="6"/>
  <c r="S167" i="6"/>
  <c r="T167" i="6"/>
  <c r="J168" i="6"/>
  <c r="K168" i="6"/>
  <c r="L168" i="6"/>
  <c r="M168" i="6"/>
  <c r="N168" i="6"/>
  <c r="O168" i="6"/>
  <c r="P168" i="6"/>
  <c r="Q168" i="6"/>
  <c r="R168" i="6"/>
  <c r="S168" i="6"/>
  <c r="T168" i="6"/>
  <c r="J169" i="6"/>
  <c r="K169" i="6"/>
  <c r="L169" i="6"/>
  <c r="M169" i="6"/>
  <c r="N169" i="6"/>
  <c r="O169" i="6"/>
  <c r="P169" i="6"/>
  <c r="Q169" i="6"/>
  <c r="R169" i="6"/>
  <c r="S169" i="6"/>
  <c r="T169" i="6"/>
  <c r="J170" i="6"/>
  <c r="K170" i="6"/>
  <c r="L170" i="6"/>
  <c r="M170" i="6"/>
  <c r="N170" i="6"/>
  <c r="O170" i="6"/>
  <c r="P170" i="6"/>
  <c r="Q170" i="6"/>
  <c r="R170" i="6"/>
  <c r="S170" i="6"/>
  <c r="T170" i="6"/>
  <c r="J171" i="6"/>
  <c r="K171" i="6"/>
  <c r="L171" i="6"/>
  <c r="M171" i="6"/>
  <c r="N171" i="6"/>
  <c r="O171" i="6"/>
  <c r="P171" i="6"/>
  <c r="Q171" i="6"/>
  <c r="R171" i="6"/>
  <c r="S171" i="6"/>
  <c r="T171" i="6"/>
  <c r="J172" i="6"/>
  <c r="K172" i="6"/>
  <c r="L172" i="6"/>
  <c r="M172" i="6"/>
  <c r="N172" i="6"/>
  <c r="O172" i="6"/>
  <c r="P172" i="6"/>
  <c r="Q172" i="6"/>
  <c r="R172" i="6"/>
  <c r="S172" i="6"/>
  <c r="T172" i="6"/>
  <c r="J173" i="6"/>
  <c r="K173" i="6"/>
  <c r="L173" i="6"/>
  <c r="M173" i="6"/>
  <c r="N173" i="6"/>
  <c r="O173" i="6"/>
  <c r="P173" i="6"/>
  <c r="Q173" i="6"/>
  <c r="R173" i="6"/>
  <c r="S173" i="6"/>
  <c r="T173" i="6"/>
  <c r="J174" i="6"/>
  <c r="K174" i="6"/>
  <c r="L174" i="6"/>
  <c r="M174" i="6"/>
  <c r="N174" i="6"/>
  <c r="O174" i="6"/>
  <c r="P174" i="6"/>
  <c r="Q174" i="6"/>
  <c r="R174" i="6"/>
  <c r="S174" i="6"/>
  <c r="T174" i="6"/>
  <c r="J175" i="6"/>
  <c r="K175" i="6"/>
  <c r="L175" i="6"/>
  <c r="M175" i="6"/>
  <c r="N175" i="6"/>
  <c r="O175" i="6"/>
  <c r="P175" i="6"/>
  <c r="Q175" i="6"/>
  <c r="R175" i="6"/>
  <c r="S175" i="6"/>
  <c r="T175" i="6"/>
  <c r="J176" i="6"/>
  <c r="K176" i="6"/>
  <c r="L176" i="6"/>
  <c r="M176" i="6"/>
  <c r="N176" i="6"/>
  <c r="O176" i="6"/>
  <c r="P176" i="6"/>
  <c r="Q176" i="6"/>
  <c r="R176" i="6"/>
  <c r="S176" i="6"/>
  <c r="T176" i="6"/>
  <c r="J177" i="6"/>
  <c r="K177" i="6"/>
  <c r="L177" i="6"/>
  <c r="M177" i="6"/>
  <c r="N177" i="6"/>
  <c r="O177" i="6"/>
  <c r="P177" i="6"/>
  <c r="Q177" i="6"/>
  <c r="R177" i="6"/>
  <c r="S177" i="6"/>
  <c r="T177" i="6"/>
  <c r="J178" i="6"/>
  <c r="K178" i="6"/>
  <c r="L178" i="6"/>
  <c r="M178" i="6"/>
  <c r="N178" i="6"/>
  <c r="O178" i="6"/>
  <c r="P178" i="6"/>
  <c r="Q178" i="6"/>
  <c r="R178" i="6"/>
  <c r="S178" i="6"/>
  <c r="T178" i="6"/>
  <c r="J179" i="6"/>
  <c r="K179" i="6"/>
  <c r="L179" i="6"/>
  <c r="M179" i="6"/>
  <c r="N179" i="6"/>
  <c r="O179" i="6"/>
  <c r="P179" i="6"/>
  <c r="Q179" i="6"/>
  <c r="R179" i="6"/>
  <c r="S179" i="6"/>
  <c r="T179" i="6"/>
  <c r="J180" i="6"/>
  <c r="K180" i="6"/>
  <c r="L180" i="6"/>
  <c r="M180" i="6"/>
  <c r="N180" i="6"/>
  <c r="O180" i="6"/>
  <c r="P180" i="6"/>
  <c r="Q180" i="6"/>
  <c r="R180" i="6"/>
  <c r="S180" i="6"/>
  <c r="T180" i="6"/>
  <c r="J181" i="6"/>
  <c r="K181" i="6"/>
  <c r="L181" i="6"/>
  <c r="M181" i="6"/>
  <c r="N181" i="6"/>
  <c r="O181" i="6"/>
  <c r="P181" i="6"/>
  <c r="Q181" i="6"/>
  <c r="R181" i="6"/>
  <c r="S181" i="6"/>
  <c r="T181" i="6"/>
  <c r="J182" i="6"/>
  <c r="K182" i="6"/>
  <c r="L182" i="6"/>
  <c r="M182" i="6"/>
  <c r="N182" i="6"/>
  <c r="O182" i="6"/>
  <c r="P182" i="6"/>
  <c r="Q182" i="6"/>
  <c r="R182" i="6"/>
  <c r="S182" i="6"/>
  <c r="T182" i="6"/>
  <c r="J183" i="6"/>
  <c r="K183" i="6"/>
  <c r="L183" i="6"/>
  <c r="M183" i="6"/>
  <c r="N183" i="6"/>
  <c r="O183" i="6"/>
  <c r="P183" i="6"/>
  <c r="Q183" i="6"/>
  <c r="R183" i="6"/>
  <c r="S183" i="6"/>
  <c r="T183" i="6"/>
  <c r="J184" i="6"/>
  <c r="K184" i="6"/>
  <c r="L184" i="6"/>
  <c r="M184" i="6"/>
  <c r="N184" i="6"/>
  <c r="O184" i="6"/>
  <c r="P184" i="6"/>
  <c r="Q184" i="6"/>
  <c r="R184" i="6"/>
  <c r="S184" i="6"/>
  <c r="T184" i="6"/>
  <c r="J185" i="6"/>
  <c r="K185" i="6"/>
  <c r="L185" i="6"/>
  <c r="M185" i="6"/>
  <c r="N185" i="6"/>
  <c r="O185" i="6"/>
  <c r="P185" i="6"/>
  <c r="Q185" i="6"/>
  <c r="R185" i="6"/>
  <c r="S185" i="6"/>
  <c r="T185" i="6"/>
  <c r="J186" i="6"/>
  <c r="K186" i="6"/>
  <c r="L186" i="6"/>
  <c r="M186" i="6"/>
  <c r="N186" i="6"/>
  <c r="O186" i="6"/>
  <c r="P186" i="6"/>
  <c r="Q186" i="6"/>
  <c r="R186" i="6"/>
  <c r="S186" i="6"/>
  <c r="T186" i="6"/>
  <c r="J187" i="6"/>
  <c r="K187" i="6"/>
  <c r="L187" i="6"/>
  <c r="M187" i="6"/>
  <c r="N187" i="6"/>
  <c r="O187" i="6"/>
  <c r="P187" i="6"/>
  <c r="Q187" i="6"/>
  <c r="R187" i="6"/>
  <c r="S187" i="6"/>
  <c r="T187" i="6"/>
  <c r="J188" i="6"/>
  <c r="K188" i="6"/>
  <c r="L188" i="6"/>
  <c r="M188" i="6"/>
  <c r="N188" i="6"/>
  <c r="O188" i="6"/>
  <c r="P188" i="6"/>
  <c r="Q188" i="6"/>
  <c r="R188" i="6"/>
  <c r="S188" i="6"/>
  <c r="T188" i="6"/>
  <c r="J189" i="6"/>
  <c r="K189" i="6"/>
  <c r="L189" i="6"/>
  <c r="M189" i="6"/>
  <c r="N189" i="6"/>
  <c r="O189" i="6"/>
  <c r="P189" i="6"/>
  <c r="Q189" i="6"/>
  <c r="R189" i="6"/>
  <c r="S189" i="6"/>
  <c r="T189" i="6"/>
  <c r="J190" i="6"/>
  <c r="K190" i="6"/>
  <c r="L190" i="6"/>
  <c r="M190" i="6"/>
  <c r="N190" i="6"/>
  <c r="O190" i="6"/>
  <c r="P190" i="6"/>
  <c r="Q190" i="6"/>
  <c r="R190" i="6"/>
  <c r="S190" i="6"/>
  <c r="T190" i="6"/>
  <c r="J191" i="6"/>
  <c r="K191" i="6"/>
  <c r="L191" i="6"/>
  <c r="M191" i="6"/>
  <c r="N191" i="6"/>
  <c r="O191" i="6"/>
  <c r="P191" i="6"/>
  <c r="Q191" i="6"/>
  <c r="R191" i="6"/>
  <c r="S191" i="6"/>
  <c r="T191" i="6"/>
  <c r="J192" i="6"/>
  <c r="K192" i="6"/>
  <c r="L192" i="6"/>
  <c r="M192" i="6"/>
  <c r="N192" i="6"/>
  <c r="O192" i="6"/>
  <c r="P192" i="6"/>
  <c r="Q192" i="6"/>
  <c r="R192" i="6"/>
  <c r="S192" i="6"/>
  <c r="T192" i="6"/>
  <c r="J193" i="6"/>
  <c r="K193" i="6"/>
  <c r="L193" i="6"/>
  <c r="M193" i="6"/>
  <c r="N193" i="6"/>
  <c r="O193" i="6"/>
  <c r="P193" i="6"/>
  <c r="Q193" i="6"/>
  <c r="R193" i="6"/>
  <c r="S193" i="6"/>
  <c r="T193" i="6"/>
  <c r="J194" i="6"/>
  <c r="K194" i="6"/>
  <c r="L194" i="6"/>
  <c r="M194" i="6"/>
  <c r="N194" i="6"/>
  <c r="O194" i="6"/>
  <c r="P194" i="6"/>
  <c r="Q194" i="6"/>
  <c r="R194" i="6"/>
  <c r="S194" i="6"/>
  <c r="T194" i="6"/>
  <c r="J195" i="6"/>
  <c r="K195" i="6"/>
  <c r="L195" i="6"/>
  <c r="M195" i="6"/>
  <c r="N195" i="6"/>
  <c r="O195" i="6"/>
  <c r="P195" i="6"/>
  <c r="Q195" i="6"/>
  <c r="R195" i="6"/>
  <c r="S195" i="6"/>
  <c r="T195" i="6"/>
  <c r="J196" i="6"/>
  <c r="K196" i="6"/>
  <c r="L196" i="6"/>
  <c r="M196" i="6"/>
  <c r="N196" i="6"/>
  <c r="O196" i="6"/>
  <c r="P196" i="6"/>
  <c r="Q196" i="6"/>
  <c r="R196" i="6"/>
  <c r="S196" i="6"/>
  <c r="T196" i="6"/>
  <c r="J197" i="6"/>
  <c r="K197" i="6"/>
  <c r="L197" i="6"/>
  <c r="M197" i="6"/>
  <c r="N197" i="6"/>
  <c r="O197" i="6"/>
  <c r="P197" i="6"/>
  <c r="Q197" i="6"/>
  <c r="R197" i="6"/>
  <c r="S197" i="6"/>
  <c r="T197" i="6"/>
  <c r="J198" i="6"/>
  <c r="K198" i="6"/>
  <c r="L198" i="6"/>
  <c r="M198" i="6"/>
  <c r="N198" i="6"/>
  <c r="O198" i="6"/>
  <c r="P198" i="6"/>
  <c r="Q198" i="6"/>
  <c r="R198" i="6"/>
  <c r="S198" i="6"/>
  <c r="T198" i="6"/>
  <c r="J199" i="6"/>
  <c r="K199" i="6"/>
  <c r="L199" i="6"/>
  <c r="M199" i="6"/>
  <c r="N199" i="6"/>
  <c r="O199" i="6"/>
  <c r="P199" i="6"/>
  <c r="Q199" i="6"/>
  <c r="R199" i="6"/>
  <c r="S199" i="6"/>
  <c r="T199" i="6"/>
  <c r="J200" i="6"/>
  <c r="K200" i="6"/>
  <c r="L200" i="6"/>
  <c r="M200" i="6"/>
  <c r="N200" i="6"/>
  <c r="O200" i="6"/>
  <c r="P200" i="6"/>
  <c r="Q200" i="6"/>
  <c r="R200" i="6"/>
  <c r="S200" i="6"/>
  <c r="T200" i="6"/>
  <c r="J201" i="6"/>
  <c r="K201" i="6"/>
  <c r="L201" i="6"/>
  <c r="M201" i="6"/>
  <c r="N201" i="6"/>
  <c r="O201" i="6"/>
  <c r="P201" i="6"/>
  <c r="Q201" i="6"/>
  <c r="R201" i="6"/>
  <c r="S201" i="6"/>
  <c r="T201" i="6"/>
  <c r="J202" i="6"/>
  <c r="K202" i="6"/>
  <c r="L202" i="6"/>
  <c r="M202" i="6"/>
  <c r="N202" i="6"/>
  <c r="O202" i="6"/>
  <c r="P202" i="6"/>
  <c r="Q202" i="6"/>
  <c r="R202" i="6"/>
  <c r="S202" i="6"/>
  <c r="T202" i="6"/>
  <c r="J203" i="6"/>
  <c r="K203" i="6"/>
  <c r="L203" i="6"/>
  <c r="M203" i="6"/>
  <c r="N203" i="6"/>
  <c r="O203" i="6"/>
  <c r="P203" i="6"/>
  <c r="Q203" i="6"/>
  <c r="R203" i="6"/>
  <c r="S203" i="6"/>
  <c r="T203" i="6"/>
  <c r="J204" i="6"/>
  <c r="K204" i="6"/>
  <c r="L204" i="6"/>
  <c r="M204" i="6"/>
  <c r="N204" i="6"/>
  <c r="O204" i="6"/>
  <c r="P204" i="6"/>
  <c r="Q204" i="6"/>
  <c r="R204" i="6"/>
  <c r="S204" i="6"/>
  <c r="T204" i="6"/>
  <c r="J205" i="6"/>
  <c r="K205" i="6"/>
  <c r="L205" i="6"/>
  <c r="M205" i="6"/>
  <c r="N205" i="6"/>
  <c r="O205" i="6"/>
  <c r="P205" i="6"/>
  <c r="Q205" i="6"/>
  <c r="R205" i="6"/>
  <c r="S205" i="6"/>
  <c r="T205" i="6"/>
  <c r="J206" i="6"/>
  <c r="K206" i="6"/>
  <c r="L206" i="6"/>
  <c r="M206" i="6"/>
  <c r="N206" i="6"/>
  <c r="O206" i="6"/>
  <c r="P206" i="6"/>
  <c r="Q206" i="6"/>
  <c r="R206" i="6"/>
  <c r="S206" i="6"/>
  <c r="T206" i="6"/>
  <c r="J207" i="6"/>
  <c r="K207" i="6"/>
  <c r="L207" i="6"/>
  <c r="M207" i="6"/>
  <c r="N207" i="6"/>
  <c r="O207" i="6"/>
  <c r="P207" i="6"/>
  <c r="Q207" i="6"/>
  <c r="R207" i="6"/>
  <c r="S207" i="6"/>
  <c r="T207" i="6"/>
  <c r="J208" i="6"/>
  <c r="K208" i="6"/>
  <c r="L208" i="6"/>
  <c r="M208" i="6"/>
  <c r="N208" i="6"/>
  <c r="O208" i="6"/>
  <c r="P208" i="6"/>
  <c r="Q208" i="6"/>
  <c r="R208" i="6"/>
  <c r="S208" i="6"/>
  <c r="T208" i="6"/>
  <c r="J209" i="6"/>
  <c r="K209" i="6"/>
  <c r="L209" i="6"/>
  <c r="M209" i="6"/>
  <c r="N209" i="6"/>
  <c r="O209" i="6"/>
  <c r="P209" i="6"/>
  <c r="Q209" i="6"/>
  <c r="R209" i="6"/>
  <c r="S209" i="6"/>
  <c r="T209" i="6"/>
  <c r="J210" i="6"/>
  <c r="K210" i="6"/>
  <c r="L210" i="6"/>
  <c r="M210" i="6"/>
  <c r="N210" i="6"/>
  <c r="O210" i="6"/>
  <c r="P210" i="6"/>
  <c r="Q210" i="6"/>
  <c r="R210" i="6"/>
  <c r="S210" i="6"/>
  <c r="T210" i="6"/>
  <c r="J211" i="6"/>
  <c r="K211" i="6"/>
  <c r="L211" i="6"/>
  <c r="M211" i="6"/>
  <c r="N211" i="6"/>
  <c r="O211" i="6"/>
  <c r="P211" i="6"/>
  <c r="Q211" i="6"/>
  <c r="R211" i="6"/>
  <c r="S211" i="6"/>
  <c r="T211" i="6"/>
  <c r="J212" i="6"/>
  <c r="K212" i="6"/>
  <c r="L212" i="6"/>
  <c r="M212" i="6"/>
  <c r="N212" i="6"/>
  <c r="O212" i="6"/>
  <c r="P212" i="6"/>
  <c r="Q212" i="6"/>
  <c r="R212" i="6"/>
  <c r="S212" i="6"/>
  <c r="T212" i="6"/>
  <c r="J213" i="6"/>
  <c r="K213" i="6"/>
  <c r="L213" i="6"/>
  <c r="M213" i="6"/>
  <c r="N213" i="6"/>
  <c r="O213" i="6"/>
  <c r="P213" i="6"/>
  <c r="Q213" i="6"/>
  <c r="R213" i="6"/>
  <c r="S213" i="6"/>
  <c r="T213" i="6"/>
  <c r="J214" i="6"/>
  <c r="K214" i="6"/>
  <c r="L214" i="6"/>
  <c r="M214" i="6"/>
  <c r="N214" i="6"/>
  <c r="O214" i="6"/>
  <c r="P214" i="6"/>
  <c r="Q214" i="6"/>
  <c r="R214" i="6"/>
  <c r="S214" i="6"/>
  <c r="T214" i="6"/>
  <c r="J215" i="6"/>
  <c r="K215" i="6"/>
  <c r="L215" i="6"/>
  <c r="M215" i="6"/>
  <c r="N215" i="6"/>
  <c r="O215" i="6"/>
  <c r="P215" i="6"/>
  <c r="Q215" i="6"/>
  <c r="R215" i="6"/>
  <c r="S215" i="6"/>
  <c r="T215" i="6"/>
  <c r="J216" i="6"/>
  <c r="K216" i="6"/>
  <c r="L216" i="6"/>
  <c r="M216" i="6"/>
  <c r="N216" i="6"/>
  <c r="O216" i="6"/>
  <c r="P216" i="6"/>
  <c r="Q216" i="6"/>
  <c r="R216" i="6"/>
  <c r="S216" i="6"/>
  <c r="T216" i="6"/>
  <c r="J217" i="6"/>
  <c r="K217" i="6"/>
  <c r="L217" i="6"/>
  <c r="M217" i="6"/>
  <c r="N217" i="6"/>
  <c r="O217" i="6"/>
  <c r="P217" i="6"/>
  <c r="Q217" i="6"/>
  <c r="R217" i="6"/>
  <c r="S217" i="6"/>
  <c r="T217" i="6"/>
  <c r="J218" i="6"/>
  <c r="K218" i="6"/>
  <c r="L218" i="6"/>
  <c r="M218" i="6"/>
  <c r="N218" i="6"/>
  <c r="O218" i="6"/>
  <c r="P218" i="6"/>
  <c r="Q218" i="6"/>
  <c r="R218" i="6"/>
  <c r="S218" i="6"/>
  <c r="T218" i="6"/>
  <c r="J219" i="6"/>
  <c r="K219" i="6"/>
  <c r="L219" i="6"/>
  <c r="M219" i="6"/>
  <c r="N219" i="6"/>
  <c r="O219" i="6"/>
  <c r="P219" i="6"/>
  <c r="Q219" i="6"/>
  <c r="R219" i="6"/>
  <c r="S219" i="6"/>
  <c r="T219" i="6"/>
  <c r="J220" i="6"/>
  <c r="K220" i="6"/>
  <c r="L220" i="6"/>
  <c r="M220" i="6"/>
  <c r="N220" i="6"/>
  <c r="O220" i="6"/>
  <c r="P220" i="6"/>
  <c r="Q220" i="6"/>
  <c r="R220" i="6"/>
  <c r="S220" i="6"/>
  <c r="T220" i="6"/>
  <c r="J221" i="6"/>
  <c r="K221" i="6"/>
  <c r="L221" i="6"/>
  <c r="M221" i="6"/>
  <c r="N221" i="6"/>
  <c r="O221" i="6"/>
  <c r="P221" i="6"/>
  <c r="Q221" i="6"/>
  <c r="R221" i="6"/>
  <c r="S221" i="6"/>
  <c r="T221" i="6"/>
  <c r="J222" i="6"/>
  <c r="K222" i="6"/>
  <c r="L222" i="6"/>
  <c r="M222" i="6"/>
  <c r="N222" i="6"/>
  <c r="O222" i="6"/>
  <c r="P222" i="6"/>
  <c r="Q222" i="6"/>
  <c r="R222" i="6"/>
  <c r="S222" i="6"/>
  <c r="T222" i="6"/>
  <c r="J223" i="6"/>
  <c r="K223" i="6"/>
  <c r="L223" i="6"/>
  <c r="M223" i="6"/>
  <c r="N223" i="6"/>
  <c r="O223" i="6"/>
  <c r="P223" i="6"/>
  <c r="Q223" i="6"/>
  <c r="R223" i="6"/>
  <c r="S223" i="6"/>
  <c r="T223" i="6"/>
  <c r="J224" i="6"/>
  <c r="K224" i="6"/>
  <c r="L224" i="6"/>
  <c r="M224" i="6"/>
  <c r="N224" i="6"/>
  <c r="O224" i="6"/>
  <c r="P224" i="6"/>
  <c r="Q224" i="6"/>
  <c r="R224" i="6"/>
  <c r="S224" i="6"/>
  <c r="T224" i="6"/>
  <c r="J225" i="6"/>
  <c r="K225" i="6"/>
  <c r="L225" i="6"/>
  <c r="M225" i="6"/>
  <c r="N225" i="6"/>
  <c r="O225" i="6"/>
  <c r="P225" i="6"/>
  <c r="Q225" i="6"/>
  <c r="R225" i="6"/>
  <c r="S225" i="6"/>
  <c r="T225" i="6"/>
  <c r="J226" i="6"/>
  <c r="K226" i="6"/>
  <c r="L226" i="6"/>
  <c r="M226" i="6"/>
  <c r="N226" i="6"/>
  <c r="O226" i="6"/>
  <c r="P226" i="6"/>
  <c r="Q226" i="6"/>
  <c r="R226" i="6"/>
  <c r="S226" i="6"/>
  <c r="T226" i="6"/>
  <c r="J227" i="6"/>
  <c r="K227" i="6"/>
  <c r="L227" i="6"/>
  <c r="M227" i="6"/>
  <c r="N227" i="6"/>
  <c r="O227" i="6"/>
  <c r="P227" i="6"/>
  <c r="Q227" i="6"/>
  <c r="R227" i="6"/>
  <c r="S227" i="6"/>
  <c r="T227" i="6"/>
  <c r="J228" i="6"/>
  <c r="K228" i="6"/>
  <c r="L228" i="6"/>
  <c r="M228" i="6"/>
  <c r="N228" i="6"/>
  <c r="O228" i="6"/>
  <c r="P228" i="6"/>
  <c r="Q228" i="6"/>
  <c r="R228" i="6"/>
  <c r="S228" i="6"/>
  <c r="T228" i="6"/>
  <c r="J229" i="6"/>
  <c r="K229" i="6"/>
  <c r="L229" i="6"/>
  <c r="M229" i="6"/>
  <c r="N229" i="6"/>
  <c r="O229" i="6"/>
  <c r="P229" i="6"/>
  <c r="Q229" i="6"/>
  <c r="R229" i="6"/>
  <c r="S229" i="6"/>
  <c r="T229" i="6"/>
  <c r="J230" i="6"/>
  <c r="K230" i="6"/>
  <c r="L230" i="6"/>
  <c r="M230" i="6"/>
  <c r="N230" i="6"/>
  <c r="O230" i="6"/>
  <c r="P230" i="6"/>
  <c r="Q230" i="6"/>
  <c r="R230" i="6"/>
  <c r="S230" i="6"/>
  <c r="T230" i="6"/>
  <c r="J231" i="6"/>
  <c r="K231" i="6"/>
  <c r="L231" i="6"/>
  <c r="M231" i="6"/>
  <c r="N231" i="6"/>
  <c r="O231" i="6"/>
  <c r="P231" i="6"/>
  <c r="Q231" i="6"/>
  <c r="R231" i="6"/>
  <c r="S231" i="6"/>
  <c r="T231" i="6"/>
  <c r="J232" i="6"/>
  <c r="K232" i="6"/>
  <c r="L232" i="6"/>
  <c r="M232" i="6"/>
  <c r="N232" i="6"/>
  <c r="O232" i="6"/>
  <c r="P232" i="6"/>
  <c r="Q232" i="6"/>
  <c r="R232" i="6"/>
  <c r="S232" i="6"/>
  <c r="T232" i="6"/>
  <c r="J233" i="6"/>
  <c r="K233" i="6"/>
  <c r="L233" i="6"/>
  <c r="M233" i="6"/>
  <c r="N233" i="6"/>
  <c r="O233" i="6"/>
  <c r="P233" i="6"/>
  <c r="Q233" i="6"/>
  <c r="R233" i="6"/>
  <c r="S233" i="6"/>
  <c r="T233" i="6"/>
  <c r="J234" i="6"/>
  <c r="K234" i="6"/>
  <c r="L234" i="6"/>
  <c r="M234" i="6"/>
  <c r="N234" i="6"/>
  <c r="O234" i="6"/>
  <c r="P234" i="6"/>
  <c r="Q234" i="6"/>
  <c r="R234" i="6"/>
  <c r="S234" i="6"/>
  <c r="T234" i="6"/>
  <c r="J235" i="6"/>
  <c r="K235" i="6"/>
  <c r="L235" i="6"/>
  <c r="M235" i="6"/>
  <c r="N235" i="6"/>
  <c r="O235" i="6"/>
  <c r="P235" i="6"/>
  <c r="Q235" i="6"/>
  <c r="R235" i="6"/>
  <c r="S235" i="6"/>
  <c r="T235" i="6"/>
  <c r="J236" i="6"/>
  <c r="K236" i="6"/>
  <c r="L236" i="6"/>
  <c r="M236" i="6"/>
  <c r="N236" i="6"/>
  <c r="O236" i="6"/>
  <c r="P236" i="6"/>
  <c r="Q236" i="6"/>
  <c r="R236" i="6"/>
  <c r="S236" i="6"/>
  <c r="T236" i="6"/>
  <c r="J237" i="6"/>
  <c r="K237" i="6"/>
  <c r="L237" i="6"/>
  <c r="M237" i="6"/>
  <c r="N237" i="6"/>
  <c r="O237" i="6"/>
  <c r="P237" i="6"/>
  <c r="Q237" i="6"/>
  <c r="R237" i="6"/>
  <c r="S237" i="6"/>
  <c r="T237" i="6"/>
  <c r="J238" i="6"/>
  <c r="K238" i="6"/>
  <c r="L238" i="6"/>
  <c r="M238" i="6"/>
  <c r="N238" i="6"/>
  <c r="O238" i="6"/>
  <c r="P238" i="6"/>
  <c r="Q238" i="6"/>
  <c r="R238" i="6"/>
  <c r="S238" i="6"/>
  <c r="T238" i="6"/>
  <c r="J239" i="6"/>
  <c r="K239" i="6"/>
  <c r="L239" i="6"/>
  <c r="M239" i="6"/>
  <c r="N239" i="6"/>
  <c r="O239" i="6"/>
  <c r="P239" i="6"/>
  <c r="Q239" i="6"/>
  <c r="R239" i="6"/>
  <c r="S239" i="6"/>
  <c r="T239" i="6"/>
  <c r="J240" i="6"/>
  <c r="K240" i="6"/>
  <c r="L240" i="6"/>
  <c r="M240" i="6"/>
  <c r="N240" i="6"/>
  <c r="O240" i="6"/>
  <c r="P240" i="6"/>
  <c r="Q240" i="6"/>
  <c r="R240" i="6"/>
  <c r="S240" i="6"/>
  <c r="T240" i="6"/>
  <c r="J241" i="6"/>
  <c r="K241" i="6"/>
  <c r="L241" i="6"/>
  <c r="M241" i="6"/>
  <c r="N241" i="6"/>
  <c r="O241" i="6"/>
  <c r="P241" i="6"/>
  <c r="Q241" i="6"/>
  <c r="R241" i="6"/>
  <c r="S241" i="6"/>
  <c r="T241" i="6"/>
  <c r="J242" i="6"/>
  <c r="K242" i="6"/>
  <c r="L242" i="6"/>
  <c r="M242" i="6"/>
  <c r="N242" i="6"/>
  <c r="O242" i="6"/>
  <c r="P242" i="6"/>
  <c r="Q242" i="6"/>
  <c r="R242" i="6"/>
  <c r="S242" i="6"/>
  <c r="T242" i="6"/>
  <c r="J243" i="6"/>
  <c r="K243" i="6"/>
  <c r="L243" i="6"/>
  <c r="M243" i="6"/>
  <c r="N243" i="6"/>
  <c r="O243" i="6"/>
  <c r="P243" i="6"/>
  <c r="Q243" i="6"/>
  <c r="R243" i="6"/>
  <c r="S243" i="6"/>
  <c r="T243" i="6"/>
  <c r="J244" i="6"/>
  <c r="K244" i="6"/>
  <c r="L244" i="6"/>
  <c r="M244" i="6"/>
  <c r="N244" i="6"/>
  <c r="O244" i="6"/>
  <c r="P244" i="6"/>
  <c r="Q244" i="6"/>
  <c r="R244" i="6"/>
  <c r="S244" i="6"/>
  <c r="T244" i="6"/>
  <c r="J245" i="6"/>
  <c r="K245" i="6"/>
  <c r="L245" i="6"/>
  <c r="M245" i="6"/>
  <c r="N245" i="6"/>
  <c r="O245" i="6"/>
  <c r="P245" i="6"/>
  <c r="Q245" i="6"/>
  <c r="R245" i="6"/>
  <c r="S245" i="6"/>
  <c r="T245" i="6"/>
  <c r="J246" i="6"/>
  <c r="K246" i="6"/>
  <c r="L246" i="6"/>
  <c r="M246" i="6"/>
  <c r="N246" i="6"/>
  <c r="O246" i="6"/>
  <c r="P246" i="6"/>
  <c r="Q246" i="6"/>
  <c r="R246" i="6"/>
  <c r="S246" i="6"/>
  <c r="T246" i="6"/>
  <c r="J247" i="6"/>
  <c r="K247" i="6"/>
  <c r="L247" i="6"/>
  <c r="M247" i="6"/>
  <c r="N247" i="6"/>
  <c r="O247" i="6"/>
  <c r="P247" i="6"/>
  <c r="Q247" i="6"/>
  <c r="R247" i="6"/>
  <c r="S247" i="6"/>
  <c r="T247" i="6"/>
  <c r="J248" i="6"/>
  <c r="K248" i="6"/>
  <c r="L248" i="6"/>
  <c r="M248" i="6"/>
  <c r="N248" i="6"/>
  <c r="O248" i="6"/>
  <c r="P248" i="6"/>
  <c r="Q248" i="6"/>
  <c r="R248" i="6"/>
  <c r="S248" i="6"/>
  <c r="T248" i="6"/>
  <c r="J249" i="6"/>
  <c r="K249" i="6"/>
  <c r="L249" i="6"/>
  <c r="M249" i="6"/>
  <c r="N249" i="6"/>
  <c r="O249" i="6"/>
  <c r="P249" i="6"/>
  <c r="Q249" i="6"/>
  <c r="R249" i="6"/>
  <c r="S249" i="6"/>
  <c r="T249" i="6"/>
  <c r="J250" i="6"/>
  <c r="K250" i="6"/>
  <c r="L250" i="6"/>
  <c r="M250" i="6"/>
  <c r="N250" i="6"/>
  <c r="O250" i="6"/>
  <c r="P250" i="6"/>
  <c r="Q250" i="6"/>
  <c r="R250" i="6"/>
  <c r="S250" i="6"/>
  <c r="T250" i="6"/>
  <c r="J251" i="6"/>
  <c r="K251" i="6"/>
  <c r="L251" i="6"/>
  <c r="M251" i="6"/>
  <c r="N251" i="6"/>
  <c r="O251" i="6"/>
  <c r="P251" i="6"/>
  <c r="Q251" i="6"/>
  <c r="R251" i="6"/>
  <c r="S251" i="6"/>
  <c r="T251" i="6"/>
  <c r="J252" i="6"/>
  <c r="K252" i="6"/>
  <c r="L252" i="6"/>
  <c r="M252" i="6"/>
  <c r="N252" i="6"/>
  <c r="O252" i="6"/>
  <c r="P252" i="6"/>
  <c r="Q252" i="6"/>
  <c r="R252" i="6"/>
  <c r="S252" i="6"/>
  <c r="T252" i="6"/>
  <c r="J253" i="6"/>
  <c r="K253" i="6"/>
  <c r="L253" i="6"/>
  <c r="M253" i="6"/>
  <c r="N253" i="6"/>
  <c r="O253" i="6"/>
  <c r="P253" i="6"/>
  <c r="Q253" i="6"/>
  <c r="R253" i="6"/>
  <c r="S253" i="6"/>
  <c r="T253" i="6"/>
  <c r="J254" i="6"/>
  <c r="K254" i="6"/>
  <c r="L254" i="6"/>
  <c r="M254" i="6"/>
  <c r="N254" i="6"/>
  <c r="O254" i="6"/>
  <c r="P254" i="6"/>
  <c r="Q254" i="6"/>
  <c r="R254" i="6"/>
  <c r="S254" i="6"/>
  <c r="T254" i="6"/>
  <c r="J255" i="6"/>
  <c r="K255" i="6"/>
  <c r="L255" i="6"/>
  <c r="M255" i="6"/>
  <c r="N255" i="6"/>
  <c r="O255" i="6"/>
  <c r="P255" i="6"/>
  <c r="Q255" i="6"/>
  <c r="R255" i="6"/>
  <c r="S255" i="6"/>
  <c r="T255" i="6"/>
  <c r="J256" i="6"/>
  <c r="K256" i="6"/>
  <c r="L256" i="6"/>
  <c r="M256" i="6"/>
  <c r="N256" i="6"/>
  <c r="O256" i="6"/>
  <c r="P256" i="6"/>
  <c r="Q256" i="6"/>
  <c r="R256" i="6"/>
  <c r="S256" i="6"/>
  <c r="T256" i="6"/>
  <c r="J257" i="6"/>
  <c r="K257" i="6"/>
  <c r="L257" i="6"/>
  <c r="M257" i="6"/>
  <c r="N257" i="6"/>
  <c r="O257" i="6"/>
  <c r="P257" i="6"/>
  <c r="Q257" i="6"/>
  <c r="R257" i="6"/>
  <c r="S257" i="6"/>
  <c r="T257" i="6"/>
  <c r="J258" i="6"/>
  <c r="K258" i="6"/>
  <c r="L258" i="6"/>
  <c r="M258" i="6"/>
  <c r="N258" i="6"/>
  <c r="O258" i="6"/>
  <c r="P258" i="6"/>
  <c r="Q258" i="6"/>
  <c r="R258" i="6"/>
  <c r="S258" i="6"/>
  <c r="T258" i="6"/>
  <c r="J259" i="6"/>
  <c r="K259" i="6"/>
  <c r="L259" i="6"/>
  <c r="M259" i="6"/>
  <c r="N259" i="6"/>
  <c r="O259" i="6"/>
  <c r="P259" i="6"/>
  <c r="Q259" i="6"/>
  <c r="R259" i="6"/>
  <c r="S259" i="6"/>
  <c r="T259" i="6"/>
  <c r="J260" i="6"/>
  <c r="K260" i="6"/>
  <c r="L260" i="6"/>
  <c r="M260" i="6"/>
  <c r="N260" i="6"/>
  <c r="O260" i="6"/>
  <c r="P260" i="6"/>
  <c r="Q260" i="6"/>
  <c r="R260" i="6"/>
  <c r="S260" i="6"/>
  <c r="T260" i="6"/>
  <c r="J261" i="6"/>
  <c r="K261" i="6"/>
  <c r="L261" i="6"/>
  <c r="M261" i="6"/>
  <c r="N261" i="6"/>
  <c r="O261" i="6"/>
  <c r="P261" i="6"/>
  <c r="Q261" i="6"/>
  <c r="R261" i="6"/>
  <c r="S261" i="6"/>
  <c r="T261" i="6"/>
  <c r="J262" i="6"/>
  <c r="K262" i="6"/>
  <c r="L262" i="6"/>
  <c r="M262" i="6"/>
  <c r="N262" i="6"/>
  <c r="O262" i="6"/>
  <c r="P262" i="6"/>
  <c r="Q262" i="6"/>
  <c r="R262" i="6"/>
  <c r="S262" i="6"/>
  <c r="T262" i="6"/>
  <c r="J263" i="6"/>
  <c r="K263" i="6"/>
  <c r="L263" i="6"/>
  <c r="M263" i="6"/>
  <c r="N263" i="6"/>
  <c r="O263" i="6"/>
  <c r="P263" i="6"/>
  <c r="Q263" i="6"/>
  <c r="R263" i="6"/>
  <c r="S263" i="6"/>
  <c r="T263" i="6"/>
  <c r="J264" i="6"/>
  <c r="K264" i="6"/>
  <c r="L264" i="6"/>
  <c r="M264" i="6"/>
  <c r="N264" i="6"/>
  <c r="O264" i="6"/>
  <c r="P264" i="6"/>
  <c r="Q264" i="6"/>
  <c r="R264" i="6"/>
  <c r="S264" i="6"/>
  <c r="T264" i="6"/>
  <c r="J265" i="6"/>
  <c r="K265" i="6"/>
  <c r="L265" i="6"/>
  <c r="M265" i="6"/>
  <c r="N265" i="6"/>
  <c r="O265" i="6"/>
  <c r="P265" i="6"/>
  <c r="Q265" i="6"/>
  <c r="R265" i="6"/>
  <c r="S265" i="6"/>
  <c r="T265" i="6"/>
  <c r="J266" i="6"/>
  <c r="K266" i="6"/>
  <c r="L266" i="6"/>
  <c r="M266" i="6"/>
  <c r="N266" i="6"/>
  <c r="O266" i="6"/>
  <c r="P266" i="6"/>
  <c r="Q266" i="6"/>
  <c r="R266" i="6"/>
  <c r="S266" i="6"/>
  <c r="T266" i="6"/>
  <c r="J267" i="6"/>
  <c r="K267" i="6"/>
  <c r="L267" i="6"/>
  <c r="M267" i="6"/>
  <c r="N267" i="6"/>
  <c r="O267" i="6"/>
  <c r="P267" i="6"/>
  <c r="Q267" i="6"/>
  <c r="R267" i="6"/>
  <c r="S267" i="6"/>
  <c r="T267" i="6"/>
  <c r="J268" i="6"/>
  <c r="K268" i="6"/>
  <c r="L268" i="6"/>
  <c r="M268" i="6"/>
  <c r="N268" i="6"/>
  <c r="O268" i="6"/>
  <c r="P268" i="6"/>
  <c r="Q268" i="6"/>
  <c r="R268" i="6"/>
  <c r="S268" i="6"/>
  <c r="T268" i="6"/>
  <c r="J269" i="6"/>
  <c r="K269" i="6"/>
  <c r="L269" i="6"/>
  <c r="M269" i="6"/>
  <c r="N269" i="6"/>
  <c r="O269" i="6"/>
  <c r="P269" i="6"/>
  <c r="Q269" i="6"/>
  <c r="R269" i="6"/>
  <c r="S269" i="6"/>
  <c r="T269" i="6"/>
  <c r="J270" i="6"/>
  <c r="K270" i="6"/>
  <c r="L270" i="6"/>
  <c r="M270" i="6"/>
  <c r="N270" i="6"/>
  <c r="O270" i="6"/>
  <c r="P270" i="6"/>
  <c r="Q270" i="6"/>
  <c r="R270" i="6"/>
  <c r="S270" i="6"/>
  <c r="T270" i="6"/>
  <c r="J271" i="6"/>
  <c r="K271" i="6"/>
  <c r="L271" i="6"/>
  <c r="M271" i="6"/>
  <c r="N271" i="6"/>
  <c r="O271" i="6"/>
  <c r="P271" i="6"/>
  <c r="Q271" i="6"/>
  <c r="R271" i="6"/>
  <c r="S271" i="6"/>
  <c r="T271" i="6"/>
  <c r="J272" i="6"/>
  <c r="K272" i="6"/>
  <c r="L272" i="6"/>
  <c r="M272" i="6"/>
  <c r="N272" i="6"/>
  <c r="O272" i="6"/>
  <c r="P272" i="6"/>
  <c r="Q272" i="6"/>
  <c r="R272" i="6"/>
  <c r="S272" i="6"/>
  <c r="T272" i="6"/>
  <c r="J273" i="6"/>
  <c r="K273" i="6"/>
  <c r="L273" i="6"/>
  <c r="M273" i="6"/>
  <c r="N273" i="6"/>
  <c r="O273" i="6"/>
  <c r="P273" i="6"/>
  <c r="Q273" i="6"/>
  <c r="R273" i="6"/>
  <c r="S273" i="6"/>
  <c r="T273" i="6"/>
  <c r="J274" i="6"/>
  <c r="K274" i="6"/>
  <c r="L274" i="6"/>
  <c r="M274" i="6"/>
  <c r="N274" i="6"/>
  <c r="O274" i="6"/>
  <c r="P274" i="6"/>
  <c r="Q274" i="6"/>
  <c r="R274" i="6"/>
  <c r="S274" i="6"/>
  <c r="T274" i="6"/>
  <c r="J275" i="6"/>
  <c r="K275" i="6"/>
  <c r="L275" i="6"/>
  <c r="M275" i="6"/>
  <c r="N275" i="6"/>
  <c r="O275" i="6"/>
  <c r="P275" i="6"/>
  <c r="Q275" i="6"/>
  <c r="R275" i="6"/>
  <c r="S275" i="6"/>
  <c r="T275" i="6"/>
  <c r="J276" i="6"/>
  <c r="K276" i="6"/>
  <c r="L276" i="6"/>
  <c r="M276" i="6"/>
  <c r="N276" i="6"/>
  <c r="O276" i="6"/>
  <c r="P276" i="6"/>
  <c r="Q276" i="6"/>
  <c r="R276" i="6"/>
  <c r="S276" i="6"/>
  <c r="T276" i="6"/>
  <c r="J277" i="6"/>
  <c r="K277" i="6"/>
  <c r="L277" i="6"/>
  <c r="M277" i="6"/>
  <c r="N277" i="6"/>
  <c r="O277" i="6"/>
  <c r="P277" i="6"/>
  <c r="Q277" i="6"/>
  <c r="R277" i="6"/>
  <c r="S277" i="6"/>
  <c r="T277" i="6"/>
  <c r="J278" i="6"/>
  <c r="K278" i="6"/>
  <c r="L278" i="6"/>
  <c r="M278" i="6"/>
  <c r="N278" i="6"/>
  <c r="O278" i="6"/>
  <c r="P278" i="6"/>
  <c r="Q278" i="6"/>
  <c r="R278" i="6"/>
  <c r="S278" i="6"/>
  <c r="T278" i="6"/>
  <c r="J279" i="6"/>
  <c r="K279" i="6"/>
  <c r="L279" i="6"/>
  <c r="M279" i="6"/>
  <c r="N279" i="6"/>
  <c r="O279" i="6"/>
  <c r="P279" i="6"/>
  <c r="Q279" i="6"/>
  <c r="R279" i="6"/>
  <c r="S279" i="6"/>
  <c r="T279" i="6"/>
  <c r="J280" i="6"/>
  <c r="K280" i="6"/>
  <c r="L280" i="6"/>
  <c r="M280" i="6"/>
  <c r="N280" i="6"/>
  <c r="O280" i="6"/>
  <c r="P280" i="6"/>
  <c r="Q280" i="6"/>
  <c r="R280" i="6"/>
  <c r="S280" i="6"/>
  <c r="T280" i="6"/>
  <c r="J281" i="6"/>
  <c r="K281" i="6"/>
  <c r="L281" i="6"/>
  <c r="M281" i="6"/>
  <c r="N281" i="6"/>
  <c r="O281" i="6"/>
  <c r="P281" i="6"/>
  <c r="Q281" i="6"/>
  <c r="R281" i="6"/>
  <c r="S281" i="6"/>
  <c r="T281" i="6"/>
  <c r="J282" i="6"/>
  <c r="K282" i="6"/>
  <c r="L282" i="6"/>
  <c r="M282" i="6"/>
  <c r="N282" i="6"/>
  <c r="O282" i="6"/>
  <c r="P282" i="6"/>
  <c r="Q282" i="6"/>
  <c r="R282" i="6"/>
  <c r="S282" i="6"/>
  <c r="T282" i="6"/>
  <c r="J283" i="6"/>
  <c r="K283" i="6"/>
  <c r="L283" i="6"/>
  <c r="M283" i="6"/>
  <c r="N283" i="6"/>
  <c r="O283" i="6"/>
  <c r="P283" i="6"/>
  <c r="Q283" i="6"/>
  <c r="R283" i="6"/>
  <c r="S283" i="6"/>
  <c r="T283" i="6"/>
  <c r="J284" i="6"/>
  <c r="K284" i="6"/>
  <c r="L284" i="6"/>
  <c r="M284" i="6"/>
  <c r="N284" i="6"/>
  <c r="O284" i="6"/>
  <c r="P284" i="6"/>
  <c r="Q284" i="6"/>
  <c r="R284" i="6"/>
  <c r="S284" i="6"/>
  <c r="T284" i="6"/>
  <c r="J285" i="6"/>
  <c r="K285" i="6"/>
  <c r="L285" i="6"/>
  <c r="M285" i="6"/>
  <c r="N285" i="6"/>
  <c r="O285" i="6"/>
  <c r="P285" i="6"/>
  <c r="Q285" i="6"/>
  <c r="R285" i="6"/>
  <c r="S285" i="6"/>
  <c r="T285" i="6"/>
  <c r="J286" i="6"/>
  <c r="K286" i="6"/>
  <c r="L286" i="6"/>
  <c r="M286" i="6"/>
  <c r="N286" i="6"/>
  <c r="O286" i="6"/>
  <c r="P286" i="6"/>
  <c r="Q286" i="6"/>
  <c r="R286" i="6"/>
  <c r="S286" i="6"/>
  <c r="T286" i="6"/>
  <c r="J287" i="6"/>
  <c r="K287" i="6"/>
  <c r="L287" i="6"/>
  <c r="M287" i="6"/>
  <c r="N287" i="6"/>
  <c r="O287" i="6"/>
  <c r="P287" i="6"/>
  <c r="Q287" i="6"/>
  <c r="R287" i="6"/>
  <c r="S287" i="6"/>
  <c r="T287" i="6"/>
  <c r="J288" i="6"/>
  <c r="K288" i="6"/>
  <c r="L288" i="6"/>
  <c r="M288" i="6"/>
  <c r="N288" i="6"/>
  <c r="O288" i="6"/>
  <c r="P288" i="6"/>
  <c r="Q288" i="6"/>
  <c r="R288" i="6"/>
  <c r="S288" i="6"/>
  <c r="T288" i="6"/>
  <c r="J289" i="6"/>
  <c r="K289" i="6"/>
  <c r="L289" i="6"/>
  <c r="M289" i="6"/>
  <c r="N289" i="6"/>
  <c r="O289" i="6"/>
  <c r="P289" i="6"/>
  <c r="Q289" i="6"/>
  <c r="R289" i="6"/>
  <c r="S289" i="6"/>
  <c r="T289" i="6"/>
  <c r="J290" i="6"/>
  <c r="K290" i="6"/>
  <c r="L290" i="6"/>
  <c r="M290" i="6"/>
  <c r="N290" i="6"/>
  <c r="O290" i="6"/>
  <c r="P290" i="6"/>
  <c r="Q290" i="6"/>
  <c r="R290" i="6"/>
  <c r="S290" i="6"/>
  <c r="T290" i="6"/>
  <c r="J291" i="6"/>
  <c r="K291" i="6"/>
  <c r="L291" i="6"/>
  <c r="M291" i="6"/>
  <c r="N291" i="6"/>
  <c r="O291" i="6"/>
  <c r="P291" i="6"/>
  <c r="Q291" i="6"/>
  <c r="R291" i="6"/>
  <c r="S291" i="6"/>
  <c r="T291" i="6"/>
  <c r="J292" i="6"/>
  <c r="K292" i="6"/>
  <c r="L292" i="6"/>
  <c r="M292" i="6"/>
  <c r="N292" i="6"/>
  <c r="O292" i="6"/>
  <c r="P292" i="6"/>
  <c r="Q292" i="6"/>
  <c r="R292" i="6"/>
  <c r="S292" i="6"/>
  <c r="T292" i="6"/>
  <c r="J293" i="6"/>
  <c r="K293" i="6"/>
  <c r="L293" i="6"/>
  <c r="M293" i="6"/>
  <c r="N293" i="6"/>
  <c r="O293" i="6"/>
  <c r="P293" i="6"/>
  <c r="Q293" i="6"/>
  <c r="R293" i="6"/>
  <c r="S293" i="6"/>
  <c r="T293" i="6"/>
  <c r="J294" i="6"/>
  <c r="K294" i="6"/>
  <c r="L294" i="6"/>
  <c r="M294" i="6"/>
  <c r="N294" i="6"/>
  <c r="O294" i="6"/>
  <c r="P294" i="6"/>
  <c r="Q294" i="6"/>
  <c r="R294" i="6"/>
  <c r="S294" i="6"/>
  <c r="T294" i="6"/>
  <c r="J295" i="6"/>
  <c r="K295" i="6"/>
  <c r="L295" i="6"/>
  <c r="M295" i="6"/>
  <c r="N295" i="6"/>
  <c r="O295" i="6"/>
  <c r="P295" i="6"/>
  <c r="Q295" i="6"/>
  <c r="R295" i="6"/>
  <c r="S295" i="6"/>
  <c r="T295" i="6"/>
  <c r="J296" i="6"/>
  <c r="K296" i="6"/>
  <c r="L296" i="6"/>
  <c r="M296" i="6"/>
  <c r="N296" i="6"/>
  <c r="O296" i="6"/>
  <c r="P296" i="6"/>
  <c r="Q296" i="6"/>
  <c r="R296" i="6"/>
  <c r="S296" i="6"/>
  <c r="T296" i="6"/>
  <c r="J297" i="6"/>
  <c r="K297" i="6"/>
  <c r="L297" i="6"/>
  <c r="M297" i="6"/>
  <c r="N297" i="6"/>
  <c r="O297" i="6"/>
  <c r="P297" i="6"/>
  <c r="Q297" i="6"/>
  <c r="R297" i="6"/>
  <c r="S297" i="6"/>
  <c r="T297" i="6"/>
  <c r="J298" i="6"/>
  <c r="K298" i="6"/>
  <c r="L298" i="6"/>
  <c r="M298" i="6"/>
  <c r="N298" i="6"/>
  <c r="O298" i="6"/>
  <c r="P298" i="6"/>
  <c r="Q298" i="6"/>
  <c r="R298" i="6"/>
  <c r="S298" i="6"/>
  <c r="T298" i="6"/>
  <c r="J299" i="6"/>
  <c r="K299" i="6"/>
  <c r="L299" i="6"/>
  <c r="M299" i="6"/>
  <c r="N299" i="6"/>
  <c r="O299" i="6"/>
  <c r="P299" i="6"/>
  <c r="Q299" i="6"/>
  <c r="R299" i="6"/>
  <c r="S299" i="6"/>
  <c r="T299" i="6"/>
  <c r="J300" i="6"/>
  <c r="K300" i="6"/>
  <c r="L300" i="6"/>
  <c r="M300" i="6"/>
  <c r="N300" i="6"/>
  <c r="O300" i="6"/>
  <c r="P300" i="6"/>
  <c r="Q300" i="6"/>
  <c r="R300" i="6"/>
  <c r="S300" i="6"/>
  <c r="T300" i="6"/>
  <c r="J301" i="6"/>
  <c r="K301" i="6"/>
  <c r="L301" i="6"/>
  <c r="M301" i="6"/>
  <c r="N301" i="6"/>
  <c r="O301" i="6"/>
  <c r="P301" i="6"/>
  <c r="Q301" i="6"/>
  <c r="R301" i="6"/>
  <c r="S301" i="6"/>
  <c r="T301" i="6"/>
  <c r="J302" i="6"/>
  <c r="K302" i="6"/>
  <c r="L302" i="6"/>
  <c r="M302" i="6"/>
  <c r="N302" i="6"/>
  <c r="O302" i="6"/>
  <c r="P302" i="6"/>
  <c r="Q302" i="6"/>
  <c r="R302" i="6"/>
  <c r="S302" i="6"/>
  <c r="T302" i="6"/>
  <c r="J303" i="6"/>
  <c r="K303" i="6"/>
  <c r="L303" i="6"/>
  <c r="M303" i="6"/>
  <c r="N303" i="6"/>
  <c r="O303" i="6"/>
  <c r="P303" i="6"/>
  <c r="Q303" i="6"/>
  <c r="R303" i="6"/>
  <c r="S303" i="6"/>
  <c r="T303" i="6"/>
  <c r="J304" i="6"/>
  <c r="K304" i="6"/>
  <c r="L304" i="6"/>
  <c r="M304" i="6"/>
  <c r="N304" i="6"/>
  <c r="O304" i="6"/>
  <c r="P304" i="6"/>
  <c r="Q304" i="6"/>
  <c r="R304" i="6"/>
  <c r="S304" i="6"/>
  <c r="T304" i="6"/>
  <c r="J305" i="6"/>
  <c r="K305" i="6"/>
  <c r="L305" i="6"/>
  <c r="M305" i="6"/>
  <c r="N305" i="6"/>
  <c r="O305" i="6"/>
  <c r="P305" i="6"/>
  <c r="Q305" i="6"/>
  <c r="R305" i="6"/>
  <c r="S305" i="6"/>
  <c r="T305" i="6"/>
  <c r="J306" i="6"/>
  <c r="K306" i="6"/>
  <c r="L306" i="6"/>
  <c r="M306" i="6"/>
  <c r="N306" i="6"/>
  <c r="O306" i="6"/>
  <c r="P306" i="6"/>
  <c r="Q306" i="6"/>
  <c r="R306" i="6"/>
  <c r="S306" i="6"/>
  <c r="T306" i="6"/>
  <c r="J307" i="6"/>
  <c r="K307" i="6"/>
  <c r="L307" i="6"/>
  <c r="M307" i="6"/>
  <c r="N307" i="6"/>
  <c r="O307" i="6"/>
  <c r="P307" i="6"/>
  <c r="Q307" i="6"/>
  <c r="R307" i="6"/>
  <c r="S307" i="6"/>
  <c r="T307" i="6"/>
  <c r="J308" i="6"/>
  <c r="K308" i="6"/>
  <c r="L308" i="6"/>
  <c r="M308" i="6"/>
  <c r="N308" i="6"/>
  <c r="O308" i="6"/>
  <c r="P308" i="6"/>
  <c r="Q308" i="6"/>
  <c r="R308" i="6"/>
  <c r="S308" i="6"/>
  <c r="T308" i="6"/>
  <c r="J309" i="6"/>
  <c r="K309" i="6"/>
  <c r="L309" i="6"/>
  <c r="M309" i="6"/>
  <c r="N309" i="6"/>
  <c r="O309" i="6"/>
  <c r="P309" i="6"/>
  <c r="Q309" i="6"/>
  <c r="R309" i="6"/>
  <c r="S309" i="6"/>
  <c r="T309" i="6"/>
  <c r="J310" i="6"/>
  <c r="K310" i="6"/>
  <c r="L310" i="6"/>
  <c r="M310" i="6"/>
  <c r="N310" i="6"/>
  <c r="O310" i="6"/>
  <c r="P310" i="6"/>
  <c r="Q310" i="6"/>
  <c r="R310" i="6"/>
  <c r="S310" i="6"/>
  <c r="T310" i="6"/>
  <c r="J311" i="6"/>
  <c r="K311" i="6"/>
  <c r="L311" i="6"/>
  <c r="M311" i="6"/>
  <c r="N311" i="6"/>
  <c r="O311" i="6"/>
  <c r="P311" i="6"/>
  <c r="Q311" i="6"/>
  <c r="R311" i="6"/>
  <c r="S311" i="6"/>
  <c r="T311" i="6"/>
  <c r="J312" i="6"/>
  <c r="K312" i="6"/>
  <c r="L312" i="6"/>
  <c r="M312" i="6"/>
  <c r="N312" i="6"/>
  <c r="O312" i="6"/>
  <c r="P312" i="6"/>
  <c r="Q312" i="6"/>
  <c r="R312" i="6"/>
  <c r="S312" i="6"/>
  <c r="T312" i="6"/>
  <c r="J313" i="6"/>
  <c r="K313" i="6"/>
  <c r="L313" i="6"/>
  <c r="M313" i="6"/>
  <c r="N313" i="6"/>
  <c r="O313" i="6"/>
  <c r="P313" i="6"/>
  <c r="Q313" i="6"/>
  <c r="R313" i="6"/>
  <c r="S313" i="6"/>
  <c r="T313" i="6"/>
  <c r="J314" i="6"/>
  <c r="K314" i="6"/>
  <c r="L314" i="6"/>
  <c r="M314" i="6"/>
  <c r="N314" i="6"/>
  <c r="O314" i="6"/>
  <c r="P314" i="6"/>
  <c r="Q314" i="6"/>
  <c r="R314" i="6"/>
  <c r="S314" i="6"/>
  <c r="T314" i="6"/>
  <c r="J315" i="6"/>
  <c r="K315" i="6"/>
  <c r="L315" i="6"/>
  <c r="M315" i="6"/>
  <c r="N315" i="6"/>
  <c r="O315" i="6"/>
  <c r="P315" i="6"/>
  <c r="Q315" i="6"/>
  <c r="R315" i="6"/>
  <c r="S315" i="6"/>
  <c r="T315" i="6"/>
  <c r="J316" i="6"/>
  <c r="K316" i="6"/>
  <c r="L316" i="6"/>
  <c r="M316" i="6"/>
  <c r="N316" i="6"/>
  <c r="O316" i="6"/>
  <c r="P316" i="6"/>
  <c r="Q316" i="6"/>
  <c r="R316" i="6"/>
  <c r="S316" i="6"/>
  <c r="T316" i="6"/>
  <c r="J317" i="6"/>
  <c r="K317" i="6"/>
  <c r="L317" i="6"/>
  <c r="M317" i="6"/>
  <c r="N317" i="6"/>
  <c r="O317" i="6"/>
  <c r="P317" i="6"/>
  <c r="Q317" i="6"/>
  <c r="R317" i="6"/>
  <c r="S317" i="6"/>
  <c r="T317" i="6"/>
  <c r="J318" i="6"/>
  <c r="K318" i="6"/>
  <c r="L318" i="6"/>
  <c r="M318" i="6"/>
  <c r="N318" i="6"/>
  <c r="O318" i="6"/>
  <c r="P318" i="6"/>
  <c r="Q318" i="6"/>
  <c r="R318" i="6"/>
  <c r="S318" i="6"/>
  <c r="T318" i="6"/>
  <c r="J319" i="6"/>
  <c r="K319" i="6"/>
  <c r="L319" i="6"/>
  <c r="M319" i="6"/>
  <c r="N319" i="6"/>
  <c r="O319" i="6"/>
  <c r="P319" i="6"/>
  <c r="Q319" i="6"/>
  <c r="R319" i="6"/>
  <c r="S319" i="6"/>
  <c r="T319" i="6"/>
  <c r="J320" i="6"/>
  <c r="K320" i="6"/>
  <c r="L320" i="6"/>
  <c r="M320" i="6"/>
  <c r="N320" i="6"/>
  <c r="O320" i="6"/>
  <c r="P320" i="6"/>
  <c r="Q320" i="6"/>
  <c r="R320" i="6"/>
  <c r="S320" i="6"/>
  <c r="T320" i="6"/>
  <c r="J321" i="6"/>
  <c r="K321" i="6"/>
  <c r="L321" i="6"/>
  <c r="M321" i="6"/>
  <c r="N321" i="6"/>
  <c r="O321" i="6"/>
  <c r="P321" i="6"/>
  <c r="Q321" i="6"/>
  <c r="R321" i="6"/>
  <c r="S321" i="6"/>
  <c r="T321" i="6"/>
  <c r="J322" i="6"/>
  <c r="K322" i="6"/>
  <c r="L322" i="6"/>
  <c r="M322" i="6"/>
  <c r="N322" i="6"/>
  <c r="O322" i="6"/>
  <c r="P322" i="6"/>
  <c r="Q322" i="6"/>
  <c r="R322" i="6"/>
  <c r="S322" i="6"/>
  <c r="T322" i="6"/>
  <c r="J323" i="6"/>
  <c r="K323" i="6"/>
  <c r="L323" i="6"/>
  <c r="M323" i="6"/>
  <c r="N323" i="6"/>
  <c r="O323" i="6"/>
  <c r="P323" i="6"/>
  <c r="Q323" i="6"/>
  <c r="R323" i="6"/>
  <c r="S323" i="6"/>
  <c r="T323" i="6"/>
  <c r="J324" i="6"/>
  <c r="K324" i="6"/>
  <c r="L324" i="6"/>
  <c r="M324" i="6"/>
  <c r="N324" i="6"/>
  <c r="O324" i="6"/>
  <c r="P324" i="6"/>
  <c r="Q324" i="6"/>
  <c r="R324" i="6"/>
  <c r="S324" i="6"/>
  <c r="T324" i="6"/>
  <c r="J325" i="6"/>
  <c r="K325" i="6"/>
  <c r="L325" i="6"/>
  <c r="M325" i="6"/>
  <c r="N325" i="6"/>
  <c r="O325" i="6"/>
  <c r="P325" i="6"/>
  <c r="Q325" i="6"/>
  <c r="R325" i="6"/>
  <c r="S325" i="6"/>
  <c r="T325" i="6"/>
  <c r="J326" i="6"/>
  <c r="K326" i="6"/>
  <c r="L326" i="6"/>
  <c r="M326" i="6"/>
  <c r="N326" i="6"/>
  <c r="O326" i="6"/>
  <c r="P326" i="6"/>
  <c r="Q326" i="6"/>
  <c r="R326" i="6"/>
  <c r="S326" i="6"/>
  <c r="T326" i="6"/>
  <c r="J327" i="6"/>
  <c r="K327" i="6"/>
  <c r="L327" i="6"/>
  <c r="M327" i="6"/>
  <c r="N327" i="6"/>
  <c r="O327" i="6"/>
  <c r="P327" i="6"/>
  <c r="Q327" i="6"/>
  <c r="R327" i="6"/>
  <c r="S327" i="6"/>
  <c r="T327" i="6"/>
  <c r="J328" i="6"/>
  <c r="K328" i="6"/>
  <c r="L328" i="6"/>
  <c r="M328" i="6"/>
  <c r="N328" i="6"/>
  <c r="O328" i="6"/>
  <c r="P328" i="6"/>
  <c r="Q328" i="6"/>
  <c r="R328" i="6"/>
  <c r="S328" i="6"/>
  <c r="T328" i="6"/>
  <c r="J329" i="6"/>
  <c r="K329" i="6"/>
  <c r="L329" i="6"/>
  <c r="M329" i="6"/>
  <c r="N329" i="6"/>
  <c r="O329" i="6"/>
  <c r="P329" i="6"/>
  <c r="Q329" i="6"/>
  <c r="R329" i="6"/>
  <c r="S329" i="6"/>
  <c r="T329" i="6"/>
  <c r="J330" i="6"/>
  <c r="K330" i="6"/>
  <c r="L330" i="6"/>
  <c r="M330" i="6"/>
  <c r="N330" i="6"/>
  <c r="O330" i="6"/>
  <c r="P330" i="6"/>
  <c r="Q330" i="6"/>
  <c r="R330" i="6"/>
  <c r="S330" i="6"/>
  <c r="T330" i="6"/>
  <c r="J331" i="6"/>
  <c r="K331" i="6"/>
  <c r="L331" i="6"/>
  <c r="M331" i="6"/>
  <c r="N331" i="6"/>
  <c r="O331" i="6"/>
  <c r="P331" i="6"/>
  <c r="Q331" i="6"/>
  <c r="R331" i="6"/>
  <c r="S331" i="6"/>
  <c r="T331" i="6"/>
  <c r="J332" i="6"/>
  <c r="K332" i="6"/>
  <c r="L332" i="6"/>
  <c r="M332" i="6"/>
  <c r="N332" i="6"/>
  <c r="O332" i="6"/>
  <c r="P332" i="6"/>
  <c r="Q332" i="6"/>
  <c r="R332" i="6"/>
  <c r="S332" i="6"/>
  <c r="T332" i="6"/>
  <c r="J333" i="6"/>
  <c r="K333" i="6"/>
  <c r="L333" i="6"/>
  <c r="M333" i="6"/>
  <c r="N333" i="6"/>
  <c r="O333" i="6"/>
  <c r="P333" i="6"/>
  <c r="Q333" i="6"/>
  <c r="R333" i="6"/>
  <c r="S333" i="6"/>
  <c r="T333" i="6"/>
  <c r="J334" i="6"/>
  <c r="K334" i="6"/>
  <c r="L334" i="6"/>
  <c r="M334" i="6"/>
  <c r="N334" i="6"/>
  <c r="O334" i="6"/>
  <c r="P334" i="6"/>
  <c r="Q334" i="6"/>
  <c r="R334" i="6"/>
  <c r="S334" i="6"/>
  <c r="T334" i="6"/>
  <c r="J335" i="6"/>
  <c r="K335" i="6"/>
  <c r="L335" i="6"/>
  <c r="M335" i="6"/>
  <c r="N335" i="6"/>
  <c r="O335" i="6"/>
  <c r="P335" i="6"/>
  <c r="Q335" i="6"/>
  <c r="R335" i="6"/>
  <c r="S335" i="6"/>
  <c r="T335" i="6"/>
  <c r="K4" i="6"/>
  <c r="L4" i="6"/>
  <c r="M4" i="6"/>
  <c r="N4" i="6"/>
  <c r="O4" i="6"/>
  <c r="P4" i="6"/>
  <c r="Q4" i="6"/>
  <c r="R4" i="6"/>
  <c r="S4" i="6"/>
  <c r="T4" i="6"/>
  <c r="J4" i="6"/>
  <c r="M6" i="2" l="1"/>
  <c r="M7" i="2"/>
  <c r="M8" i="2"/>
  <c r="M9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5" i="2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5" i="6"/>
  <c r="H6" i="6"/>
  <c r="H7" i="6"/>
  <c r="H8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4" i="6"/>
  <c r="R6" i="2"/>
  <c r="T6" i="2"/>
  <c r="R7" i="2"/>
  <c r="T7" i="2"/>
  <c r="R8" i="2"/>
  <c r="T8" i="2"/>
  <c r="R9" i="2"/>
  <c r="T9" i="2"/>
  <c r="R10" i="2"/>
  <c r="T10" i="2"/>
  <c r="R11" i="2"/>
  <c r="T11" i="2"/>
  <c r="R12" i="2"/>
  <c r="T12" i="2"/>
  <c r="R13" i="2"/>
  <c r="T13" i="2"/>
  <c r="R14" i="2"/>
  <c r="T14" i="2"/>
  <c r="R15" i="2"/>
  <c r="T15" i="2"/>
  <c r="R16" i="2"/>
  <c r="T16" i="2"/>
  <c r="R17" i="2"/>
  <c r="T17" i="2"/>
  <c r="R18" i="2"/>
  <c r="T18" i="2"/>
  <c r="R19" i="2"/>
  <c r="T19" i="2"/>
  <c r="R20" i="2"/>
  <c r="T20" i="2"/>
  <c r="R21" i="2"/>
  <c r="T21" i="2"/>
  <c r="R22" i="2"/>
  <c r="T22" i="2"/>
  <c r="R23" i="2"/>
  <c r="T23" i="2"/>
  <c r="R24" i="2"/>
  <c r="T24" i="2"/>
  <c r="R25" i="2"/>
  <c r="T25" i="2"/>
  <c r="R26" i="2"/>
  <c r="T26" i="2"/>
  <c r="R27" i="2"/>
  <c r="T27" i="2"/>
  <c r="R28" i="2"/>
  <c r="T28" i="2"/>
  <c r="R29" i="2"/>
  <c r="T29" i="2"/>
  <c r="R30" i="2"/>
  <c r="T30" i="2"/>
  <c r="R31" i="2"/>
  <c r="T31" i="2"/>
  <c r="R32" i="2"/>
  <c r="T32" i="2"/>
  <c r="R33" i="2"/>
  <c r="T33" i="2"/>
  <c r="R34" i="2"/>
  <c r="T34" i="2"/>
  <c r="R35" i="2"/>
  <c r="T35" i="2"/>
  <c r="R36" i="2"/>
  <c r="T36" i="2"/>
  <c r="R37" i="2"/>
  <c r="T37" i="2"/>
  <c r="R38" i="2"/>
  <c r="T38" i="2"/>
  <c r="R39" i="2"/>
  <c r="T39" i="2"/>
  <c r="R40" i="2"/>
  <c r="T40" i="2"/>
  <c r="R41" i="2"/>
  <c r="T41" i="2"/>
  <c r="R42" i="2"/>
  <c r="T42" i="2"/>
  <c r="R43" i="2"/>
  <c r="T43" i="2"/>
  <c r="R44" i="2"/>
  <c r="T44" i="2"/>
  <c r="R45" i="2"/>
  <c r="T45" i="2"/>
  <c r="R46" i="2"/>
  <c r="T46" i="2"/>
  <c r="R47" i="2"/>
  <c r="T47" i="2"/>
  <c r="R48" i="2"/>
  <c r="T48" i="2"/>
  <c r="R49" i="2"/>
  <c r="T49" i="2"/>
  <c r="R50" i="2"/>
  <c r="T50" i="2"/>
  <c r="R51" i="2"/>
  <c r="T51" i="2"/>
  <c r="R52" i="2"/>
  <c r="T52" i="2"/>
  <c r="R53" i="2"/>
  <c r="T53" i="2"/>
  <c r="R54" i="2"/>
  <c r="T54" i="2"/>
  <c r="R55" i="2"/>
  <c r="T55" i="2"/>
  <c r="R56" i="2"/>
  <c r="T56" i="2"/>
  <c r="R57" i="2"/>
  <c r="T57" i="2"/>
  <c r="R58" i="2"/>
  <c r="T58" i="2"/>
  <c r="R59" i="2"/>
  <c r="T59" i="2"/>
  <c r="R60" i="2"/>
  <c r="T60" i="2"/>
  <c r="R61" i="2"/>
  <c r="T61" i="2"/>
  <c r="R62" i="2"/>
  <c r="T62" i="2"/>
  <c r="R63" i="2"/>
  <c r="T63" i="2"/>
  <c r="R64" i="2"/>
  <c r="T64" i="2"/>
  <c r="R65" i="2"/>
  <c r="T65" i="2"/>
  <c r="R66" i="2"/>
  <c r="T66" i="2"/>
  <c r="R67" i="2"/>
  <c r="T67" i="2"/>
  <c r="R68" i="2"/>
  <c r="T68" i="2"/>
  <c r="R69" i="2"/>
  <c r="T69" i="2"/>
  <c r="R70" i="2"/>
  <c r="T70" i="2"/>
  <c r="R71" i="2"/>
  <c r="T71" i="2"/>
  <c r="R72" i="2"/>
  <c r="T72" i="2"/>
  <c r="R73" i="2"/>
  <c r="T73" i="2"/>
  <c r="R74" i="2"/>
  <c r="T74" i="2"/>
  <c r="R75" i="2"/>
  <c r="T75" i="2"/>
  <c r="R76" i="2"/>
  <c r="T76" i="2"/>
  <c r="R77" i="2"/>
  <c r="T77" i="2"/>
  <c r="R78" i="2"/>
  <c r="T78" i="2"/>
  <c r="R79" i="2"/>
  <c r="T79" i="2"/>
  <c r="T2" i="2" s="1"/>
  <c r="T3" i="2" s="1"/>
  <c r="R80" i="2"/>
  <c r="T80" i="2"/>
  <c r="R81" i="2"/>
  <c r="T81" i="2"/>
  <c r="R82" i="2"/>
  <c r="T82" i="2"/>
  <c r="R83" i="2"/>
  <c r="T83" i="2"/>
  <c r="R84" i="2"/>
  <c r="T84" i="2"/>
  <c r="R85" i="2"/>
  <c r="T85" i="2"/>
  <c r="R86" i="2"/>
  <c r="T86" i="2"/>
  <c r="R87" i="2"/>
  <c r="T87" i="2"/>
  <c r="R88" i="2"/>
  <c r="T88" i="2"/>
  <c r="R89" i="2"/>
  <c r="T89" i="2"/>
  <c r="R90" i="2"/>
  <c r="T90" i="2"/>
  <c r="R91" i="2"/>
  <c r="T91" i="2"/>
  <c r="R92" i="2"/>
  <c r="T92" i="2"/>
  <c r="R93" i="2"/>
  <c r="T93" i="2"/>
  <c r="R94" i="2"/>
  <c r="T94" i="2"/>
  <c r="R95" i="2"/>
  <c r="T95" i="2"/>
  <c r="R96" i="2"/>
  <c r="T96" i="2"/>
  <c r="R97" i="2"/>
  <c r="T97" i="2"/>
  <c r="R98" i="2"/>
  <c r="T98" i="2"/>
  <c r="R99" i="2"/>
  <c r="T99" i="2"/>
  <c r="R100" i="2"/>
  <c r="T100" i="2"/>
  <c r="R101" i="2"/>
  <c r="T101" i="2"/>
  <c r="R102" i="2"/>
  <c r="T102" i="2"/>
  <c r="R103" i="2"/>
  <c r="T103" i="2"/>
  <c r="R104" i="2"/>
  <c r="T104" i="2"/>
  <c r="R105" i="2"/>
  <c r="T105" i="2"/>
  <c r="R106" i="2"/>
  <c r="T106" i="2"/>
  <c r="R107" i="2"/>
  <c r="T107" i="2"/>
  <c r="R108" i="2"/>
  <c r="T108" i="2"/>
  <c r="R109" i="2"/>
  <c r="T109" i="2"/>
  <c r="R110" i="2"/>
  <c r="T110" i="2"/>
  <c r="R111" i="2"/>
  <c r="T111" i="2"/>
  <c r="R112" i="2"/>
  <c r="T112" i="2"/>
  <c r="R113" i="2"/>
  <c r="T113" i="2"/>
  <c r="R114" i="2"/>
  <c r="T114" i="2"/>
  <c r="R115" i="2"/>
  <c r="T115" i="2"/>
  <c r="R116" i="2"/>
  <c r="T116" i="2"/>
  <c r="R117" i="2"/>
  <c r="T117" i="2"/>
  <c r="R118" i="2"/>
  <c r="T118" i="2"/>
  <c r="R119" i="2"/>
  <c r="T119" i="2"/>
  <c r="R120" i="2"/>
  <c r="T120" i="2"/>
  <c r="R121" i="2"/>
  <c r="T121" i="2"/>
  <c r="R122" i="2"/>
  <c r="T122" i="2"/>
  <c r="R123" i="2"/>
  <c r="T123" i="2"/>
  <c r="R124" i="2"/>
  <c r="T124" i="2"/>
  <c r="R125" i="2"/>
  <c r="T125" i="2"/>
  <c r="R126" i="2"/>
  <c r="T126" i="2"/>
  <c r="R127" i="2"/>
  <c r="T127" i="2"/>
  <c r="R128" i="2"/>
  <c r="T128" i="2"/>
  <c r="R129" i="2"/>
  <c r="T129" i="2"/>
  <c r="R130" i="2"/>
  <c r="T130" i="2"/>
  <c r="R131" i="2"/>
  <c r="T131" i="2"/>
  <c r="R132" i="2"/>
  <c r="T132" i="2"/>
  <c r="R133" i="2"/>
  <c r="T133" i="2"/>
  <c r="R134" i="2"/>
  <c r="T134" i="2"/>
  <c r="R135" i="2"/>
  <c r="T135" i="2"/>
  <c r="R136" i="2"/>
  <c r="T136" i="2"/>
  <c r="R137" i="2"/>
  <c r="T137" i="2"/>
  <c r="R138" i="2"/>
  <c r="T138" i="2"/>
  <c r="R139" i="2"/>
  <c r="T139" i="2"/>
  <c r="R140" i="2"/>
  <c r="T140" i="2"/>
  <c r="R141" i="2"/>
  <c r="T141" i="2"/>
  <c r="R142" i="2"/>
  <c r="T142" i="2"/>
  <c r="R143" i="2"/>
  <c r="T143" i="2"/>
  <c r="R144" i="2"/>
  <c r="T144" i="2"/>
  <c r="R145" i="2"/>
  <c r="T145" i="2"/>
  <c r="R146" i="2"/>
  <c r="T146" i="2"/>
  <c r="R147" i="2"/>
  <c r="T147" i="2"/>
  <c r="R148" i="2"/>
  <c r="T148" i="2"/>
  <c r="R149" i="2"/>
  <c r="T149" i="2"/>
  <c r="R150" i="2"/>
  <c r="T150" i="2"/>
  <c r="R151" i="2"/>
  <c r="T151" i="2"/>
  <c r="R152" i="2"/>
  <c r="T152" i="2"/>
  <c r="R153" i="2"/>
  <c r="T153" i="2"/>
  <c r="R154" i="2"/>
  <c r="T154" i="2"/>
  <c r="R155" i="2"/>
  <c r="T155" i="2"/>
  <c r="R156" i="2"/>
  <c r="T156" i="2"/>
  <c r="R157" i="2"/>
  <c r="T157" i="2"/>
  <c r="R158" i="2"/>
  <c r="T158" i="2"/>
  <c r="R159" i="2"/>
  <c r="T159" i="2"/>
  <c r="R160" i="2"/>
  <c r="T160" i="2"/>
  <c r="R161" i="2"/>
  <c r="T161" i="2"/>
  <c r="R162" i="2"/>
  <c r="T162" i="2"/>
  <c r="R163" i="2"/>
  <c r="T163" i="2"/>
  <c r="R164" i="2"/>
  <c r="T164" i="2"/>
  <c r="R165" i="2"/>
  <c r="T165" i="2"/>
  <c r="R166" i="2"/>
  <c r="T166" i="2"/>
  <c r="R167" i="2"/>
  <c r="T167" i="2"/>
  <c r="R168" i="2"/>
  <c r="T168" i="2"/>
  <c r="R169" i="2"/>
  <c r="T169" i="2"/>
  <c r="R170" i="2"/>
  <c r="T170" i="2"/>
  <c r="R171" i="2"/>
  <c r="T171" i="2"/>
  <c r="R172" i="2"/>
  <c r="T172" i="2"/>
  <c r="R173" i="2"/>
  <c r="T173" i="2"/>
  <c r="R174" i="2"/>
  <c r="T174" i="2"/>
  <c r="R175" i="2"/>
  <c r="T175" i="2"/>
  <c r="R176" i="2"/>
  <c r="T176" i="2"/>
  <c r="R177" i="2"/>
  <c r="T177" i="2"/>
  <c r="R178" i="2"/>
  <c r="T178" i="2"/>
  <c r="R179" i="2"/>
  <c r="T179" i="2"/>
  <c r="R180" i="2"/>
  <c r="T180" i="2"/>
  <c r="R181" i="2"/>
  <c r="T181" i="2"/>
  <c r="R182" i="2"/>
  <c r="T182" i="2"/>
  <c r="R183" i="2"/>
  <c r="T183" i="2"/>
  <c r="R184" i="2"/>
  <c r="T184" i="2"/>
  <c r="R185" i="2"/>
  <c r="T185" i="2"/>
  <c r="R186" i="2"/>
  <c r="T186" i="2"/>
  <c r="R187" i="2"/>
  <c r="T187" i="2"/>
  <c r="R188" i="2"/>
  <c r="T188" i="2"/>
  <c r="R189" i="2"/>
  <c r="T189" i="2"/>
  <c r="R190" i="2"/>
  <c r="T190" i="2"/>
  <c r="R191" i="2"/>
  <c r="T191" i="2"/>
  <c r="R192" i="2"/>
  <c r="T192" i="2"/>
  <c r="R193" i="2"/>
  <c r="T193" i="2"/>
  <c r="R194" i="2"/>
  <c r="T194" i="2"/>
  <c r="R195" i="2"/>
  <c r="T195" i="2"/>
  <c r="R196" i="2"/>
  <c r="T196" i="2"/>
  <c r="R197" i="2"/>
  <c r="T197" i="2"/>
  <c r="R198" i="2"/>
  <c r="T198" i="2"/>
  <c r="R199" i="2"/>
  <c r="T199" i="2"/>
  <c r="R200" i="2"/>
  <c r="T200" i="2"/>
  <c r="R201" i="2"/>
  <c r="T201" i="2"/>
  <c r="R202" i="2"/>
  <c r="T202" i="2"/>
  <c r="R203" i="2"/>
  <c r="T203" i="2"/>
  <c r="R204" i="2"/>
  <c r="T204" i="2"/>
  <c r="R205" i="2"/>
  <c r="T205" i="2"/>
  <c r="R206" i="2"/>
  <c r="T206" i="2"/>
  <c r="R207" i="2"/>
  <c r="T207" i="2"/>
  <c r="R208" i="2"/>
  <c r="T208" i="2"/>
  <c r="R209" i="2"/>
  <c r="T209" i="2"/>
  <c r="R210" i="2"/>
  <c r="T210" i="2"/>
  <c r="R211" i="2"/>
  <c r="T211" i="2"/>
  <c r="R212" i="2"/>
  <c r="T212" i="2"/>
  <c r="R213" i="2"/>
  <c r="T213" i="2"/>
  <c r="R214" i="2"/>
  <c r="T214" i="2"/>
  <c r="R215" i="2"/>
  <c r="T215" i="2"/>
  <c r="R216" i="2"/>
  <c r="T216" i="2"/>
  <c r="R217" i="2"/>
  <c r="T217" i="2"/>
  <c r="R218" i="2"/>
  <c r="T218" i="2"/>
  <c r="R219" i="2"/>
  <c r="T219" i="2"/>
  <c r="R220" i="2"/>
  <c r="T220" i="2"/>
  <c r="R221" i="2"/>
  <c r="T221" i="2"/>
  <c r="R222" i="2"/>
  <c r="T222" i="2"/>
  <c r="R223" i="2"/>
  <c r="T223" i="2"/>
  <c r="R224" i="2"/>
  <c r="T224" i="2"/>
  <c r="R225" i="2"/>
  <c r="T225" i="2"/>
  <c r="R226" i="2"/>
  <c r="T226" i="2"/>
  <c r="R227" i="2"/>
  <c r="T227" i="2"/>
  <c r="R228" i="2"/>
  <c r="T228" i="2"/>
  <c r="R229" i="2"/>
  <c r="T229" i="2"/>
  <c r="R230" i="2"/>
  <c r="T230" i="2"/>
  <c r="R231" i="2"/>
  <c r="T231" i="2"/>
  <c r="R232" i="2"/>
  <c r="T232" i="2"/>
  <c r="R233" i="2"/>
  <c r="T233" i="2"/>
  <c r="R234" i="2"/>
  <c r="T234" i="2"/>
  <c r="R235" i="2"/>
  <c r="T235" i="2"/>
  <c r="R236" i="2"/>
  <c r="T236" i="2"/>
  <c r="R237" i="2"/>
  <c r="T237" i="2"/>
  <c r="R238" i="2"/>
  <c r="T238" i="2"/>
  <c r="R239" i="2"/>
  <c r="T239" i="2"/>
  <c r="R240" i="2"/>
  <c r="T240" i="2"/>
  <c r="R241" i="2"/>
  <c r="T241" i="2"/>
  <c r="R242" i="2"/>
  <c r="T242" i="2"/>
  <c r="R243" i="2"/>
  <c r="T243" i="2"/>
  <c r="R244" i="2"/>
  <c r="T244" i="2"/>
  <c r="R245" i="2"/>
  <c r="T245" i="2"/>
  <c r="R246" i="2"/>
  <c r="T246" i="2"/>
  <c r="R247" i="2"/>
  <c r="T247" i="2"/>
  <c r="R248" i="2"/>
  <c r="T248" i="2"/>
  <c r="R249" i="2"/>
  <c r="T249" i="2"/>
  <c r="R250" i="2"/>
  <c r="T250" i="2"/>
  <c r="R251" i="2"/>
  <c r="T251" i="2"/>
  <c r="R252" i="2"/>
  <c r="T252" i="2"/>
  <c r="R253" i="2"/>
  <c r="T253" i="2"/>
  <c r="R254" i="2"/>
  <c r="T254" i="2"/>
  <c r="R255" i="2"/>
  <c r="T255" i="2"/>
  <c r="R256" i="2"/>
  <c r="T256" i="2"/>
  <c r="R257" i="2"/>
  <c r="T257" i="2"/>
  <c r="R258" i="2"/>
  <c r="T258" i="2"/>
  <c r="R259" i="2"/>
  <c r="T259" i="2"/>
  <c r="R260" i="2"/>
  <c r="T260" i="2"/>
  <c r="R261" i="2"/>
  <c r="T261" i="2"/>
  <c r="R262" i="2"/>
  <c r="T262" i="2"/>
  <c r="R263" i="2"/>
  <c r="T263" i="2"/>
  <c r="R264" i="2"/>
  <c r="T264" i="2"/>
  <c r="R265" i="2"/>
  <c r="T265" i="2"/>
  <c r="R266" i="2"/>
  <c r="T266" i="2"/>
  <c r="R267" i="2"/>
  <c r="T267" i="2"/>
  <c r="R268" i="2"/>
  <c r="T268" i="2"/>
  <c r="R269" i="2"/>
  <c r="T269" i="2"/>
  <c r="R270" i="2"/>
  <c r="T270" i="2"/>
  <c r="R271" i="2"/>
  <c r="T271" i="2"/>
  <c r="R272" i="2"/>
  <c r="T272" i="2"/>
  <c r="R273" i="2"/>
  <c r="T273" i="2"/>
  <c r="R274" i="2"/>
  <c r="T274" i="2"/>
  <c r="R275" i="2"/>
  <c r="T275" i="2"/>
  <c r="R276" i="2"/>
  <c r="T276" i="2"/>
  <c r="R277" i="2"/>
  <c r="T277" i="2"/>
  <c r="R278" i="2"/>
  <c r="T278" i="2"/>
  <c r="R279" i="2"/>
  <c r="T279" i="2"/>
  <c r="R280" i="2"/>
  <c r="T280" i="2"/>
  <c r="R281" i="2"/>
  <c r="T281" i="2"/>
  <c r="R282" i="2"/>
  <c r="T282" i="2"/>
  <c r="R283" i="2"/>
  <c r="T283" i="2"/>
  <c r="R284" i="2"/>
  <c r="T284" i="2"/>
  <c r="R285" i="2"/>
  <c r="T285" i="2"/>
  <c r="R286" i="2"/>
  <c r="T286" i="2"/>
  <c r="R287" i="2"/>
  <c r="T287" i="2"/>
  <c r="R288" i="2"/>
  <c r="T288" i="2"/>
  <c r="R289" i="2"/>
  <c r="T289" i="2"/>
  <c r="R290" i="2"/>
  <c r="T290" i="2"/>
  <c r="R291" i="2"/>
  <c r="T291" i="2"/>
  <c r="R292" i="2"/>
  <c r="T292" i="2"/>
  <c r="R293" i="2"/>
  <c r="T293" i="2"/>
  <c r="R294" i="2"/>
  <c r="T294" i="2"/>
  <c r="R295" i="2"/>
  <c r="T295" i="2"/>
  <c r="R296" i="2"/>
  <c r="T296" i="2"/>
  <c r="R297" i="2"/>
  <c r="T297" i="2"/>
  <c r="R298" i="2"/>
  <c r="T298" i="2"/>
  <c r="R299" i="2"/>
  <c r="T299" i="2"/>
  <c r="R300" i="2"/>
  <c r="T300" i="2"/>
  <c r="R301" i="2"/>
  <c r="T301" i="2"/>
  <c r="R302" i="2"/>
  <c r="T302" i="2"/>
  <c r="R303" i="2"/>
  <c r="T303" i="2"/>
  <c r="R304" i="2"/>
  <c r="T304" i="2"/>
  <c r="R305" i="2"/>
  <c r="T305" i="2"/>
  <c r="R306" i="2"/>
  <c r="T306" i="2"/>
  <c r="R307" i="2"/>
  <c r="T307" i="2"/>
  <c r="R308" i="2"/>
  <c r="T308" i="2"/>
  <c r="R309" i="2"/>
  <c r="T309" i="2"/>
  <c r="R310" i="2"/>
  <c r="T310" i="2"/>
  <c r="R311" i="2"/>
  <c r="T311" i="2"/>
  <c r="R312" i="2"/>
  <c r="T312" i="2"/>
  <c r="R313" i="2"/>
  <c r="T313" i="2"/>
  <c r="R314" i="2"/>
  <c r="T314" i="2"/>
  <c r="R315" i="2"/>
  <c r="T315" i="2"/>
  <c r="R316" i="2"/>
  <c r="T316" i="2"/>
  <c r="R317" i="2"/>
  <c r="T317" i="2"/>
  <c r="R318" i="2"/>
  <c r="T318" i="2"/>
  <c r="R319" i="2"/>
  <c r="T319" i="2"/>
  <c r="R320" i="2"/>
  <c r="T320" i="2"/>
  <c r="R321" i="2"/>
  <c r="T321" i="2"/>
  <c r="R322" i="2"/>
  <c r="T322" i="2"/>
  <c r="R323" i="2"/>
  <c r="T323" i="2"/>
  <c r="R324" i="2"/>
  <c r="T324" i="2"/>
  <c r="R325" i="2"/>
  <c r="T325" i="2"/>
  <c r="R326" i="2"/>
  <c r="T326" i="2"/>
  <c r="R327" i="2"/>
  <c r="T327" i="2"/>
  <c r="R328" i="2"/>
  <c r="T328" i="2"/>
  <c r="R329" i="2"/>
  <c r="T329" i="2"/>
  <c r="R330" i="2"/>
  <c r="T330" i="2"/>
  <c r="R331" i="2"/>
  <c r="T331" i="2"/>
  <c r="R332" i="2"/>
  <c r="T332" i="2"/>
  <c r="R333" i="2"/>
  <c r="T333" i="2"/>
  <c r="R334" i="2"/>
  <c r="T334" i="2"/>
  <c r="R335" i="2"/>
  <c r="T335" i="2"/>
  <c r="R336" i="2"/>
  <c r="T336" i="2"/>
  <c r="T5" i="2"/>
  <c r="R5" i="2"/>
  <c r="R2" i="2" s="1"/>
  <c r="R3" i="2" s="1"/>
  <c r="Q5" i="2" l="1"/>
  <c r="F2" i="2"/>
  <c r="F3" i="2" s="1"/>
  <c r="G2" i="2"/>
  <c r="G3" i="2" s="1"/>
  <c r="H2" i="2"/>
  <c r="H3" i="2" s="1"/>
  <c r="I2" i="2"/>
  <c r="I3" i="2" s="1"/>
  <c r="J2" i="2"/>
  <c r="J3" i="2" s="1"/>
  <c r="K2" i="2"/>
  <c r="K3" i="2" s="1"/>
  <c r="B2" i="2"/>
  <c r="E2" i="2"/>
  <c r="E3" i="2" s="1"/>
  <c r="M2" i="2"/>
  <c r="M3" i="2" s="1"/>
  <c r="L6" i="2"/>
  <c r="L7" i="2"/>
  <c r="S7" i="2" s="1"/>
  <c r="L8" i="2"/>
  <c r="S8" i="2" s="1"/>
  <c r="L9" i="2"/>
  <c r="L10" i="2"/>
  <c r="L11" i="2"/>
  <c r="S11" i="2" s="1"/>
  <c r="L12" i="2"/>
  <c r="Q12" i="2" s="1"/>
  <c r="L13" i="2"/>
  <c r="L14" i="2"/>
  <c r="L15" i="2"/>
  <c r="S15" i="2" s="1"/>
  <c r="L16" i="2"/>
  <c r="S16" i="2" s="1"/>
  <c r="L17" i="2"/>
  <c r="L18" i="2"/>
  <c r="L19" i="2"/>
  <c r="S19" i="2" s="1"/>
  <c r="L20" i="2"/>
  <c r="Q20" i="2" s="1"/>
  <c r="L21" i="2"/>
  <c r="L22" i="2"/>
  <c r="L23" i="2"/>
  <c r="S23" i="2" s="1"/>
  <c r="L24" i="2"/>
  <c r="S24" i="2" s="1"/>
  <c r="L25" i="2"/>
  <c r="L26" i="2"/>
  <c r="L27" i="2"/>
  <c r="S27" i="2" s="1"/>
  <c r="L28" i="2"/>
  <c r="S28" i="2" s="1"/>
  <c r="L29" i="2"/>
  <c r="L30" i="2"/>
  <c r="L31" i="2"/>
  <c r="S31" i="2" s="1"/>
  <c r="L32" i="2"/>
  <c r="S32" i="2" s="1"/>
  <c r="L33" i="2"/>
  <c r="L34" i="2"/>
  <c r="L35" i="2"/>
  <c r="S35" i="2" s="1"/>
  <c r="L36" i="2"/>
  <c r="Q36" i="2" s="1"/>
  <c r="L37" i="2"/>
  <c r="L38" i="2"/>
  <c r="L39" i="2"/>
  <c r="S39" i="2" s="1"/>
  <c r="L40" i="2"/>
  <c r="S40" i="2" s="1"/>
  <c r="L41" i="2"/>
  <c r="L42" i="2"/>
  <c r="L43" i="2"/>
  <c r="S43" i="2" s="1"/>
  <c r="L44" i="2"/>
  <c r="Q44" i="2" s="1"/>
  <c r="L45" i="2"/>
  <c r="L46" i="2"/>
  <c r="L47" i="2"/>
  <c r="Q47" i="2" s="1"/>
  <c r="L48" i="2"/>
  <c r="S48" i="2" s="1"/>
  <c r="L49" i="2"/>
  <c r="L50" i="2"/>
  <c r="L51" i="2"/>
  <c r="S51" i="2" s="1"/>
  <c r="L52" i="2"/>
  <c r="Q52" i="2" s="1"/>
  <c r="L53" i="2"/>
  <c r="L54" i="2"/>
  <c r="L55" i="2"/>
  <c r="S55" i="2" s="1"/>
  <c r="L56" i="2"/>
  <c r="S56" i="2" s="1"/>
  <c r="L57" i="2"/>
  <c r="L58" i="2"/>
  <c r="L59" i="2"/>
  <c r="S59" i="2" s="1"/>
  <c r="L60" i="2"/>
  <c r="S60" i="2" s="1"/>
  <c r="L61" i="2"/>
  <c r="L62" i="2"/>
  <c r="L63" i="2"/>
  <c r="Q63" i="2" s="1"/>
  <c r="L64" i="2"/>
  <c r="S64" i="2" s="1"/>
  <c r="L65" i="2"/>
  <c r="L66" i="2"/>
  <c r="L67" i="2"/>
  <c r="S67" i="2" s="1"/>
  <c r="L68" i="2"/>
  <c r="Q68" i="2" s="1"/>
  <c r="L69" i="2"/>
  <c r="L70" i="2"/>
  <c r="L71" i="2"/>
  <c r="Q71" i="2" s="1"/>
  <c r="L72" i="2"/>
  <c r="S72" i="2" s="1"/>
  <c r="L73" i="2"/>
  <c r="L74" i="2"/>
  <c r="L75" i="2"/>
  <c r="S75" i="2" s="1"/>
  <c r="L76" i="2"/>
  <c r="Q76" i="2" s="1"/>
  <c r="L77" i="2"/>
  <c r="L78" i="2"/>
  <c r="L79" i="2"/>
  <c r="Q79" i="2" s="1"/>
  <c r="L80" i="2"/>
  <c r="S80" i="2" s="1"/>
  <c r="L81" i="2"/>
  <c r="L82" i="2"/>
  <c r="L83" i="2"/>
  <c r="S83" i="2" s="1"/>
  <c r="L84" i="2"/>
  <c r="Q84" i="2" s="1"/>
  <c r="L85" i="2"/>
  <c r="L86" i="2"/>
  <c r="L87" i="2"/>
  <c r="S87" i="2" s="1"/>
  <c r="L88" i="2"/>
  <c r="S88" i="2" s="1"/>
  <c r="L89" i="2"/>
  <c r="L90" i="2"/>
  <c r="L91" i="2"/>
  <c r="S91" i="2" s="1"/>
  <c r="L92" i="2"/>
  <c r="S92" i="2" s="1"/>
  <c r="L93" i="2"/>
  <c r="L94" i="2"/>
  <c r="L95" i="2"/>
  <c r="Q95" i="2" s="1"/>
  <c r="L96" i="2"/>
  <c r="S96" i="2" s="1"/>
  <c r="L97" i="2"/>
  <c r="L98" i="2"/>
  <c r="L99" i="2"/>
  <c r="S99" i="2" s="1"/>
  <c r="L100" i="2"/>
  <c r="Q100" i="2" s="1"/>
  <c r="L101" i="2"/>
  <c r="L102" i="2"/>
  <c r="L103" i="2"/>
  <c r="S103" i="2" s="1"/>
  <c r="L104" i="2"/>
  <c r="S104" i="2" s="1"/>
  <c r="L105" i="2"/>
  <c r="L106" i="2"/>
  <c r="L107" i="2"/>
  <c r="S107" i="2" s="1"/>
  <c r="L108" i="2"/>
  <c r="Q108" i="2" s="1"/>
  <c r="L109" i="2"/>
  <c r="L110" i="2"/>
  <c r="L111" i="2"/>
  <c r="Q111" i="2" s="1"/>
  <c r="L112" i="2"/>
  <c r="S112" i="2" s="1"/>
  <c r="L113" i="2"/>
  <c r="L114" i="2"/>
  <c r="L115" i="2"/>
  <c r="S115" i="2" s="1"/>
  <c r="L116" i="2"/>
  <c r="Q116" i="2" s="1"/>
  <c r="L117" i="2"/>
  <c r="L118" i="2"/>
  <c r="L119" i="2"/>
  <c r="S119" i="2" s="1"/>
  <c r="L120" i="2"/>
  <c r="S120" i="2" s="1"/>
  <c r="L121" i="2"/>
  <c r="L122" i="2"/>
  <c r="L123" i="2"/>
  <c r="S123" i="2" s="1"/>
  <c r="L124" i="2"/>
  <c r="S124" i="2" s="1"/>
  <c r="L125" i="2"/>
  <c r="L126" i="2"/>
  <c r="L127" i="2"/>
  <c r="Q127" i="2" s="1"/>
  <c r="L128" i="2"/>
  <c r="S128" i="2" s="1"/>
  <c r="L129" i="2"/>
  <c r="L130" i="2"/>
  <c r="L131" i="2"/>
  <c r="S131" i="2" s="1"/>
  <c r="L132" i="2"/>
  <c r="Q132" i="2" s="1"/>
  <c r="L133" i="2"/>
  <c r="L134" i="2"/>
  <c r="L135" i="2"/>
  <c r="Q135" i="2" s="1"/>
  <c r="L136" i="2"/>
  <c r="S136" i="2" s="1"/>
  <c r="L137" i="2"/>
  <c r="L138" i="2"/>
  <c r="L139" i="2"/>
  <c r="S139" i="2" s="1"/>
  <c r="L140" i="2"/>
  <c r="Q140" i="2" s="1"/>
  <c r="L141" i="2"/>
  <c r="L142" i="2"/>
  <c r="L143" i="2"/>
  <c r="Q143" i="2" s="1"/>
  <c r="L144" i="2"/>
  <c r="S144" i="2" s="1"/>
  <c r="L145" i="2"/>
  <c r="L146" i="2"/>
  <c r="L147" i="2"/>
  <c r="S147" i="2" s="1"/>
  <c r="L148" i="2"/>
  <c r="Q148" i="2" s="1"/>
  <c r="L149" i="2"/>
  <c r="L150" i="2"/>
  <c r="L151" i="2"/>
  <c r="Q151" i="2" s="1"/>
  <c r="L152" i="2"/>
  <c r="S152" i="2" s="1"/>
  <c r="L153" i="2"/>
  <c r="L154" i="2"/>
  <c r="L155" i="2"/>
  <c r="S155" i="2" s="1"/>
  <c r="L156" i="2"/>
  <c r="S156" i="2" s="1"/>
  <c r="L157" i="2"/>
  <c r="L158" i="2"/>
  <c r="L159" i="2"/>
  <c r="S159" i="2" s="1"/>
  <c r="L160" i="2"/>
  <c r="S160" i="2" s="1"/>
  <c r="L161" i="2"/>
  <c r="L162" i="2"/>
  <c r="L163" i="2"/>
  <c r="S163" i="2" s="1"/>
  <c r="L164" i="2"/>
  <c r="Q164" i="2" s="1"/>
  <c r="L165" i="2"/>
  <c r="L166" i="2"/>
  <c r="L167" i="2"/>
  <c r="S167" i="2" s="1"/>
  <c r="L168" i="2"/>
  <c r="S168" i="2" s="1"/>
  <c r="L169" i="2"/>
  <c r="L170" i="2"/>
  <c r="L171" i="2"/>
  <c r="S171" i="2" s="1"/>
  <c r="L172" i="2"/>
  <c r="Q172" i="2" s="1"/>
  <c r="L173" i="2"/>
  <c r="L174" i="2"/>
  <c r="L175" i="2"/>
  <c r="L176" i="2"/>
  <c r="Q176" i="2" s="1"/>
  <c r="L177" i="2"/>
  <c r="L178" i="2"/>
  <c r="L179" i="2"/>
  <c r="L180" i="2"/>
  <c r="Q180" i="2" s="1"/>
  <c r="L181" i="2"/>
  <c r="L182" i="2"/>
  <c r="L183" i="2"/>
  <c r="L184" i="2"/>
  <c r="Q184" i="2" s="1"/>
  <c r="L185" i="2"/>
  <c r="L186" i="2"/>
  <c r="L187" i="2"/>
  <c r="L188" i="2"/>
  <c r="Q188" i="2" s="1"/>
  <c r="L189" i="2"/>
  <c r="L190" i="2"/>
  <c r="L191" i="2"/>
  <c r="L192" i="2"/>
  <c r="Q192" i="2" s="1"/>
  <c r="L193" i="2"/>
  <c r="L194" i="2"/>
  <c r="L195" i="2"/>
  <c r="L196" i="2"/>
  <c r="Q196" i="2" s="1"/>
  <c r="L197" i="2"/>
  <c r="L198" i="2"/>
  <c r="L199" i="2"/>
  <c r="L200" i="2"/>
  <c r="Q200" i="2" s="1"/>
  <c r="L201" i="2"/>
  <c r="L202" i="2"/>
  <c r="L203" i="2"/>
  <c r="L204" i="2"/>
  <c r="Q204" i="2" s="1"/>
  <c r="L205" i="2"/>
  <c r="L206" i="2"/>
  <c r="L207" i="2"/>
  <c r="L208" i="2"/>
  <c r="Q208" i="2" s="1"/>
  <c r="L209" i="2"/>
  <c r="L210" i="2"/>
  <c r="L211" i="2"/>
  <c r="L212" i="2"/>
  <c r="Q212" i="2" s="1"/>
  <c r="L213" i="2"/>
  <c r="L214" i="2"/>
  <c r="L215" i="2"/>
  <c r="L216" i="2"/>
  <c r="Q216" i="2" s="1"/>
  <c r="L217" i="2"/>
  <c r="L218" i="2"/>
  <c r="L219" i="2"/>
  <c r="L220" i="2"/>
  <c r="Q220" i="2" s="1"/>
  <c r="L221" i="2"/>
  <c r="L222" i="2"/>
  <c r="L223" i="2"/>
  <c r="L224" i="2"/>
  <c r="Q224" i="2" s="1"/>
  <c r="L225" i="2"/>
  <c r="L226" i="2"/>
  <c r="L227" i="2"/>
  <c r="L228" i="2"/>
  <c r="Q228" i="2" s="1"/>
  <c r="L229" i="2"/>
  <c r="L230" i="2"/>
  <c r="L231" i="2"/>
  <c r="L232" i="2"/>
  <c r="Q232" i="2" s="1"/>
  <c r="L233" i="2"/>
  <c r="L234" i="2"/>
  <c r="L235" i="2"/>
  <c r="L236" i="2"/>
  <c r="Q236" i="2" s="1"/>
  <c r="L237" i="2"/>
  <c r="L238" i="2"/>
  <c r="L239" i="2"/>
  <c r="L240" i="2"/>
  <c r="Q240" i="2" s="1"/>
  <c r="L241" i="2"/>
  <c r="L242" i="2"/>
  <c r="L243" i="2"/>
  <c r="L244" i="2"/>
  <c r="Q244" i="2" s="1"/>
  <c r="L245" i="2"/>
  <c r="L246" i="2"/>
  <c r="L247" i="2"/>
  <c r="L248" i="2"/>
  <c r="Q248" i="2" s="1"/>
  <c r="L249" i="2"/>
  <c r="L250" i="2"/>
  <c r="L251" i="2"/>
  <c r="L252" i="2"/>
  <c r="Q252" i="2" s="1"/>
  <c r="L253" i="2"/>
  <c r="L254" i="2"/>
  <c r="L255" i="2"/>
  <c r="L256" i="2"/>
  <c r="Q256" i="2" s="1"/>
  <c r="L257" i="2"/>
  <c r="L258" i="2"/>
  <c r="L259" i="2"/>
  <c r="L260" i="2"/>
  <c r="Q260" i="2" s="1"/>
  <c r="L261" i="2"/>
  <c r="L262" i="2"/>
  <c r="L263" i="2"/>
  <c r="L264" i="2"/>
  <c r="Q264" i="2" s="1"/>
  <c r="L265" i="2"/>
  <c r="L266" i="2"/>
  <c r="L267" i="2"/>
  <c r="L268" i="2"/>
  <c r="Q268" i="2" s="1"/>
  <c r="L269" i="2"/>
  <c r="L270" i="2"/>
  <c r="L271" i="2"/>
  <c r="L272" i="2"/>
  <c r="Q272" i="2" s="1"/>
  <c r="L273" i="2"/>
  <c r="L274" i="2"/>
  <c r="L275" i="2"/>
  <c r="L276" i="2"/>
  <c r="Q276" i="2" s="1"/>
  <c r="L277" i="2"/>
  <c r="L278" i="2"/>
  <c r="L279" i="2"/>
  <c r="L280" i="2"/>
  <c r="Q280" i="2" s="1"/>
  <c r="L281" i="2"/>
  <c r="L282" i="2"/>
  <c r="L283" i="2"/>
  <c r="L284" i="2"/>
  <c r="Q284" i="2" s="1"/>
  <c r="L285" i="2"/>
  <c r="L286" i="2"/>
  <c r="L287" i="2"/>
  <c r="L288" i="2"/>
  <c r="Q288" i="2" s="1"/>
  <c r="L289" i="2"/>
  <c r="L290" i="2"/>
  <c r="L291" i="2"/>
  <c r="L292" i="2"/>
  <c r="Q292" i="2" s="1"/>
  <c r="L293" i="2"/>
  <c r="L294" i="2"/>
  <c r="L295" i="2"/>
  <c r="L296" i="2"/>
  <c r="Q296" i="2" s="1"/>
  <c r="L297" i="2"/>
  <c r="L298" i="2"/>
  <c r="L299" i="2"/>
  <c r="L300" i="2"/>
  <c r="Q300" i="2" s="1"/>
  <c r="L301" i="2"/>
  <c r="L302" i="2"/>
  <c r="L303" i="2"/>
  <c r="L304" i="2"/>
  <c r="Q304" i="2" s="1"/>
  <c r="L305" i="2"/>
  <c r="L306" i="2"/>
  <c r="L307" i="2"/>
  <c r="L308" i="2"/>
  <c r="Q308" i="2" s="1"/>
  <c r="L309" i="2"/>
  <c r="L310" i="2"/>
  <c r="L311" i="2"/>
  <c r="L312" i="2"/>
  <c r="Q312" i="2" s="1"/>
  <c r="L313" i="2"/>
  <c r="L314" i="2"/>
  <c r="L315" i="2"/>
  <c r="L316" i="2"/>
  <c r="Q316" i="2" s="1"/>
  <c r="L317" i="2"/>
  <c r="L318" i="2"/>
  <c r="L319" i="2"/>
  <c r="L320" i="2"/>
  <c r="Q320" i="2" s="1"/>
  <c r="L321" i="2"/>
  <c r="L322" i="2"/>
  <c r="L323" i="2"/>
  <c r="L324" i="2"/>
  <c r="Q324" i="2" s="1"/>
  <c r="L325" i="2"/>
  <c r="L326" i="2"/>
  <c r="L327" i="2"/>
  <c r="L328" i="2"/>
  <c r="Q328" i="2" s="1"/>
  <c r="L329" i="2"/>
  <c r="L330" i="2"/>
  <c r="L331" i="2"/>
  <c r="L332" i="2"/>
  <c r="Q332" i="2" s="1"/>
  <c r="L333" i="2"/>
  <c r="L334" i="2"/>
  <c r="L335" i="2"/>
  <c r="L336" i="2"/>
  <c r="Q336" i="2" s="1"/>
  <c r="L5" i="2"/>
  <c r="S12" i="2" l="1"/>
  <c r="S76" i="2"/>
  <c r="S140" i="2"/>
  <c r="Q56" i="2"/>
  <c r="Q120" i="2"/>
  <c r="S184" i="2"/>
  <c r="S280" i="2"/>
  <c r="S36" i="2"/>
  <c r="S100" i="2"/>
  <c r="S164" i="2"/>
  <c r="Q28" i="2"/>
  <c r="Q60" i="2"/>
  <c r="Q92" i="2"/>
  <c r="Q124" i="2"/>
  <c r="Q156" i="2"/>
  <c r="S188" i="2"/>
  <c r="S220" i="2"/>
  <c r="S252" i="2"/>
  <c r="S296" i="2"/>
  <c r="S44" i="2"/>
  <c r="S108" i="2"/>
  <c r="S172" i="2"/>
  <c r="Q40" i="2"/>
  <c r="Q72" i="2"/>
  <c r="Q104" i="2"/>
  <c r="Q136" i="2"/>
  <c r="Q168" i="2"/>
  <c r="S200" i="2"/>
  <c r="S232" i="2"/>
  <c r="S264" i="2"/>
  <c r="S312" i="2"/>
  <c r="Q24" i="2"/>
  <c r="Q88" i="2"/>
  <c r="Q152" i="2"/>
  <c r="S216" i="2"/>
  <c r="S248" i="2"/>
  <c r="S68" i="2"/>
  <c r="S132" i="2"/>
  <c r="S204" i="2"/>
  <c r="S236" i="2"/>
  <c r="S268" i="2"/>
  <c r="S328" i="2"/>
  <c r="S331" i="2"/>
  <c r="Q331" i="2"/>
  <c r="Q323" i="2"/>
  <c r="S323" i="2"/>
  <c r="S315" i="2"/>
  <c r="Q315" i="2"/>
  <c r="Q307" i="2"/>
  <c r="S307" i="2"/>
  <c r="S299" i="2"/>
  <c r="Q299" i="2"/>
  <c r="S295" i="2"/>
  <c r="Q295" i="2"/>
  <c r="Q287" i="2"/>
  <c r="S287" i="2"/>
  <c r="Q275" i="2"/>
  <c r="S275" i="2"/>
  <c r="S271" i="2"/>
  <c r="Q271" i="2"/>
  <c r="Q263" i="2"/>
  <c r="S263" i="2"/>
  <c r="S255" i="2"/>
  <c r="Q255" i="2"/>
  <c r="S247" i="2"/>
  <c r="Q247" i="2"/>
  <c r="Q239" i="2"/>
  <c r="S239" i="2"/>
  <c r="S231" i="2"/>
  <c r="Q231" i="2"/>
  <c r="Q223" i="2"/>
  <c r="S223" i="2"/>
  <c r="Q219" i="2"/>
  <c r="S219" i="2"/>
  <c r="Q207" i="2"/>
  <c r="S207" i="2"/>
  <c r="S199" i="2"/>
  <c r="Q199" i="2"/>
  <c r="Q191" i="2"/>
  <c r="S191" i="2"/>
  <c r="S183" i="2"/>
  <c r="Q183" i="2"/>
  <c r="S71" i="2"/>
  <c r="S135" i="2"/>
  <c r="Q19" i="2"/>
  <c r="Q35" i="2"/>
  <c r="Q67" i="2"/>
  <c r="Q99" i="2"/>
  <c r="Q131" i="2"/>
  <c r="Q334" i="2"/>
  <c r="S334" i="2"/>
  <c r="Q322" i="2"/>
  <c r="S322" i="2"/>
  <c r="S314" i="2"/>
  <c r="Q314" i="2"/>
  <c r="Q306" i="2"/>
  <c r="S306" i="2"/>
  <c r="S298" i="2"/>
  <c r="Q298" i="2"/>
  <c r="Q290" i="2"/>
  <c r="S290" i="2"/>
  <c r="S282" i="2"/>
  <c r="Q282" i="2"/>
  <c r="S270" i="2"/>
  <c r="Q270" i="2"/>
  <c r="Q262" i="2"/>
  <c r="S262" i="2"/>
  <c r="Q258" i="2"/>
  <c r="S258" i="2"/>
  <c r="S250" i="2"/>
  <c r="Q250" i="2"/>
  <c r="Q242" i="2"/>
  <c r="S242" i="2"/>
  <c r="S234" i="2"/>
  <c r="Q234" i="2"/>
  <c r="S226" i="2"/>
  <c r="Q226" i="2"/>
  <c r="Q218" i="2"/>
  <c r="S218" i="2"/>
  <c r="S210" i="2"/>
  <c r="Q210" i="2"/>
  <c r="Q202" i="2"/>
  <c r="S202" i="2"/>
  <c r="S198" i="2"/>
  <c r="Q198" i="2"/>
  <c r="S186" i="2"/>
  <c r="Q186" i="2"/>
  <c r="Q178" i="2"/>
  <c r="S178" i="2"/>
  <c r="S166" i="2"/>
  <c r="Q166" i="2"/>
  <c r="Q162" i="2"/>
  <c r="S162" i="2"/>
  <c r="S154" i="2"/>
  <c r="Q154" i="2"/>
  <c r="Q142" i="2"/>
  <c r="S142" i="2"/>
  <c r="S134" i="2"/>
  <c r="Q134" i="2"/>
  <c r="Q126" i="2"/>
  <c r="S126" i="2"/>
  <c r="S118" i="2"/>
  <c r="Q118" i="2"/>
  <c r="Q110" i="2"/>
  <c r="S110" i="2"/>
  <c r="S102" i="2"/>
  <c r="Q102" i="2"/>
  <c r="Q94" i="2"/>
  <c r="S94" i="2"/>
  <c r="S86" i="2"/>
  <c r="Q86" i="2"/>
  <c r="Q78" i="2"/>
  <c r="S78" i="2"/>
  <c r="S70" i="2"/>
  <c r="Q70" i="2"/>
  <c r="Q62" i="2"/>
  <c r="S62" i="2"/>
  <c r="Q58" i="2"/>
  <c r="S58" i="2"/>
  <c r="S54" i="2"/>
  <c r="Q54" i="2"/>
  <c r="Q50" i="2"/>
  <c r="S50" i="2"/>
  <c r="Q46" i="2"/>
  <c r="S46" i="2"/>
  <c r="Q42" i="2"/>
  <c r="S42" i="2"/>
  <c r="S38" i="2"/>
  <c r="Q38" i="2"/>
  <c r="Q34" i="2"/>
  <c r="S34" i="2"/>
  <c r="Q30" i="2"/>
  <c r="S30" i="2"/>
  <c r="S26" i="2"/>
  <c r="Q26" i="2"/>
  <c r="Q22" i="2"/>
  <c r="S22" i="2"/>
  <c r="S18" i="2"/>
  <c r="Q18" i="2"/>
  <c r="Q14" i="2"/>
  <c r="S14" i="2"/>
  <c r="Q10" i="2"/>
  <c r="S10" i="2"/>
  <c r="S6" i="2"/>
  <c r="Q6" i="2"/>
  <c r="S47" i="2"/>
  <c r="S79" i="2"/>
  <c r="S111" i="2"/>
  <c r="S143" i="2"/>
  <c r="Q23" i="2"/>
  <c r="Q39" i="2"/>
  <c r="Q55" i="2"/>
  <c r="Q87" i="2"/>
  <c r="Q103" i="2"/>
  <c r="Q119" i="2"/>
  <c r="S284" i="2"/>
  <c r="S300" i="2"/>
  <c r="S316" i="2"/>
  <c r="S332" i="2"/>
  <c r="Q147" i="2"/>
  <c r="Q163" i="2"/>
  <c r="L2" i="2"/>
  <c r="L3" i="2" s="1"/>
  <c r="S5" i="2"/>
  <c r="S333" i="2"/>
  <c r="Q333" i="2"/>
  <c r="S329" i="2"/>
  <c r="Q329" i="2"/>
  <c r="Q325" i="2"/>
  <c r="S325" i="2"/>
  <c r="Q321" i="2"/>
  <c r="S321" i="2"/>
  <c r="S317" i="2"/>
  <c r="Q317" i="2"/>
  <c r="S313" i="2"/>
  <c r="Q313" i="2"/>
  <c r="S309" i="2"/>
  <c r="Q309" i="2"/>
  <c r="Q305" i="2"/>
  <c r="S305" i="2"/>
  <c r="Q301" i="2"/>
  <c r="S301" i="2"/>
  <c r="S297" i="2"/>
  <c r="Q297" i="2"/>
  <c r="S293" i="2"/>
  <c r="Q293" i="2"/>
  <c r="Q289" i="2"/>
  <c r="S289" i="2"/>
  <c r="Q285" i="2"/>
  <c r="S285" i="2"/>
  <c r="S281" i="2"/>
  <c r="Q281" i="2"/>
  <c r="Q277" i="2"/>
  <c r="S277" i="2"/>
  <c r="Q273" i="2"/>
  <c r="S273" i="2"/>
  <c r="S269" i="2"/>
  <c r="Q269" i="2"/>
  <c r="S265" i="2"/>
  <c r="Q265" i="2"/>
  <c r="Q261" i="2"/>
  <c r="S261" i="2"/>
  <c r="Q257" i="2"/>
  <c r="S257" i="2"/>
  <c r="Q253" i="2"/>
  <c r="S253" i="2"/>
  <c r="S249" i="2"/>
  <c r="Q249" i="2"/>
  <c r="S245" i="2"/>
  <c r="Q245" i="2"/>
  <c r="Q241" i="2"/>
  <c r="S241" i="2"/>
  <c r="Q237" i="2"/>
  <c r="S237" i="2"/>
  <c r="S233" i="2"/>
  <c r="Q233" i="2"/>
  <c r="S229" i="2"/>
  <c r="Q229" i="2"/>
  <c r="S225" i="2"/>
  <c r="Q225" i="2"/>
  <c r="Q221" i="2"/>
  <c r="S221" i="2"/>
  <c r="Q217" i="2"/>
  <c r="S217" i="2"/>
  <c r="S213" i="2"/>
  <c r="Q213" i="2"/>
  <c r="S209" i="2"/>
  <c r="Q209" i="2"/>
  <c r="Q205" i="2"/>
  <c r="S205" i="2"/>
  <c r="Q201" i="2"/>
  <c r="S201" i="2"/>
  <c r="S197" i="2"/>
  <c r="Q197" i="2"/>
  <c r="Q193" i="2"/>
  <c r="S193" i="2"/>
  <c r="Q189" i="2"/>
  <c r="S189" i="2"/>
  <c r="S185" i="2"/>
  <c r="Q185" i="2"/>
  <c r="S181" i="2"/>
  <c r="Q181" i="2"/>
  <c r="Q177" i="2"/>
  <c r="S177" i="2"/>
  <c r="Q173" i="2"/>
  <c r="S173" i="2"/>
  <c r="Q169" i="2"/>
  <c r="S169" i="2"/>
  <c r="S165" i="2"/>
  <c r="Q165" i="2"/>
  <c r="Q161" i="2"/>
  <c r="S161" i="2"/>
  <c r="Q157" i="2"/>
  <c r="S157" i="2"/>
  <c r="S153" i="2"/>
  <c r="Q153" i="2"/>
  <c r="S149" i="2"/>
  <c r="Q149" i="2"/>
  <c r="S145" i="2"/>
  <c r="Q145" i="2"/>
  <c r="Q141" i="2"/>
  <c r="S141" i="2"/>
  <c r="S137" i="2"/>
  <c r="Q137" i="2"/>
  <c r="S133" i="2"/>
  <c r="Q133" i="2"/>
  <c r="S129" i="2"/>
  <c r="Q129" i="2"/>
  <c r="Q125" i="2"/>
  <c r="S125" i="2"/>
  <c r="Q121" i="2"/>
  <c r="S121" i="2"/>
  <c r="S117" i="2"/>
  <c r="Q117" i="2"/>
  <c r="Q113" i="2"/>
  <c r="S113" i="2"/>
  <c r="Q109" i="2"/>
  <c r="S109" i="2"/>
  <c r="Q105" i="2"/>
  <c r="S105" i="2"/>
  <c r="S101" i="2"/>
  <c r="Q101" i="2"/>
  <c r="Q97" i="2"/>
  <c r="S97" i="2"/>
  <c r="Q93" i="2"/>
  <c r="S93" i="2"/>
  <c r="S89" i="2"/>
  <c r="Q89" i="2"/>
  <c r="S85" i="2"/>
  <c r="Q85" i="2"/>
  <c r="S81" i="2"/>
  <c r="Q81" i="2"/>
  <c r="Q77" i="2"/>
  <c r="S77" i="2"/>
  <c r="S73" i="2"/>
  <c r="Q73" i="2"/>
  <c r="S69" i="2"/>
  <c r="Q69" i="2"/>
  <c r="S65" i="2"/>
  <c r="Q65" i="2"/>
  <c r="Q61" i="2"/>
  <c r="S61" i="2"/>
  <c r="Q57" i="2"/>
  <c r="S57" i="2"/>
  <c r="S53" i="2"/>
  <c r="Q53" i="2"/>
  <c r="Q49" i="2"/>
  <c r="S49" i="2"/>
  <c r="Q45" i="2"/>
  <c r="S45" i="2"/>
  <c r="Q41" i="2"/>
  <c r="S41" i="2"/>
  <c r="S37" i="2"/>
  <c r="Q37" i="2"/>
  <c r="Q33" i="2"/>
  <c r="S33" i="2"/>
  <c r="Q29" i="2"/>
  <c r="S29" i="2"/>
  <c r="S25" i="2"/>
  <c r="Q25" i="2"/>
  <c r="Q21" i="2"/>
  <c r="S21" i="2"/>
  <c r="S17" i="2"/>
  <c r="Q17" i="2"/>
  <c r="Q13" i="2"/>
  <c r="S13" i="2"/>
  <c r="Q9" i="2"/>
  <c r="S9" i="2"/>
  <c r="S151" i="2"/>
  <c r="S20" i="2"/>
  <c r="S52" i="2"/>
  <c r="S84" i="2"/>
  <c r="S116" i="2"/>
  <c r="S148" i="2"/>
  <c r="Q11" i="2"/>
  <c r="Q27" i="2"/>
  <c r="Q43" i="2"/>
  <c r="Q59" i="2"/>
  <c r="Q75" i="2"/>
  <c r="Q91" i="2"/>
  <c r="Q107" i="2"/>
  <c r="Q123" i="2"/>
  <c r="Q139" i="2"/>
  <c r="Q16" i="2"/>
  <c r="Q32" i="2"/>
  <c r="Q48" i="2"/>
  <c r="Q64" i="2"/>
  <c r="Q80" i="2"/>
  <c r="Q96" i="2"/>
  <c r="Q112" i="2"/>
  <c r="Q128" i="2"/>
  <c r="Q144" i="2"/>
  <c r="Q160" i="2"/>
  <c r="S176" i="2"/>
  <c r="S192" i="2"/>
  <c r="S208" i="2"/>
  <c r="S224" i="2"/>
  <c r="S240" i="2"/>
  <c r="S256" i="2"/>
  <c r="S272" i="2"/>
  <c r="S288" i="2"/>
  <c r="S304" i="2"/>
  <c r="S320" i="2"/>
  <c r="S336" i="2"/>
  <c r="Q167" i="2"/>
  <c r="S335" i="2"/>
  <c r="Q335" i="2"/>
  <c r="Q327" i="2"/>
  <c r="S327" i="2"/>
  <c r="S319" i="2"/>
  <c r="Q319" i="2"/>
  <c r="S311" i="2"/>
  <c r="Q311" i="2"/>
  <c r="Q303" i="2"/>
  <c r="S303" i="2"/>
  <c r="Q291" i="2"/>
  <c r="S291" i="2"/>
  <c r="S283" i="2"/>
  <c r="Q283" i="2"/>
  <c r="Q279" i="2"/>
  <c r="S279" i="2"/>
  <c r="S267" i="2"/>
  <c r="Q267" i="2"/>
  <c r="Q259" i="2"/>
  <c r="S259" i="2"/>
  <c r="S251" i="2"/>
  <c r="Q251" i="2"/>
  <c r="Q243" i="2"/>
  <c r="S243" i="2"/>
  <c r="S235" i="2"/>
  <c r="Q235" i="2"/>
  <c r="S227" i="2"/>
  <c r="Q227" i="2"/>
  <c r="S215" i="2"/>
  <c r="Q215" i="2"/>
  <c r="S211" i="2"/>
  <c r="Q211" i="2"/>
  <c r="Q203" i="2"/>
  <c r="S203" i="2"/>
  <c r="Q195" i="2"/>
  <c r="S195" i="2"/>
  <c r="S187" i="2"/>
  <c r="Q187" i="2"/>
  <c r="Q179" i="2"/>
  <c r="S179" i="2"/>
  <c r="Q175" i="2"/>
  <c r="S175" i="2"/>
  <c r="Q51" i="2"/>
  <c r="Q83" i="2"/>
  <c r="Q115" i="2"/>
  <c r="Q7" i="2"/>
  <c r="Q159" i="2"/>
  <c r="S330" i="2"/>
  <c r="Q330" i="2"/>
  <c r="Q326" i="2"/>
  <c r="S326" i="2"/>
  <c r="S318" i="2"/>
  <c r="Q318" i="2"/>
  <c r="S310" i="2"/>
  <c r="Q310" i="2"/>
  <c r="Q302" i="2"/>
  <c r="S302" i="2"/>
  <c r="S294" i="2"/>
  <c r="Q294" i="2"/>
  <c r="Q286" i="2"/>
  <c r="S286" i="2"/>
  <c r="Q278" i="2"/>
  <c r="S278" i="2"/>
  <c r="Q274" i="2"/>
  <c r="S274" i="2"/>
  <c r="S266" i="2"/>
  <c r="Q266" i="2"/>
  <c r="Q254" i="2"/>
  <c r="S254" i="2"/>
  <c r="S246" i="2"/>
  <c r="Q246" i="2"/>
  <c r="Q238" i="2"/>
  <c r="S238" i="2"/>
  <c r="S230" i="2"/>
  <c r="Q230" i="2"/>
  <c r="Q222" i="2"/>
  <c r="S222" i="2"/>
  <c r="S214" i="2"/>
  <c r="Q214" i="2"/>
  <c r="Q206" i="2"/>
  <c r="S206" i="2"/>
  <c r="Q194" i="2"/>
  <c r="S194" i="2"/>
  <c r="Q190" i="2"/>
  <c r="S190" i="2"/>
  <c r="S182" i="2"/>
  <c r="Q182" i="2"/>
  <c r="Q174" i="2"/>
  <c r="S174" i="2"/>
  <c r="Q170" i="2"/>
  <c r="S170" i="2"/>
  <c r="Q158" i="2"/>
  <c r="S158" i="2"/>
  <c r="S150" i="2"/>
  <c r="Q150" i="2"/>
  <c r="S146" i="2"/>
  <c r="Q146" i="2"/>
  <c r="S138" i="2"/>
  <c r="Q138" i="2"/>
  <c r="S130" i="2"/>
  <c r="Q130" i="2"/>
  <c r="Q122" i="2"/>
  <c r="S122" i="2"/>
  <c r="Q114" i="2"/>
  <c r="S114" i="2"/>
  <c r="Q106" i="2"/>
  <c r="S106" i="2"/>
  <c r="Q98" i="2"/>
  <c r="S98" i="2"/>
  <c r="S90" i="2"/>
  <c r="Q90" i="2"/>
  <c r="S82" i="2"/>
  <c r="Q82" i="2"/>
  <c r="S74" i="2"/>
  <c r="Q74" i="2"/>
  <c r="S66" i="2"/>
  <c r="Q66" i="2"/>
  <c r="S63" i="2"/>
  <c r="S95" i="2"/>
  <c r="S127" i="2"/>
  <c r="Q15" i="2"/>
  <c r="Q31" i="2"/>
  <c r="S180" i="2"/>
  <c r="S196" i="2"/>
  <c r="S212" i="2"/>
  <c r="S228" i="2"/>
  <c r="S244" i="2"/>
  <c r="S260" i="2"/>
  <c r="S276" i="2"/>
  <c r="S292" i="2"/>
  <c r="S308" i="2"/>
  <c r="S324" i="2"/>
  <c r="Q8" i="2"/>
  <c r="Q155" i="2"/>
  <c r="Q171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2" i="3"/>
  <c r="Q2" i="2" l="1"/>
  <c r="Q3" i="2" s="1"/>
  <c r="S2" i="2"/>
  <c r="S3" i="2" s="1"/>
</calcChain>
</file>

<file path=xl/sharedStrings.xml><?xml version="1.0" encoding="utf-8"?>
<sst xmlns="http://schemas.openxmlformats.org/spreadsheetml/2006/main" count="6797" uniqueCount="1391">
  <si>
    <t>FID_1</t>
  </si>
  <si>
    <t>GPS_Date</t>
  </si>
  <si>
    <t>GPS_Time</t>
  </si>
  <si>
    <t>GPS_Height</t>
  </si>
  <si>
    <t>Horz_Prec</t>
  </si>
  <si>
    <t>Dist2Ideal</t>
  </si>
  <si>
    <t>1</t>
  </si>
  <si>
    <t>09:49:46am</t>
  </si>
  <si>
    <t>H1</t>
  </si>
  <si>
    <t>09:56:51am</t>
  </si>
  <si>
    <t>H2</t>
  </si>
  <si>
    <t>10:04:31am</t>
  </si>
  <si>
    <t>H3</t>
  </si>
  <si>
    <t>4</t>
  </si>
  <si>
    <t>10:15:41am</t>
  </si>
  <si>
    <t>H4</t>
  </si>
  <si>
    <t>3</t>
  </si>
  <si>
    <t>10:22:51am</t>
  </si>
  <si>
    <t>H5</t>
  </si>
  <si>
    <t>2</t>
  </si>
  <si>
    <t>10:34:36am</t>
  </si>
  <si>
    <t>H6</t>
  </si>
  <si>
    <t>10:38:16am</t>
  </si>
  <si>
    <t>H7</t>
  </si>
  <si>
    <t>2 pael vaek</t>
  </si>
  <si>
    <t>01:07:31pm</t>
  </si>
  <si>
    <t>H8</t>
  </si>
  <si>
    <t>12:59:31pm</t>
  </si>
  <si>
    <t>H9</t>
  </si>
  <si>
    <t>12:48:51pm</t>
  </si>
  <si>
    <t>H10</t>
  </si>
  <si>
    <t>12:37:56pm</t>
  </si>
  <si>
    <t>H11</t>
  </si>
  <si>
    <t>12:32:36pm</t>
  </si>
  <si>
    <t>H12</t>
  </si>
  <si>
    <t>11:15:51am</t>
  </si>
  <si>
    <t>H13</t>
  </si>
  <si>
    <t>11:07:21am</t>
  </si>
  <si>
    <t>H14</t>
  </si>
  <si>
    <t>10:54:01am</t>
  </si>
  <si>
    <t>H15</t>
  </si>
  <si>
    <t>10:45:36am</t>
  </si>
  <si>
    <t>H16</t>
  </si>
  <si>
    <t>01:18:26pm</t>
  </si>
  <si>
    <t>H17</t>
  </si>
  <si>
    <t>01:24:06pm</t>
  </si>
  <si>
    <t>H18</t>
  </si>
  <si>
    <t>01:29:21pm</t>
  </si>
  <si>
    <t>H19</t>
  </si>
  <si>
    <t>01:35:11pm</t>
  </si>
  <si>
    <t>H20</t>
  </si>
  <si>
    <t>01:40:06pm</t>
  </si>
  <si>
    <t>H21</t>
  </si>
  <si>
    <t>01:48:46pm</t>
  </si>
  <si>
    <t>H22</t>
  </si>
  <si>
    <t>01:59:01pm</t>
  </si>
  <si>
    <t>H23</t>
  </si>
  <si>
    <t>02:03:16pm</t>
  </si>
  <si>
    <t>H24</t>
  </si>
  <si>
    <t>1 pael vaeltet</t>
  </si>
  <si>
    <t>02:11:41pm</t>
  </si>
  <si>
    <t>H25</t>
  </si>
  <si>
    <t>02:22:06pm</t>
  </si>
  <si>
    <t>H26</t>
  </si>
  <si>
    <t>02:32:21pm</t>
  </si>
  <si>
    <t>H27</t>
  </si>
  <si>
    <t>02:40:51pm</t>
  </si>
  <si>
    <t>H28</t>
  </si>
  <si>
    <t>10:00:26am</t>
  </si>
  <si>
    <t>H29</t>
  </si>
  <si>
    <t>09:50:11am</t>
  </si>
  <si>
    <t>H30</t>
  </si>
  <si>
    <t>09:43:56am</t>
  </si>
  <si>
    <t>H31</t>
  </si>
  <si>
    <t>09:25:06am</t>
  </si>
  <si>
    <t>H32</t>
  </si>
  <si>
    <t>2 pael liggende</t>
  </si>
  <si>
    <t>09:14:51am</t>
  </si>
  <si>
    <t>H33</t>
  </si>
  <si>
    <t>09:08:11am</t>
  </si>
  <si>
    <t>H34</t>
  </si>
  <si>
    <t>09:01:51am</t>
  </si>
  <si>
    <t>H35</t>
  </si>
  <si>
    <t>08:53:01am</t>
  </si>
  <si>
    <t>H36</t>
  </si>
  <si>
    <t>08:46:31am</t>
  </si>
  <si>
    <t>H37</t>
  </si>
  <si>
    <t>08:37:06am</t>
  </si>
  <si>
    <t>H38</t>
  </si>
  <si>
    <t>03:05:21pm</t>
  </si>
  <si>
    <t>H39</t>
  </si>
  <si>
    <t>02:56:51pm</t>
  </si>
  <si>
    <t>H40</t>
  </si>
  <si>
    <t>02:49:36pm</t>
  </si>
  <si>
    <t>H41</t>
  </si>
  <si>
    <t>10:13:26am</t>
  </si>
  <si>
    <t>H42</t>
  </si>
  <si>
    <t>10:19:51am</t>
  </si>
  <si>
    <t>H43</t>
  </si>
  <si>
    <t>10:25:36am</t>
  </si>
  <si>
    <t>H44</t>
  </si>
  <si>
    <t>10:31:26am</t>
  </si>
  <si>
    <t>H45</t>
  </si>
  <si>
    <t>10:51:06am</t>
  </si>
  <si>
    <t>H46</t>
  </si>
  <si>
    <t>1 pael knaeket under jord</t>
  </si>
  <si>
    <t>11:05:06am</t>
  </si>
  <si>
    <t>H47</t>
  </si>
  <si>
    <t>11:13:11am</t>
  </si>
  <si>
    <t>H48</t>
  </si>
  <si>
    <t>1 pael liggende</t>
  </si>
  <si>
    <t>11:28:26am</t>
  </si>
  <si>
    <t>H49</t>
  </si>
  <si>
    <t>11:51:56am</t>
  </si>
  <si>
    <t>H50</t>
  </si>
  <si>
    <t>11:56:41am</t>
  </si>
  <si>
    <t>H51</t>
  </si>
  <si>
    <t>12:10:01pm</t>
  </si>
  <si>
    <t>H52</t>
  </si>
  <si>
    <t>12:16:31pm</t>
  </si>
  <si>
    <t>H53</t>
  </si>
  <si>
    <t>12:21:31pm</t>
  </si>
  <si>
    <t>H54</t>
  </si>
  <si>
    <t>12:29:16pm</t>
  </si>
  <si>
    <t>H55</t>
  </si>
  <si>
    <t>08:32:01am</t>
  </si>
  <si>
    <t>H56</t>
  </si>
  <si>
    <t>08:20:11am</t>
  </si>
  <si>
    <t>H57</t>
  </si>
  <si>
    <t>08:58:56am</t>
  </si>
  <si>
    <t>H58</t>
  </si>
  <si>
    <t>1 to paele...</t>
  </si>
  <si>
    <t>09:09:21am</t>
  </si>
  <si>
    <t>H59</t>
  </si>
  <si>
    <t>02:03:31pm</t>
  </si>
  <si>
    <t>H60</t>
  </si>
  <si>
    <t>01:56:01pm</t>
  </si>
  <si>
    <t>H61</t>
  </si>
  <si>
    <t>01:48:11pm</t>
  </si>
  <si>
    <t>H62</t>
  </si>
  <si>
    <t>01:37:46pm</t>
  </si>
  <si>
    <t>H63</t>
  </si>
  <si>
    <t>01:28:06pm</t>
  </si>
  <si>
    <t>H64</t>
  </si>
  <si>
    <t>01:21:31pm</t>
  </si>
  <si>
    <t>H65</t>
  </si>
  <si>
    <t>01:12:56pm</t>
  </si>
  <si>
    <t>H66</t>
  </si>
  <si>
    <t>01:05:36pm</t>
  </si>
  <si>
    <t>H67</t>
  </si>
  <si>
    <t>H68</t>
  </si>
  <si>
    <t>12:49:06pm</t>
  </si>
  <si>
    <t>H69</t>
  </si>
  <si>
    <t>12:44:36pm</t>
  </si>
  <si>
    <t>H70</t>
  </si>
  <si>
    <t>08:42:31am</t>
  </si>
  <si>
    <t>H71</t>
  </si>
  <si>
    <t>08:54:11am</t>
  </si>
  <si>
    <t>H72</t>
  </si>
  <si>
    <t>09:15:06am</t>
  </si>
  <si>
    <t>H73</t>
  </si>
  <si>
    <t>09:25:16am</t>
  </si>
  <si>
    <t>H74</t>
  </si>
  <si>
    <t>09:33:31am</t>
  </si>
  <si>
    <t>H75</t>
  </si>
  <si>
    <t>09:47:01am</t>
  </si>
  <si>
    <t>H76</t>
  </si>
  <si>
    <t>2 ved savgrav</t>
  </si>
  <si>
    <t>09:56:41am</t>
  </si>
  <si>
    <t>H77</t>
  </si>
  <si>
    <t>10:07:26am</t>
  </si>
  <si>
    <t>H78</t>
  </si>
  <si>
    <t>1 pael koert ned</t>
  </si>
  <si>
    <t>10:26:26am</t>
  </si>
  <si>
    <t>H79</t>
  </si>
  <si>
    <t>10:32:56am</t>
  </si>
  <si>
    <t>H80</t>
  </si>
  <si>
    <t>10:41:11am</t>
  </si>
  <si>
    <t>H81</t>
  </si>
  <si>
    <t>3 pael liggende</t>
  </si>
  <si>
    <t>10:53:21am</t>
  </si>
  <si>
    <t>H82</t>
  </si>
  <si>
    <t>11:28:16am</t>
  </si>
  <si>
    <t>H83</t>
  </si>
  <si>
    <t>11:15:41am</t>
  </si>
  <si>
    <t>H84</t>
  </si>
  <si>
    <t>08:07:41am</t>
  </si>
  <si>
    <t>H85</t>
  </si>
  <si>
    <t>2 peal veak</t>
  </si>
  <si>
    <t>03:00:26pm</t>
  </si>
  <si>
    <t>H86</t>
  </si>
  <si>
    <t>02:46:06pm</t>
  </si>
  <si>
    <t>H87</t>
  </si>
  <si>
    <t>02:30:41pm</t>
  </si>
  <si>
    <t>H88</t>
  </si>
  <si>
    <t>2 pael veak</t>
  </si>
  <si>
    <t>02:17:36pm</t>
  </si>
  <si>
    <t>H89</t>
  </si>
  <si>
    <t>02:01:31pm</t>
  </si>
  <si>
    <t>H90</t>
  </si>
  <si>
    <t>12:52:01pm</t>
  </si>
  <si>
    <t>H91</t>
  </si>
  <si>
    <t>12:44:56pm</t>
  </si>
  <si>
    <t>H92</t>
  </si>
  <si>
    <t>12:31:36pm</t>
  </si>
  <si>
    <t>H93</t>
  </si>
  <si>
    <t>12:25:16pm</t>
  </si>
  <si>
    <t>H94</t>
  </si>
  <si>
    <t>12:18:26pm</t>
  </si>
  <si>
    <t>H95</t>
  </si>
  <si>
    <t>12:06:36pm</t>
  </si>
  <si>
    <t>H96</t>
  </si>
  <si>
    <t>11:58:51am</t>
  </si>
  <si>
    <t>H97</t>
  </si>
  <si>
    <t>11:44:46am</t>
  </si>
  <si>
    <t>H98</t>
  </si>
  <si>
    <t>08:33:06am</t>
  </si>
  <si>
    <t>H99</t>
  </si>
  <si>
    <t>08:43:51am</t>
  </si>
  <si>
    <t>H100</t>
  </si>
  <si>
    <t>08:51:41am</t>
  </si>
  <si>
    <t>H101</t>
  </si>
  <si>
    <t>09:01:01am</t>
  </si>
  <si>
    <t>H102</t>
  </si>
  <si>
    <t>09:12:51am</t>
  </si>
  <si>
    <t>H103</t>
  </si>
  <si>
    <t>09:21:16am</t>
  </si>
  <si>
    <t>H104</t>
  </si>
  <si>
    <t>09:33:56am</t>
  </si>
  <si>
    <t>H105</t>
  </si>
  <si>
    <t>H106</t>
  </si>
  <si>
    <t>3 pael veak</t>
  </si>
  <si>
    <t>H107</t>
  </si>
  <si>
    <t>10:34:46am</t>
  </si>
  <si>
    <t>H108</t>
  </si>
  <si>
    <t>10:41:16am</t>
  </si>
  <si>
    <t>H109</t>
  </si>
  <si>
    <t>10:54:56am</t>
  </si>
  <si>
    <t>H110</t>
  </si>
  <si>
    <t>10:59:51am</t>
  </si>
  <si>
    <t>H111</t>
  </si>
  <si>
    <t>H112</t>
  </si>
  <si>
    <t>01:53:01pm</t>
  </si>
  <si>
    <t>H113</t>
  </si>
  <si>
    <t>01:42:46pm</t>
  </si>
  <si>
    <t>H114</t>
  </si>
  <si>
    <t>01:33:06pm</t>
  </si>
  <si>
    <t>H115</t>
  </si>
  <si>
    <t>01:22:06pm</t>
  </si>
  <si>
    <t>H116</t>
  </si>
  <si>
    <t>12:54:31pm</t>
  </si>
  <si>
    <t>H117</t>
  </si>
  <si>
    <t>H118</t>
  </si>
  <si>
    <t>H119</t>
  </si>
  <si>
    <t>12:26:41pm</t>
  </si>
  <si>
    <t>H120</t>
  </si>
  <si>
    <t>12:16:11pm</t>
  </si>
  <si>
    <t>H121</t>
  </si>
  <si>
    <t>12:08:36pm</t>
  </si>
  <si>
    <t>H122</t>
  </si>
  <si>
    <t>11:52:36am</t>
  </si>
  <si>
    <t>H123</t>
  </si>
  <si>
    <t>11:47:16am</t>
  </si>
  <si>
    <t>H124</t>
  </si>
  <si>
    <t>11:40:41am</t>
  </si>
  <si>
    <t>H125</t>
  </si>
  <si>
    <t>11:16:46am</t>
  </si>
  <si>
    <t>H126</t>
  </si>
  <si>
    <t>02:07:31pm</t>
  </si>
  <si>
    <t>H127</t>
  </si>
  <si>
    <t>09:51:21am</t>
  </si>
  <si>
    <t>H128</t>
  </si>
  <si>
    <t>1 punkt under vand</t>
  </si>
  <si>
    <t>10:01:31am</t>
  </si>
  <si>
    <t>H129</t>
  </si>
  <si>
    <t>10:12:06am</t>
  </si>
  <si>
    <t>H130</t>
  </si>
  <si>
    <t>10:20:56am</t>
  </si>
  <si>
    <t>H131</t>
  </si>
  <si>
    <t>10:26:01am</t>
  </si>
  <si>
    <t>H132</t>
  </si>
  <si>
    <t>10:48:56am</t>
  </si>
  <si>
    <t>H133</t>
  </si>
  <si>
    <t>11:00:46am</t>
  </si>
  <si>
    <t>H134</t>
  </si>
  <si>
    <t>11:11:36am</t>
  </si>
  <si>
    <t>H135</t>
  </si>
  <si>
    <t>11:16:51am</t>
  </si>
  <si>
    <t>H136</t>
  </si>
  <si>
    <t>11:23:01am</t>
  </si>
  <si>
    <t>H137</t>
  </si>
  <si>
    <t>11:30:01am</t>
  </si>
  <si>
    <t>H138</t>
  </si>
  <si>
    <t>01:20:56pm</t>
  </si>
  <si>
    <t>H139</t>
  </si>
  <si>
    <t>01:11:56pm</t>
  </si>
  <si>
    <t>H140</t>
  </si>
  <si>
    <t>01:04:01pm</t>
  </si>
  <si>
    <t>H141</t>
  </si>
  <si>
    <t>12:52:56pm</t>
  </si>
  <si>
    <t>H142</t>
  </si>
  <si>
    <t>12:38:06pm</t>
  </si>
  <si>
    <t>H143</t>
  </si>
  <si>
    <t>12:26:46pm</t>
  </si>
  <si>
    <t>H144</t>
  </si>
  <si>
    <t>12:11:56pm</t>
  </si>
  <si>
    <t>H145</t>
  </si>
  <si>
    <t>12:05:56pm</t>
  </si>
  <si>
    <t>H146</t>
  </si>
  <si>
    <t>H147</t>
  </si>
  <si>
    <t>11:41:01am</t>
  </si>
  <si>
    <t>H148</t>
  </si>
  <si>
    <t>01:35:31pm</t>
  </si>
  <si>
    <t>H149</t>
  </si>
  <si>
    <t>01:44:26pm</t>
  </si>
  <si>
    <t>H150</t>
  </si>
  <si>
    <t>01:52:26pm</t>
  </si>
  <si>
    <t>H151</t>
  </si>
  <si>
    <t>02:36:41pm</t>
  </si>
  <si>
    <t>H152</t>
  </si>
  <si>
    <t>02:28:16pm</t>
  </si>
  <si>
    <t>H153</t>
  </si>
  <si>
    <t>09:05:41am</t>
  </si>
  <si>
    <t>H154</t>
  </si>
  <si>
    <t>09:14:46am</t>
  </si>
  <si>
    <t>H155</t>
  </si>
  <si>
    <t>09:23:36am</t>
  </si>
  <si>
    <t>H156</t>
  </si>
  <si>
    <t>09:34:46am</t>
  </si>
  <si>
    <t>H157</t>
  </si>
  <si>
    <t>1 pael vaek</t>
  </si>
  <si>
    <t>02:05:01pm</t>
  </si>
  <si>
    <t>H158</t>
  </si>
  <si>
    <t>02:09:51pm</t>
  </si>
  <si>
    <t>H159</t>
  </si>
  <si>
    <t>02:19:21pm</t>
  </si>
  <si>
    <t>H160</t>
  </si>
  <si>
    <t>10:10:46am</t>
  </si>
  <si>
    <t>H161</t>
  </si>
  <si>
    <t>10:00:21am</t>
  </si>
  <si>
    <t>H162</t>
  </si>
  <si>
    <t>09:53:06am</t>
  </si>
  <si>
    <t>H163</t>
  </si>
  <si>
    <t>09:44:36am</t>
  </si>
  <si>
    <t>H164</t>
  </si>
  <si>
    <t>10:26:51am</t>
  </si>
  <si>
    <t>H165</t>
  </si>
  <si>
    <t>10:41:31am</t>
  </si>
  <si>
    <t>H166</t>
  </si>
  <si>
    <t>10:50:11am</t>
  </si>
  <si>
    <t>H167</t>
  </si>
  <si>
    <t>10:56:21am</t>
  </si>
  <si>
    <t>H168</t>
  </si>
  <si>
    <t>H169</t>
  </si>
  <si>
    <t>12:52:41pm</t>
  </si>
  <si>
    <t>R1</t>
  </si>
  <si>
    <t>01:06:56pm</t>
  </si>
  <si>
    <t>R2</t>
  </si>
  <si>
    <t>01:18:51pm</t>
  </si>
  <si>
    <t>R3</t>
  </si>
  <si>
    <t>01:49:21pm</t>
  </si>
  <si>
    <t>R4</t>
  </si>
  <si>
    <t>02:46:16pm</t>
  </si>
  <si>
    <t>R5</t>
  </si>
  <si>
    <t>02:37:21pm</t>
  </si>
  <si>
    <t>R6</t>
  </si>
  <si>
    <t>02:22:36pm</t>
  </si>
  <si>
    <t>R7</t>
  </si>
  <si>
    <t>02:08:11pm</t>
  </si>
  <si>
    <t>R8</t>
  </si>
  <si>
    <t>02:01:21pm</t>
  </si>
  <si>
    <t>R9</t>
  </si>
  <si>
    <t>10:13:31am</t>
  </si>
  <si>
    <t>R10</t>
  </si>
  <si>
    <t>10:04:41am</t>
  </si>
  <si>
    <t>R11</t>
  </si>
  <si>
    <t>03:19:41pm</t>
  </si>
  <si>
    <t>R12</t>
  </si>
  <si>
    <t>02:58:16pm</t>
  </si>
  <si>
    <t>R13</t>
  </si>
  <si>
    <t>03:11:56pm</t>
  </si>
  <si>
    <t>R14</t>
  </si>
  <si>
    <t>08:33:11am</t>
  </si>
  <si>
    <t>R15</t>
  </si>
  <si>
    <t>08:41:31am</t>
  </si>
  <si>
    <t>R16</t>
  </si>
  <si>
    <t>08:49:16am</t>
  </si>
  <si>
    <t>R17</t>
  </si>
  <si>
    <t>08:56:51am</t>
  </si>
  <si>
    <t>R18</t>
  </si>
  <si>
    <t>09:13:31am</t>
  </si>
  <si>
    <t>R19</t>
  </si>
  <si>
    <t>09:22:21am</t>
  </si>
  <si>
    <t>R20</t>
  </si>
  <si>
    <t>R21</t>
  </si>
  <si>
    <t>09:44:21am</t>
  </si>
  <si>
    <t>R22</t>
  </si>
  <si>
    <t>09:59:06am</t>
  </si>
  <si>
    <t>R23</t>
  </si>
  <si>
    <t>12:44:41pm</t>
  </si>
  <si>
    <t>R24</t>
  </si>
  <si>
    <t>12:26:11pm</t>
  </si>
  <si>
    <t>R25</t>
  </si>
  <si>
    <t>12:16:41pm</t>
  </si>
  <si>
    <t>R26</t>
  </si>
  <si>
    <t>12:02:26pm</t>
  </si>
  <si>
    <t>R27</t>
  </si>
  <si>
    <t>11:55:21am</t>
  </si>
  <si>
    <t>R28</t>
  </si>
  <si>
    <t>11:34:46am</t>
  </si>
  <si>
    <t>R29</t>
  </si>
  <si>
    <t>11:26:31am</t>
  </si>
  <si>
    <t>R30</t>
  </si>
  <si>
    <t>11:17:16am</t>
  </si>
  <si>
    <t>R31</t>
  </si>
  <si>
    <t>11:11:01am</t>
  </si>
  <si>
    <t>R32</t>
  </si>
  <si>
    <t>10:50:16am</t>
  </si>
  <si>
    <t>R33</t>
  </si>
  <si>
    <t>10:35:21am</t>
  </si>
  <si>
    <t>R34</t>
  </si>
  <si>
    <t>10:27:41am</t>
  </si>
  <si>
    <t>R35</t>
  </si>
  <si>
    <t>12:58:36pm</t>
  </si>
  <si>
    <t>R36</t>
  </si>
  <si>
    <t>01:14:56pm</t>
  </si>
  <si>
    <t>R37</t>
  </si>
  <si>
    <t>01:24:56pm</t>
  </si>
  <si>
    <t>R38</t>
  </si>
  <si>
    <t>01:35:41pm</t>
  </si>
  <si>
    <t>R39</t>
  </si>
  <si>
    <t>01:49:16pm</t>
  </si>
  <si>
    <t>R40</t>
  </si>
  <si>
    <t>02:05:56pm</t>
  </si>
  <si>
    <t>R41</t>
  </si>
  <si>
    <t>02:15:46pm</t>
  </si>
  <si>
    <t>R42</t>
  </si>
  <si>
    <t>10:49:21am</t>
  </si>
  <si>
    <t>R43</t>
  </si>
  <si>
    <t>10:59:41am</t>
  </si>
  <si>
    <t>R44</t>
  </si>
  <si>
    <t>11:06:41am</t>
  </si>
  <si>
    <t>R45</t>
  </si>
  <si>
    <t>11:13:26am</t>
  </si>
  <si>
    <t>R46</t>
  </si>
  <si>
    <t>11:26:36am</t>
  </si>
  <si>
    <t>R47</t>
  </si>
  <si>
    <t>11:34:36am</t>
  </si>
  <si>
    <t>R48</t>
  </si>
  <si>
    <t>11:42:36am</t>
  </si>
  <si>
    <t>R49</t>
  </si>
  <si>
    <t>02:25:01pm</t>
  </si>
  <si>
    <t>R50</t>
  </si>
  <si>
    <t>02:16:06pm</t>
  </si>
  <si>
    <t>R51</t>
  </si>
  <si>
    <t>02:07:11pm</t>
  </si>
  <si>
    <t>R52</t>
  </si>
  <si>
    <t>02:00:41pm</t>
  </si>
  <si>
    <t>R53</t>
  </si>
  <si>
    <t>01:48:06pm</t>
  </si>
  <si>
    <t>R54</t>
  </si>
  <si>
    <t>01:39:26pm</t>
  </si>
  <si>
    <t>R55</t>
  </si>
  <si>
    <t>5</t>
  </si>
  <si>
    <t>01:34:16pm</t>
  </si>
  <si>
    <t>R56</t>
  </si>
  <si>
    <t>01:22:11pm</t>
  </si>
  <si>
    <t>R57</t>
  </si>
  <si>
    <t>01:09:26pm</t>
  </si>
  <si>
    <t>R58</t>
  </si>
  <si>
    <t>12:53:36pm</t>
  </si>
  <si>
    <t>R59</t>
  </si>
  <si>
    <t>1 punktet ligger ik helt rigtigt</t>
  </si>
  <si>
    <t>12:48:26pm</t>
  </si>
  <si>
    <t>R60</t>
  </si>
  <si>
    <t>4 500/500 pae l fundet liggende</t>
  </si>
  <si>
    <t>12:22:26pm</t>
  </si>
  <si>
    <t>R61</t>
  </si>
  <si>
    <t>12:10:21pm</t>
  </si>
  <si>
    <t>R62</t>
  </si>
  <si>
    <t>12:04:56pm</t>
  </si>
  <si>
    <t>R63</t>
  </si>
  <si>
    <t>11:53:26am</t>
  </si>
  <si>
    <t>R64</t>
  </si>
  <si>
    <t>02:44:51pm</t>
  </si>
  <si>
    <t>R65</t>
  </si>
  <si>
    <t>02:50:06pm</t>
  </si>
  <si>
    <t>R66</t>
  </si>
  <si>
    <t>03:03:26pm</t>
  </si>
  <si>
    <t>R67</t>
  </si>
  <si>
    <t>03:18:26pm</t>
  </si>
  <si>
    <t>R68</t>
  </si>
  <si>
    <t>07:40:41am</t>
  </si>
  <si>
    <t>R69</t>
  </si>
  <si>
    <t>07:49:41am</t>
  </si>
  <si>
    <t>R70</t>
  </si>
  <si>
    <t>08:03:21am</t>
  </si>
  <si>
    <t>R71</t>
  </si>
  <si>
    <t>08:14:31am</t>
  </si>
  <si>
    <t>R72</t>
  </si>
  <si>
    <t>08:22:41am</t>
  </si>
  <si>
    <t>R73</t>
  </si>
  <si>
    <t>08:35:11am</t>
  </si>
  <si>
    <t>R74</t>
  </si>
  <si>
    <t>08:41:16am</t>
  </si>
  <si>
    <t>R75</t>
  </si>
  <si>
    <t>08:50:31am</t>
  </si>
  <si>
    <t>R76</t>
  </si>
  <si>
    <t>09:15:01am</t>
  </si>
  <si>
    <t>R77</t>
  </si>
  <si>
    <t>09:28:31am</t>
  </si>
  <si>
    <t>R78</t>
  </si>
  <si>
    <t>09:38:01am</t>
  </si>
  <si>
    <t>R79</t>
  </si>
  <si>
    <t>12:30:31pm</t>
  </si>
  <si>
    <t>R80</t>
  </si>
  <si>
    <t>12:43:31pm</t>
  </si>
  <si>
    <t>R81</t>
  </si>
  <si>
    <t>12:02:51pm</t>
  </si>
  <si>
    <t>R82</t>
  </si>
  <si>
    <t>11:49:56am</t>
  </si>
  <si>
    <t>R83</t>
  </si>
  <si>
    <t>11:41:21am</t>
  </si>
  <si>
    <t>R84</t>
  </si>
  <si>
    <t>11:27:51am</t>
  </si>
  <si>
    <t>R85</t>
  </si>
  <si>
    <t>11:21:21am</t>
  </si>
  <si>
    <t>R86</t>
  </si>
  <si>
    <t>10:51:26am</t>
  </si>
  <si>
    <t>R87</t>
  </si>
  <si>
    <t>10:43:11am</t>
  </si>
  <si>
    <t>R88</t>
  </si>
  <si>
    <t>10:35:41am</t>
  </si>
  <si>
    <t>R89</t>
  </si>
  <si>
    <t>10:28:16am</t>
  </si>
  <si>
    <t>R90</t>
  </si>
  <si>
    <t>10:21:51am</t>
  </si>
  <si>
    <t>R91</t>
  </si>
  <si>
    <t>10:09:56am</t>
  </si>
  <si>
    <t>R92</t>
  </si>
  <si>
    <t>10:01:36am</t>
  </si>
  <si>
    <t>R93</t>
  </si>
  <si>
    <t>09:52:21am</t>
  </si>
  <si>
    <t>R94</t>
  </si>
  <si>
    <t>01:03:41pm</t>
  </si>
  <si>
    <t>R95</t>
  </si>
  <si>
    <t>01:16:16pm</t>
  </si>
  <si>
    <t>R96</t>
  </si>
  <si>
    <t>01:21:41pm</t>
  </si>
  <si>
    <t>R97</t>
  </si>
  <si>
    <t>01:27:11pm</t>
  </si>
  <si>
    <t>R98</t>
  </si>
  <si>
    <t>R99</t>
  </si>
  <si>
    <t>2 pael væk</t>
  </si>
  <si>
    <t>07:56:51am</t>
  </si>
  <si>
    <t>R100</t>
  </si>
  <si>
    <t>08:15:16am</t>
  </si>
  <si>
    <t>R101</t>
  </si>
  <si>
    <t>R102</t>
  </si>
  <si>
    <t>08:26:46am</t>
  </si>
  <si>
    <t>R103</t>
  </si>
  <si>
    <t>2 pael vaek.</t>
  </si>
  <si>
    <t>R104</t>
  </si>
  <si>
    <t>08:48:11am</t>
  </si>
  <si>
    <t>R105</t>
  </si>
  <si>
    <t>08:55:01am</t>
  </si>
  <si>
    <t>R106</t>
  </si>
  <si>
    <t>02:53:26pm</t>
  </si>
  <si>
    <t>R107</t>
  </si>
  <si>
    <t>02:20:36pm</t>
  </si>
  <si>
    <t>R108</t>
  </si>
  <si>
    <t>02:03:56pm</t>
  </si>
  <si>
    <t>R109</t>
  </si>
  <si>
    <t>01:29:31pm</t>
  </si>
  <si>
    <t>R110</t>
  </si>
  <si>
    <t>12:13:11pm</t>
  </si>
  <si>
    <t>R111</t>
  </si>
  <si>
    <t>12:07:16pm</t>
  </si>
  <si>
    <t>R112</t>
  </si>
  <si>
    <t>11:56:46am</t>
  </si>
  <si>
    <t>R113</t>
  </si>
  <si>
    <t>11:50:11am</t>
  </si>
  <si>
    <t>R114</t>
  </si>
  <si>
    <t>11:36:31am</t>
  </si>
  <si>
    <t>R115</t>
  </si>
  <si>
    <t>11:30:21am</t>
  </si>
  <si>
    <t>R116</t>
  </si>
  <si>
    <t>11:19:46am</t>
  </si>
  <si>
    <t>R117</t>
  </si>
  <si>
    <t>11:14:21am</t>
  </si>
  <si>
    <t>R118</t>
  </si>
  <si>
    <t>10:55:26am</t>
  </si>
  <si>
    <t>R119</t>
  </si>
  <si>
    <t>09:37:06am</t>
  </si>
  <si>
    <t>R120</t>
  </si>
  <si>
    <t>09:30:36am</t>
  </si>
  <si>
    <t>R121</t>
  </si>
  <si>
    <t>09:22:36am</t>
  </si>
  <si>
    <t>R122</t>
  </si>
  <si>
    <t>09:07:06am</t>
  </si>
  <si>
    <t>R123</t>
  </si>
  <si>
    <t>01:02:36pm</t>
  </si>
  <si>
    <t>R124</t>
  </si>
  <si>
    <t>01:17:56pm</t>
  </si>
  <si>
    <t>R125</t>
  </si>
  <si>
    <t>03:02:46pm</t>
  </si>
  <si>
    <t>R126</t>
  </si>
  <si>
    <t>03:09:46pm</t>
  </si>
  <si>
    <t>R127</t>
  </si>
  <si>
    <t>03:16:56pm</t>
  </si>
  <si>
    <t>R128</t>
  </si>
  <si>
    <t>09:12:56am</t>
  </si>
  <si>
    <t>R129</t>
  </si>
  <si>
    <t>09:22:46am</t>
  </si>
  <si>
    <t>R130</t>
  </si>
  <si>
    <t>09:34:01am</t>
  </si>
  <si>
    <t>R131</t>
  </si>
  <si>
    <t>09:43:46am</t>
  </si>
  <si>
    <t>R132</t>
  </si>
  <si>
    <t>09:53:41am</t>
  </si>
  <si>
    <t>R133</t>
  </si>
  <si>
    <t>10:06:31am</t>
  </si>
  <si>
    <t>R134</t>
  </si>
  <si>
    <t>10:17:46am</t>
  </si>
  <si>
    <t>R135</t>
  </si>
  <si>
    <t>10:23:31am</t>
  </si>
  <si>
    <t>R136</t>
  </si>
  <si>
    <t>01:55:56pm</t>
  </si>
  <si>
    <t>R137</t>
  </si>
  <si>
    <t>01:42:31pm</t>
  </si>
  <si>
    <t>R138</t>
  </si>
  <si>
    <t>01:37:16pm</t>
  </si>
  <si>
    <t>R139</t>
  </si>
  <si>
    <t>01:29:46pm</t>
  </si>
  <si>
    <t>R140</t>
  </si>
  <si>
    <t>11:24:11am</t>
  </si>
  <si>
    <t>R141</t>
  </si>
  <si>
    <t>11:09:31am</t>
  </si>
  <si>
    <t>R142</t>
  </si>
  <si>
    <t>10:51:31am</t>
  </si>
  <si>
    <t>R143</t>
  </si>
  <si>
    <t>10:42:21am</t>
  </si>
  <si>
    <t>R144</t>
  </si>
  <si>
    <t>10:34:31am</t>
  </si>
  <si>
    <t>R145</t>
  </si>
  <si>
    <t>12:22:06pm</t>
  </si>
  <si>
    <t>R146</t>
  </si>
  <si>
    <t>02:02:31pm</t>
  </si>
  <si>
    <t>R147</t>
  </si>
  <si>
    <t>02:23:31pm</t>
  </si>
  <si>
    <t>R148</t>
  </si>
  <si>
    <t>02:28:06pm</t>
  </si>
  <si>
    <t>R149</t>
  </si>
  <si>
    <t>02:41:36pm</t>
  </si>
  <si>
    <t>R150</t>
  </si>
  <si>
    <t>02:46:36pm</t>
  </si>
  <si>
    <t>R151</t>
  </si>
  <si>
    <t>R152</t>
  </si>
  <si>
    <t>03:10:11pm</t>
  </si>
  <si>
    <t>R153</t>
  </si>
  <si>
    <t>08:11:36am</t>
  </si>
  <si>
    <t>R154</t>
  </si>
  <si>
    <t>08:18:41am</t>
  </si>
  <si>
    <t>R155</t>
  </si>
  <si>
    <t>12:13:06pm</t>
  </si>
  <si>
    <t>R156</t>
  </si>
  <si>
    <t>02:10:16pm</t>
  </si>
  <si>
    <t>R157</t>
  </si>
  <si>
    <t>02:17:46pm</t>
  </si>
  <si>
    <t>R158</t>
  </si>
  <si>
    <t>09:10:21am</t>
  </si>
  <si>
    <t>R159</t>
  </si>
  <si>
    <t>08:51:06am</t>
  </si>
  <si>
    <t>R160</t>
  </si>
  <si>
    <t>08:45:11am</t>
  </si>
  <si>
    <t>R161</t>
  </si>
  <si>
    <t>08:33:46am</t>
  </si>
  <si>
    <t>R162</t>
  </si>
  <si>
    <t>08:24:21am</t>
  </si>
  <si>
    <t>R163</t>
  </si>
  <si>
    <t>901-388</t>
  </si>
  <si>
    <t>901-389</t>
  </si>
  <si>
    <t>901-390</t>
  </si>
  <si>
    <t>901-391</t>
  </si>
  <si>
    <t>901-392</t>
  </si>
  <si>
    <t>901-393</t>
  </si>
  <si>
    <t>901-394</t>
  </si>
  <si>
    <t>902-387</t>
  </si>
  <si>
    <t>902-388</t>
  </si>
  <si>
    <t>902-389</t>
  </si>
  <si>
    <t>902-390</t>
  </si>
  <si>
    <t>902-391</t>
  </si>
  <si>
    <t>902-392</t>
  </si>
  <si>
    <t>902-393</t>
  </si>
  <si>
    <t>902-394</t>
  </si>
  <si>
    <t>902-395</t>
  </si>
  <si>
    <t>903-386</t>
  </si>
  <si>
    <t>903-387</t>
  </si>
  <si>
    <t>903-388</t>
  </si>
  <si>
    <t>903-389</t>
  </si>
  <si>
    <t>903-390</t>
  </si>
  <si>
    <t>903-391</t>
  </si>
  <si>
    <t>903-392</t>
  </si>
  <si>
    <t>903-393</t>
  </si>
  <si>
    <t>903-394</t>
  </si>
  <si>
    <t>903-395</t>
  </si>
  <si>
    <t>903-396</t>
  </si>
  <si>
    <t>903-397</t>
  </si>
  <si>
    <t>904-385</t>
  </si>
  <si>
    <t>904-386</t>
  </si>
  <si>
    <t>904-387</t>
  </si>
  <si>
    <t>904-388</t>
  </si>
  <si>
    <t>904-389</t>
  </si>
  <si>
    <t>904-390</t>
  </si>
  <si>
    <t>904-391</t>
  </si>
  <si>
    <t>904-392</t>
  </si>
  <si>
    <t>904-393</t>
  </si>
  <si>
    <t>904-394</t>
  </si>
  <si>
    <t>904-395</t>
  </si>
  <si>
    <t>904-396</t>
  </si>
  <si>
    <t>904-397</t>
  </si>
  <si>
    <t>905-385</t>
  </si>
  <si>
    <t>905-386</t>
  </si>
  <si>
    <t>905-387</t>
  </si>
  <si>
    <t>905-388</t>
  </si>
  <si>
    <t>905-389</t>
  </si>
  <si>
    <t>905-390</t>
  </si>
  <si>
    <t>905-391</t>
  </si>
  <si>
    <t>905-392</t>
  </si>
  <si>
    <t>905-393</t>
  </si>
  <si>
    <t>905-394</t>
  </si>
  <si>
    <t>905-395</t>
  </si>
  <si>
    <t>905-396</t>
  </si>
  <si>
    <t>905-397</t>
  </si>
  <si>
    <t>905-398</t>
  </si>
  <si>
    <t>906-385</t>
  </si>
  <si>
    <t>906-386</t>
  </si>
  <si>
    <t>906-387</t>
  </si>
  <si>
    <t>906-388</t>
  </si>
  <si>
    <t>906-389</t>
  </si>
  <si>
    <t>906-390</t>
  </si>
  <si>
    <t>906-391</t>
  </si>
  <si>
    <t>906-392</t>
  </si>
  <si>
    <t>906-393</t>
  </si>
  <si>
    <t>906-394</t>
  </si>
  <si>
    <t>906-395</t>
  </si>
  <si>
    <t>906-396</t>
  </si>
  <si>
    <t>906-397</t>
  </si>
  <si>
    <t>906-398</t>
  </si>
  <si>
    <t>906-399</t>
  </si>
  <si>
    <t>907-386</t>
  </si>
  <si>
    <t>907-387</t>
  </si>
  <si>
    <t>907-388</t>
  </si>
  <si>
    <t>907-389</t>
  </si>
  <si>
    <t>907-390</t>
  </si>
  <si>
    <t>907-391</t>
  </si>
  <si>
    <t>907-392</t>
  </si>
  <si>
    <t>907-393</t>
  </si>
  <si>
    <t>907-394</t>
  </si>
  <si>
    <t>907-395</t>
  </si>
  <si>
    <t>907-396</t>
  </si>
  <si>
    <t>907-397</t>
  </si>
  <si>
    <t>907-398</t>
  </si>
  <si>
    <t>907-399</t>
  </si>
  <si>
    <t>908-386</t>
  </si>
  <si>
    <t>908-387</t>
  </si>
  <si>
    <t>908-388</t>
  </si>
  <si>
    <t>908-389</t>
  </si>
  <si>
    <t>908-390</t>
  </si>
  <si>
    <t>908-391</t>
  </si>
  <si>
    <t>908-392</t>
  </si>
  <si>
    <t>908-393</t>
  </si>
  <si>
    <t>908-394</t>
  </si>
  <si>
    <t>908-395</t>
  </si>
  <si>
    <t>908-396</t>
  </si>
  <si>
    <t>908-397</t>
  </si>
  <si>
    <t>908-398</t>
  </si>
  <si>
    <t>908-399</t>
  </si>
  <si>
    <t>909-386</t>
  </si>
  <si>
    <t>909-387</t>
  </si>
  <si>
    <t>909-388</t>
  </si>
  <si>
    <t>909-389</t>
  </si>
  <si>
    <t>909-390</t>
  </si>
  <si>
    <t>909-391</t>
  </si>
  <si>
    <t>909-392</t>
  </si>
  <si>
    <t>909-393</t>
  </si>
  <si>
    <t>909-394</t>
  </si>
  <si>
    <t>909-395</t>
  </si>
  <si>
    <t>909-396</t>
  </si>
  <si>
    <t>909-397</t>
  </si>
  <si>
    <t>909-398</t>
  </si>
  <si>
    <t>909-399</t>
  </si>
  <si>
    <t>910-386</t>
  </si>
  <si>
    <t>910-387</t>
  </si>
  <si>
    <t>910-388</t>
  </si>
  <si>
    <t>910-389</t>
  </si>
  <si>
    <t>910-390</t>
  </si>
  <si>
    <t>910-391</t>
  </si>
  <si>
    <t>910-392</t>
  </si>
  <si>
    <t>910-393</t>
  </si>
  <si>
    <t>910-394</t>
  </si>
  <si>
    <t>910-395</t>
  </si>
  <si>
    <t>910-396</t>
  </si>
  <si>
    <t>910-397</t>
  </si>
  <si>
    <t>910-398</t>
  </si>
  <si>
    <t>910-399</t>
  </si>
  <si>
    <t>911-386</t>
  </si>
  <si>
    <t>911-387</t>
  </si>
  <si>
    <t>911-388</t>
  </si>
  <si>
    <t>911-389</t>
  </si>
  <si>
    <t>911-390</t>
  </si>
  <si>
    <t>911-391</t>
  </si>
  <si>
    <t>911-392</t>
  </si>
  <si>
    <t>911-393</t>
  </si>
  <si>
    <t>911-394</t>
  </si>
  <si>
    <t>911-395</t>
  </si>
  <si>
    <t>911-396</t>
  </si>
  <si>
    <t>911-397</t>
  </si>
  <si>
    <t>912-387</t>
  </si>
  <si>
    <t>912-388</t>
  </si>
  <si>
    <t>912-389</t>
  </si>
  <si>
    <t>912-390</t>
  </si>
  <si>
    <t>912-391</t>
  </si>
  <si>
    <t>912-392</t>
  </si>
  <si>
    <t>912-393</t>
  </si>
  <si>
    <t>912-394</t>
  </si>
  <si>
    <t>912-395</t>
  </si>
  <si>
    <t>912-396</t>
  </si>
  <si>
    <t>913-388</t>
  </si>
  <si>
    <t>913-389</t>
  </si>
  <si>
    <t>913-390</t>
  </si>
  <si>
    <t>913-391</t>
  </si>
  <si>
    <t>913-392</t>
  </si>
  <si>
    <t>913-393</t>
  </si>
  <si>
    <t>913-394</t>
  </si>
  <si>
    <t>913-395</t>
  </si>
  <si>
    <t>913-396</t>
  </si>
  <si>
    <t>914-390</t>
  </si>
  <si>
    <t>914-391</t>
  </si>
  <si>
    <t>914-392</t>
  </si>
  <si>
    <t>914-393</t>
  </si>
  <si>
    <t>914-394</t>
  </si>
  <si>
    <t>914-395</t>
  </si>
  <si>
    <t>914-396</t>
  </si>
  <si>
    <t>915-393</t>
  </si>
  <si>
    <t>915-394</t>
  </si>
  <si>
    <t>915-395</t>
  </si>
  <si>
    <t>915-396</t>
  </si>
  <si>
    <t>916-396</t>
  </si>
  <si>
    <t>920-388</t>
  </si>
  <si>
    <t>920-389</t>
  </si>
  <si>
    <t>920-390</t>
  </si>
  <si>
    <t>920-391</t>
  </si>
  <si>
    <t>921-388</t>
  </si>
  <si>
    <t>921-389</t>
  </si>
  <si>
    <t>921-390</t>
  </si>
  <si>
    <t>921-391</t>
  </si>
  <si>
    <t>921-392</t>
  </si>
  <si>
    <t>921-397</t>
  </si>
  <si>
    <t>921-398</t>
  </si>
  <si>
    <t>922-387</t>
  </si>
  <si>
    <t>922-388</t>
  </si>
  <si>
    <t>922-389</t>
  </si>
  <si>
    <t>922-390</t>
  </si>
  <si>
    <t>922-391</t>
  </si>
  <si>
    <t>922-392</t>
  </si>
  <si>
    <t>922-393</t>
  </si>
  <si>
    <t>922-394</t>
  </si>
  <si>
    <t>922-395</t>
  </si>
  <si>
    <t>922-396</t>
  </si>
  <si>
    <t>922-397</t>
  </si>
  <si>
    <t>922-398</t>
  </si>
  <si>
    <t>923-385</t>
  </si>
  <si>
    <t>923-387</t>
  </si>
  <si>
    <t>923-388</t>
  </si>
  <si>
    <t>923-389</t>
  </si>
  <si>
    <t>923-390</t>
  </si>
  <si>
    <t>923-391</t>
  </si>
  <si>
    <t>923-392</t>
  </si>
  <si>
    <t>923-393</t>
  </si>
  <si>
    <t>923-394</t>
  </si>
  <si>
    <t>923-396</t>
  </si>
  <si>
    <t>923-397</t>
  </si>
  <si>
    <t>923-398</t>
  </si>
  <si>
    <t>924-385</t>
  </si>
  <si>
    <t>924-386</t>
  </si>
  <si>
    <t>924-387</t>
  </si>
  <si>
    <t>924-388</t>
  </si>
  <si>
    <t>924-389</t>
  </si>
  <si>
    <t>924-390</t>
  </si>
  <si>
    <t>924-391</t>
  </si>
  <si>
    <t>924-392</t>
  </si>
  <si>
    <t>924-393</t>
  </si>
  <si>
    <t>924-394</t>
  </si>
  <si>
    <t>924-395</t>
  </si>
  <si>
    <t>924-396</t>
  </si>
  <si>
    <t>924-397</t>
  </si>
  <si>
    <t>924-398</t>
  </si>
  <si>
    <t>925-384</t>
  </si>
  <si>
    <t>925-385</t>
  </si>
  <si>
    <t>925-386</t>
  </si>
  <si>
    <t>925-387</t>
  </si>
  <si>
    <t>925-388</t>
  </si>
  <si>
    <t>925-389</t>
  </si>
  <si>
    <t>925-390</t>
  </si>
  <si>
    <t>925-391</t>
  </si>
  <si>
    <t>925-392</t>
  </si>
  <si>
    <t>925-393</t>
  </si>
  <si>
    <t>925-394</t>
  </si>
  <si>
    <t>925-395</t>
  </si>
  <si>
    <t>925-396</t>
  </si>
  <si>
    <t>925-397</t>
  </si>
  <si>
    <t>925-398</t>
  </si>
  <si>
    <t>926-384</t>
  </si>
  <si>
    <t>926-385</t>
  </si>
  <si>
    <t>926-386</t>
  </si>
  <si>
    <t>926-387</t>
  </si>
  <si>
    <t>926-388</t>
  </si>
  <si>
    <t>926-389</t>
  </si>
  <si>
    <t>926-390</t>
  </si>
  <si>
    <t>926-391</t>
  </si>
  <si>
    <t>926-392</t>
  </si>
  <si>
    <t>926-393</t>
  </si>
  <si>
    <t>926-394</t>
  </si>
  <si>
    <t>926-395</t>
  </si>
  <si>
    <t>926-396</t>
  </si>
  <si>
    <t>926-397</t>
  </si>
  <si>
    <t>926-398</t>
  </si>
  <si>
    <t>927-383</t>
  </si>
  <si>
    <t>927-384</t>
  </si>
  <si>
    <t>927-385</t>
  </si>
  <si>
    <t>927-386</t>
  </si>
  <si>
    <t>927-387</t>
  </si>
  <si>
    <t>927-388</t>
  </si>
  <si>
    <t>927-389</t>
  </si>
  <si>
    <t>927-390</t>
  </si>
  <si>
    <t>927-391</t>
  </si>
  <si>
    <t>927-392</t>
  </si>
  <si>
    <t>927-393</t>
  </si>
  <si>
    <t>927-394</t>
  </si>
  <si>
    <t>927-396</t>
  </si>
  <si>
    <t>927-397</t>
  </si>
  <si>
    <t>927-398</t>
  </si>
  <si>
    <t>928-383</t>
  </si>
  <si>
    <t>928-384</t>
  </si>
  <si>
    <t>928-385</t>
  </si>
  <si>
    <t>928-386</t>
  </si>
  <si>
    <t>928-387</t>
  </si>
  <si>
    <t>928-388</t>
  </si>
  <si>
    <t>928-389</t>
  </si>
  <si>
    <t>928-390</t>
  </si>
  <si>
    <t>928-391</t>
  </si>
  <si>
    <t>928-392</t>
  </si>
  <si>
    <t>928-393</t>
  </si>
  <si>
    <t>928-394</t>
  </si>
  <si>
    <t>928-398</t>
  </si>
  <si>
    <t>928-399</t>
  </si>
  <si>
    <t>928-400</t>
  </si>
  <si>
    <t>928-401</t>
  </si>
  <si>
    <t>929-382</t>
  </si>
  <si>
    <t>929-383</t>
  </si>
  <si>
    <t>929-384</t>
  </si>
  <si>
    <t>929-385</t>
  </si>
  <si>
    <t>929-386</t>
  </si>
  <si>
    <t>929-387</t>
  </si>
  <si>
    <t>929-388</t>
  </si>
  <si>
    <t>929-389</t>
  </si>
  <si>
    <t>929-390</t>
  </si>
  <si>
    <t>929-391</t>
  </si>
  <si>
    <t>929-392</t>
  </si>
  <si>
    <t>929-393</t>
  </si>
  <si>
    <t>929-394</t>
  </si>
  <si>
    <t>929-401</t>
  </si>
  <si>
    <t>929-402</t>
  </si>
  <si>
    <t>930-384</t>
  </si>
  <si>
    <t>930-385</t>
  </si>
  <si>
    <t>930-386</t>
  </si>
  <si>
    <t>930-387</t>
  </si>
  <si>
    <t>930-388</t>
  </si>
  <si>
    <t>930-389</t>
  </si>
  <si>
    <t>930-390</t>
  </si>
  <si>
    <t>930-391</t>
  </si>
  <si>
    <t>930-392</t>
  </si>
  <si>
    <t>930-393</t>
  </si>
  <si>
    <t>930-394</t>
  </si>
  <si>
    <t>931-385</t>
  </si>
  <si>
    <t>931-386</t>
  </si>
  <si>
    <t>931-387</t>
  </si>
  <si>
    <t>931-388</t>
  </si>
  <si>
    <t>931-389</t>
  </si>
  <si>
    <t>931-390</t>
  </si>
  <si>
    <t>931-391</t>
  </si>
  <si>
    <t>931-392</t>
  </si>
  <si>
    <t>931-393</t>
  </si>
  <si>
    <t>932-384</t>
  </si>
  <si>
    <t>932-385</t>
  </si>
  <si>
    <t>932-386</t>
  </si>
  <si>
    <t>932-387</t>
  </si>
  <si>
    <t>932-388</t>
  </si>
  <si>
    <t>932-389</t>
  </si>
  <si>
    <t>932-390</t>
  </si>
  <si>
    <t>932-391</t>
  </si>
  <si>
    <t>932-392</t>
  </si>
  <si>
    <t>932-393</t>
  </si>
  <si>
    <t>933-384</t>
  </si>
  <si>
    <t>933-385</t>
  </si>
  <si>
    <t>933-386</t>
  </si>
  <si>
    <t>933-389</t>
  </si>
  <si>
    <t>933-390</t>
  </si>
  <si>
    <t>933-391</t>
  </si>
  <si>
    <t>933-392</t>
  </si>
  <si>
    <t>933-393</t>
  </si>
  <si>
    <t>Com_2009</t>
  </si>
  <si>
    <t>pole-id</t>
  </si>
  <si>
    <t>plot</t>
  </si>
  <si>
    <t>xCoorOrg</t>
  </si>
  <si>
    <t>yCoorOrg</t>
  </si>
  <si>
    <t>xCoor09</t>
  </si>
  <si>
    <t>yCoor09</t>
  </si>
  <si>
    <t>foto93</t>
  </si>
  <si>
    <t>sketch93</t>
  </si>
  <si>
    <t>flora93</t>
  </si>
  <si>
    <t>flora98</t>
  </si>
  <si>
    <t>flora05</t>
  </si>
  <si>
    <t>pH(KCl)</t>
  </si>
  <si>
    <t>Glødetab (%)</t>
  </si>
  <si>
    <t>CEC (meq/100g tørret jord)</t>
  </si>
  <si>
    <t xml:space="preserve"> Ca (mg/g)</t>
  </si>
  <si>
    <t>K (mg/g)</t>
  </si>
  <si>
    <t>Mg (mg/g)</t>
  </si>
  <si>
    <t xml:space="preserve"> Na (mg/g)</t>
  </si>
  <si>
    <t xml:space="preserve"> P (mg/g)</t>
  </si>
  <si>
    <t>Fugtighed (Vol%)</t>
  </si>
  <si>
    <t>Canopy scope (Antal)</t>
  </si>
  <si>
    <t>Førnelag (cm)</t>
  </si>
  <si>
    <t>Dato (1. runde)</t>
  </si>
  <si>
    <t>Dato kode</t>
  </si>
  <si>
    <t>Nåletræer</t>
  </si>
  <si>
    <t>Bøg</t>
  </si>
  <si>
    <t>Eg</t>
  </si>
  <si>
    <t>Ask</t>
  </si>
  <si>
    <t>Andet</t>
  </si>
  <si>
    <t>Vejkant</t>
  </si>
  <si>
    <t>2 Ahorn</t>
  </si>
  <si>
    <t>1 Thuja + kæmpegran</t>
  </si>
  <si>
    <t>2 Rødgran</t>
  </si>
  <si>
    <t>x</t>
  </si>
  <si>
    <t>2 Sitka</t>
  </si>
  <si>
    <t>2 rødeg</t>
  </si>
  <si>
    <t>1 Rødgran</t>
  </si>
  <si>
    <t>2 Lærk</t>
  </si>
  <si>
    <t>2 Nyplantet området helt åben</t>
  </si>
  <si>
    <t>1 Elm</t>
  </si>
  <si>
    <t>1 Ahorn</t>
  </si>
  <si>
    <t>1 Sitka</t>
  </si>
  <si>
    <t xml:space="preserve">2 Thuja  </t>
  </si>
  <si>
    <t>1 Lærk</t>
  </si>
  <si>
    <t>1 Ædelgran</t>
  </si>
  <si>
    <t>2 Kæmpegran</t>
  </si>
  <si>
    <t>1 Kæmpegran</t>
  </si>
  <si>
    <t>1 Nordmandsgran</t>
  </si>
  <si>
    <t>2 Rødel</t>
  </si>
  <si>
    <t>1 Birk</t>
  </si>
  <si>
    <t>1 Skov-Elm</t>
  </si>
  <si>
    <t>2 Thuja</t>
  </si>
  <si>
    <t>1 Hassel + Hvidtjørn</t>
  </si>
  <si>
    <t>2 Nordmandsgran</t>
  </si>
  <si>
    <t>"Krat"</t>
  </si>
  <si>
    <t>1 Hvidtjørn</t>
  </si>
  <si>
    <t>1 Rødel + Birk</t>
  </si>
  <si>
    <t>2 Gran</t>
  </si>
  <si>
    <t>1 Ahorn + El + Hyld</t>
  </si>
  <si>
    <t>1 Rødeg</t>
  </si>
  <si>
    <t>1 Rødel</t>
  </si>
  <si>
    <t>2 Gråel</t>
  </si>
  <si>
    <t>1 Alm. Ædelgran</t>
  </si>
  <si>
    <t>1 Hassel + Hyld</t>
  </si>
  <si>
    <t>com05</t>
  </si>
  <si>
    <t>com09</t>
  </si>
  <si>
    <t>foto05</t>
  </si>
  <si>
    <t>standcode</t>
  </si>
  <si>
    <t>trees</t>
  </si>
  <si>
    <t>total</t>
  </si>
  <si>
    <t>sq1</t>
  </si>
  <si>
    <t>sq2</t>
  </si>
  <si>
    <t>sq3</t>
  </si>
  <si>
    <t>sq4</t>
  </si>
  <si>
    <t>unident</t>
  </si>
  <si>
    <t>area</t>
  </si>
  <si>
    <t>perimeter</t>
  </si>
  <si>
    <t>shapeindex</t>
  </si>
  <si>
    <t>age</t>
  </si>
  <si>
    <t>class</t>
  </si>
  <si>
    <t>slope</t>
  </si>
  <si>
    <t>aspect</t>
  </si>
  <si>
    <t>altitude</t>
  </si>
  <si>
    <t>soilcode</t>
  </si>
  <si>
    <t>clayCont</t>
  </si>
  <si>
    <t>type</t>
  </si>
  <si>
    <t>ndi</t>
  </si>
  <si>
    <t>open</t>
  </si>
  <si>
    <t>road</t>
  </si>
  <si>
    <t>alnall</t>
  </si>
  <si>
    <t>conmed</t>
  </si>
  <si>
    <t>conold</t>
  </si>
  <si>
    <t>fagmed</t>
  </si>
  <si>
    <t>fagold</t>
  </si>
  <si>
    <t>quemed</t>
  </si>
  <si>
    <t>queold</t>
  </si>
  <si>
    <t>numNeed</t>
  </si>
  <si>
    <t>numFag</t>
  </si>
  <si>
    <t>numQue</t>
  </si>
  <si>
    <t>numAln</t>
  </si>
  <si>
    <t>numTotal</t>
  </si>
  <si>
    <t>areaNeed</t>
  </si>
  <si>
    <t>areaFag</t>
  </si>
  <si>
    <t>areaQuer</t>
  </si>
  <si>
    <t>areaAln</t>
  </si>
  <si>
    <t>areaTotal</t>
  </si>
  <si>
    <t>numDec</t>
  </si>
  <si>
    <t>numCon</t>
  </si>
  <si>
    <t>strdiv</t>
  </si>
  <si>
    <t>941a1</t>
  </si>
  <si>
    <t>quer.med</t>
  </si>
  <si>
    <t>33K</t>
  </si>
  <si>
    <t>K</t>
  </si>
  <si>
    <t>43</t>
  </si>
  <si>
    <t>942c</t>
  </si>
  <si>
    <t>fagu.old</t>
  </si>
  <si>
    <t>937b</t>
  </si>
  <si>
    <t>quer.old</t>
  </si>
  <si>
    <t>937a</t>
  </si>
  <si>
    <t>937c1</t>
  </si>
  <si>
    <t>941c</t>
  </si>
  <si>
    <t>940b</t>
  </si>
  <si>
    <t>943e</t>
  </si>
  <si>
    <t>942a</t>
  </si>
  <si>
    <t>fagu.med</t>
  </si>
  <si>
    <t>942e</t>
  </si>
  <si>
    <t>936d2</t>
  </si>
  <si>
    <t>937e</t>
  </si>
  <si>
    <t>coni.old</t>
  </si>
  <si>
    <t>938d</t>
  </si>
  <si>
    <t>938c</t>
  </si>
  <si>
    <t>940d1</t>
  </si>
  <si>
    <t>940d3</t>
  </si>
  <si>
    <t>44S</t>
  </si>
  <si>
    <t>S</t>
  </si>
  <si>
    <t>940a1</t>
  </si>
  <si>
    <t>coni.med</t>
  </si>
  <si>
    <t>943b2</t>
  </si>
  <si>
    <t>942d</t>
  </si>
  <si>
    <t>946c1</t>
  </si>
  <si>
    <t>44SI</t>
  </si>
  <si>
    <t>SI</t>
  </si>
  <si>
    <t>946b</t>
  </si>
  <si>
    <t>52</t>
  </si>
  <si>
    <t>U</t>
  </si>
  <si>
    <t>936b</t>
  </si>
  <si>
    <t>935b3</t>
  </si>
  <si>
    <t>938a1</t>
  </si>
  <si>
    <t>939a2</t>
  </si>
  <si>
    <t>943c</t>
  </si>
  <si>
    <t>943a</t>
  </si>
  <si>
    <t>946c3</t>
  </si>
  <si>
    <t>936a2</t>
  </si>
  <si>
    <t>SLP</t>
  </si>
  <si>
    <t>V</t>
  </si>
  <si>
    <t>936c</t>
  </si>
  <si>
    <t>935b1</t>
  </si>
  <si>
    <t>935a</t>
  </si>
  <si>
    <t>938b</t>
  </si>
  <si>
    <t>939a1</t>
  </si>
  <si>
    <t>54T</t>
  </si>
  <si>
    <t>T</t>
  </si>
  <si>
    <t>939b</t>
  </si>
  <si>
    <t>943b1</t>
  </si>
  <si>
    <t>945b2</t>
  </si>
  <si>
    <t>945a1</t>
  </si>
  <si>
    <t>947a1</t>
  </si>
  <si>
    <t>44</t>
  </si>
  <si>
    <t>936d1</t>
  </si>
  <si>
    <t>43K</t>
  </si>
  <si>
    <t>935d1</t>
  </si>
  <si>
    <t>33</t>
  </si>
  <si>
    <t>934e</t>
  </si>
  <si>
    <t>alnu.all</t>
  </si>
  <si>
    <t>934b3</t>
  </si>
  <si>
    <t>944a1</t>
  </si>
  <si>
    <t>945a4</t>
  </si>
  <si>
    <t>945b1</t>
  </si>
  <si>
    <t>947b</t>
  </si>
  <si>
    <t>932a</t>
  </si>
  <si>
    <t>935c1</t>
  </si>
  <si>
    <t>934a2</t>
  </si>
  <si>
    <t>934c1</t>
  </si>
  <si>
    <t>944c2</t>
  </si>
  <si>
    <t>944b</t>
  </si>
  <si>
    <t>945a7</t>
  </si>
  <si>
    <t>948b</t>
  </si>
  <si>
    <t>948a1</t>
  </si>
  <si>
    <t>955d1</t>
  </si>
  <si>
    <t>955e1</t>
  </si>
  <si>
    <t>933a</t>
  </si>
  <si>
    <t>933b</t>
  </si>
  <si>
    <t>43S</t>
  </si>
  <si>
    <t>33KS</t>
  </si>
  <si>
    <t>KS</t>
  </si>
  <si>
    <t>934d2</t>
  </si>
  <si>
    <t>949a</t>
  </si>
  <si>
    <t>948c1</t>
  </si>
  <si>
    <t>951a1</t>
  </si>
  <si>
    <t>951b</t>
  </si>
  <si>
    <t>954a1</t>
  </si>
  <si>
    <t>955c</t>
  </si>
  <si>
    <t>932b</t>
  </si>
  <si>
    <t>931a</t>
  </si>
  <si>
    <t>930a</t>
  </si>
  <si>
    <t>929a</t>
  </si>
  <si>
    <t>950a1</t>
  </si>
  <si>
    <t>955b1</t>
  </si>
  <si>
    <t>931c</t>
  </si>
  <si>
    <t>929b</t>
  </si>
  <si>
    <t>928c</t>
  </si>
  <si>
    <t>928b</t>
  </si>
  <si>
    <t>952a1</t>
  </si>
  <si>
    <t>922d</t>
  </si>
  <si>
    <t>931e</t>
  </si>
  <si>
    <t>931f</t>
  </si>
  <si>
    <t>930b</t>
  </si>
  <si>
    <t>928a1</t>
  </si>
  <si>
    <t>928a2</t>
  </si>
  <si>
    <t>952d1</t>
  </si>
  <si>
    <t>923e</t>
  </si>
  <si>
    <t>923a</t>
  </si>
  <si>
    <t>924b</t>
  </si>
  <si>
    <t>927a</t>
  </si>
  <si>
    <t>952c</t>
  </si>
  <si>
    <t>923c</t>
  </si>
  <si>
    <t>924g</t>
  </si>
  <si>
    <t>924c</t>
  </si>
  <si>
    <t>924a1</t>
  </si>
  <si>
    <t>927c1</t>
  </si>
  <si>
    <t>926d</t>
  </si>
  <si>
    <t>953a</t>
  </si>
  <si>
    <t>924e</t>
  </si>
  <si>
    <t>926b1</t>
  </si>
  <si>
    <t>926a1</t>
  </si>
  <si>
    <t>925d</t>
  </si>
  <si>
    <t>925a3</t>
  </si>
  <si>
    <t>926a2</t>
  </si>
  <si>
    <t>925a2</t>
  </si>
  <si>
    <t>920a5</t>
  </si>
  <si>
    <t>920b</t>
  </si>
  <si>
    <t>42</t>
  </si>
  <si>
    <t>920d2</t>
  </si>
  <si>
    <t>919d1</t>
  </si>
  <si>
    <t>920a4</t>
  </si>
  <si>
    <t>920a1</t>
  </si>
  <si>
    <t>919b</t>
  </si>
  <si>
    <t>919c</t>
  </si>
  <si>
    <t>903h</t>
  </si>
  <si>
    <t>903b1</t>
  </si>
  <si>
    <t>917j3</t>
  </si>
  <si>
    <t>917e</t>
  </si>
  <si>
    <t>920a3</t>
  </si>
  <si>
    <t>918d1</t>
  </si>
  <si>
    <t>918a1</t>
  </si>
  <si>
    <t>919a1</t>
  </si>
  <si>
    <t>904a4</t>
  </si>
  <si>
    <t>904a1</t>
  </si>
  <si>
    <t>903a2</t>
  </si>
  <si>
    <t>921b</t>
  </si>
  <si>
    <t>917k2</t>
  </si>
  <si>
    <t>917a2</t>
  </si>
  <si>
    <t>917c1</t>
  </si>
  <si>
    <t>918d2</t>
  </si>
  <si>
    <t>918b1</t>
  </si>
  <si>
    <t>919e</t>
  </si>
  <si>
    <t>903d2</t>
  </si>
  <si>
    <t>916e2</t>
  </si>
  <si>
    <t>916a1</t>
  </si>
  <si>
    <t>917d</t>
  </si>
  <si>
    <t>917a1</t>
  </si>
  <si>
    <t>917b</t>
  </si>
  <si>
    <t>906c1</t>
  </si>
  <si>
    <t>904d</t>
  </si>
  <si>
    <t>904e2</t>
  </si>
  <si>
    <t>903c</t>
  </si>
  <si>
    <t>903a1</t>
  </si>
  <si>
    <t>916h2</t>
  </si>
  <si>
    <t>916d1</t>
  </si>
  <si>
    <t>916b3</t>
  </si>
  <si>
    <t>906c2</t>
  </si>
  <si>
    <t>906b</t>
  </si>
  <si>
    <t>905d</t>
  </si>
  <si>
    <t>905g</t>
  </si>
  <si>
    <t>905h1</t>
  </si>
  <si>
    <t>916f1</t>
  </si>
  <si>
    <t>916b1</t>
  </si>
  <si>
    <t>916c</t>
  </si>
  <si>
    <t>916m</t>
  </si>
  <si>
    <t>906d</t>
  </si>
  <si>
    <t>906a</t>
  </si>
  <si>
    <t>905a1</t>
  </si>
  <si>
    <t>902b2</t>
  </si>
  <si>
    <t>902a1</t>
  </si>
  <si>
    <t>902a2</t>
  </si>
  <si>
    <t>914d</t>
  </si>
  <si>
    <t>915g1</t>
  </si>
  <si>
    <t>915f</t>
  </si>
  <si>
    <t>915d3</t>
  </si>
  <si>
    <t>916l</t>
  </si>
  <si>
    <t>907c</t>
  </si>
  <si>
    <t>907a1</t>
  </si>
  <si>
    <t>905c1</t>
  </si>
  <si>
    <t>33S</t>
  </si>
  <si>
    <t>902b1</t>
  </si>
  <si>
    <t>915h</t>
  </si>
  <si>
    <t>915k1</t>
  </si>
  <si>
    <t>915d1</t>
  </si>
  <si>
    <t>907f</t>
  </si>
  <si>
    <t>907b</t>
  </si>
  <si>
    <t>907a2</t>
  </si>
  <si>
    <t>908a1</t>
  </si>
  <si>
    <t>905f</t>
  </si>
  <si>
    <t>909a1</t>
  </si>
  <si>
    <t>902c</t>
  </si>
  <si>
    <t>901c1</t>
  </si>
  <si>
    <t>914e</t>
  </si>
  <si>
    <t>915a1</t>
  </si>
  <si>
    <t>915b</t>
  </si>
  <si>
    <t>912a1</t>
  </si>
  <si>
    <t>912g</t>
  </si>
  <si>
    <t>912e</t>
  </si>
  <si>
    <t>911d</t>
  </si>
  <si>
    <t>908b</t>
  </si>
  <si>
    <t>908c</t>
  </si>
  <si>
    <t>908d</t>
  </si>
  <si>
    <t>909b</t>
  </si>
  <si>
    <t>901a</t>
  </si>
  <si>
    <t>912d</t>
  </si>
  <si>
    <t>911b</t>
  </si>
  <si>
    <t>911c</t>
  </si>
  <si>
    <t>913f</t>
  </si>
  <si>
    <t>912b</t>
  </si>
  <si>
    <t>911f3</t>
  </si>
  <si>
    <t>911a2</t>
  </si>
  <si>
    <t>910f1</t>
  </si>
  <si>
    <t>909a2</t>
  </si>
  <si>
    <t>913a</t>
  </si>
  <si>
    <t>913b</t>
  </si>
  <si>
    <t>910c</t>
  </si>
  <si>
    <t>910d</t>
  </si>
  <si>
    <t>911a1</t>
  </si>
  <si>
    <t>910g</t>
  </si>
  <si>
    <t>910a</t>
  </si>
  <si>
    <t>909d</t>
  </si>
  <si>
    <t>913e</t>
  </si>
  <si>
    <t>913c</t>
  </si>
  <si>
    <t>913d</t>
  </si>
  <si>
    <t>910b1</t>
  </si>
  <si>
    <t>910e2</t>
  </si>
  <si>
    <t>id_check</t>
  </si>
  <si>
    <t>FOTOS</t>
  </si>
  <si>
    <t>SKETCH</t>
  </si>
  <si>
    <t>FLORA</t>
  </si>
  <si>
    <t>ENVIRONMENT</t>
  </si>
  <si>
    <t>envir93</t>
  </si>
  <si>
    <t>envir05</t>
  </si>
  <si>
    <t>foto09</t>
  </si>
  <si>
    <t>all</t>
  </si>
  <si>
    <t>flora</t>
  </si>
  <si>
    <t>envir</t>
  </si>
  <si>
    <t>photo</t>
  </si>
  <si>
    <t>ph</t>
  </si>
  <si>
    <t>LOI</t>
  </si>
  <si>
    <t>CEC</t>
  </si>
  <si>
    <t>Ca</t>
  </si>
  <si>
    <t>Mg</t>
  </si>
  <si>
    <t>Na</t>
  </si>
  <si>
    <t>P</t>
  </si>
  <si>
    <t>moist</t>
  </si>
  <si>
    <t>camopy</t>
  </si>
  <si>
    <t>foerne</t>
  </si>
  <si>
    <t>Envir in 93 and 05</t>
  </si>
  <si>
    <t>in</t>
  </si>
  <si>
    <t>POINT_X</t>
  </si>
  <si>
    <t>POINT_Y</t>
  </si>
  <si>
    <t>gps survey 2009</t>
  </si>
  <si>
    <t>1 punktet ligger ikke helt rigtigt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</si>
</sst>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5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/>
    </xf>
    <xf numFmtId="0" fontId="3" fillId="0" borderId="0" xfId="2" applyFont="1" applyFill="1" applyBorder="1" applyAlignment="1" applyProtection="1">
      <alignment horizontal="right"/>
      <protection locked="0"/>
    </xf>
    <xf numFmtId="1" fontId="3" fillId="0" borderId="0" xfId="2" applyNumberFormat="1" applyFont="1" applyFill="1" applyBorder="1" applyAlignment="1" applyProtection="1">
      <alignment horizontal="right"/>
      <protection locked="0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2" fontId="5" fillId="0" borderId="0" xfId="0" applyNumberFormat="1" applyFont="1" applyAlignment="1">
      <alignment horizontal="right"/>
    </xf>
    <xf numFmtId="14" fontId="3" fillId="0" borderId="0" xfId="2" applyNumberFormat="1" applyFont="1" applyFill="1" applyBorder="1" applyAlignment="1" applyProtection="1">
      <alignment horizontal="right"/>
      <protection locked="0"/>
    </xf>
    <xf numFmtId="2" fontId="3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6" fillId="0" borderId="0" xfId="0" applyFont="1"/>
    <xf numFmtId="1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2" fontId="3" fillId="0" borderId="0" xfId="2" applyNumberFormat="1" applyFont="1" applyFill="1" applyBorder="1" applyAlignment="1" applyProtection="1">
      <alignment horizontal="right"/>
      <protection locked="0"/>
    </xf>
    <xf numFmtId="2" fontId="5" fillId="0" borderId="0" xfId="0" applyNumberFormat="1" applyFont="1" applyBorder="1" applyAlignment="1">
      <alignment horizontal="right"/>
    </xf>
    <xf numFmtId="2" fontId="5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2" fontId="3" fillId="0" borderId="0" xfId="0" applyNumberFormat="1" applyFont="1" applyBorder="1" applyAlignment="1">
      <alignment horizontal="left"/>
    </xf>
    <xf numFmtId="2" fontId="3" fillId="0" borderId="0" xfId="2" applyNumberFormat="1" applyFont="1" applyFill="1" applyBorder="1" applyAlignment="1" applyProtection="1">
      <alignment horizontal="left"/>
      <protection locked="0"/>
    </xf>
    <xf numFmtId="0" fontId="3" fillId="0" borderId="0" xfId="2" applyFont="1" applyFill="1" applyBorder="1" applyAlignment="1" applyProtection="1">
      <alignment horizontal="left"/>
      <protection locked="0"/>
    </xf>
    <xf numFmtId="1" fontId="3" fillId="0" borderId="0" xfId="2" applyNumberFormat="1" applyFont="1" applyFill="1" applyBorder="1" applyAlignment="1" applyProtection="1">
      <alignment horizontal="left"/>
      <protection locked="0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1" fontId="6" fillId="3" borderId="1" xfId="0" applyNumberFormat="1" applyFont="1" applyFill="1" applyBorder="1" applyAlignment="1">
      <alignment horizontal="right"/>
    </xf>
    <xf numFmtId="1" fontId="6" fillId="3" borderId="1" xfId="1" applyNumberFormat="1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7" fillId="0" borderId="0" xfId="0" applyNumberFormat="1" applyFont="1" applyAlignment="1">
      <alignment horizontal="left"/>
    </xf>
    <xf numFmtId="2" fontId="9" fillId="0" borderId="0" xfId="0" applyNumberFormat="1" applyFont="1" applyBorder="1" applyAlignment="1">
      <alignment horizontal="left"/>
    </xf>
    <xf numFmtId="2" fontId="9" fillId="0" borderId="0" xfId="2" applyNumberFormat="1" applyFont="1" applyFill="1" applyBorder="1" applyAlignment="1" applyProtection="1">
      <alignment horizontal="left"/>
      <protection locked="0"/>
    </xf>
    <xf numFmtId="0" fontId="9" fillId="0" borderId="0" xfId="2" applyFont="1" applyFill="1" applyBorder="1" applyAlignment="1" applyProtection="1">
      <alignment horizontal="left"/>
      <protection locked="0"/>
    </xf>
    <xf numFmtId="2" fontId="7" fillId="0" borderId="0" xfId="0" applyNumberFormat="1" applyFont="1"/>
    <xf numFmtId="0" fontId="5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0" xfId="0" applyFont="1" applyFill="1"/>
    <xf numFmtId="0" fontId="7" fillId="5" borderId="0" xfId="0" applyFont="1" applyFill="1"/>
    <xf numFmtId="0" fontId="7" fillId="5" borderId="0" xfId="0" applyFont="1" applyFill="1" applyAlignment="1">
      <alignment horizontal="center"/>
    </xf>
    <xf numFmtId="2" fontId="0" fillId="0" borderId="0" xfId="0" applyNumberForma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</cellXfs>
  <cellStyles count="3">
    <cellStyle name="20% - Accent5" xfId="1" builtinId="46"/>
    <cellStyle name="Normal" xfId="0" builtinId="0"/>
    <cellStyle name="Normal_AKalø2005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3"/>
  <sheetViews>
    <sheetView workbookViewId="0">
      <selection activeCell="A342" sqref="A342"/>
    </sheetView>
  </sheetViews>
  <sheetFormatPr defaultRowHeight="12.75" x14ac:dyDescent="0.2"/>
  <cols>
    <col min="1" max="2" width="8" style="13" customWidth="1"/>
    <col min="3" max="4" width="12.5703125" style="13" customWidth="1"/>
    <col min="5" max="6" width="12.5703125" style="8" customWidth="1"/>
    <col min="7" max="7" width="15.140625" style="13" customWidth="1"/>
    <col min="8" max="8" width="15.140625" style="2" customWidth="1"/>
    <col min="9" max="9" width="11.42578125" style="13" customWidth="1"/>
    <col min="10" max="10" width="10.140625" style="21" customWidth="1"/>
    <col min="11" max="11" width="10.140625" style="22" customWidth="1"/>
    <col min="12" max="12" width="10.42578125" style="8" customWidth="1"/>
    <col min="13" max="13" width="8" style="13" customWidth="1"/>
    <col min="14" max="16384" width="9.140625" style="1"/>
  </cols>
  <sheetData>
    <row r="1" spans="1:13" s="12" customFormat="1" x14ac:dyDescent="0.2">
      <c r="A1" s="11" t="s">
        <v>1013</v>
      </c>
      <c r="B1" s="11" t="s">
        <v>1014</v>
      </c>
      <c r="C1" s="11" t="s">
        <v>1015</v>
      </c>
      <c r="D1" s="11" t="s">
        <v>1016</v>
      </c>
      <c r="E1" s="16" t="s">
        <v>1017</v>
      </c>
      <c r="F1" s="16" t="s">
        <v>1018</v>
      </c>
      <c r="G1" s="11" t="s">
        <v>1012</v>
      </c>
      <c r="H1" s="17" t="s">
        <v>1</v>
      </c>
      <c r="I1" s="11" t="s">
        <v>2</v>
      </c>
      <c r="J1" s="18" t="s">
        <v>3</v>
      </c>
      <c r="K1" s="19" t="s">
        <v>4</v>
      </c>
      <c r="L1" s="16" t="s">
        <v>5</v>
      </c>
      <c r="M1" s="11" t="s">
        <v>0</v>
      </c>
    </row>
    <row r="2" spans="1:13" x14ac:dyDescent="0.2">
      <c r="A2" s="13" t="s">
        <v>680</v>
      </c>
      <c r="B2" s="13" t="s">
        <v>8</v>
      </c>
      <c r="C2" s="13">
        <v>590100</v>
      </c>
      <c r="D2" s="13">
        <v>6238800</v>
      </c>
      <c r="E2" s="8">
        <v>590105.34875999996</v>
      </c>
      <c r="F2" s="8">
        <v>6238789.8573700003</v>
      </c>
      <c r="G2" s="13" t="s">
        <v>6</v>
      </c>
      <c r="H2" s="20">
        <v>40148</v>
      </c>
      <c r="I2" s="13" t="s">
        <v>7</v>
      </c>
      <c r="J2" s="21">
        <v>12.763</v>
      </c>
      <c r="K2" s="22">
        <v>0.9</v>
      </c>
      <c r="L2" s="8">
        <v>1.72506E-4</v>
      </c>
      <c r="M2" s="13">
        <v>145</v>
      </c>
    </row>
    <row r="3" spans="1:13" x14ac:dyDescent="0.2">
      <c r="A3" s="13" t="s">
        <v>681</v>
      </c>
      <c r="B3" s="13" t="s">
        <v>10</v>
      </c>
      <c r="C3" s="13">
        <v>590100</v>
      </c>
      <c r="D3" s="13">
        <v>6238900</v>
      </c>
      <c r="E3" s="8">
        <v>590103.06136000005</v>
      </c>
      <c r="F3" s="8">
        <v>6238893.7950200001</v>
      </c>
      <c r="G3" s="13" t="s">
        <v>6</v>
      </c>
      <c r="H3" s="20">
        <v>40148</v>
      </c>
      <c r="I3" s="13" t="s">
        <v>9</v>
      </c>
      <c r="J3" s="21">
        <v>12.266</v>
      </c>
      <c r="K3" s="22">
        <v>0.9</v>
      </c>
      <c r="L3" s="8">
        <v>5.6626999999999998E-5</v>
      </c>
      <c r="M3" s="13">
        <v>146</v>
      </c>
    </row>
    <row r="4" spans="1:13" x14ac:dyDescent="0.2">
      <c r="A4" s="13" t="s">
        <v>682</v>
      </c>
      <c r="B4" s="13" t="s">
        <v>12</v>
      </c>
      <c r="C4" s="13">
        <v>590100</v>
      </c>
      <c r="D4" s="13">
        <v>6239000</v>
      </c>
      <c r="E4" s="8">
        <v>590109.76636400004</v>
      </c>
      <c r="F4" s="8">
        <v>6238996.4397799997</v>
      </c>
      <c r="G4" s="13" t="s">
        <v>6</v>
      </c>
      <c r="H4" s="20">
        <v>40148</v>
      </c>
      <c r="I4" s="13" t="s">
        <v>11</v>
      </c>
      <c r="J4" s="21">
        <v>5.5010000000000003</v>
      </c>
      <c r="K4" s="22">
        <v>1.3</v>
      </c>
      <c r="L4" s="8">
        <v>5.9747000000000002E-5</v>
      </c>
      <c r="M4" s="13">
        <v>147</v>
      </c>
    </row>
    <row r="5" spans="1:13" x14ac:dyDescent="0.2">
      <c r="A5" s="13" t="s">
        <v>683</v>
      </c>
      <c r="B5" s="13" t="s">
        <v>15</v>
      </c>
      <c r="C5" s="13">
        <v>590100</v>
      </c>
      <c r="D5" s="13">
        <v>6239100</v>
      </c>
      <c r="E5" s="8">
        <v>590111.81358700001</v>
      </c>
      <c r="F5" s="8">
        <v>6239088.2012299998</v>
      </c>
      <c r="G5" s="13" t="s">
        <v>13</v>
      </c>
      <c r="H5" s="20">
        <v>40148</v>
      </c>
      <c r="I5" s="13" t="s">
        <v>14</v>
      </c>
      <c r="J5" s="21">
        <v>10.026</v>
      </c>
      <c r="K5" s="22">
        <v>0.9</v>
      </c>
      <c r="L5" s="8">
        <v>2.0299E-5</v>
      </c>
      <c r="M5" s="13">
        <v>148</v>
      </c>
    </row>
    <row r="6" spans="1:13" x14ac:dyDescent="0.2">
      <c r="A6" s="13" t="s">
        <v>684</v>
      </c>
      <c r="B6" s="13" t="s">
        <v>18</v>
      </c>
      <c r="C6" s="13">
        <v>590100</v>
      </c>
      <c r="D6" s="13">
        <v>6239200</v>
      </c>
      <c r="E6" s="8">
        <v>590106.81135800004</v>
      </c>
      <c r="F6" s="8">
        <v>6239194.2528499998</v>
      </c>
      <c r="G6" s="13" t="s">
        <v>16</v>
      </c>
      <c r="H6" s="20">
        <v>40148</v>
      </c>
      <c r="I6" s="13" t="s">
        <v>17</v>
      </c>
      <c r="J6" s="21">
        <v>9.4169999999999998</v>
      </c>
      <c r="K6" s="22">
        <v>1</v>
      </c>
      <c r="L6" s="8">
        <v>8.5259000000000005E-5</v>
      </c>
      <c r="M6" s="13">
        <v>149</v>
      </c>
    </row>
    <row r="7" spans="1:13" x14ac:dyDescent="0.2">
      <c r="A7" s="13" t="s">
        <v>685</v>
      </c>
      <c r="B7" s="13" t="s">
        <v>21</v>
      </c>
      <c r="C7" s="13">
        <v>590100</v>
      </c>
      <c r="D7" s="13">
        <v>6239300</v>
      </c>
      <c r="E7" s="8">
        <v>590102.67995699996</v>
      </c>
      <c r="F7" s="8">
        <v>6239297.1761100003</v>
      </c>
      <c r="G7" s="13" t="s">
        <v>19</v>
      </c>
      <c r="H7" s="20">
        <v>40148</v>
      </c>
      <c r="I7" s="13" t="s">
        <v>20</v>
      </c>
      <c r="J7" s="21">
        <v>10.35</v>
      </c>
      <c r="K7" s="22">
        <v>1.2</v>
      </c>
      <c r="L7" s="8">
        <v>1.0011E-5</v>
      </c>
      <c r="M7" s="13">
        <v>150</v>
      </c>
    </row>
    <row r="8" spans="1:13" x14ac:dyDescent="0.2">
      <c r="A8" s="13" t="s">
        <v>686</v>
      </c>
      <c r="B8" s="13" t="s">
        <v>23</v>
      </c>
      <c r="C8" s="13">
        <v>590100</v>
      </c>
      <c r="D8" s="13">
        <v>6239400</v>
      </c>
      <c r="E8" s="8">
        <v>590110.59031100001</v>
      </c>
      <c r="F8" s="8">
        <v>6239401.5965499999</v>
      </c>
      <c r="G8" s="13" t="s">
        <v>6</v>
      </c>
      <c r="H8" s="20">
        <v>40148</v>
      </c>
      <c r="I8" s="13" t="s">
        <v>22</v>
      </c>
      <c r="J8" s="21">
        <v>9.0500000000000007</v>
      </c>
      <c r="K8" s="22">
        <v>1.5</v>
      </c>
      <c r="L8" s="8">
        <v>9.5241000000000005E-5</v>
      </c>
      <c r="M8" s="13">
        <v>151</v>
      </c>
    </row>
    <row r="9" spans="1:13" x14ac:dyDescent="0.2">
      <c r="A9" s="13" t="s">
        <v>687</v>
      </c>
      <c r="B9" s="13" t="s">
        <v>26</v>
      </c>
      <c r="C9" s="13">
        <v>590200</v>
      </c>
      <c r="D9" s="13">
        <v>6238700</v>
      </c>
      <c r="E9" s="8">
        <v>590206.67424700002</v>
      </c>
      <c r="F9" s="8">
        <v>6238692.0069700005</v>
      </c>
      <c r="G9" s="13" t="s">
        <v>24</v>
      </c>
      <c r="H9" s="20">
        <v>40148</v>
      </c>
      <c r="I9" s="13" t="s">
        <v>25</v>
      </c>
      <c r="J9" s="21">
        <v>28.37</v>
      </c>
      <c r="K9" s="22">
        <v>1.5</v>
      </c>
      <c r="L9" s="8">
        <v>3.9644000000000002E-5</v>
      </c>
      <c r="M9" s="13">
        <v>160</v>
      </c>
    </row>
    <row r="10" spans="1:13" x14ac:dyDescent="0.2">
      <c r="A10" s="13" t="s">
        <v>688</v>
      </c>
      <c r="B10" s="13" t="s">
        <v>28</v>
      </c>
      <c r="C10" s="13">
        <v>590200</v>
      </c>
      <c r="D10" s="13">
        <v>6238800</v>
      </c>
      <c r="E10" s="8">
        <v>590208.12798700004</v>
      </c>
      <c r="F10" s="8">
        <v>6238809.0762700001</v>
      </c>
      <c r="G10" s="13" t="s">
        <v>13</v>
      </c>
      <c r="H10" s="20">
        <v>40148</v>
      </c>
      <c r="I10" s="13" t="s">
        <v>27</v>
      </c>
      <c r="J10" s="21">
        <v>32.56</v>
      </c>
      <c r="K10" s="22">
        <v>1.6</v>
      </c>
      <c r="L10" s="8">
        <v>1.5854000000000001E-5</v>
      </c>
      <c r="M10" s="13">
        <v>159</v>
      </c>
    </row>
    <row r="11" spans="1:13" x14ac:dyDescent="0.2">
      <c r="A11" s="13" t="s">
        <v>689</v>
      </c>
      <c r="B11" s="13" t="s">
        <v>30</v>
      </c>
      <c r="C11" s="13">
        <v>590200</v>
      </c>
      <c r="D11" s="13">
        <v>6238900</v>
      </c>
      <c r="E11" s="8">
        <v>590201.18021100003</v>
      </c>
      <c r="F11" s="8">
        <v>6238896.0504599996</v>
      </c>
      <c r="G11" s="13" t="s">
        <v>24</v>
      </c>
      <c r="H11" s="20">
        <v>40148</v>
      </c>
      <c r="I11" s="13" t="s">
        <v>29</v>
      </c>
      <c r="J11" s="21">
        <v>18.297999999999998</v>
      </c>
      <c r="K11" s="22">
        <v>1</v>
      </c>
      <c r="L11" s="8">
        <v>1.42497E-4</v>
      </c>
      <c r="M11" s="13">
        <v>158</v>
      </c>
    </row>
    <row r="12" spans="1:13" x14ac:dyDescent="0.2">
      <c r="A12" s="13" t="s">
        <v>690</v>
      </c>
      <c r="B12" s="13" t="s">
        <v>32</v>
      </c>
      <c r="C12" s="13">
        <v>590200</v>
      </c>
      <c r="D12" s="13">
        <v>6239000</v>
      </c>
      <c r="E12" s="8">
        <v>590201.06716099998</v>
      </c>
      <c r="F12" s="8">
        <v>6239000.3474099999</v>
      </c>
      <c r="G12" s="13" t="s">
        <v>6</v>
      </c>
      <c r="H12" s="20">
        <v>40148</v>
      </c>
      <c r="I12" s="13" t="s">
        <v>31</v>
      </c>
      <c r="J12" s="21">
        <v>17.895</v>
      </c>
      <c r="K12" s="22">
        <v>0.8</v>
      </c>
      <c r="L12" s="8">
        <v>7.1573000000000001E-5</v>
      </c>
      <c r="M12" s="13">
        <v>157</v>
      </c>
    </row>
    <row r="13" spans="1:13" x14ac:dyDescent="0.2">
      <c r="A13" s="13" t="s">
        <v>691</v>
      </c>
      <c r="B13" s="13" t="s">
        <v>34</v>
      </c>
      <c r="C13" s="13">
        <v>590200</v>
      </c>
      <c r="D13" s="13">
        <v>6239100</v>
      </c>
      <c r="E13" s="8">
        <v>590205.64058999997</v>
      </c>
      <c r="F13" s="8">
        <v>6239083.46789</v>
      </c>
      <c r="G13" s="13" t="s">
        <v>13</v>
      </c>
      <c r="H13" s="20">
        <v>40148</v>
      </c>
      <c r="I13" s="13" t="s">
        <v>33</v>
      </c>
      <c r="J13" s="21">
        <v>15.807</v>
      </c>
      <c r="K13" s="22">
        <v>0.9</v>
      </c>
      <c r="L13" s="8">
        <v>5.7883000000000001E-5</v>
      </c>
      <c r="M13" s="13">
        <v>156</v>
      </c>
    </row>
    <row r="14" spans="1:13" x14ac:dyDescent="0.2">
      <c r="A14" s="13" t="s">
        <v>692</v>
      </c>
      <c r="B14" s="13" t="s">
        <v>36</v>
      </c>
      <c r="C14" s="13">
        <v>590200</v>
      </c>
      <c r="D14" s="13">
        <v>6239200</v>
      </c>
      <c r="E14" s="8">
        <v>590199.36270900001</v>
      </c>
      <c r="F14" s="8">
        <v>6239195.7319200002</v>
      </c>
      <c r="G14" s="13" t="s">
        <v>16</v>
      </c>
      <c r="H14" s="20">
        <v>40148</v>
      </c>
      <c r="I14" s="13" t="s">
        <v>35</v>
      </c>
      <c r="J14" s="21">
        <v>20.954000000000001</v>
      </c>
      <c r="K14" s="22">
        <v>1.5</v>
      </c>
      <c r="L14" s="8">
        <v>1.25239E-4</v>
      </c>
      <c r="M14" s="13">
        <v>155</v>
      </c>
    </row>
    <row r="15" spans="1:13" x14ac:dyDescent="0.2">
      <c r="A15" s="13" t="s">
        <v>693</v>
      </c>
      <c r="B15" s="13" t="s">
        <v>38</v>
      </c>
      <c r="C15" s="13">
        <v>590200</v>
      </c>
      <c r="D15" s="13">
        <v>6239300</v>
      </c>
      <c r="E15" s="8">
        <v>590198.21870600001</v>
      </c>
      <c r="F15" s="8">
        <v>6239279.9998300001</v>
      </c>
      <c r="G15" s="13" t="s">
        <v>13</v>
      </c>
      <c r="H15" s="20">
        <v>40148</v>
      </c>
      <c r="I15" s="13" t="s">
        <v>37</v>
      </c>
      <c r="J15" s="21">
        <v>13.188000000000001</v>
      </c>
      <c r="K15" s="22">
        <v>1.2</v>
      </c>
      <c r="L15" s="8">
        <v>3.0864E-4</v>
      </c>
      <c r="M15" s="13">
        <v>154</v>
      </c>
    </row>
    <row r="16" spans="1:13" x14ac:dyDescent="0.2">
      <c r="A16" s="13" t="s">
        <v>694</v>
      </c>
      <c r="B16" s="13" t="s">
        <v>40</v>
      </c>
      <c r="C16" s="13">
        <v>590200</v>
      </c>
      <c r="D16" s="13">
        <v>6239400</v>
      </c>
      <c r="E16" s="8">
        <v>590199.42458400002</v>
      </c>
      <c r="F16" s="8">
        <v>6239393.5931299999</v>
      </c>
      <c r="G16" s="13" t="s">
        <v>13</v>
      </c>
      <c r="H16" s="20">
        <v>40148</v>
      </c>
      <c r="I16" s="13" t="s">
        <v>39</v>
      </c>
      <c r="J16" s="21">
        <v>14.568</v>
      </c>
      <c r="K16" s="22">
        <v>2.4</v>
      </c>
      <c r="L16" s="8">
        <v>5.1813E-5</v>
      </c>
      <c r="M16" s="13">
        <v>153</v>
      </c>
    </row>
    <row r="17" spans="1:13" x14ac:dyDescent="0.2">
      <c r="A17" s="13" t="s">
        <v>695</v>
      </c>
      <c r="B17" s="13" t="s">
        <v>42</v>
      </c>
      <c r="C17" s="13">
        <v>590200</v>
      </c>
      <c r="D17" s="13">
        <v>6239500</v>
      </c>
      <c r="E17" s="8">
        <v>590199.86512199999</v>
      </c>
      <c r="F17" s="8">
        <v>6239483.4558800003</v>
      </c>
      <c r="G17" s="13" t="s">
        <v>19</v>
      </c>
      <c r="H17" s="20">
        <v>40148</v>
      </c>
      <c r="I17" s="13" t="s">
        <v>41</v>
      </c>
      <c r="J17" s="21">
        <v>13.911</v>
      </c>
      <c r="K17" s="22">
        <v>1.2</v>
      </c>
      <c r="L17" s="8">
        <v>1.02692E-4</v>
      </c>
      <c r="M17" s="13">
        <v>152</v>
      </c>
    </row>
    <row r="18" spans="1:13" x14ac:dyDescent="0.2">
      <c r="A18" s="13" t="s">
        <v>696</v>
      </c>
      <c r="B18" s="13" t="s">
        <v>44</v>
      </c>
      <c r="C18" s="13">
        <v>590300</v>
      </c>
      <c r="D18" s="13">
        <v>6238600</v>
      </c>
      <c r="E18" s="8">
        <v>590311.31435799995</v>
      </c>
      <c r="F18" s="8">
        <v>6238593.0892099999</v>
      </c>
      <c r="G18" s="13" t="s">
        <v>24</v>
      </c>
      <c r="H18" s="20">
        <v>40148</v>
      </c>
      <c r="I18" s="13" t="s">
        <v>43</v>
      </c>
      <c r="J18" s="21">
        <v>22.265999999999998</v>
      </c>
      <c r="K18" s="22">
        <v>1.1000000000000001</v>
      </c>
      <c r="L18" s="8">
        <v>1.5692700000000001E-4</v>
      </c>
      <c r="M18" s="13">
        <v>161</v>
      </c>
    </row>
    <row r="19" spans="1:13" x14ac:dyDescent="0.2">
      <c r="A19" s="13" t="s">
        <v>697</v>
      </c>
      <c r="B19" s="13" t="s">
        <v>46</v>
      </c>
      <c r="C19" s="13">
        <v>590300</v>
      </c>
      <c r="D19" s="13">
        <v>6238700</v>
      </c>
      <c r="E19" s="8">
        <v>590301.20047299995</v>
      </c>
      <c r="F19" s="8">
        <v>6238709.62959</v>
      </c>
      <c r="G19" s="13" t="s">
        <v>6</v>
      </c>
      <c r="H19" s="20">
        <v>40148</v>
      </c>
      <c r="I19" s="13" t="s">
        <v>45</v>
      </c>
      <c r="J19" s="21">
        <v>31.797999999999998</v>
      </c>
      <c r="K19" s="22">
        <v>2.4</v>
      </c>
      <c r="L19" s="8">
        <v>1.01779E-4</v>
      </c>
      <c r="M19" s="13">
        <v>162</v>
      </c>
    </row>
    <row r="20" spans="1:13" x14ac:dyDescent="0.2">
      <c r="A20" s="13" t="s">
        <v>698</v>
      </c>
      <c r="B20" s="13" t="s">
        <v>48</v>
      </c>
      <c r="C20" s="13">
        <v>590300</v>
      </c>
      <c r="D20" s="13">
        <v>6238800</v>
      </c>
      <c r="E20" s="8">
        <v>590308.23252199998</v>
      </c>
      <c r="F20" s="8">
        <v>6238791.6999399997</v>
      </c>
      <c r="G20" s="13" t="s">
        <v>6</v>
      </c>
      <c r="H20" s="20">
        <v>40148</v>
      </c>
      <c r="I20" s="13" t="s">
        <v>47</v>
      </c>
      <c r="J20" s="21">
        <v>20.413</v>
      </c>
      <c r="K20" s="22">
        <v>1.7</v>
      </c>
      <c r="L20" s="8">
        <v>1.1605E-4</v>
      </c>
      <c r="M20" s="13">
        <v>163</v>
      </c>
    </row>
    <row r="21" spans="1:13" x14ac:dyDescent="0.2">
      <c r="A21" s="13" t="s">
        <v>699</v>
      </c>
      <c r="B21" s="13" t="s">
        <v>50</v>
      </c>
      <c r="C21" s="13">
        <v>590300</v>
      </c>
      <c r="D21" s="13">
        <v>6238900</v>
      </c>
      <c r="E21" s="8">
        <v>590305.625749</v>
      </c>
      <c r="F21" s="8">
        <v>6238893.0696099997</v>
      </c>
      <c r="G21" s="13" t="s">
        <v>6</v>
      </c>
      <c r="H21" s="20">
        <v>40148</v>
      </c>
      <c r="I21" s="13" t="s">
        <v>49</v>
      </c>
      <c r="J21" s="21">
        <v>19.004000000000001</v>
      </c>
      <c r="K21" s="22">
        <v>1.3</v>
      </c>
      <c r="L21" s="8">
        <v>1.5697399999999999E-4</v>
      </c>
      <c r="M21" s="13">
        <v>164</v>
      </c>
    </row>
    <row r="22" spans="1:13" x14ac:dyDescent="0.2">
      <c r="A22" s="13" t="s">
        <v>700</v>
      </c>
      <c r="B22" s="13" t="s">
        <v>52</v>
      </c>
      <c r="C22" s="13">
        <v>590300</v>
      </c>
      <c r="D22" s="13">
        <v>6239000</v>
      </c>
      <c r="E22" s="8">
        <v>590306.98229099996</v>
      </c>
      <c r="F22" s="8">
        <v>6238990.2015000004</v>
      </c>
      <c r="G22" s="13" t="s">
        <v>6</v>
      </c>
      <c r="H22" s="20">
        <v>40148</v>
      </c>
      <c r="I22" s="13" t="s">
        <v>51</v>
      </c>
      <c r="J22" s="21">
        <v>19.539000000000001</v>
      </c>
      <c r="K22" s="22">
        <v>1.6</v>
      </c>
      <c r="L22" s="8">
        <v>1.05745E-4</v>
      </c>
      <c r="M22" s="13">
        <v>165</v>
      </c>
    </row>
    <row r="23" spans="1:13" x14ac:dyDescent="0.2">
      <c r="A23" s="13" t="s">
        <v>701</v>
      </c>
      <c r="B23" s="13" t="s">
        <v>54</v>
      </c>
      <c r="C23" s="13">
        <v>590300</v>
      </c>
      <c r="D23" s="13">
        <v>6239100</v>
      </c>
      <c r="E23" s="8">
        <v>590304.84644400002</v>
      </c>
      <c r="F23" s="8">
        <v>6239096.50275</v>
      </c>
      <c r="G23" s="13" t="s">
        <v>6</v>
      </c>
      <c r="H23" s="20">
        <v>40148</v>
      </c>
      <c r="I23" s="13" t="s">
        <v>53</v>
      </c>
      <c r="J23" s="21">
        <v>18.257000000000001</v>
      </c>
      <c r="K23" s="22">
        <v>2.7</v>
      </c>
      <c r="L23" s="8">
        <v>6.7275999999999998E-5</v>
      </c>
      <c r="M23" s="13">
        <v>166</v>
      </c>
    </row>
    <row r="24" spans="1:13" x14ac:dyDescent="0.2">
      <c r="A24" s="13" t="s">
        <v>702</v>
      </c>
      <c r="B24" s="13" t="s">
        <v>56</v>
      </c>
      <c r="C24" s="13">
        <v>590300</v>
      </c>
      <c r="D24" s="13">
        <v>6239200</v>
      </c>
      <c r="E24" s="8">
        <v>590308.37207100005</v>
      </c>
      <c r="F24" s="8">
        <v>6239192.7513800003</v>
      </c>
      <c r="G24" s="13" t="s">
        <v>24</v>
      </c>
      <c r="H24" s="20">
        <v>40148</v>
      </c>
      <c r="I24" s="13" t="s">
        <v>55</v>
      </c>
      <c r="J24" s="21">
        <v>16.713999999999999</v>
      </c>
      <c r="K24" s="22">
        <v>1.5</v>
      </c>
      <c r="L24" s="8">
        <v>5.4897E-5</v>
      </c>
      <c r="M24" s="13">
        <v>167</v>
      </c>
    </row>
    <row r="25" spans="1:13" x14ac:dyDescent="0.2">
      <c r="A25" s="13" t="s">
        <v>703</v>
      </c>
      <c r="B25" s="13" t="s">
        <v>58</v>
      </c>
      <c r="C25" s="13">
        <v>590300</v>
      </c>
      <c r="D25" s="13">
        <v>6239300</v>
      </c>
      <c r="E25" s="8">
        <v>590279.55912300001</v>
      </c>
      <c r="F25" s="8">
        <v>6239274.7583900001</v>
      </c>
      <c r="G25" s="13" t="s">
        <v>6</v>
      </c>
      <c r="H25" s="20">
        <v>40148</v>
      </c>
      <c r="I25" s="13" t="s">
        <v>57</v>
      </c>
      <c r="J25" s="21">
        <v>17.516999999999999</v>
      </c>
      <c r="K25" s="22">
        <v>1</v>
      </c>
      <c r="L25" s="8">
        <v>1.25532E-4</v>
      </c>
      <c r="M25" s="13">
        <v>168</v>
      </c>
    </row>
    <row r="26" spans="1:13" x14ac:dyDescent="0.2">
      <c r="A26" s="13" t="s">
        <v>704</v>
      </c>
      <c r="B26" s="13" t="s">
        <v>61</v>
      </c>
      <c r="C26" s="13">
        <v>590300</v>
      </c>
      <c r="D26" s="13">
        <v>6239400</v>
      </c>
      <c r="E26" s="8">
        <v>590304.75521099998</v>
      </c>
      <c r="F26" s="8">
        <v>6239392.18719</v>
      </c>
      <c r="G26" s="13" t="s">
        <v>59</v>
      </c>
      <c r="H26" s="20">
        <v>40148</v>
      </c>
      <c r="I26" s="13" t="s">
        <v>60</v>
      </c>
      <c r="J26" s="21">
        <v>22.280999999999999</v>
      </c>
      <c r="K26" s="22">
        <v>1.4</v>
      </c>
      <c r="L26" s="8">
        <v>2.9593300000000001E-4</v>
      </c>
      <c r="M26" s="13">
        <v>169</v>
      </c>
    </row>
    <row r="27" spans="1:13" x14ac:dyDescent="0.2">
      <c r="A27" s="13" t="s">
        <v>705</v>
      </c>
      <c r="B27" s="13" t="s">
        <v>63</v>
      </c>
      <c r="C27" s="13">
        <v>590300</v>
      </c>
      <c r="D27" s="13">
        <v>6239500</v>
      </c>
      <c r="E27" s="8">
        <v>590303.90873300005</v>
      </c>
      <c r="F27" s="8">
        <v>6239489.3013300002</v>
      </c>
      <c r="G27" s="13" t="s">
        <v>13</v>
      </c>
      <c r="H27" s="20">
        <v>40148</v>
      </c>
      <c r="I27" s="13" t="s">
        <v>62</v>
      </c>
      <c r="J27" s="21">
        <v>15.627000000000001</v>
      </c>
      <c r="K27" s="22">
        <v>0.8</v>
      </c>
      <c r="L27" s="8">
        <v>6.6199999999999996E-5</v>
      </c>
      <c r="M27" s="13">
        <v>170</v>
      </c>
    </row>
    <row r="28" spans="1:13" x14ac:dyDescent="0.2">
      <c r="A28" s="13" t="s">
        <v>706</v>
      </c>
      <c r="B28" s="13" t="s">
        <v>65</v>
      </c>
      <c r="C28" s="13">
        <v>590300</v>
      </c>
      <c r="D28" s="13">
        <v>6239600</v>
      </c>
      <c r="E28" s="8">
        <v>590317.78264899994</v>
      </c>
      <c r="F28" s="8">
        <v>6239574.7675400004</v>
      </c>
      <c r="G28" s="13" t="s">
        <v>13</v>
      </c>
      <c r="H28" s="20">
        <v>40148</v>
      </c>
      <c r="I28" s="13" t="s">
        <v>64</v>
      </c>
      <c r="J28" s="21">
        <v>12.206</v>
      </c>
      <c r="K28" s="22">
        <v>0.7</v>
      </c>
      <c r="L28" s="8">
        <v>7.5733000000000001E-5</v>
      </c>
      <c r="M28" s="13">
        <v>171</v>
      </c>
    </row>
    <row r="29" spans="1:13" x14ac:dyDescent="0.2">
      <c r="A29" s="13" t="s">
        <v>707</v>
      </c>
      <c r="B29" s="13" t="s">
        <v>67</v>
      </c>
      <c r="C29" s="13">
        <v>590300</v>
      </c>
      <c r="D29" s="13">
        <v>6239700</v>
      </c>
      <c r="E29" s="8">
        <v>590300.67752699996</v>
      </c>
      <c r="F29" s="8">
        <v>6239694.9921700004</v>
      </c>
      <c r="G29" s="13" t="s">
        <v>6</v>
      </c>
      <c r="H29" s="20">
        <v>40148</v>
      </c>
      <c r="I29" s="13" t="s">
        <v>66</v>
      </c>
      <c r="J29" s="21">
        <v>4.6150000000000002</v>
      </c>
      <c r="K29" s="22">
        <v>0.9</v>
      </c>
      <c r="L29" s="8">
        <v>4.06964E-4</v>
      </c>
      <c r="M29" s="13">
        <v>172</v>
      </c>
    </row>
    <row r="30" spans="1:13" x14ac:dyDescent="0.2">
      <c r="A30" s="13" t="s">
        <v>708</v>
      </c>
      <c r="B30" s="13" t="s">
        <v>69</v>
      </c>
      <c r="C30" s="13">
        <v>590400</v>
      </c>
      <c r="D30" s="13">
        <v>6238500</v>
      </c>
      <c r="E30" s="8">
        <v>590399.19516300003</v>
      </c>
      <c r="F30" s="8">
        <v>6238503.32424</v>
      </c>
      <c r="G30" s="13" t="s">
        <v>13</v>
      </c>
      <c r="H30" s="20">
        <v>40149</v>
      </c>
      <c r="I30" s="13" t="s">
        <v>68</v>
      </c>
      <c r="J30" s="21">
        <v>21.495999999999999</v>
      </c>
      <c r="K30" s="22">
        <v>1</v>
      </c>
      <c r="L30" s="8">
        <v>5.6439E-5</v>
      </c>
      <c r="M30" s="13">
        <v>203</v>
      </c>
    </row>
    <row r="31" spans="1:13" x14ac:dyDescent="0.2">
      <c r="A31" s="13" t="s">
        <v>709</v>
      </c>
      <c r="B31" s="13" t="s">
        <v>71</v>
      </c>
      <c r="C31" s="13">
        <v>590400</v>
      </c>
      <c r="D31" s="13">
        <v>6238600</v>
      </c>
      <c r="E31" s="8">
        <v>590405.557929</v>
      </c>
      <c r="F31" s="8">
        <v>6238593.0132999998</v>
      </c>
      <c r="G31" s="13" t="s">
        <v>6</v>
      </c>
      <c r="H31" s="20">
        <v>40149</v>
      </c>
      <c r="I31" s="13" t="s">
        <v>70</v>
      </c>
      <c r="J31" s="21">
        <v>33.363</v>
      </c>
      <c r="K31" s="22">
        <v>1.3</v>
      </c>
      <c r="L31" s="8">
        <v>2.1461700000000001E-4</v>
      </c>
      <c r="M31" s="13">
        <v>202</v>
      </c>
    </row>
    <row r="32" spans="1:13" x14ac:dyDescent="0.2">
      <c r="A32" s="13" t="s">
        <v>710</v>
      </c>
      <c r="B32" s="13" t="s">
        <v>73</v>
      </c>
      <c r="C32" s="13">
        <v>590400</v>
      </c>
      <c r="D32" s="13">
        <v>6238700</v>
      </c>
      <c r="E32" s="8">
        <v>590411.83669400006</v>
      </c>
      <c r="F32" s="8">
        <v>6238693.602</v>
      </c>
      <c r="G32" s="13" t="s">
        <v>13</v>
      </c>
      <c r="H32" s="20">
        <v>40149</v>
      </c>
      <c r="I32" s="13" t="s">
        <v>72</v>
      </c>
      <c r="J32" s="21">
        <v>19.670000000000002</v>
      </c>
      <c r="K32" s="22">
        <v>1</v>
      </c>
      <c r="L32" s="8">
        <v>1.48966E-4</v>
      </c>
      <c r="M32" s="13">
        <v>201</v>
      </c>
    </row>
    <row r="33" spans="1:13" x14ac:dyDescent="0.2">
      <c r="A33" s="13" t="s">
        <v>711</v>
      </c>
      <c r="B33" s="13" t="s">
        <v>75</v>
      </c>
      <c r="C33" s="13">
        <v>590400</v>
      </c>
      <c r="D33" s="13">
        <v>6238800</v>
      </c>
      <c r="E33" s="8">
        <v>590396.26846399996</v>
      </c>
      <c r="F33" s="8">
        <v>6238794.2899799999</v>
      </c>
      <c r="G33" s="13" t="s">
        <v>13</v>
      </c>
      <c r="H33" s="20">
        <v>40149</v>
      </c>
      <c r="I33" s="13" t="s">
        <v>74</v>
      </c>
      <c r="J33" s="21">
        <v>23.259</v>
      </c>
      <c r="K33" s="22">
        <v>1.1000000000000001</v>
      </c>
      <c r="L33" s="8">
        <v>1.14432E-4</v>
      </c>
      <c r="M33" s="13">
        <v>200</v>
      </c>
    </row>
    <row r="34" spans="1:13" x14ac:dyDescent="0.2">
      <c r="A34" s="13" t="s">
        <v>712</v>
      </c>
      <c r="B34" s="13" t="s">
        <v>78</v>
      </c>
      <c r="C34" s="13">
        <v>590400</v>
      </c>
      <c r="D34" s="13">
        <v>6238900</v>
      </c>
      <c r="E34" s="8">
        <v>590404.86972199997</v>
      </c>
      <c r="F34" s="8">
        <v>6238900.5231699999</v>
      </c>
      <c r="G34" s="13" t="s">
        <v>76</v>
      </c>
      <c r="H34" s="20">
        <v>40149</v>
      </c>
      <c r="I34" s="13" t="s">
        <v>77</v>
      </c>
      <c r="J34" s="21">
        <v>18.582000000000001</v>
      </c>
      <c r="K34" s="22">
        <v>0.8</v>
      </c>
      <c r="L34" s="8">
        <v>7.8930000000000005E-5</v>
      </c>
      <c r="M34" s="13">
        <v>199</v>
      </c>
    </row>
    <row r="35" spans="1:13" x14ac:dyDescent="0.2">
      <c r="A35" s="13" t="s">
        <v>713</v>
      </c>
      <c r="B35" s="13" t="s">
        <v>80</v>
      </c>
      <c r="C35" s="13">
        <v>590400</v>
      </c>
      <c r="D35" s="13">
        <v>6239000</v>
      </c>
      <c r="E35" s="8">
        <v>590401.87310199998</v>
      </c>
      <c r="F35" s="8">
        <v>6238992.3306099996</v>
      </c>
      <c r="G35" s="13" t="s">
        <v>6</v>
      </c>
      <c r="H35" s="20">
        <v>40149</v>
      </c>
      <c r="I35" s="13" t="s">
        <v>79</v>
      </c>
      <c r="J35" s="21">
        <v>28.402000000000001</v>
      </c>
      <c r="K35" s="22">
        <v>1</v>
      </c>
      <c r="L35" s="8">
        <v>1.56059E-4</v>
      </c>
      <c r="M35" s="13">
        <v>198</v>
      </c>
    </row>
    <row r="36" spans="1:13" x14ac:dyDescent="0.2">
      <c r="A36" s="13" t="s">
        <v>714</v>
      </c>
      <c r="B36" s="13" t="s">
        <v>82</v>
      </c>
      <c r="C36" s="13">
        <v>590400</v>
      </c>
      <c r="D36" s="13">
        <v>6239100</v>
      </c>
      <c r="E36" s="8">
        <v>590409.37725300004</v>
      </c>
      <c r="F36" s="8">
        <v>6239096.8764599999</v>
      </c>
      <c r="G36" s="13" t="s">
        <v>6</v>
      </c>
      <c r="H36" s="20">
        <v>40149</v>
      </c>
      <c r="I36" s="13" t="s">
        <v>81</v>
      </c>
      <c r="J36" s="21">
        <v>20.399999999999999</v>
      </c>
      <c r="K36" s="22">
        <v>1.2</v>
      </c>
      <c r="L36" s="8">
        <v>6.6256999999999999E-5</v>
      </c>
      <c r="M36" s="13">
        <v>197</v>
      </c>
    </row>
    <row r="37" spans="1:13" x14ac:dyDescent="0.2">
      <c r="A37" s="13" t="s">
        <v>715</v>
      </c>
      <c r="B37" s="13" t="s">
        <v>84</v>
      </c>
      <c r="C37" s="13">
        <v>590400</v>
      </c>
      <c r="D37" s="13">
        <v>6239200</v>
      </c>
      <c r="E37" s="8">
        <v>590408.75065199996</v>
      </c>
      <c r="F37" s="8">
        <v>6239188.4392799996</v>
      </c>
      <c r="G37" s="13" t="s">
        <v>6</v>
      </c>
      <c r="H37" s="20">
        <v>40149</v>
      </c>
      <c r="I37" s="13" t="s">
        <v>83</v>
      </c>
      <c r="J37" s="21">
        <v>20.079000000000001</v>
      </c>
      <c r="K37" s="22">
        <v>1.2</v>
      </c>
      <c r="L37" s="8">
        <v>1.6037199999999999E-4</v>
      </c>
      <c r="M37" s="13">
        <v>196</v>
      </c>
    </row>
    <row r="38" spans="1:13" x14ac:dyDescent="0.2">
      <c r="A38" s="13" t="s">
        <v>716</v>
      </c>
      <c r="B38" s="13" t="s">
        <v>86</v>
      </c>
      <c r="C38" s="13">
        <v>590400</v>
      </c>
      <c r="D38" s="13">
        <v>6239300</v>
      </c>
      <c r="E38" s="8">
        <v>590397.274064</v>
      </c>
      <c r="F38" s="8">
        <v>6239290.5646900004</v>
      </c>
      <c r="G38" s="13" t="s">
        <v>6</v>
      </c>
      <c r="H38" s="20">
        <v>40149</v>
      </c>
      <c r="I38" s="13" t="s">
        <v>85</v>
      </c>
      <c r="J38" s="21">
        <v>20.922999999999998</v>
      </c>
      <c r="K38" s="22">
        <v>0.9</v>
      </c>
      <c r="L38" s="8">
        <v>6.3472999999999994E-5</v>
      </c>
      <c r="M38" s="13">
        <v>195</v>
      </c>
    </row>
    <row r="39" spans="1:13" x14ac:dyDescent="0.2">
      <c r="A39" s="13" t="s">
        <v>717</v>
      </c>
      <c r="B39" s="13" t="s">
        <v>88</v>
      </c>
      <c r="C39" s="13">
        <v>590400</v>
      </c>
      <c r="D39" s="13">
        <v>6239400</v>
      </c>
      <c r="E39" s="8">
        <v>590400.66419499996</v>
      </c>
      <c r="F39" s="8">
        <v>6239408.7013299996</v>
      </c>
      <c r="G39" s="13" t="s">
        <v>13</v>
      </c>
      <c r="H39" s="20">
        <v>40149</v>
      </c>
      <c r="I39" s="13" t="s">
        <v>87</v>
      </c>
      <c r="J39" s="21">
        <v>21.077000000000002</v>
      </c>
      <c r="K39" s="22">
        <v>1.4</v>
      </c>
      <c r="L39" s="8">
        <v>2.7239099999999997E-4</v>
      </c>
      <c r="M39" s="13">
        <v>194</v>
      </c>
    </row>
    <row r="40" spans="1:13" x14ac:dyDescent="0.2">
      <c r="A40" s="13" t="s">
        <v>718</v>
      </c>
      <c r="B40" s="13" t="s">
        <v>90</v>
      </c>
      <c r="C40" s="13">
        <v>590400</v>
      </c>
      <c r="D40" s="13">
        <v>6239500</v>
      </c>
      <c r="E40" s="8">
        <v>590408.01284900005</v>
      </c>
      <c r="F40" s="8">
        <v>6239496.3762999997</v>
      </c>
      <c r="G40" s="13" t="s">
        <v>19</v>
      </c>
      <c r="H40" s="20">
        <v>40148</v>
      </c>
      <c r="I40" s="13" t="s">
        <v>89</v>
      </c>
      <c r="J40" s="21">
        <v>24.231000000000002</v>
      </c>
      <c r="K40" s="22">
        <v>1</v>
      </c>
      <c r="L40" s="8">
        <v>1.30302E-4</v>
      </c>
      <c r="M40" s="13">
        <v>175</v>
      </c>
    </row>
    <row r="41" spans="1:13" x14ac:dyDescent="0.2">
      <c r="A41" s="13" t="s">
        <v>719</v>
      </c>
      <c r="B41" s="13" t="s">
        <v>92</v>
      </c>
      <c r="C41" s="13">
        <v>590400</v>
      </c>
      <c r="D41" s="13">
        <v>6239600</v>
      </c>
      <c r="E41" s="8">
        <v>590416.13996399997</v>
      </c>
      <c r="F41" s="8">
        <v>6239602.3955100002</v>
      </c>
      <c r="G41" s="13" t="s">
        <v>13</v>
      </c>
      <c r="H41" s="20">
        <v>40148</v>
      </c>
      <c r="I41" s="13" t="s">
        <v>91</v>
      </c>
      <c r="J41" s="21">
        <v>17.239999999999998</v>
      </c>
      <c r="K41" s="22">
        <v>0.6</v>
      </c>
      <c r="L41" s="8">
        <v>9.3314999999999997E-5</v>
      </c>
      <c r="M41" s="13">
        <v>174</v>
      </c>
    </row>
    <row r="42" spans="1:13" x14ac:dyDescent="0.2">
      <c r="A42" s="13" t="s">
        <v>720</v>
      </c>
      <c r="B42" s="13" t="s">
        <v>94</v>
      </c>
      <c r="C42" s="13">
        <v>590400</v>
      </c>
      <c r="D42" s="13">
        <v>6239700</v>
      </c>
      <c r="E42" s="8">
        <v>590412.06407299999</v>
      </c>
      <c r="F42" s="8">
        <v>6239700.5317500001</v>
      </c>
      <c r="G42" s="13" t="s">
        <v>19</v>
      </c>
      <c r="H42" s="20">
        <v>40148</v>
      </c>
      <c r="I42" s="13" t="s">
        <v>93</v>
      </c>
      <c r="J42" s="21">
        <v>17.228999999999999</v>
      </c>
      <c r="K42" s="22">
        <v>1.1000000000000001</v>
      </c>
      <c r="L42" s="8">
        <v>3.8515E-5</v>
      </c>
      <c r="M42" s="13">
        <v>173</v>
      </c>
    </row>
    <row r="43" spans="1:13" x14ac:dyDescent="0.2">
      <c r="A43" s="13" t="s">
        <v>721</v>
      </c>
      <c r="B43" s="13" t="s">
        <v>96</v>
      </c>
      <c r="C43" s="13">
        <v>590500</v>
      </c>
      <c r="D43" s="13">
        <v>6238500</v>
      </c>
      <c r="E43" s="8">
        <v>590491.84147500002</v>
      </c>
      <c r="F43" s="8">
        <v>6238488.1511399997</v>
      </c>
      <c r="G43" s="13" t="s">
        <v>13</v>
      </c>
      <c r="H43" s="20">
        <v>40149</v>
      </c>
      <c r="I43" s="13" t="s">
        <v>95</v>
      </c>
      <c r="J43" s="21">
        <v>14.497999999999999</v>
      </c>
      <c r="K43" s="22">
        <v>1.1000000000000001</v>
      </c>
      <c r="L43" s="8">
        <v>3.6089100000000001E-4</v>
      </c>
      <c r="M43" s="13">
        <v>204</v>
      </c>
    </row>
    <row r="44" spans="1:13" x14ac:dyDescent="0.2">
      <c r="A44" s="13" t="s">
        <v>722</v>
      </c>
      <c r="B44" s="13" t="s">
        <v>98</v>
      </c>
      <c r="C44" s="13">
        <v>590500</v>
      </c>
      <c r="D44" s="13">
        <v>6238600</v>
      </c>
      <c r="E44" s="8">
        <v>590518.06941400003</v>
      </c>
      <c r="F44" s="8">
        <v>6238591.25129</v>
      </c>
      <c r="G44" s="13" t="s">
        <v>6</v>
      </c>
      <c r="H44" s="20">
        <v>40149</v>
      </c>
      <c r="I44" s="13" t="s">
        <v>97</v>
      </c>
      <c r="J44" s="21">
        <v>24.19</v>
      </c>
      <c r="K44" s="22">
        <v>1.4</v>
      </c>
      <c r="L44" s="8">
        <v>2.3588600000000001E-4</v>
      </c>
      <c r="M44" s="13">
        <v>205</v>
      </c>
    </row>
    <row r="45" spans="1:13" x14ac:dyDescent="0.2">
      <c r="A45" s="13" t="s">
        <v>723</v>
      </c>
      <c r="B45" s="13" t="s">
        <v>100</v>
      </c>
      <c r="C45" s="13">
        <v>590500</v>
      </c>
      <c r="D45" s="13">
        <v>6238700</v>
      </c>
      <c r="E45" s="8">
        <v>590503.34962500003</v>
      </c>
      <c r="F45" s="8">
        <v>6238685.4804199999</v>
      </c>
      <c r="G45" s="13" t="s">
        <v>6</v>
      </c>
      <c r="H45" s="20">
        <v>40149</v>
      </c>
      <c r="I45" s="13" t="s">
        <v>99</v>
      </c>
      <c r="J45" s="21">
        <v>25.901</v>
      </c>
      <c r="K45" s="22">
        <v>1.6</v>
      </c>
      <c r="L45" s="8">
        <v>1.09282E-4</v>
      </c>
      <c r="M45" s="13">
        <v>206</v>
      </c>
    </row>
    <row r="46" spans="1:13" x14ac:dyDescent="0.2">
      <c r="A46" s="13" t="s">
        <v>724</v>
      </c>
      <c r="B46" s="13" t="s">
        <v>102</v>
      </c>
      <c r="C46" s="13">
        <v>590500</v>
      </c>
      <c r="D46" s="13">
        <v>6238800</v>
      </c>
      <c r="E46" s="8">
        <v>590506.76709400001</v>
      </c>
      <c r="F46" s="8">
        <v>6238795.09136</v>
      </c>
      <c r="G46" s="13" t="s">
        <v>6</v>
      </c>
      <c r="H46" s="20">
        <v>40149</v>
      </c>
      <c r="I46" s="13" t="s">
        <v>101</v>
      </c>
      <c r="J46" s="21">
        <v>28.577999999999999</v>
      </c>
      <c r="K46" s="22">
        <v>1.2</v>
      </c>
      <c r="L46" s="8">
        <v>1.5756E-5</v>
      </c>
      <c r="M46" s="13">
        <v>207</v>
      </c>
    </row>
    <row r="47" spans="1:13" x14ac:dyDescent="0.2">
      <c r="A47" s="13" t="s">
        <v>725</v>
      </c>
      <c r="B47" s="13" t="s">
        <v>104</v>
      </c>
      <c r="C47" s="13">
        <v>590500</v>
      </c>
      <c r="D47" s="13">
        <v>6238900</v>
      </c>
      <c r="E47" s="8">
        <v>590486.82648100005</v>
      </c>
      <c r="F47" s="8">
        <v>6238887.1207900001</v>
      </c>
      <c r="G47" s="13" t="s">
        <v>13</v>
      </c>
      <c r="H47" s="20">
        <v>40149</v>
      </c>
      <c r="I47" s="13" t="s">
        <v>103</v>
      </c>
      <c r="J47" s="21">
        <v>19.257999999999999</v>
      </c>
      <c r="K47" s="22">
        <v>1.9</v>
      </c>
      <c r="L47" s="8">
        <v>5.2989999999999999E-5</v>
      </c>
      <c r="M47" s="13">
        <v>208</v>
      </c>
    </row>
    <row r="48" spans="1:13" x14ac:dyDescent="0.2">
      <c r="A48" s="13" t="s">
        <v>726</v>
      </c>
      <c r="B48" s="13" t="s">
        <v>107</v>
      </c>
      <c r="C48" s="13">
        <v>590500</v>
      </c>
      <c r="D48" s="13">
        <v>6239000</v>
      </c>
      <c r="E48" s="8">
        <v>590492.91111300001</v>
      </c>
      <c r="F48" s="8">
        <v>6238992.9755800003</v>
      </c>
      <c r="G48" s="13" t="s">
        <v>105</v>
      </c>
      <c r="H48" s="20">
        <v>40149</v>
      </c>
      <c r="I48" s="13" t="s">
        <v>106</v>
      </c>
      <c r="J48" s="21">
        <v>23.018999999999998</v>
      </c>
      <c r="K48" s="22">
        <v>1.5</v>
      </c>
      <c r="L48" s="8">
        <v>3.5440999999999999E-4</v>
      </c>
      <c r="M48" s="13">
        <v>209</v>
      </c>
    </row>
    <row r="49" spans="1:13" x14ac:dyDescent="0.2">
      <c r="A49" s="13" t="s">
        <v>727</v>
      </c>
      <c r="B49" s="13" t="s">
        <v>109</v>
      </c>
      <c r="C49" s="13">
        <v>590500</v>
      </c>
      <c r="D49" s="13">
        <v>6239100</v>
      </c>
      <c r="E49" s="8">
        <v>590504.64451100002</v>
      </c>
      <c r="F49" s="8">
        <v>6239106.1458999999</v>
      </c>
      <c r="G49" s="13" t="s">
        <v>6</v>
      </c>
      <c r="H49" s="20">
        <v>40149</v>
      </c>
      <c r="I49" s="13" t="s">
        <v>108</v>
      </c>
      <c r="J49" s="21">
        <v>34.091999999999999</v>
      </c>
      <c r="K49" s="22">
        <v>2.1</v>
      </c>
      <c r="L49" s="8">
        <v>1.18114E-4</v>
      </c>
      <c r="M49" s="13">
        <v>210</v>
      </c>
    </row>
    <row r="50" spans="1:13" x14ac:dyDescent="0.2">
      <c r="A50" s="13" t="s">
        <v>728</v>
      </c>
      <c r="B50" s="13" t="s">
        <v>112</v>
      </c>
      <c r="C50" s="13">
        <v>590500</v>
      </c>
      <c r="D50" s="13">
        <v>6239200</v>
      </c>
      <c r="E50" s="8">
        <v>590503.29308500001</v>
      </c>
      <c r="F50" s="8">
        <v>6239193.8790699998</v>
      </c>
      <c r="G50" s="13" t="s">
        <v>110</v>
      </c>
      <c r="H50" s="20">
        <v>40149</v>
      </c>
      <c r="I50" s="13" t="s">
        <v>111</v>
      </c>
      <c r="J50" s="21">
        <v>26.126999999999999</v>
      </c>
      <c r="K50" s="22">
        <v>1.4</v>
      </c>
      <c r="L50" s="8">
        <v>6.1408000000000006E-5</v>
      </c>
      <c r="M50" s="13">
        <v>211</v>
      </c>
    </row>
    <row r="51" spans="1:13" x14ac:dyDescent="0.2">
      <c r="A51" s="13" t="s">
        <v>729</v>
      </c>
      <c r="B51" s="13" t="s">
        <v>114</v>
      </c>
      <c r="C51" s="13">
        <v>590500</v>
      </c>
      <c r="D51" s="13">
        <v>6239300</v>
      </c>
      <c r="E51" s="8">
        <v>590515.88385800004</v>
      </c>
      <c r="F51" s="8">
        <v>6239292.5419100001</v>
      </c>
      <c r="G51" s="13" t="s">
        <v>13</v>
      </c>
      <c r="H51" s="20">
        <v>40149</v>
      </c>
      <c r="I51" s="13" t="s">
        <v>113</v>
      </c>
      <c r="J51" s="21">
        <v>19.934000000000001</v>
      </c>
      <c r="K51" s="22">
        <v>1</v>
      </c>
      <c r="L51" s="8">
        <v>8.5080000000000005E-5</v>
      </c>
      <c r="M51" s="13">
        <v>212</v>
      </c>
    </row>
    <row r="52" spans="1:13" x14ac:dyDescent="0.2">
      <c r="A52" s="13" t="s">
        <v>730</v>
      </c>
      <c r="B52" s="13" t="s">
        <v>116</v>
      </c>
      <c r="C52" s="13">
        <v>590500</v>
      </c>
      <c r="D52" s="13">
        <v>6239400</v>
      </c>
      <c r="E52" s="8">
        <v>590506.43209999998</v>
      </c>
      <c r="F52" s="8">
        <v>6239392.4286799999</v>
      </c>
      <c r="G52" s="13" t="s">
        <v>6</v>
      </c>
      <c r="H52" s="20">
        <v>40149</v>
      </c>
      <c r="I52" s="13" t="s">
        <v>115</v>
      </c>
      <c r="J52" s="21">
        <v>29.052</v>
      </c>
      <c r="K52" s="22">
        <v>1.5</v>
      </c>
      <c r="L52" s="8">
        <v>4.0781000000000001E-5</v>
      </c>
      <c r="M52" s="13">
        <v>213</v>
      </c>
    </row>
    <row r="53" spans="1:13" x14ac:dyDescent="0.2">
      <c r="A53" s="13" t="s">
        <v>731</v>
      </c>
      <c r="B53" s="13" t="s">
        <v>118</v>
      </c>
      <c r="C53" s="13">
        <v>590500</v>
      </c>
      <c r="D53" s="13">
        <v>6239500</v>
      </c>
      <c r="E53" s="8">
        <v>590506.03628400003</v>
      </c>
      <c r="F53" s="8">
        <v>6239495.1033699997</v>
      </c>
      <c r="G53" s="13" t="s">
        <v>13</v>
      </c>
      <c r="H53" s="20">
        <v>40149</v>
      </c>
      <c r="I53" s="13" t="s">
        <v>117</v>
      </c>
      <c r="J53" s="21">
        <v>17.491</v>
      </c>
      <c r="K53" s="22">
        <v>0.9</v>
      </c>
      <c r="L53" s="8">
        <v>1.59825E-4</v>
      </c>
      <c r="M53" s="13">
        <v>214</v>
      </c>
    </row>
    <row r="54" spans="1:13" x14ac:dyDescent="0.2">
      <c r="A54" s="13" t="s">
        <v>732</v>
      </c>
      <c r="B54" s="13" t="s">
        <v>120</v>
      </c>
      <c r="C54" s="13">
        <v>590500</v>
      </c>
      <c r="D54" s="13">
        <v>6239600</v>
      </c>
      <c r="E54" s="8">
        <v>590501.94262600003</v>
      </c>
      <c r="F54" s="8">
        <v>6239596.9266400002</v>
      </c>
      <c r="G54" s="13" t="s">
        <v>6</v>
      </c>
      <c r="H54" s="20">
        <v>40149</v>
      </c>
      <c r="I54" s="13" t="s">
        <v>119</v>
      </c>
      <c r="J54" s="21">
        <v>21.591999999999999</v>
      </c>
      <c r="K54" s="22">
        <v>0.9</v>
      </c>
      <c r="L54" s="8">
        <v>1.4217400000000001E-4</v>
      </c>
      <c r="M54" s="13">
        <v>215</v>
      </c>
    </row>
    <row r="55" spans="1:13" x14ac:dyDescent="0.2">
      <c r="A55" s="13" t="s">
        <v>733</v>
      </c>
      <c r="B55" s="13" t="s">
        <v>122</v>
      </c>
      <c r="C55" s="13">
        <v>590500</v>
      </c>
      <c r="D55" s="13">
        <v>6239700</v>
      </c>
      <c r="E55" s="8">
        <v>590494.36063400004</v>
      </c>
      <c r="F55" s="8">
        <v>6239701.1649599997</v>
      </c>
      <c r="G55" s="13" t="s">
        <v>6</v>
      </c>
      <c r="H55" s="20">
        <v>40149</v>
      </c>
      <c r="I55" s="13" t="s">
        <v>121</v>
      </c>
      <c r="J55" s="21">
        <v>18.123000000000001</v>
      </c>
      <c r="K55" s="22">
        <v>0.8</v>
      </c>
      <c r="L55" s="8">
        <v>5.8628000000000002E-5</v>
      </c>
      <c r="M55" s="13">
        <v>216</v>
      </c>
    </row>
    <row r="56" spans="1:13" x14ac:dyDescent="0.2">
      <c r="A56" s="13" t="s">
        <v>734</v>
      </c>
      <c r="B56" s="13" t="s">
        <v>124</v>
      </c>
      <c r="C56" s="13">
        <v>590500</v>
      </c>
      <c r="D56" s="13">
        <v>6239800</v>
      </c>
      <c r="E56" s="8">
        <v>590492.97629999998</v>
      </c>
      <c r="F56" s="8">
        <v>6239800.72805</v>
      </c>
      <c r="G56" s="13" t="s">
        <v>13</v>
      </c>
      <c r="H56" s="20">
        <v>40149</v>
      </c>
      <c r="I56" s="13" t="s">
        <v>123</v>
      </c>
      <c r="J56" s="21">
        <v>6.7930000000000001</v>
      </c>
      <c r="K56" s="22">
        <v>1.2</v>
      </c>
      <c r="L56" s="8">
        <v>6.0877E-5</v>
      </c>
      <c r="M56" s="13">
        <v>217</v>
      </c>
    </row>
    <row r="57" spans="1:13" x14ac:dyDescent="0.2">
      <c r="A57" s="13" t="s">
        <v>735</v>
      </c>
      <c r="B57" s="13" t="s">
        <v>126</v>
      </c>
      <c r="C57" s="13">
        <v>590600</v>
      </c>
      <c r="D57" s="13">
        <v>6238500</v>
      </c>
      <c r="E57" s="8">
        <v>590604.47275199997</v>
      </c>
      <c r="F57" s="8">
        <v>6238499.3739700001</v>
      </c>
      <c r="G57" s="13" t="s">
        <v>13</v>
      </c>
      <c r="H57" s="20">
        <v>40150</v>
      </c>
      <c r="I57" s="13" t="s">
        <v>125</v>
      </c>
      <c r="J57" s="21">
        <v>8.2409999999999997</v>
      </c>
      <c r="K57" s="22">
        <v>1.7</v>
      </c>
      <c r="L57" s="8">
        <v>7.7966000000000005E-5</v>
      </c>
      <c r="M57" s="13">
        <v>230</v>
      </c>
    </row>
    <row r="58" spans="1:13" x14ac:dyDescent="0.2">
      <c r="A58" s="13" t="s">
        <v>736</v>
      </c>
      <c r="B58" s="13" t="s">
        <v>128</v>
      </c>
      <c r="C58" s="13">
        <v>590600</v>
      </c>
      <c r="D58" s="13">
        <v>6238600</v>
      </c>
      <c r="E58" s="8">
        <v>590601.708124</v>
      </c>
      <c r="F58" s="8">
        <v>6238597.6657999996</v>
      </c>
      <c r="G58" s="13" t="s">
        <v>13</v>
      </c>
      <c r="H58" s="20">
        <v>40150</v>
      </c>
      <c r="I58" s="13" t="s">
        <v>127</v>
      </c>
      <c r="J58" s="21">
        <v>14.951000000000001</v>
      </c>
      <c r="K58" s="22">
        <v>2</v>
      </c>
      <c r="L58" s="8">
        <v>1.7546200000000001E-4</v>
      </c>
      <c r="M58" s="13">
        <v>229</v>
      </c>
    </row>
    <row r="59" spans="1:13" x14ac:dyDescent="0.2">
      <c r="A59" s="13" t="s">
        <v>737</v>
      </c>
      <c r="B59" s="13" t="s">
        <v>130</v>
      </c>
      <c r="C59" s="13">
        <v>590600</v>
      </c>
      <c r="D59" s="13">
        <v>6238700</v>
      </c>
      <c r="E59" s="8">
        <v>590608.28367200005</v>
      </c>
      <c r="F59" s="8">
        <v>6238690.4597800002</v>
      </c>
      <c r="G59" s="13" t="s">
        <v>6</v>
      </c>
      <c r="H59" s="20">
        <v>40150</v>
      </c>
      <c r="I59" s="13" t="s">
        <v>129</v>
      </c>
      <c r="J59" s="21">
        <v>23.334</v>
      </c>
      <c r="K59" s="22">
        <v>1.2</v>
      </c>
      <c r="L59" s="8">
        <v>2.3301499999999999E-4</v>
      </c>
      <c r="M59" s="13">
        <v>233</v>
      </c>
    </row>
    <row r="60" spans="1:13" x14ac:dyDescent="0.2">
      <c r="A60" s="13" t="s">
        <v>738</v>
      </c>
      <c r="B60" s="13" t="s">
        <v>133</v>
      </c>
      <c r="C60" s="13">
        <v>590600</v>
      </c>
      <c r="D60" s="13">
        <v>6238800</v>
      </c>
      <c r="E60" s="8">
        <v>590606.96302899998</v>
      </c>
      <c r="F60" s="8">
        <v>6238793.47707</v>
      </c>
      <c r="G60" s="13" t="s">
        <v>131</v>
      </c>
      <c r="H60" s="20">
        <v>40150</v>
      </c>
      <c r="I60" s="13" t="s">
        <v>132</v>
      </c>
      <c r="J60" s="21">
        <v>24.927</v>
      </c>
      <c r="K60" s="22">
        <v>1</v>
      </c>
      <c r="L60" s="8">
        <v>4.7091E-5</v>
      </c>
      <c r="M60" s="13">
        <v>234</v>
      </c>
    </row>
    <row r="61" spans="1:13" x14ac:dyDescent="0.2">
      <c r="A61" s="13" t="s">
        <v>739</v>
      </c>
      <c r="B61" s="13" t="s">
        <v>135</v>
      </c>
      <c r="C61" s="13">
        <v>590600</v>
      </c>
      <c r="D61" s="13">
        <v>6238900</v>
      </c>
      <c r="E61" s="8">
        <v>590603.33626200003</v>
      </c>
      <c r="F61" s="8">
        <v>6238897.8632300003</v>
      </c>
      <c r="G61" s="13" t="s">
        <v>6</v>
      </c>
      <c r="H61" s="20">
        <v>40149</v>
      </c>
      <c r="I61" s="13" t="s">
        <v>134</v>
      </c>
      <c r="J61" s="21">
        <v>20.884</v>
      </c>
      <c r="K61" s="22">
        <v>1.1000000000000001</v>
      </c>
      <c r="L61" s="8">
        <v>2.7027399999999998E-4</v>
      </c>
      <c r="M61" s="13">
        <v>228</v>
      </c>
    </row>
    <row r="62" spans="1:13" x14ac:dyDescent="0.2">
      <c r="A62" s="13" t="s">
        <v>740</v>
      </c>
      <c r="B62" s="13" t="s">
        <v>137</v>
      </c>
      <c r="C62" s="13">
        <v>590600</v>
      </c>
      <c r="D62" s="13">
        <v>6239000</v>
      </c>
      <c r="E62" s="8">
        <v>590598.41894799995</v>
      </c>
      <c r="F62" s="8">
        <v>6238993.6069099996</v>
      </c>
      <c r="G62" s="13" t="s">
        <v>6</v>
      </c>
      <c r="H62" s="20">
        <v>40149</v>
      </c>
      <c r="I62" s="13" t="s">
        <v>136</v>
      </c>
      <c r="J62" s="21">
        <v>24.751000000000001</v>
      </c>
      <c r="K62" s="22">
        <v>1.2</v>
      </c>
      <c r="L62" s="8">
        <v>2.5958300000000003E-4</v>
      </c>
      <c r="M62" s="13">
        <v>227</v>
      </c>
    </row>
    <row r="63" spans="1:13" x14ac:dyDescent="0.2">
      <c r="A63" s="13" t="s">
        <v>741</v>
      </c>
      <c r="B63" s="13" t="s">
        <v>139</v>
      </c>
      <c r="C63" s="13">
        <v>590600</v>
      </c>
      <c r="D63" s="13">
        <v>6239100</v>
      </c>
      <c r="E63" s="8">
        <v>590594.25633899996</v>
      </c>
      <c r="F63" s="8">
        <v>6239097.1840199996</v>
      </c>
      <c r="G63" s="13" t="s">
        <v>6</v>
      </c>
      <c r="H63" s="20">
        <v>40149</v>
      </c>
      <c r="I63" s="13" t="s">
        <v>138</v>
      </c>
      <c r="J63" s="21">
        <v>17.779</v>
      </c>
      <c r="K63" s="22">
        <v>1.2</v>
      </c>
      <c r="L63" s="8">
        <v>1.12416E-4</v>
      </c>
      <c r="M63" s="13">
        <v>226</v>
      </c>
    </row>
    <row r="64" spans="1:13" x14ac:dyDescent="0.2">
      <c r="A64" s="13" t="s">
        <v>742</v>
      </c>
      <c r="B64" s="13" t="s">
        <v>141</v>
      </c>
      <c r="C64" s="13">
        <v>590600</v>
      </c>
      <c r="D64" s="13">
        <v>6239200</v>
      </c>
      <c r="E64" s="8">
        <v>590603.74832400004</v>
      </c>
      <c r="F64" s="8">
        <v>6239197.8970600003</v>
      </c>
      <c r="G64" s="13" t="s">
        <v>6</v>
      </c>
      <c r="H64" s="20">
        <v>40149</v>
      </c>
      <c r="I64" s="13" t="s">
        <v>140</v>
      </c>
      <c r="J64" s="21">
        <v>21.606000000000002</v>
      </c>
      <c r="K64" s="22">
        <v>1.6</v>
      </c>
      <c r="L64" s="8">
        <v>2.4515000000000002E-5</v>
      </c>
      <c r="M64" s="13">
        <v>225</v>
      </c>
    </row>
    <row r="65" spans="1:13" x14ac:dyDescent="0.2">
      <c r="A65" s="13" t="s">
        <v>743</v>
      </c>
      <c r="B65" s="13" t="s">
        <v>143</v>
      </c>
      <c r="C65" s="13">
        <v>590600</v>
      </c>
      <c r="D65" s="13">
        <v>6239300</v>
      </c>
      <c r="E65" s="8">
        <v>590603.10225800006</v>
      </c>
      <c r="F65" s="8">
        <v>6239282.0362999998</v>
      </c>
      <c r="G65" s="13" t="s">
        <v>6</v>
      </c>
      <c r="H65" s="20">
        <v>40149</v>
      </c>
      <c r="I65" s="13" t="s">
        <v>142</v>
      </c>
      <c r="J65" s="21">
        <v>19.748000000000001</v>
      </c>
      <c r="K65" s="22">
        <v>2.2000000000000002</v>
      </c>
      <c r="L65" s="8">
        <v>4.5389999999999997E-5</v>
      </c>
      <c r="M65" s="13">
        <v>224</v>
      </c>
    </row>
    <row r="66" spans="1:13" x14ac:dyDescent="0.2">
      <c r="A66" s="13" t="s">
        <v>744</v>
      </c>
      <c r="B66" s="13" t="s">
        <v>145</v>
      </c>
      <c r="C66" s="13">
        <v>590600</v>
      </c>
      <c r="D66" s="13">
        <v>6239400</v>
      </c>
      <c r="E66" s="8">
        <v>590605.26466300001</v>
      </c>
      <c r="F66" s="8">
        <v>6239396.8904999997</v>
      </c>
      <c r="G66" s="13" t="s">
        <v>6</v>
      </c>
      <c r="H66" s="20">
        <v>40149</v>
      </c>
      <c r="I66" s="13" t="s">
        <v>144</v>
      </c>
      <c r="J66" s="21">
        <v>24.009</v>
      </c>
      <c r="K66" s="22">
        <v>1.5</v>
      </c>
      <c r="L66" s="8">
        <v>1.20726E-4</v>
      </c>
      <c r="M66" s="13">
        <v>223</v>
      </c>
    </row>
    <row r="67" spans="1:13" x14ac:dyDescent="0.2">
      <c r="A67" s="13" t="s">
        <v>745</v>
      </c>
      <c r="B67" s="13" t="s">
        <v>147</v>
      </c>
      <c r="C67" s="13">
        <v>590600</v>
      </c>
      <c r="D67" s="13">
        <v>6239500</v>
      </c>
      <c r="E67" s="8">
        <v>590603.95589400001</v>
      </c>
      <c r="F67" s="8">
        <v>6239498.2586200004</v>
      </c>
      <c r="G67" s="13" t="s">
        <v>6</v>
      </c>
      <c r="H67" s="20">
        <v>40149</v>
      </c>
      <c r="I67" s="13" t="s">
        <v>146</v>
      </c>
      <c r="J67" s="21">
        <v>21.331</v>
      </c>
      <c r="K67" s="22">
        <v>2.2000000000000002</v>
      </c>
      <c r="L67" s="8">
        <v>1.16811E-4</v>
      </c>
      <c r="M67" s="13">
        <v>222</v>
      </c>
    </row>
    <row r="68" spans="1:13" x14ac:dyDescent="0.2">
      <c r="A68" s="13" t="s">
        <v>746</v>
      </c>
      <c r="B68" s="13" t="s">
        <v>149</v>
      </c>
      <c r="C68" s="13">
        <v>590600</v>
      </c>
      <c r="D68" s="13">
        <v>6239600</v>
      </c>
      <c r="E68" s="8">
        <v>590613.76023100002</v>
      </c>
      <c r="F68" s="8">
        <v>6239596.4892199999</v>
      </c>
      <c r="G68" s="13" t="s">
        <v>6</v>
      </c>
      <c r="H68" s="20">
        <v>40149</v>
      </c>
      <c r="I68" s="13" t="s">
        <v>148</v>
      </c>
      <c r="J68" s="21">
        <v>16.782</v>
      </c>
      <c r="K68" s="22">
        <v>1.4</v>
      </c>
      <c r="L68" s="8">
        <v>1.6743500000000001E-4</v>
      </c>
      <c r="M68" s="13">
        <v>221</v>
      </c>
    </row>
    <row r="69" spans="1:13" x14ac:dyDescent="0.2">
      <c r="A69" s="13" t="s">
        <v>747</v>
      </c>
      <c r="B69" s="13" t="s">
        <v>150</v>
      </c>
      <c r="C69" s="13">
        <v>590600</v>
      </c>
      <c r="D69" s="13">
        <v>6239700</v>
      </c>
      <c r="E69" s="8">
        <v>590607.33204699995</v>
      </c>
      <c r="F69" s="8">
        <v>6239695.7374799997</v>
      </c>
      <c r="G69" s="13" t="s">
        <v>13</v>
      </c>
      <c r="H69" s="20">
        <v>40149</v>
      </c>
      <c r="I69" s="13" t="s">
        <v>27</v>
      </c>
      <c r="J69" s="21">
        <v>20.181999999999999</v>
      </c>
      <c r="K69" s="22">
        <v>1.2</v>
      </c>
      <c r="L69" s="8">
        <v>3.5512999999999997E-5</v>
      </c>
      <c r="M69" s="13">
        <v>220</v>
      </c>
    </row>
    <row r="70" spans="1:13" x14ac:dyDescent="0.2">
      <c r="A70" s="13" t="s">
        <v>748</v>
      </c>
      <c r="B70" s="13" t="s">
        <v>152</v>
      </c>
      <c r="C70" s="13">
        <v>590600</v>
      </c>
      <c r="D70" s="13">
        <v>6239800</v>
      </c>
      <c r="E70" s="8">
        <v>590593.35719400004</v>
      </c>
      <c r="F70" s="8">
        <v>6239805.3179200003</v>
      </c>
      <c r="G70" s="13" t="s">
        <v>110</v>
      </c>
      <c r="H70" s="20">
        <v>40149</v>
      </c>
      <c r="I70" s="13" t="s">
        <v>151</v>
      </c>
      <c r="J70" s="21">
        <v>12.576000000000001</v>
      </c>
      <c r="K70" s="22">
        <v>1</v>
      </c>
      <c r="L70" s="8">
        <v>8.1800999999999998E-5</v>
      </c>
      <c r="M70" s="13">
        <v>219</v>
      </c>
    </row>
    <row r="71" spans="1:13" x14ac:dyDescent="0.2">
      <c r="A71" s="13" t="s">
        <v>749</v>
      </c>
      <c r="B71" s="13" t="s">
        <v>154</v>
      </c>
      <c r="C71" s="13">
        <v>590600</v>
      </c>
      <c r="D71" s="13">
        <v>6239900</v>
      </c>
      <c r="E71" s="8">
        <v>590581.89921499998</v>
      </c>
      <c r="F71" s="8">
        <v>6239897.2253</v>
      </c>
      <c r="G71" s="13" t="s">
        <v>13</v>
      </c>
      <c r="H71" s="20">
        <v>40149</v>
      </c>
      <c r="I71" s="13" t="s">
        <v>153</v>
      </c>
      <c r="J71" s="21">
        <v>7.4189999999999996</v>
      </c>
      <c r="K71" s="22">
        <v>0.9</v>
      </c>
      <c r="L71" s="8">
        <v>9.2726000000000006E-5</v>
      </c>
      <c r="M71" s="13">
        <v>218</v>
      </c>
    </row>
    <row r="72" spans="1:13" x14ac:dyDescent="0.2">
      <c r="A72" s="13" t="s">
        <v>750</v>
      </c>
      <c r="B72" s="13" t="s">
        <v>156</v>
      </c>
      <c r="C72" s="13">
        <v>590700</v>
      </c>
      <c r="D72" s="13">
        <v>6238600</v>
      </c>
      <c r="E72" s="8">
        <v>590695.22160699998</v>
      </c>
      <c r="F72" s="8">
        <v>6238604.1703700004</v>
      </c>
      <c r="G72" s="13" t="s">
        <v>13</v>
      </c>
      <c r="H72" s="20">
        <v>40150</v>
      </c>
      <c r="I72" s="13" t="s">
        <v>155</v>
      </c>
      <c r="J72" s="21">
        <v>19.943999999999999</v>
      </c>
      <c r="K72" s="22">
        <v>1.2</v>
      </c>
      <c r="L72" s="8">
        <v>2.2927000000000001E-4</v>
      </c>
      <c r="M72" s="13">
        <v>231</v>
      </c>
    </row>
    <row r="73" spans="1:13" x14ac:dyDescent="0.2">
      <c r="A73" s="13" t="s">
        <v>751</v>
      </c>
      <c r="B73" s="13" t="s">
        <v>158</v>
      </c>
      <c r="C73" s="13">
        <v>590700</v>
      </c>
      <c r="D73" s="13">
        <v>6238700</v>
      </c>
      <c r="E73" s="8">
        <v>590694.82092800003</v>
      </c>
      <c r="F73" s="8">
        <v>6238702.3793900004</v>
      </c>
      <c r="G73" s="13" t="s">
        <v>13</v>
      </c>
      <c r="H73" s="20">
        <v>40150</v>
      </c>
      <c r="I73" s="13" t="s">
        <v>157</v>
      </c>
      <c r="J73" s="21">
        <v>24.95</v>
      </c>
      <c r="K73" s="22">
        <v>1.2</v>
      </c>
      <c r="L73" s="8">
        <v>3.3229000000000003E-5</v>
      </c>
      <c r="M73" s="13">
        <v>232</v>
      </c>
    </row>
    <row r="74" spans="1:13" x14ac:dyDescent="0.2">
      <c r="A74" s="13" t="s">
        <v>752</v>
      </c>
      <c r="B74" s="13" t="s">
        <v>160</v>
      </c>
      <c r="C74" s="13">
        <v>590700</v>
      </c>
      <c r="D74" s="13">
        <v>6238800</v>
      </c>
      <c r="E74" s="8">
        <v>590700.22306400002</v>
      </c>
      <c r="F74" s="8">
        <v>6238795.1218400002</v>
      </c>
      <c r="G74" s="13" t="s">
        <v>6</v>
      </c>
      <c r="H74" s="20">
        <v>40150</v>
      </c>
      <c r="I74" s="13" t="s">
        <v>159</v>
      </c>
      <c r="J74" s="21">
        <v>24.384</v>
      </c>
      <c r="K74" s="22">
        <v>1.1000000000000001</v>
      </c>
      <c r="L74" s="8">
        <v>2.1965000000000001E-5</v>
      </c>
      <c r="M74" s="13">
        <v>235</v>
      </c>
    </row>
    <row r="75" spans="1:13" x14ac:dyDescent="0.2">
      <c r="A75" s="13" t="s">
        <v>753</v>
      </c>
      <c r="B75" s="13" t="s">
        <v>162</v>
      </c>
      <c r="C75" s="13">
        <v>590700</v>
      </c>
      <c r="D75" s="13">
        <v>6238900</v>
      </c>
      <c r="E75" s="8">
        <v>590696.93184600002</v>
      </c>
      <c r="F75" s="8">
        <v>6238895.6694099996</v>
      </c>
      <c r="G75" s="13" t="s">
        <v>13</v>
      </c>
      <c r="H75" s="20">
        <v>40150</v>
      </c>
      <c r="I75" s="13" t="s">
        <v>161</v>
      </c>
      <c r="J75" s="21">
        <v>22.728999999999999</v>
      </c>
      <c r="K75" s="22">
        <v>0.8</v>
      </c>
      <c r="L75" s="8">
        <v>7.2234E-5</v>
      </c>
      <c r="M75" s="13">
        <v>236</v>
      </c>
    </row>
    <row r="76" spans="1:13" x14ac:dyDescent="0.2">
      <c r="A76" s="13" t="s">
        <v>754</v>
      </c>
      <c r="B76" s="13" t="s">
        <v>164</v>
      </c>
      <c r="C76" s="13">
        <v>590700</v>
      </c>
      <c r="D76" s="13">
        <v>6239000</v>
      </c>
      <c r="E76" s="8">
        <v>590703.66976800002</v>
      </c>
      <c r="F76" s="8">
        <v>6238990.72119</v>
      </c>
      <c r="G76" s="13" t="s">
        <v>6</v>
      </c>
      <c r="H76" s="20">
        <v>40150</v>
      </c>
      <c r="I76" s="13" t="s">
        <v>163</v>
      </c>
      <c r="J76" s="21">
        <v>20.152999999999999</v>
      </c>
      <c r="K76" s="22">
        <v>1.5</v>
      </c>
      <c r="L76" s="8">
        <v>1.3418100000000001E-4</v>
      </c>
      <c r="M76" s="13">
        <v>237</v>
      </c>
    </row>
    <row r="77" spans="1:13" x14ac:dyDescent="0.2">
      <c r="A77" s="13" t="s">
        <v>755</v>
      </c>
      <c r="B77" s="13" t="s">
        <v>166</v>
      </c>
      <c r="C77" s="13">
        <v>590700</v>
      </c>
      <c r="D77" s="13">
        <v>6239100</v>
      </c>
      <c r="E77" s="8">
        <v>590742.81490899995</v>
      </c>
      <c r="F77" s="8">
        <v>6239084.3434600001</v>
      </c>
      <c r="G77" s="13" t="s">
        <v>6</v>
      </c>
      <c r="H77" s="20">
        <v>40150</v>
      </c>
      <c r="I77" s="13" t="s">
        <v>165</v>
      </c>
      <c r="J77" s="21">
        <v>26.733000000000001</v>
      </c>
      <c r="K77" s="22">
        <v>1.1000000000000001</v>
      </c>
      <c r="L77" s="8">
        <v>1.17661E-4</v>
      </c>
      <c r="M77" s="13">
        <v>238</v>
      </c>
    </row>
    <row r="78" spans="1:13" x14ac:dyDescent="0.2">
      <c r="A78" s="13" t="s">
        <v>756</v>
      </c>
      <c r="B78" s="13" t="s">
        <v>169</v>
      </c>
      <c r="C78" s="13">
        <v>590700</v>
      </c>
      <c r="D78" s="13">
        <v>6239200</v>
      </c>
      <c r="E78" s="8">
        <v>590707.30948199995</v>
      </c>
      <c r="F78" s="8">
        <v>6239205.4821600001</v>
      </c>
      <c r="G78" s="13" t="s">
        <v>167</v>
      </c>
      <c r="H78" s="20">
        <v>40150</v>
      </c>
      <c r="I78" s="13" t="s">
        <v>168</v>
      </c>
      <c r="J78" s="21">
        <v>21.858000000000001</v>
      </c>
      <c r="K78" s="22">
        <v>1</v>
      </c>
      <c r="L78" s="8">
        <v>1.35504E-4</v>
      </c>
      <c r="M78" s="13">
        <v>239</v>
      </c>
    </row>
    <row r="79" spans="1:13" x14ac:dyDescent="0.2">
      <c r="A79" s="13" t="s">
        <v>757</v>
      </c>
      <c r="B79" s="13" t="s">
        <v>171</v>
      </c>
      <c r="C79" s="13">
        <v>590700</v>
      </c>
      <c r="D79" s="13">
        <v>6239300</v>
      </c>
      <c r="E79" s="8">
        <v>590698.14636500005</v>
      </c>
      <c r="F79" s="8">
        <v>6239296.46153</v>
      </c>
      <c r="G79" s="13" t="s">
        <v>13</v>
      </c>
      <c r="H79" s="20">
        <v>40150</v>
      </c>
      <c r="I79" s="13" t="s">
        <v>170</v>
      </c>
      <c r="J79" s="21">
        <v>20.074000000000002</v>
      </c>
      <c r="K79" s="22">
        <v>1.1000000000000001</v>
      </c>
      <c r="L79" s="8">
        <v>1.10795E-4</v>
      </c>
      <c r="M79" s="13">
        <v>240</v>
      </c>
    </row>
    <row r="80" spans="1:13" x14ac:dyDescent="0.2">
      <c r="A80" s="13" t="s">
        <v>758</v>
      </c>
      <c r="B80" s="13" t="s">
        <v>174</v>
      </c>
      <c r="C80" s="13">
        <v>590700</v>
      </c>
      <c r="D80" s="13">
        <v>6239400</v>
      </c>
      <c r="E80" s="8">
        <v>590700.00296900002</v>
      </c>
      <c r="F80" s="8">
        <v>6239403.2059800001</v>
      </c>
      <c r="G80" s="13" t="s">
        <v>172</v>
      </c>
      <c r="H80" s="20">
        <v>40150</v>
      </c>
      <c r="I80" s="13" t="s">
        <v>173</v>
      </c>
      <c r="J80" s="21">
        <v>22.213999999999999</v>
      </c>
      <c r="K80" s="22">
        <v>1.1000000000000001</v>
      </c>
      <c r="L80" s="8">
        <v>1.2846299999999999E-4</v>
      </c>
      <c r="M80" s="13">
        <v>241</v>
      </c>
    </row>
    <row r="81" spans="1:13" x14ac:dyDescent="0.2">
      <c r="A81" s="13" t="s">
        <v>759</v>
      </c>
      <c r="B81" s="13" t="s">
        <v>176</v>
      </c>
      <c r="C81" s="13">
        <v>590700</v>
      </c>
      <c r="D81" s="13">
        <v>6239500</v>
      </c>
      <c r="E81" s="8">
        <v>590697.17856899998</v>
      </c>
      <c r="F81" s="8">
        <v>6239484.9271900002</v>
      </c>
      <c r="G81" s="13" t="s">
        <v>6</v>
      </c>
      <c r="H81" s="20">
        <v>40150</v>
      </c>
      <c r="I81" s="13" t="s">
        <v>175</v>
      </c>
      <c r="J81" s="21">
        <v>16.661999999999999</v>
      </c>
      <c r="K81" s="22">
        <v>1.8</v>
      </c>
      <c r="L81" s="8">
        <v>6.8650000000000002E-5</v>
      </c>
      <c r="M81" s="13">
        <v>242</v>
      </c>
    </row>
    <row r="82" spans="1:13" x14ac:dyDescent="0.2">
      <c r="A82" s="13" t="s">
        <v>760</v>
      </c>
      <c r="B82" s="13" t="s">
        <v>178</v>
      </c>
      <c r="C82" s="13">
        <v>590700</v>
      </c>
      <c r="D82" s="13">
        <v>6239600</v>
      </c>
      <c r="E82" s="8">
        <v>590698.06640799996</v>
      </c>
      <c r="F82" s="8">
        <v>6239584.7507600002</v>
      </c>
      <c r="G82" s="13" t="s">
        <v>6</v>
      </c>
      <c r="H82" s="20">
        <v>40150</v>
      </c>
      <c r="I82" s="13" t="s">
        <v>177</v>
      </c>
      <c r="J82" s="21">
        <v>22.760999999999999</v>
      </c>
      <c r="K82" s="22">
        <v>1.7</v>
      </c>
      <c r="L82" s="8">
        <v>1.0190400000000001E-4</v>
      </c>
      <c r="M82" s="13">
        <v>243</v>
      </c>
    </row>
    <row r="83" spans="1:13" x14ac:dyDescent="0.2">
      <c r="A83" s="13" t="s">
        <v>761</v>
      </c>
      <c r="B83" s="13" t="s">
        <v>181</v>
      </c>
      <c r="C83" s="13">
        <v>590700</v>
      </c>
      <c r="D83" s="13">
        <v>6239700</v>
      </c>
      <c r="E83" s="8">
        <v>590705.55171300005</v>
      </c>
      <c r="F83" s="8">
        <v>6239697.5372299999</v>
      </c>
      <c r="G83" s="13" t="s">
        <v>179</v>
      </c>
      <c r="H83" s="20">
        <v>40150</v>
      </c>
      <c r="I83" s="13" t="s">
        <v>180</v>
      </c>
      <c r="J83" s="21">
        <v>22.722999999999999</v>
      </c>
      <c r="K83" s="22">
        <v>2</v>
      </c>
      <c r="L83" s="8">
        <v>1.50619E-4</v>
      </c>
      <c r="M83" s="13">
        <v>244</v>
      </c>
    </row>
    <row r="84" spans="1:13" x14ac:dyDescent="0.2">
      <c r="A84" s="13" t="s">
        <v>762</v>
      </c>
      <c r="B84" s="13" t="s">
        <v>183</v>
      </c>
      <c r="C84" s="13">
        <v>590700</v>
      </c>
      <c r="D84" s="13">
        <v>6239800</v>
      </c>
      <c r="E84" s="8">
        <v>590690.96977700002</v>
      </c>
      <c r="F84" s="8">
        <v>6239812.61448</v>
      </c>
      <c r="G84" s="13" t="s">
        <v>13</v>
      </c>
      <c r="H84" s="20">
        <v>40150</v>
      </c>
      <c r="I84" s="13" t="s">
        <v>182</v>
      </c>
      <c r="J84" s="21">
        <v>13.893000000000001</v>
      </c>
      <c r="K84" s="22">
        <v>1.3</v>
      </c>
      <c r="L84" s="8">
        <v>1.46358E-4</v>
      </c>
      <c r="M84" s="13">
        <v>246</v>
      </c>
    </row>
    <row r="85" spans="1:13" x14ac:dyDescent="0.2">
      <c r="A85" s="13" t="s">
        <v>763</v>
      </c>
      <c r="B85" s="13" t="s">
        <v>185</v>
      </c>
      <c r="C85" s="13">
        <v>590700</v>
      </c>
      <c r="D85" s="13">
        <v>6239900</v>
      </c>
      <c r="E85" s="8">
        <v>590699.97917199996</v>
      </c>
      <c r="F85" s="8">
        <v>6239887.4335899996</v>
      </c>
      <c r="G85" s="13" t="s">
        <v>6</v>
      </c>
      <c r="H85" s="20">
        <v>40150</v>
      </c>
      <c r="I85" s="13" t="s">
        <v>184</v>
      </c>
      <c r="J85" s="21">
        <v>14.983000000000001</v>
      </c>
      <c r="K85" s="22">
        <v>1.1000000000000001</v>
      </c>
      <c r="L85" s="8">
        <v>4.0734E-5</v>
      </c>
      <c r="M85" s="13">
        <v>245</v>
      </c>
    </row>
    <row r="86" spans="1:13" x14ac:dyDescent="0.2">
      <c r="A86" s="13" t="s">
        <v>764</v>
      </c>
      <c r="B86" s="13" t="s">
        <v>187</v>
      </c>
      <c r="C86" s="13">
        <v>590800</v>
      </c>
      <c r="D86" s="13">
        <v>6238600</v>
      </c>
      <c r="E86" s="8">
        <v>590797.37116099999</v>
      </c>
      <c r="F86" s="8">
        <v>6238604.0666300002</v>
      </c>
      <c r="G86" s="13" t="s">
        <v>6</v>
      </c>
      <c r="H86" s="20">
        <v>40151</v>
      </c>
      <c r="I86" s="13" t="s">
        <v>186</v>
      </c>
      <c r="J86" s="21">
        <v>7.2069999999999999</v>
      </c>
      <c r="K86" s="22">
        <v>1.6</v>
      </c>
      <c r="L86" s="8">
        <v>1.59297E-4</v>
      </c>
      <c r="M86" s="13">
        <v>260</v>
      </c>
    </row>
    <row r="87" spans="1:13" x14ac:dyDescent="0.2">
      <c r="A87" s="13" t="s">
        <v>765</v>
      </c>
      <c r="B87" s="13" t="s">
        <v>190</v>
      </c>
      <c r="C87" s="13">
        <v>590800</v>
      </c>
      <c r="D87" s="13">
        <v>6238700</v>
      </c>
      <c r="E87" s="8">
        <v>590802.804443</v>
      </c>
      <c r="F87" s="8">
        <v>6238716.9068700001</v>
      </c>
      <c r="G87" s="13" t="s">
        <v>188</v>
      </c>
      <c r="H87" s="20">
        <v>40150</v>
      </c>
      <c r="I87" s="13" t="s">
        <v>189</v>
      </c>
      <c r="J87" s="21">
        <v>15.305999999999999</v>
      </c>
      <c r="K87" s="22">
        <v>0.7</v>
      </c>
      <c r="L87" s="8">
        <v>1.8455500000000001E-4</v>
      </c>
      <c r="M87" s="13">
        <v>259</v>
      </c>
    </row>
    <row r="88" spans="1:13" x14ac:dyDescent="0.2">
      <c r="A88" s="13" t="s">
        <v>766</v>
      </c>
      <c r="B88" s="13" t="s">
        <v>192</v>
      </c>
      <c r="C88" s="13">
        <v>590800</v>
      </c>
      <c r="D88" s="13">
        <v>6238800</v>
      </c>
      <c r="E88" s="8">
        <v>590802.89529400005</v>
      </c>
      <c r="F88" s="8">
        <v>6238796.1206599995</v>
      </c>
      <c r="G88" s="13" t="s">
        <v>6</v>
      </c>
      <c r="H88" s="20">
        <v>40150</v>
      </c>
      <c r="I88" s="13" t="s">
        <v>191</v>
      </c>
      <c r="J88" s="21">
        <v>19.167000000000002</v>
      </c>
      <c r="K88" s="22">
        <v>0.7</v>
      </c>
      <c r="L88" s="8">
        <v>1.58114E-4</v>
      </c>
      <c r="M88" s="13">
        <v>258</v>
      </c>
    </row>
    <row r="89" spans="1:13" x14ac:dyDescent="0.2">
      <c r="A89" s="13" t="s">
        <v>767</v>
      </c>
      <c r="B89" s="13" t="s">
        <v>194</v>
      </c>
      <c r="C89" s="13">
        <v>590800</v>
      </c>
      <c r="D89" s="13">
        <v>6238900</v>
      </c>
      <c r="E89" s="8">
        <v>590806.67295799998</v>
      </c>
      <c r="F89" s="8">
        <v>6238897.4045599997</v>
      </c>
      <c r="G89" s="13" t="s">
        <v>6</v>
      </c>
      <c r="H89" s="20">
        <v>40150</v>
      </c>
      <c r="I89" s="13" t="s">
        <v>193</v>
      </c>
      <c r="J89" s="21">
        <v>18.358000000000001</v>
      </c>
      <c r="K89" s="22">
        <v>1.1000000000000001</v>
      </c>
      <c r="L89" s="8">
        <v>3.1878100000000002E-4</v>
      </c>
      <c r="M89" s="13">
        <v>257</v>
      </c>
    </row>
    <row r="90" spans="1:13" x14ac:dyDescent="0.2">
      <c r="A90" s="13" t="s">
        <v>768</v>
      </c>
      <c r="B90" s="13" t="s">
        <v>197</v>
      </c>
      <c r="C90" s="13">
        <v>590800</v>
      </c>
      <c r="D90" s="13">
        <v>6239000</v>
      </c>
      <c r="E90" s="8">
        <v>590810.28833999997</v>
      </c>
      <c r="F90" s="8">
        <v>6239008.4305800004</v>
      </c>
      <c r="G90" s="13" t="s">
        <v>195</v>
      </c>
      <c r="H90" s="20">
        <v>40150</v>
      </c>
      <c r="I90" s="13" t="s">
        <v>196</v>
      </c>
      <c r="J90" s="21">
        <v>16.989000000000001</v>
      </c>
      <c r="K90" s="22">
        <v>0.9</v>
      </c>
      <c r="L90" s="8">
        <v>5.5989000000000002E-5</v>
      </c>
      <c r="M90" s="13">
        <v>256</v>
      </c>
    </row>
    <row r="91" spans="1:13" x14ac:dyDescent="0.2">
      <c r="A91" s="13" t="s">
        <v>769</v>
      </c>
      <c r="B91" s="13" t="s">
        <v>199</v>
      </c>
      <c r="C91" s="13">
        <v>590800</v>
      </c>
      <c r="D91" s="13">
        <v>6239100</v>
      </c>
      <c r="E91" s="8">
        <v>590808.43680400006</v>
      </c>
      <c r="F91" s="8">
        <v>6239097.3180799996</v>
      </c>
      <c r="G91" s="13" t="s">
        <v>6</v>
      </c>
      <c r="H91" s="20">
        <v>40150</v>
      </c>
      <c r="I91" s="13" t="s">
        <v>198</v>
      </c>
      <c r="J91" s="21">
        <v>19.431000000000001</v>
      </c>
      <c r="K91" s="22">
        <v>1.8</v>
      </c>
      <c r="L91" s="8">
        <v>4.3884999999999997E-5</v>
      </c>
      <c r="M91" s="13">
        <v>255</v>
      </c>
    </row>
    <row r="92" spans="1:13" x14ac:dyDescent="0.2">
      <c r="A92" s="13" t="s">
        <v>770</v>
      </c>
      <c r="B92" s="13" t="s">
        <v>201</v>
      </c>
      <c r="C92" s="13">
        <v>590800</v>
      </c>
      <c r="D92" s="13">
        <v>6239200</v>
      </c>
      <c r="E92" s="8">
        <v>590796.76099600003</v>
      </c>
      <c r="F92" s="8">
        <v>6239190.0851800004</v>
      </c>
      <c r="G92" s="13" t="s">
        <v>19</v>
      </c>
      <c r="H92" s="20">
        <v>40150</v>
      </c>
      <c r="I92" s="13" t="s">
        <v>200</v>
      </c>
      <c r="J92" s="21">
        <v>18.305</v>
      </c>
      <c r="K92" s="22">
        <v>0.9</v>
      </c>
      <c r="L92" s="8">
        <v>7.6181999999999997E-5</v>
      </c>
      <c r="M92" s="13">
        <v>254</v>
      </c>
    </row>
    <row r="93" spans="1:13" x14ac:dyDescent="0.2">
      <c r="A93" s="13" t="s">
        <v>771</v>
      </c>
      <c r="B93" s="13" t="s">
        <v>203</v>
      </c>
      <c r="C93" s="13">
        <v>590800</v>
      </c>
      <c r="D93" s="13">
        <v>6239300</v>
      </c>
      <c r="E93" s="8">
        <v>590803.82487200003</v>
      </c>
      <c r="F93" s="8">
        <v>6239295.1915699998</v>
      </c>
      <c r="G93" s="13" t="s">
        <v>13</v>
      </c>
      <c r="H93" s="20">
        <v>40150</v>
      </c>
      <c r="I93" s="13" t="s">
        <v>202</v>
      </c>
      <c r="J93" s="21">
        <v>26.838999999999999</v>
      </c>
      <c r="K93" s="22">
        <v>1</v>
      </c>
      <c r="L93" s="8">
        <v>6.3337999999999996E-5</v>
      </c>
      <c r="M93" s="13">
        <v>253</v>
      </c>
    </row>
    <row r="94" spans="1:13" x14ac:dyDescent="0.2">
      <c r="A94" s="13" t="s">
        <v>772</v>
      </c>
      <c r="B94" s="13" t="s">
        <v>205</v>
      </c>
      <c r="C94" s="13">
        <v>590800</v>
      </c>
      <c r="D94" s="13">
        <v>6239400</v>
      </c>
      <c r="E94" s="8">
        <v>590795.81560600002</v>
      </c>
      <c r="F94" s="8">
        <v>6239396.5106100002</v>
      </c>
      <c r="G94" s="13" t="s">
        <v>6</v>
      </c>
      <c r="H94" s="20">
        <v>40150</v>
      </c>
      <c r="I94" s="13" t="s">
        <v>204</v>
      </c>
      <c r="J94" s="21">
        <v>22.158999999999999</v>
      </c>
      <c r="K94" s="22">
        <v>0.9</v>
      </c>
      <c r="L94" s="8">
        <v>1.1329500000000001E-4</v>
      </c>
      <c r="M94" s="13">
        <v>252</v>
      </c>
    </row>
    <row r="95" spans="1:13" x14ac:dyDescent="0.2">
      <c r="A95" s="13" t="s">
        <v>773</v>
      </c>
      <c r="B95" s="13" t="s">
        <v>207</v>
      </c>
      <c r="C95" s="13">
        <v>590800</v>
      </c>
      <c r="D95" s="13">
        <v>6239500</v>
      </c>
      <c r="E95" s="8">
        <v>590798.96652899997</v>
      </c>
      <c r="F95" s="8">
        <v>6239497.3863500003</v>
      </c>
      <c r="G95" s="13" t="s">
        <v>6</v>
      </c>
      <c r="H95" s="20">
        <v>40150</v>
      </c>
      <c r="I95" s="13" t="s">
        <v>206</v>
      </c>
      <c r="J95" s="21">
        <v>22.094000000000001</v>
      </c>
      <c r="K95" s="22">
        <v>1.3</v>
      </c>
      <c r="L95" s="8">
        <v>6.6980000000000001E-6</v>
      </c>
      <c r="M95" s="13">
        <v>251</v>
      </c>
    </row>
    <row r="96" spans="1:13" x14ac:dyDescent="0.2">
      <c r="A96" s="13" t="s">
        <v>774</v>
      </c>
      <c r="B96" s="13" t="s">
        <v>209</v>
      </c>
      <c r="C96" s="13">
        <v>590800</v>
      </c>
      <c r="D96" s="13">
        <v>6239600</v>
      </c>
      <c r="E96" s="8">
        <v>590811.993365</v>
      </c>
      <c r="F96" s="8">
        <v>6239600.64329</v>
      </c>
      <c r="G96" s="13" t="s">
        <v>172</v>
      </c>
      <c r="H96" s="20">
        <v>40150</v>
      </c>
      <c r="I96" s="13" t="s">
        <v>208</v>
      </c>
      <c r="J96" s="21">
        <v>25.782</v>
      </c>
      <c r="K96" s="22">
        <v>1</v>
      </c>
      <c r="L96" s="8">
        <v>1.8510400000000001E-4</v>
      </c>
      <c r="M96" s="13">
        <v>250</v>
      </c>
    </row>
    <row r="97" spans="1:13" x14ac:dyDescent="0.2">
      <c r="A97" s="13" t="s">
        <v>775</v>
      </c>
      <c r="B97" s="13" t="s">
        <v>211</v>
      </c>
      <c r="C97" s="13">
        <v>590800</v>
      </c>
      <c r="D97" s="13">
        <v>6239700</v>
      </c>
      <c r="E97" s="8">
        <v>590808.28661099996</v>
      </c>
      <c r="F97" s="8">
        <v>6239698.5035600001</v>
      </c>
      <c r="G97" s="13" t="s">
        <v>6</v>
      </c>
      <c r="H97" s="20">
        <v>40150</v>
      </c>
      <c r="I97" s="13" t="s">
        <v>210</v>
      </c>
      <c r="J97" s="21">
        <v>23.911000000000001</v>
      </c>
      <c r="K97" s="22">
        <v>1</v>
      </c>
      <c r="L97" s="8">
        <v>4.3090999999999998E-5</v>
      </c>
      <c r="M97" s="13">
        <v>249</v>
      </c>
    </row>
    <row r="98" spans="1:13" x14ac:dyDescent="0.2">
      <c r="A98" s="13" t="s">
        <v>776</v>
      </c>
      <c r="B98" s="13" t="s">
        <v>213</v>
      </c>
      <c r="C98" s="13">
        <v>590800</v>
      </c>
      <c r="D98" s="13">
        <v>6239800</v>
      </c>
      <c r="E98" s="8">
        <v>590809.39440200001</v>
      </c>
      <c r="F98" s="8">
        <v>6239795.0410099998</v>
      </c>
      <c r="G98" s="13" t="s">
        <v>195</v>
      </c>
      <c r="H98" s="20">
        <v>40150</v>
      </c>
      <c r="I98" s="13" t="s">
        <v>212</v>
      </c>
      <c r="J98" s="21">
        <v>21.399000000000001</v>
      </c>
      <c r="K98" s="22">
        <v>0.8</v>
      </c>
      <c r="L98" s="8">
        <v>2.0720800000000001E-4</v>
      </c>
      <c r="M98" s="13">
        <v>248</v>
      </c>
    </row>
    <row r="99" spans="1:13" x14ac:dyDescent="0.2">
      <c r="A99" s="13" t="s">
        <v>777</v>
      </c>
      <c r="B99" s="13" t="s">
        <v>215</v>
      </c>
      <c r="C99" s="13">
        <v>590800</v>
      </c>
      <c r="D99" s="13">
        <v>6239900</v>
      </c>
      <c r="E99" s="8">
        <v>590802.76358799997</v>
      </c>
      <c r="F99" s="8">
        <v>6239900.9248000002</v>
      </c>
      <c r="G99" s="13" t="s">
        <v>6</v>
      </c>
      <c r="H99" s="20">
        <v>40150</v>
      </c>
      <c r="I99" s="13" t="s">
        <v>214</v>
      </c>
      <c r="J99" s="21">
        <v>14.808</v>
      </c>
      <c r="K99" s="22">
        <v>0.9</v>
      </c>
      <c r="L99" s="8">
        <v>5.0839699999999995E-4</v>
      </c>
      <c r="M99" s="13">
        <v>247</v>
      </c>
    </row>
    <row r="100" spans="1:13" x14ac:dyDescent="0.2">
      <c r="A100" s="13" t="s">
        <v>778</v>
      </c>
      <c r="B100" s="13" t="s">
        <v>217</v>
      </c>
      <c r="C100" s="13">
        <v>590900</v>
      </c>
      <c r="D100" s="13">
        <v>6238600</v>
      </c>
      <c r="E100" s="8">
        <v>590895.81626500003</v>
      </c>
      <c r="F100" s="8">
        <v>6238621.8464900004</v>
      </c>
      <c r="G100" s="13" t="s">
        <v>13</v>
      </c>
      <c r="H100" s="20">
        <v>40151</v>
      </c>
      <c r="I100" s="13" t="s">
        <v>216</v>
      </c>
      <c r="J100" s="21">
        <v>16.991</v>
      </c>
      <c r="K100" s="22">
        <v>1.4</v>
      </c>
      <c r="L100" s="8">
        <v>1.3731799999999999E-4</v>
      </c>
      <c r="M100" s="13">
        <v>261</v>
      </c>
    </row>
    <row r="101" spans="1:13" x14ac:dyDescent="0.2">
      <c r="A101" s="13" t="s">
        <v>779</v>
      </c>
      <c r="B101" s="13" t="s">
        <v>219</v>
      </c>
      <c r="C101" s="13">
        <v>590900</v>
      </c>
      <c r="D101" s="13">
        <v>6238700</v>
      </c>
      <c r="E101" s="8">
        <v>590901.90209600003</v>
      </c>
      <c r="F101" s="8">
        <v>6238692.81678</v>
      </c>
      <c r="G101" s="13" t="s">
        <v>24</v>
      </c>
      <c r="H101" s="20">
        <v>40151</v>
      </c>
      <c r="I101" s="13" t="s">
        <v>218</v>
      </c>
      <c r="J101" s="21">
        <v>18.501999999999999</v>
      </c>
      <c r="K101" s="22">
        <v>1</v>
      </c>
      <c r="L101" s="8">
        <v>9.9251000000000002E-5</v>
      </c>
      <c r="M101" s="13">
        <v>262</v>
      </c>
    </row>
    <row r="102" spans="1:13" x14ac:dyDescent="0.2">
      <c r="A102" s="13" t="s">
        <v>780</v>
      </c>
      <c r="B102" s="13" t="s">
        <v>221</v>
      </c>
      <c r="C102" s="13">
        <v>590900</v>
      </c>
      <c r="D102" s="13">
        <v>6238800</v>
      </c>
      <c r="E102" s="8">
        <v>590898.131146</v>
      </c>
      <c r="F102" s="8">
        <v>6238796.4818799999</v>
      </c>
      <c r="G102" s="13" t="s">
        <v>6</v>
      </c>
      <c r="H102" s="20">
        <v>40151</v>
      </c>
      <c r="I102" s="13" t="s">
        <v>220</v>
      </c>
      <c r="J102" s="21">
        <v>16.094999999999999</v>
      </c>
      <c r="K102" s="22">
        <v>0.9</v>
      </c>
      <c r="L102" s="8">
        <v>1.65174E-4</v>
      </c>
      <c r="M102" s="13">
        <v>263</v>
      </c>
    </row>
    <row r="103" spans="1:13" x14ac:dyDescent="0.2">
      <c r="A103" s="13" t="s">
        <v>781</v>
      </c>
      <c r="B103" s="13" t="s">
        <v>223</v>
      </c>
      <c r="C103" s="13">
        <v>590900</v>
      </c>
      <c r="D103" s="13">
        <v>6238900</v>
      </c>
      <c r="E103" s="8">
        <v>590910.21615800005</v>
      </c>
      <c r="F103" s="8">
        <v>6238890.4687700002</v>
      </c>
      <c r="G103" s="13" t="s">
        <v>6</v>
      </c>
      <c r="H103" s="20">
        <v>40151</v>
      </c>
      <c r="I103" s="13" t="s">
        <v>222</v>
      </c>
      <c r="J103" s="21">
        <v>13.923999999999999</v>
      </c>
      <c r="K103" s="22">
        <v>1</v>
      </c>
      <c r="L103" s="8">
        <v>1.5189899999999999E-4</v>
      </c>
      <c r="M103" s="13">
        <v>264</v>
      </c>
    </row>
    <row r="104" spans="1:13" x14ac:dyDescent="0.2">
      <c r="A104" s="13" t="s">
        <v>782</v>
      </c>
      <c r="B104" s="13" t="s">
        <v>225</v>
      </c>
      <c r="C104" s="13">
        <v>590900</v>
      </c>
      <c r="D104" s="13">
        <v>6239000</v>
      </c>
      <c r="E104" s="8">
        <v>590911.14017699996</v>
      </c>
      <c r="F104" s="8">
        <v>6238987.1291100001</v>
      </c>
      <c r="G104" s="13" t="s">
        <v>76</v>
      </c>
      <c r="H104" s="20">
        <v>40151</v>
      </c>
      <c r="I104" s="13" t="s">
        <v>224</v>
      </c>
      <c r="J104" s="21">
        <v>15.052</v>
      </c>
      <c r="K104" s="22">
        <v>1</v>
      </c>
      <c r="L104" s="8">
        <v>1.2588000000000001E-4</v>
      </c>
      <c r="M104" s="13">
        <v>265</v>
      </c>
    </row>
    <row r="105" spans="1:13" x14ac:dyDescent="0.2">
      <c r="A105" s="13" t="s">
        <v>783</v>
      </c>
      <c r="B105" s="13" t="s">
        <v>227</v>
      </c>
      <c r="C105" s="13">
        <v>590900</v>
      </c>
      <c r="D105" s="13">
        <v>6239100</v>
      </c>
      <c r="E105" s="8">
        <v>590907.67552399996</v>
      </c>
      <c r="F105" s="8">
        <v>6239095.9497100003</v>
      </c>
      <c r="G105" s="13" t="s">
        <v>6</v>
      </c>
      <c r="H105" s="20">
        <v>40151</v>
      </c>
      <c r="I105" s="13" t="s">
        <v>226</v>
      </c>
      <c r="J105" s="21">
        <v>19.38</v>
      </c>
      <c r="K105" s="22">
        <v>1.2</v>
      </c>
      <c r="L105" s="8">
        <v>4.3689E-4</v>
      </c>
      <c r="M105" s="13">
        <v>266</v>
      </c>
    </row>
    <row r="106" spans="1:13" x14ac:dyDescent="0.2">
      <c r="A106" s="13" t="s">
        <v>784</v>
      </c>
      <c r="B106" s="13" t="s">
        <v>229</v>
      </c>
      <c r="C106" s="13">
        <v>590900</v>
      </c>
      <c r="D106" s="13">
        <v>6239200</v>
      </c>
      <c r="E106" s="8">
        <v>590902.91187099996</v>
      </c>
      <c r="F106" s="8">
        <v>6239196.4789199997</v>
      </c>
      <c r="G106" s="13" t="s">
        <v>6</v>
      </c>
      <c r="H106" s="20">
        <v>40151</v>
      </c>
      <c r="I106" s="13" t="s">
        <v>228</v>
      </c>
      <c r="J106" s="21">
        <v>22.521000000000001</v>
      </c>
      <c r="K106" s="22">
        <v>1.5</v>
      </c>
      <c r="L106" s="8">
        <v>1.2454999999999999E-4</v>
      </c>
      <c r="M106" s="13">
        <v>267</v>
      </c>
    </row>
    <row r="107" spans="1:13" x14ac:dyDescent="0.2">
      <c r="A107" s="13" t="s">
        <v>785</v>
      </c>
      <c r="B107" s="13" t="s">
        <v>230</v>
      </c>
      <c r="C107" s="13">
        <v>590900</v>
      </c>
      <c r="D107" s="13">
        <v>6239300</v>
      </c>
      <c r="E107" s="8">
        <v>590900.71552099998</v>
      </c>
      <c r="F107" s="8">
        <v>6239296.8625600003</v>
      </c>
      <c r="G107" s="13" t="s">
        <v>195</v>
      </c>
      <c r="H107" s="20">
        <v>40151</v>
      </c>
      <c r="I107" s="13" t="s">
        <v>165</v>
      </c>
      <c r="J107" s="21">
        <v>26.725000000000001</v>
      </c>
      <c r="K107" s="22">
        <v>0.9</v>
      </c>
      <c r="L107" s="8">
        <v>1.71986E-4</v>
      </c>
      <c r="M107" s="13">
        <v>268</v>
      </c>
    </row>
    <row r="108" spans="1:13" x14ac:dyDescent="0.2">
      <c r="A108" s="13" t="s">
        <v>786</v>
      </c>
      <c r="B108" s="13" t="s">
        <v>232</v>
      </c>
      <c r="C108" s="13">
        <v>590900</v>
      </c>
      <c r="D108" s="13">
        <v>6239400</v>
      </c>
      <c r="E108" s="8">
        <v>590898.66029200004</v>
      </c>
      <c r="F108" s="8">
        <v>6239407.0223399997</v>
      </c>
      <c r="G108" s="13" t="s">
        <v>231</v>
      </c>
      <c r="H108" s="20">
        <v>40151</v>
      </c>
      <c r="I108" s="13" t="s">
        <v>17</v>
      </c>
      <c r="J108" s="21">
        <v>21.481000000000002</v>
      </c>
      <c r="K108" s="22">
        <v>1.4</v>
      </c>
      <c r="L108" s="8">
        <v>1.0043399999999999E-4</v>
      </c>
      <c r="M108" s="13">
        <v>269</v>
      </c>
    </row>
    <row r="109" spans="1:13" x14ac:dyDescent="0.2">
      <c r="A109" s="13" t="s">
        <v>787</v>
      </c>
      <c r="B109" s="13" t="s">
        <v>234</v>
      </c>
      <c r="C109" s="13">
        <v>590900</v>
      </c>
      <c r="D109" s="13">
        <v>6239500</v>
      </c>
      <c r="E109" s="8">
        <v>590913.117035</v>
      </c>
      <c r="F109" s="8">
        <v>6239505.3120900001</v>
      </c>
      <c r="G109" s="13" t="s">
        <v>6</v>
      </c>
      <c r="H109" s="20">
        <v>40151</v>
      </c>
      <c r="I109" s="13" t="s">
        <v>233</v>
      </c>
      <c r="J109" s="21">
        <v>22.753</v>
      </c>
      <c r="K109" s="22">
        <v>1.4</v>
      </c>
      <c r="L109" s="8">
        <v>9.0514999999999997E-5</v>
      </c>
      <c r="M109" s="13">
        <v>270</v>
      </c>
    </row>
    <row r="110" spans="1:13" x14ac:dyDescent="0.2">
      <c r="A110" s="13" t="s">
        <v>788</v>
      </c>
      <c r="B110" s="13" t="s">
        <v>236</v>
      </c>
      <c r="C110" s="13">
        <v>590900</v>
      </c>
      <c r="D110" s="13">
        <v>6239600</v>
      </c>
      <c r="E110" s="8">
        <v>590909.78804100002</v>
      </c>
      <c r="F110" s="8">
        <v>6239603.2593799997</v>
      </c>
      <c r="G110" s="13" t="s">
        <v>6</v>
      </c>
      <c r="H110" s="20">
        <v>40151</v>
      </c>
      <c r="I110" s="13" t="s">
        <v>235</v>
      </c>
      <c r="J110" s="21">
        <v>26.332000000000001</v>
      </c>
      <c r="K110" s="22">
        <v>1.5</v>
      </c>
      <c r="L110" s="8">
        <v>2.5188999999999999E-5</v>
      </c>
      <c r="M110" s="13">
        <v>271</v>
      </c>
    </row>
    <row r="111" spans="1:13" x14ac:dyDescent="0.2">
      <c r="A111" s="13" t="s">
        <v>789</v>
      </c>
      <c r="B111" s="13" t="s">
        <v>238</v>
      </c>
      <c r="C111" s="13">
        <v>590900</v>
      </c>
      <c r="D111" s="13">
        <v>6239700</v>
      </c>
      <c r="E111" s="8">
        <v>590911.94992699998</v>
      </c>
      <c r="F111" s="8">
        <v>6239693.8404299999</v>
      </c>
      <c r="G111" s="13" t="s">
        <v>6</v>
      </c>
      <c r="H111" s="20">
        <v>40151</v>
      </c>
      <c r="I111" s="13" t="s">
        <v>237</v>
      </c>
      <c r="J111" s="21">
        <v>32.313000000000002</v>
      </c>
      <c r="K111" s="22">
        <v>1.4</v>
      </c>
      <c r="L111" s="8">
        <v>1.05198E-4</v>
      </c>
      <c r="M111" s="13">
        <v>272</v>
      </c>
    </row>
    <row r="112" spans="1:13" x14ac:dyDescent="0.2">
      <c r="A112" s="13" t="s">
        <v>790</v>
      </c>
      <c r="B112" s="13" t="s">
        <v>240</v>
      </c>
      <c r="C112" s="13">
        <v>590900</v>
      </c>
      <c r="D112" s="13">
        <v>6239800</v>
      </c>
      <c r="E112" s="8">
        <v>590911.76252900006</v>
      </c>
      <c r="F112" s="8">
        <v>6239799.9273899999</v>
      </c>
      <c r="G112" s="13" t="s">
        <v>6</v>
      </c>
      <c r="H112" s="20">
        <v>40151</v>
      </c>
      <c r="I112" s="13" t="s">
        <v>239</v>
      </c>
      <c r="J112" s="21">
        <v>35.073</v>
      </c>
      <c r="K112" s="22">
        <v>1.4</v>
      </c>
      <c r="L112" s="8">
        <v>1.5414500000000001E-4</v>
      </c>
      <c r="M112" s="13">
        <v>273</v>
      </c>
    </row>
    <row r="113" spans="1:13" x14ac:dyDescent="0.2">
      <c r="A113" s="13" t="s">
        <v>791</v>
      </c>
      <c r="B113" s="13" t="s">
        <v>241</v>
      </c>
      <c r="C113" s="13">
        <v>590900</v>
      </c>
      <c r="D113" s="13">
        <v>6239900</v>
      </c>
      <c r="E113" s="8">
        <v>590903.92518200004</v>
      </c>
      <c r="F113" s="8">
        <v>6239895.4092699997</v>
      </c>
      <c r="G113" s="13" t="s">
        <v>6</v>
      </c>
      <c r="H113" s="20">
        <v>40151</v>
      </c>
      <c r="I113" s="13" t="s">
        <v>106</v>
      </c>
      <c r="J113" s="21">
        <v>11.348000000000001</v>
      </c>
      <c r="K113" s="22">
        <v>1.2</v>
      </c>
      <c r="L113" s="8">
        <v>5.4369000000000001E-5</v>
      </c>
      <c r="M113" s="13">
        <v>274</v>
      </c>
    </row>
    <row r="114" spans="1:13" x14ac:dyDescent="0.2">
      <c r="A114" s="13" t="s">
        <v>792</v>
      </c>
      <c r="B114" s="13" t="s">
        <v>243</v>
      </c>
      <c r="C114" s="13">
        <v>591000</v>
      </c>
      <c r="D114" s="13">
        <v>6238600</v>
      </c>
      <c r="E114" s="8">
        <v>591001.35896999994</v>
      </c>
      <c r="F114" s="8">
        <v>6238593.9352900004</v>
      </c>
      <c r="G114" s="13" t="s">
        <v>6</v>
      </c>
      <c r="H114" s="20">
        <v>40151</v>
      </c>
      <c r="I114" s="13" t="s">
        <v>242</v>
      </c>
      <c r="J114" s="21">
        <v>4.5650000000000004</v>
      </c>
      <c r="K114" s="22">
        <v>1.2</v>
      </c>
      <c r="L114" s="8">
        <v>2.08903E-4</v>
      </c>
      <c r="M114" s="13">
        <v>288</v>
      </c>
    </row>
    <row r="115" spans="1:13" x14ac:dyDescent="0.2">
      <c r="A115" s="13" t="s">
        <v>793</v>
      </c>
      <c r="B115" s="13" t="s">
        <v>245</v>
      </c>
      <c r="C115" s="13">
        <v>591000</v>
      </c>
      <c r="D115" s="13">
        <v>6238700</v>
      </c>
      <c r="E115" s="8">
        <v>591007.02985100006</v>
      </c>
      <c r="F115" s="8">
        <v>6238693.6874900004</v>
      </c>
      <c r="G115" s="13" t="s">
        <v>6</v>
      </c>
      <c r="H115" s="20">
        <v>40151</v>
      </c>
      <c r="I115" s="13" t="s">
        <v>244</v>
      </c>
      <c r="J115" s="21">
        <v>6.8559999999999999</v>
      </c>
      <c r="K115" s="22">
        <v>1.6</v>
      </c>
      <c r="L115" s="8">
        <v>1.71612E-4</v>
      </c>
      <c r="M115" s="13">
        <v>287</v>
      </c>
    </row>
    <row r="116" spans="1:13" x14ac:dyDescent="0.2">
      <c r="A116" s="13" t="s">
        <v>794</v>
      </c>
      <c r="B116" s="13" t="s">
        <v>247</v>
      </c>
      <c r="C116" s="13">
        <v>591000</v>
      </c>
      <c r="D116" s="13">
        <v>6238800</v>
      </c>
      <c r="E116" s="8">
        <v>591022.24917299999</v>
      </c>
      <c r="F116" s="8">
        <v>6238810.7125000004</v>
      </c>
      <c r="G116" s="13" t="s">
        <v>6</v>
      </c>
      <c r="H116" s="20">
        <v>40151</v>
      </c>
      <c r="I116" s="13" t="s">
        <v>246</v>
      </c>
      <c r="J116" s="21">
        <v>10.61</v>
      </c>
      <c r="K116" s="22">
        <v>1.8</v>
      </c>
      <c r="L116" s="8">
        <v>1.41817E-4</v>
      </c>
      <c r="M116" s="13">
        <v>286</v>
      </c>
    </row>
    <row r="117" spans="1:13" x14ac:dyDescent="0.2">
      <c r="A117" s="13" t="s">
        <v>795</v>
      </c>
      <c r="B117" s="13" t="s">
        <v>249</v>
      </c>
      <c r="C117" s="13">
        <v>591000</v>
      </c>
      <c r="D117" s="13">
        <v>6238900</v>
      </c>
      <c r="E117" s="8">
        <v>590994.20924999996</v>
      </c>
      <c r="F117" s="8">
        <v>6238905.2478900002</v>
      </c>
      <c r="G117" s="13" t="s">
        <v>13</v>
      </c>
      <c r="H117" s="20">
        <v>40151</v>
      </c>
      <c r="I117" s="13" t="s">
        <v>248</v>
      </c>
      <c r="J117" s="21">
        <v>14.598000000000001</v>
      </c>
      <c r="K117" s="22">
        <v>2</v>
      </c>
      <c r="L117" s="8">
        <v>5.1693000000000001E-5</v>
      </c>
      <c r="M117" s="13">
        <v>285</v>
      </c>
    </row>
    <row r="118" spans="1:13" x14ac:dyDescent="0.2">
      <c r="A118" s="13" t="s">
        <v>796</v>
      </c>
      <c r="B118" s="13" t="s">
        <v>251</v>
      </c>
      <c r="C118" s="13">
        <v>591000</v>
      </c>
      <c r="D118" s="13">
        <v>6239000</v>
      </c>
      <c r="E118" s="8">
        <v>590992.13404000003</v>
      </c>
      <c r="F118" s="8">
        <v>6238983.7447699998</v>
      </c>
      <c r="G118" s="13" t="s">
        <v>6</v>
      </c>
      <c r="H118" s="20">
        <v>40151</v>
      </c>
      <c r="I118" s="13" t="s">
        <v>250</v>
      </c>
      <c r="J118" s="21">
        <v>13.105</v>
      </c>
      <c r="K118" s="22">
        <v>1.3</v>
      </c>
      <c r="L118" s="8">
        <v>5.4710000000000003E-5</v>
      </c>
      <c r="M118" s="13">
        <v>284</v>
      </c>
    </row>
    <row r="119" spans="1:13" x14ac:dyDescent="0.2">
      <c r="A119" s="13" t="s">
        <v>797</v>
      </c>
      <c r="B119" s="13" t="s">
        <v>252</v>
      </c>
      <c r="C119" s="13">
        <v>591000</v>
      </c>
      <c r="D119" s="13">
        <v>6239100</v>
      </c>
      <c r="E119" s="8">
        <v>591011.55901800003</v>
      </c>
      <c r="F119" s="8">
        <v>6239093.8870200003</v>
      </c>
      <c r="G119" s="13" t="s">
        <v>6</v>
      </c>
      <c r="H119" s="20">
        <v>40151</v>
      </c>
      <c r="I119" s="13" t="s">
        <v>31</v>
      </c>
      <c r="J119" s="21">
        <v>21.225999999999999</v>
      </c>
      <c r="K119" s="22">
        <v>1</v>
      </c>
      <c r="L119" s="8">
        <v>5.592E-5</v>
      </c>
      <c r="M119" s="13">
        <v>283</v>
      </c>
    </row>
    <row r="120" spans="1:13" x14ac:dyDescent="0.2">
      <c r="A120" s="13" t="s">
        <v>798</v>
      </c>
      <c r="B120" s="13" t="s">
        <v>253</v>
      </c>
      <c r="C120" s="13">
        <v>591000</v>
      </c>
      <c r="D120" s="13">
        <v>6239200</v>
      </c>
      <c r="E120" s="8">
        <v>591005.98340999999</v>
      </c>
      <c r="F120" s="8">
        <v>6239191.6214699997</v>
      </c>
      <c r="G120" s="13" t="s">
        <v>6</v>
      </c>
      <c r="H120" s="20">
        <v>40151</v>
      </c>
      <c r="I120" s="13" t="s">
        <v>33</v>
      </c>
      <c r="J120" s="21">
        <v>22.515999999999998</v>
      </c>
      <c r="K120" s="22">
        <v>1.1000000000000001</v>
      </c>
      <c r="L120" s="8">
        <v>6.8091999999999998E-5</v>
      </c>
      <c r="M120" s="13">
        <v>282</v>
      </c>
    </row>
    <row r="121" spans="1:13" x14ac:dyDescent="0.2">
      <c r="A121" s="13" t="s">
        <v>799</v>
      </c>
      <c r="B121" s="13" t="s">
        <v>255</v>
      </c>
      <c r="C121" s="13">
        <v>591000</v>
      </c>
      <c r="D121" s="13">
        <v>6239300</v>
      </c>
      <c r="E121" s="8">
        <v>591013.11728699994</v>
      </c>
      <c r="F121" s="8">
        <v>6239297.1044699997</v>
      </c>
      <c r="G121" s="13" t="s">
        <v>6</v>
      </c>
      <c r="H121" s="20">
        <v>40151</v>
      </c>
      <c r="I121" s="13" t="s">
        <v>254</v>
      </c>
      <c r="J121" s="21">
        <v>24.872</v>
      </c>
      <c r="K121" s="22">
        <v>1</v>
      </c>
      <c r="L121" s="8">
        <v>6.5580999999999994E-5</v>
      </c>
      <c r="M121" s="13">
        <v>281</v>
      </c>
    </row>
    <row r="122" spans="1:13" x14ac:dyDescent="0.2">
      <c r="A122" s="13" t="s">
        <v>800</v>
      </c>
      <c r="B122" s="13" t="s">
        <v>257</v>
      </c>
      <c r="C122" s="13">
        <v>591000</v>
      </c>
      <c r="D122" s="13">
        <v>6239400</v>
      </c>
      <c r="E122" s="8">
        <v>591006.23263400001</v>
      </c>
      <c r="F122" s="8">
        <v>6239400.1845000004</v>
      </c>
      <c r="G122" s="13" t="s">
        <v>6</v>
      </c>
      <c r="H122" s="20">
        <v>40151</v>
      </c>
      <c r="I122" s="13" t="s">
        <v>256</v>
      </c>
      <c r="J122" s="21">
        <v>24.661000000000001</v>
      </c>
      <c r="K122" s="22">
        <v>0.8</v>
      </c>
      <c r="L122" s="8">
        <v>4.0658999999999998E-5</v>
      </c>
      <c r="M122" s="13">
        <v>280</v>
      </c>
    </row>
    <row r="123" spans="1:13" x14ac:dyDescent="0.2">
      <c r="A123" s="13" t="s">
        <v>801</v>
      </c>
      <c r="B123" s="13" t="s">
        <v>259</v>
      </c>
      <c r="C123" s="13">
        <v>591000</v>
      </c>
      <c r="D123" s="13">
        <v>6239500</v>
      </c>
      <c r="E123" s="8">
        <v>591002.53608600004</v>
      </c>
      <c r="F123" s="8">
        <v>6239506.2292999998</v>
      </c>
      <c r="G123" s="13" t="s">
        <v>6</v>
      </c>
      <c r="H123" s="20">
        <v>40151</v>
      </c>
      <c r="I123" s="13" t="s">
        <v>258</v>
      </c>
      <c r="J123" s="21">
        <v>26.760999999999999</v>
      </c>
      <c r="K123" s="22">
        <v>1</v>
      </c>
      <c r="L123" s="8">
        <v>8.5153000000000003E-5</v>
      </c>
      <c r="M123" s="13">
        <v>279</v>
      </c>
    </row>
    <row r="124" spans="1:13" x14ac:dyDescent="0.2">
      <c r="A124" s="13" t="s">
        <v>802</v>
      </c>
      <c r="B124" s="13" t="s">
        <v>261</v>
      </c>
      <c r="C124" s="13">
        <v>591000</v>
      </c>
      <c r="D124" s="13">
        <v>6239600</v>
      </c>
      <c r="E124" s="8">
        <v>591022.48555500002</v>
      </c>
      <c r="F124" s="8">
        <v>6239590.7309299996</v>
      </c>
      <c r="G124" s="13" t="s">
        <v>6</v>
      </c>
      <c r="H124" s="20">
        <v>40151</v>
      </c>
      <c r="I124" s="13" t="s">
        <v>260</v>
      </c>
      <c r="J124" s="21">
        <v>31.321999999999999</v>
      </c>
      <c r="K124" s="22">
        <v>1.1000000000000001</v>
      </c>
      <c r="L124" s="8">
        <v>1.07743E-4</v>
      </c>
      <c r="M124" s="13">
        <v>278</v>
      </c>
    </row>
    <row r="125" spans="1:13" x14ac:dyDescent="0.2">
      <c r="A125" s="13" t="s">
        <v>803</v>
      </c>
      <c r="B125" s="13" t="s">
        <v>263</v>
      </c>
      <c r="C125" s="13">
        <v>591000</v>
      </c>
      <c r="D125" s="13">
        <v>6239700</v>
      </c>
      <c r="E125" s="8">
        <v>591008.82340899995</v>
      </c>
      <c r="F125" s="8">
        <v>6239694.6092299996</v>
      </c>
      <c r="G125" s="13" t="s">
        <v>6</v>
      </c>
      <c r="H125" s="20">
        <v>40151</v>
      </c>
      <c r="I125" s="13" t="s">
        <v>262</v>
      </c>
      <c r="J125" s="21">
        <v>33.229999999999997</v>
      </c>
      <c r="K125" s="22">
        <v>0.9</v>
      </c>
      <c r="L125" s="8">
        <v>4.8720000000000001E-5</v>
      </c>
      <c r="M125" s="13">
        <v>277</v>
      </c>
    </row>
    <row r="126" spans="1:13" x14ac:dyDescent="0.2">
      <c r="A126" s="13" t="s">
        <v>804</v>
      </c>
      <c r="B126" s="13" t="s">
        <v>265</v>
      </c>
      <c r="C126" s="13">
        <v>591000</v>
      </c>
      <c r="D126" s="13">
        <v>6239800</v>
      </c>
      <c r="E126" s="8">
        <v>590986.04191999999</v>
      </c>
      <c r="F126" s="8">
        <v>6239791.1876499997</v>
      </c>
      <c r="G126" s="13" t="s">
        <v>13</v>
      </c>
      <c r="H126" s="20">
        <v>40151</v>
      </c>
      <c r="I126" s="13" t="s">
        <v>264</v>
      </c>
      <c r="J126" s="21">
        <v>24.393000000000001</v>
      </c>
      <c r="K126" s="22">
        <v>0.9</v>
      </c>
      <c r="L126" s="8">
        <v>6.0371000000000002E-5</v>
      </c>
      <c r="M126" s="13">
        <v>276</v>
      </c>
    </row>
    <row r="127" spans="1:13" x14ac:dyDescent="0.2">
      <c r="A127" s="13" t="s">
        <v>805</v>
      </c>
      <c r="B127" s="13" t="s">
        <v>267</v>
      </c>
      <c r="C127" s="13">
        <v>591000</v>
      </c>
      <c r="D127" s="13">
        <v>6239900</v>
      </c>
      <c r="E127" s="8">
        <v>591000.52475900005</v>
      </c>
      <c r="F127" s="8">
        <v>6239898.3151099999</v>
      </c>
      <c r="G127" s="13" t="s">
        <v>6</v>
      </c>
      <c r="H127" s="20">
        <v>40151</v>
      </c>
      <c r="I127" s="13" t="s">
        <v>266</v>
      </c>
      <c r="J127" s="21">
        <v>16.033000000000001</v>
      </c>
      <c r="K127" s="22">
        <v>1.1000000000000001</v>
      </c>
      <c r="L127" s="8">
        <v>2.99733E-4</v>
      </c>
      <c r="M127" s="13">
        <v>275</v>
      </c>
    </row>
    <row r="128" spans="1:13" x14ac:dyDescent="0.2">
      <c r="A128" s="13" t="s">
        <v>806</v>
      </c>
      <c r="B128" s="13" t="s">
        <v>269</v>
      </c>
      <c r="C128" s="13">
        <v>591100</v>
      </c>
      <c r="D128" s="13">
        <v>6238600</v>
      </c>
      <c r="E128" s="8">
        <v>591099.43718600005</v>
      </c>
      <c r="F128" s="8">
        <v>6238610.7531000003</v>
      </c>
      <c r="G128" s="13" t="s">
        <v>231</v>
      </c>
      <c r="H128" s="20">
        <v>40151</v>
      </c>
      <c r="I128" s="13" t="s">
        <v>268</v>
      </c>
      <c r="J128" s="21">
        <v>5.2359999999999998</v>
      </c>
      <c r="K128" s="22">
        <v>0.9</v>
      </c>
      <c r="L128" s="8">
        <v>3.2119599999999999E-4</v>
      </c>
      <c r="M128" s="13">
        <v>289</v>
      </c>
    </row>
    <row r="129" spans="1:13" x14ac:dyDescent="0.2">
      <c r="A129" s="13" t="s">
        <v>807</v>
      </c>
      <c r="B129" s="13" t="s">
        <v>271</v>
      </c>
      <c r="C129" s="13">
        <v>591100</v>
      </c>
      <c r="D129" s="13">
        <v>6238700</v>
      </c>
      <c r="E129" s="8">
        <v>591103.899079</v>
      </c>
      <c r="F129" s="8">
        <v>6238693.1978399996</v>
      </c>
      <c r="G129" s="13" t="s">
        <v>6</v>
      </c>
      <c r="H129" s="20">
        <v>40154</v>
      </c>
      <c r="I129" s="13" t="s">
        <v>270</v>
      </c>
      <c r="J129" s="21">
        <v>8.1370000000000005</v>
      </c>
      <c r="K129" s="22">
        <v>1.2</v>
      </c>
      <c r="L129" s="8">
        <v>1.2277699999999999E-4</v>
      </c>
      <c r="M129" s="13">
        <v>290</v>
      </c>
    </row>
    <row r="130" spans="1:13" x14ac:dyDescent="0.2">
      <c r="A130" s="13" t="s">
        <v>808</v>
      </c>
      <c r="B130" s="13" t="s">
        <v>274</v>
      </c>
      <c r="C130" s="13">
        <v>591100</v>
      </c>
      <c r="D130" s="13">
        <v>6238800</v>
      </c>
      <c r="E130" s="8">
        <v>591103.77712099999</v>
      </c>
      <c r="F130" s="8">
        <v>6238795.80461</v>
      </c>
      <c r="G130" s="13" t="s">
        <v>272</v>
      </c>
      <c r="H130" s="20">
        <v>40154</v>
      </c>
      <c r="I130" s="13" t="s">
        <v>273</v>
      </c>
      <c r="J130" s="21">
        <v>9.0609999999999999</v>
      </c>
      <c r="K130" s="22">
        <v>1.4</v>
      </c>
      <c r="L130" s="8">
        <v>4.0258E-5</v>
      </c>
      <c r="M130" s="13">
        <v>291</v>
      </c>
    </row>
    <row r="131" spans="1:13" x14ac:dyDescent="0.2">
      <c r="A131" s="13" t="s">
        <v>809</v>
      </c>
      <c r="B131" s="13" t="s">
        <v>276</v>
      </c>
      <c r="C131" s="13">
        <v>591100</v>
      </c>
      <c r="D131" s="13">
        <v>6238900</v>
      </c>
      <c r="E131" s="8">
        <v>591106.75676100003</v>
      </c>
      <c r="F131" s="8">
        <v>6238899.2209599996</v>
      </c>
      <c r="G131" s="13" t="s">
        <v>6</v>
      </c>
      <c r="H131" s="20">
        <v>40154</v>
      </c>
      <c r="I131" s="13" t="s">
        <v>275</v>
      </c>
      <c r="J131" s="21">
        <v>10.852</v>
      </c>
      <c r="K131" s="22">
        <v>1.8</v>
      </c>
      <c r="L131" s="8">
        <v>5.1273000000000002E-5</v>
      </c>
      <c r="M131" s="13">
        <v>292</v>
      </c>
    </row>
    <row r="132" spans="1:13" x14ac:dyDescent="0.2">
      <c r="A132" s="13" t="s">
        <v>810</v>
      </c>
      <c r="B132" s="13" t="s">
        <v>278</v>
      </c>
      <c r="C132" s="13">
        <v>591100</v>
      </c>
      <c r="D132" s="13">
        <v>6239000</v>
      </c>
      <c r="E132" s="8">
        <v>591103.37277400005</v>
      </c>
      <c r="F132" s="8">
        <v>6239008.4322100002</v>
      </c>
      <c r="G132" s="13" t="s">
        <v>6</v>
      </c>
      <c r="H132" s="20">
        <v>40154</v>
      </c>
      <c r="I132" s="13" t="s">
        <v>277</v>
      </c>
      <c r="J132" s="21">
        <v>21.916</v>
      </c>
      <c r="K132" s="22">
        <v>2.5</v>
      </c>
      <c r="L132" s="8">
        <v>1.03637E-4</v>
      </c>
      <c r="M132" s="13">
        <v>293</v>
      </c>
    </row>
    <row r="133" spans="1:13" x14ac:dyDescent="0.2">
      <c r="A133" s="13" t="s">
        <v>811</v>
      </c>
      <c r="B133" s="13" t="s">
        <v>280</v>
      </c>
      <c r="C133" s="13">
        <v>591100</v>
      </c>
      <c r="D133" s="13">
        <v>6239100</v>
      </c>
      <c r="E133" s="8">
        <v>591096.02294599998</v>
      </c>
      <c r="F133" s="8">
        <v>6239092.4340199996</v>
      </c>
      <c r="G133" s="13" t="s">
        <v>6</v>
      </c>
      <c r="H133" s="20">
        <v>40154</v>
      </c>
      <c r="I133" s="13" t="s">
        <v>279</v>
      </c>
      <c r="J133" s="21">
        <v>22.510999999999999</v>
      </c>
      <c r="K133" s="22">
        <v>2.4</v>
      </c>
      <c r="L133" s="8">
        <v>6.9401999999999997E-5</v>
      </c>
      <c r="M133" s="13">
        <v>294</v>
      </c>
    </row>
    <row r="134" spans="1:13" x14ac:dyDescent="0.2">
      <c r="A134" s="13" t="s">
        <v>812</v>
      </c>
      <c r="B134" s="13" t="s">
        <v>282</v>
      </c>
      <c r="C134" s="13">
        <v>591100</v>
      </c>
      <c r="D134" s="13">
        <v>6239200</v>
      </c>
      <c r="E134" s="8">
        <v>591106.93605000002</v>
      </c>
      <c r="F134" s="8">
        <v>6239205.96098</v>
      </c>
      <c r="G134" s="13" t="s">
        <v>6</v>
      </c>
      <c r="H134" s="20">
        <v>40154</v>
      </c>
      <c r="I134" s="13" t="s">
        <v>281</v>
      </c>
      <c r="J134" s="21">
        <v>21.375</v>
      </c>
      <c r="K134" s="22">
        <v>1.9</v>
      </c>
      <c r="L134" s="8">
        <v>5.6193999999999998E-5</v>
      </c>
      <c r="M134" s="13">
        <v>295</v>
      </c>
    </row>
    <row r="135" spans="1:13" x14ac:dyDescent="0.2">
      <c r="A135" s="13" t="s">
        <v>813</v>
      </c>
      <c r="B135" s="13" t="s">
        <v>284</v>
      </c>
      <c r="C135" s="13">
        <v>591100</v>
      </c>
      <c r="D135" s="13">
        <v>6239300</v>
      </c>
      <c r="E135" s="8">
        <v>591100.58834799996</v>
      </c>
      <c r="F135" s="8">
        <v>6239297.8759199996</v>
      </c>
      <c r="G135" s="13" t="s">
        <v>6</v>
      </c>
      <c r="H135" s="20">
        <v>40154</v>
      </c>
      <c r="I135" s="13" t="s">
        <v>283</v>
      </c>
      <c r="J135" s="21">
        <v>43.783000000000001</v>
      </c>
      <c r="K135" s="22">
        <v>1.7</v>
      </c>
      <c r="L135" s="8">
        <v>2.98125E-4</v>
      </c>
      <c r="M135" s="13">
        <v>296</v>
      </c>
    </row>
    <row r="136" spans="1:13" x14ac:dyDescent="0.2">
      <c r="A136" s="13" t="s">
        <v>814</v>
      </c>
      <c r="B136" s="13" t="s">
        <v>286</v>
      </c>
      <c r="C136" s="13">
        <v>591100</v>
      </c>
      <c r="D136" s="13">
        <v>6239400</v>
      </c>
      <c r="E136" s="8">
        <v>591101.58731199999</v>
      </c>
      <c r="F136" s="8">
        <v>6239393.9753400004</v>
      </c>
      <c r="G136" s="13" t="s">
        <v>6</v>
      </c>
      <c r="H136" s="20">
        <v>40154</v>
      </c>
      <c r="I136" s="13" t="s">
        <v>285</v>
      </c>
      <c r="J136" s="21">
        <v>28.036999999999999</v>
      </c>
      <c r="K136" s="22">
        <v>2.1</v>
      </c>
      <c r="L136" s="8">
        <v>6.7383000000000002E-5</v>
      </c>
      <c r="M136" s="13">
        <v>297</v>
      </c>
    </row>
    <row r="137" spans="1:13" x14ac:dyDescent="0.2">
      <c r="A137" s="13" t="s">
        <v>815</v>
      </c>
      <c r="B137" s="13" t="s">
        <v>288</v>
      </c>
      <c r="C137" s="13">
        <v>591100</v>
      </c>
      <c r="D137" s="13">
        <v>6239500</v>
      </c>
      <c r="E137" s="8">
        <v>591111.89324999996</v>
      </c>
      <c r="F137" s="8">
        <v>6239498.9603500003</v>
      </c>
      <c r="G137" s="13" t="s">
        <v>6</v>
      </c>
      <c r="H137" s="20">
        <v>40154</v>
      </c>
      <c r="I137" s="13" t="s">
        <v>287</v>
      </c>
      <c r="J137" s="21">
        <v>37.823999999999998</v>
      </c>
      <c r="K137" s="22">
        <v>1.2</v>
      </c>
      <c r="L137" s="8">
        <v>3.07886E-4</v>
      </c>
      <c r="M137" s="13">
        <v>298</v>
      </c>
    </row>
    <row r="138" spans="1:13" x14ac:dyDescent="0.2">
      <c r="A138" s="13" t="s">
        <v>816</v>
      </c>
      <c r="B138" s="13" t="s">
        <v>290</v>
      </c>
      <c r="C138" s="13">
        <v>591100</v>
      </c>
      <c r="D138" s="13">
        <v>6239600</v>
      </c>
      <c r="E138" s="8">
        <v>591110.51638499997</v>
      </c>
      <c r="F138" s="8">
        <v>6239591.5189399999</v>
      </c>
      <c r="G138" s="13" t="s">
        <v>6</v>
      </c>
      <c r="H138" s="20">
        <v>40154</v>
      </c>
      <c r="I138" s="13" t="s">
        <v>289</v>
      </c>
      <c r="J138" s="21">
        <v>36.412999999999997</v>
      </c>
      <c r="K138" s="22">
        <v>1</v>
      </c>
      <c r="L138" s="8">
        <v>4.2211E-5</v>
      </c>
      <c r="M138" s="13">
        <v>299</v>
      </c>
    </row>
    <row r="139" spans="1:13" x14ac:dyDescent="0.2">
      <c r="A139" s="13" t="s">
        <v>817</v>
      </c>
      <c r="B139" s="13" t="s">
        <v>292</v>
      </c>
      <c r="C139" s="13">
        <v>591100</v>
      </c>
      <c r="D139" s="13">
        <v>6239700</v>
      </c>
      <c r="E139" s="8">
        <v>591107.48787800001</v>
      </c>
      <c r="F139" s="8">
        <v>6239688.5249800002</v>
      </c>
      <c r="G139" s="13" t="s">
        <v>24</v>
      </c>
      <c r="H139" s="20">
        <v>40154</v>
      </c>
      <c r="I139" s="13" t="s">
        <v>291</v>
      </c>
      <c r="J139" s="21">
        <v>30.408000000000001</v>
      </c>
      <c r="K139" s="22">
        <v>0.9</v>
      </c>
      <c r="L139" s="8">
        <v>7.3318999999999994E-5</v>
      </c>
      <c r="M139" s="13">
        <v>300</v>
      </c>
    </row>
    <row r="140" spans="1:13" x14ac:dyDescent="0.2">
      <c r="A140" s="13" t="s">
        <v>818</v>
      </c>
      <c r="B140" s="13" t="s">
        <v>294</v>
      </c>
      <c r="C140" s="13">
        <v>591200</v>
      </c>
      <c r="D140" s="13">
        <v>6238700</v>
      </c>
      <c r="E140" s="8">
        <v>591201.54405300005</v>
      </c>
      <c r="F140" s="8">
        <v>6238692.6489500003</v>
      </c>
      <c r="G140" s="13" t="s">
        <v>6</v>
      </c>
      <c r="H140" s="20">
        <v>40154</v>
      </c>
      <c r="I140" s="13" t="s">
        <v>293</v>
      </c>
      <c r="J140" s="21">
        <v>3.3130000000000002</v>
      </c>
      <c r="K140" s="22">
        <v>1.6</v>
      </c>
      <c r="L140" s="8">
        <v>2.8023000000000002E-4</v>
      </c>
      <c r="M140" s="13">
        <v>310</v>
      </c>
    </row>
    <row r="141" spans="1:13" x14ac:dyDescent="0.2">
      <c r="A141" s="13" t="s">
        <v>819</v>
      </c>
      <c r="B141" s="13" t="s">
        <v>296</v>
      </c>
      <c r="C141" s="13">
        <v>591200</v>
      </c>
      <c r="D141" s="13">
        <v>6238800</v>
      </c>
      <c r="E141" s="8">
        <v>591199.42740599997</v>
      </c>
      <c r="F141" s="8">
        <v>6238797.7876000004</v>
      </c>
      <c r="G141" s="13" t="s">
        <v>6</v>
      </c>
      <c r="H141" s="20">
        <v>40154</v>
      </c>
      <c r="I141" s="13" t="s">
        <v>295</v>
      </c>
      <c r="J141" s="21">
        <v>7.016</v>
      </c>
      <c r="K141" s="22">
        <v>1.9</v>
      </c>
      <c r="L141" s="8">
        <v>1.4049399999999999E-4</v>
      </c>
      <c r="M141" s="13">
        <v>309</v>
      </c>
    </row>
    <row r="142" spans="1:13" x14ac:dyDescent="0.2">
      <c r="A142" s="13" t="s">
        <v>820</v>
      </c>
      <c r="B142" s="13" t="s">
        <v>298</v>
      </c>
      <c r="C142" s="13">
        <v>591200</v>
      </c>
      <c r="D142" s="13">
        <v>6238900</v>
      </c>
      <c r="E142" s="8">
        <v>591203.83221300005</v>
      </c>
      <c r="F142" s="8">
        <v>6238901.7125000004</v>
      </c>
      <c r="G142" s="13" t="s">
        <v>13</v>
      </c>
      <c r="H142" s="20">
        <v>40154</v>
      </c>
      <c r="I142" s="13" t="s">
        <v>297</v>
      </c>
      <c r="J142" s="21">
        <v>16.241</v>
      </c>
      <c r="K142" s="22">
        <v>1.3</v>
      </c>
      <c r="L142" s="8">
        <v>1.01177E-4</v>
      </c>
      <c r="M142" s="13">
        <v>308</v>
      </c>
    </row>
    <row r="143" spans="1:13" x14ac:dyDescent="0.2">
      <c r="A143" s="13" t="s">
        <v>821</v>
      </c>
      <c r="B143" s="13" t="s">
        <v>300</v>
      </c>
      <c r="C143" s="13">
        <v>591200</v>
      </c>
      <c r="D143" s="13">
        <v>6239000</v>
      </c>
      <c r="E143" s="8">
        <v>591207.18766599998</v>
      </c>
      <c r="F143" s="8">
        <v>6239001.3699000003</v>
      </c>
      <c r="G143" s="13" t="s">
        <v>6</v>
      </c>
      <c r="H143" s="20">
        <v>40154</v>
      </c>
      <c r="I143" s="13" t="s">
        <v>299</v>
      </c>
      <c r="J143" s="21">
        <v>23.111999999999998</v>
      </c>
      <c r="K143" s="22">
        <v>1.9</v>
      </c>
      <c r="L143" s="8">
        <v>5.2629E-5</v>
      </c>
      <c r="M143" s="13">
        <v>307</v>
      </c>
    </row>
    <row r="144" spans="1:13" x14ac:dyDescent="0.2">
      <c r="A144" s="13" t="s">
        <v>822</v>
      </c>
      <c r="B144" s="13" t="s">
        <v>302</v>
      </c>
      <c r="C144" s="13">
        <v>591200</v>
      </c>
      <c r="D144" s="13">
        <v>6239100</v>
      </c>
      <c r="E144" s="8">
        <v>591203.83855300001</v>
      </c>
      <c r="F144" s="8">
        <v>6239088.1744100004</v>
      </c>
      <c r="G144" s="13" t="s">
        <v>6</v>
      </c>
      <c r="H144" s="20">
        <v>40154</v>
      </c>
      <c r="I144" s="13" t="s">
        <v>301</v>
      </c>
      <c r="J144" s="21">
        <v>14.454000000000001</v>
      </c>
      <c r="K144" s="22">
        <v>1.1000000000000001</v>
      </c>
      <c r="L144" s="8">
        <v>5.2650000000000004E-6</v>
      </c>
      <c r="M144" s="13">
        <v>306</v>
      </c>
    </row>
    <row r="145" spans="1:13" x14ac:dyDescent="0.2">
      <c r="A145" s="13" t="s">
        <v>823</v>
      </c>
      <c r="B145" s="13" t="s">
        <v>304</v>
      </c>
      <c r="C145" s="13">
        <v>591200</v>
      </c>
      <c r="D145" s="13">
        <v>6239200</v>
      </c>
      <c r="E145" s="8">
        <v>591218.79533500003</v>
      </c>
      <c r="F145" s="8">
        <v>6239210.4012200003</v>
      </c>
      <c r="G145" s="13" t="s">
        <v>13</v>
      </c>
      <c r="H145" s="20">
        <v>40154</v>
      </c>
      <c r="I145" s="13" t="s">
        <v>303</v>
      </c>
      <c r="J145" s="21">
        <v>17.699000000000002</v>
      </c>
      <c r="K145" s="22">
        <v>1.3</v>
      </c>
      <c r="L145" s="8">
        <v>1.2113899999999999E-4</v>
      </c>
      <c r="M145" s="13">
        <v>305</v>
      </c>
    </row>
    <row r="146" spans="1:13" x14ac:dyDescent="0.2">
      <c r="A146" s="13" t="s">
        <v>824</v>
      </c>
      <c r="B146" s="13" t="s">
        <v>306</v>
      </c>
      <c r="C146" s="13">
        <v>591200</v>
      </c>
      <c r="D146" s="13">
        <v>6239300</v>
      </c>
      <c r="E146" s="8">
        <v>591202.97647600004</v>
      </c>
      <c r="F146" s="8">
        <v>6239297.9118799996</v>
      </c>
      <c r="G146" s="13" t="s">
        <v>6</v>
      </c>
      <c r="H146" s="20">
        <v>40154</v>
      </c>
      <c r="I146" s="13" t="s">
        <v>305</v>
      </c>
      <c r="J146" s="21">
        <v>26.960999999999999</v>
      </c>
      <c r="K146" s="22">
        <v>1.1000000000000001</v>
      </c>
      <c r="L146" s="8">
        <v>2.59798E-4</v>
      </c>
      <c r="M146" s="13">
        <v>304</v>
      </c>
    </row>
    <row r="147" spans="1:13" x14ac:dyDescent="0.2">
      <c r="A147" s="13" t="s">
        <v>825</v>
      </c>
      <c r="B147" s="13" t="s">
        <v>308</v>
      </c>
      <c r="C147" s="13">
        <v>591200</v>
      </c>
      <c r="D147" s="13">
        <v>6239400</v>
      </c>
      <c r="E147" s="8">
        <v>591202.88980100001</v>
      </c>
      <c r="F147" s="8">
        <v>6239390.0478999997</v>
      </c>
      <c r="G147" s="13" t="s">
        <v>172</v>
      </c>
      <c r="H147" s="20">
        <v>40154</v>
      </c>
      <c r="I147" s="13" t="s">
        <v>307</v>
      </c>
      <c r="J147" s="21">
        <v>35.024000000000001</v>
      </c>
      <c r="K147" s="22">
        <v>1</v>
      </c>
      <c r="L147" s="8">
        <v>1.2392699999999999E-4</v>
      </c>
      <c r="M147" s="13">
        <v>303</v>
      </c>
    </row>
    <row r="148" spans="1:13" x14ac:dyDescent="0.2">
      <c r="A148" s="13" t="s">
        <v>826</v>
      </c>
      <c r="B148" s="13" t="s">
        <v>309</v>
      </c>
      <c r="C148" s="13">
        <v>591200</v>
      </c>
      <c r="D148" s="13">
        <v>6239500</v>
      </c>
      <c r="E148" s="8">
        <v>591197.05415600003</v>
      </c>
      <c r="F148" s="8">
        <v>6239495.7960000001</v>
      </c>
      <c r="G148" s="13" t="s">
        <v>24</v>
      </c>
      <c r="H148" s="20">
        <v>40154</v>
      </c>
      <c r="I148" s="13" t="s">
        <v>113</v>
      </c>
      <c r="J148" s="21">
        <v>41.408999999999999</v>
      </c>
      <c r="K148" s="22">
        <v>1.1000000000000001</v>
      </c>
      <c r="L148" s="8">
        <v>7.3549999999999999E-5</v>
      </c>
      <c r="M148" s="13">
        <v>302</v>
      </c>
    </row>
    <row r="149" spans="1:13" x14ac:dyDescent="0.2">
      <c r="A149" s="13" t="s">
        <v>827</v>
      </c>
      <c r="B149" s="13" t="s">
        <v>311</v>
      </c>
      <c r="C149" s="13">
        <v>591200</v>
      </c>
      <c r="D149" s="13">
        <v>6239600</v>
      </c>
      <c r="E149" s="8">
        <v>591194.524874</v>
      </c>
      <c r="F149" s="8">
        <v>6239597.5681699999</v>
      </c>
      <c r="G149" s="13" t="s">
        <v>6</v>
      </c>
      <c r="H149" s="20">
        <v>40154</v>
      </c>
      <c r="I149" s="13" t="s">
        <v>310</v>
      </c>
      <c r="J149" s="21">
        <v>32.155000000000001</v>
      </c>
      <c r="K149" s="22">
        <v>0.9</v>
      </c>
      <c r="L149" s="8">
        <v>1.60101E-4</v>
      </c>
      <c r="M149" s="13">
        <v>301</v>
      </c>
    </row>
    <row r="150" spans="1:13" x14ac:dyDescent="0.2">
      <c r="A150" s="13" t="s">
        <v>828</v>
      </c>
      <c r="B150" s="13" t="s">
        <v>313</v>
      </c>
      <c r="C150" s="13">
        <v>591300</v>
      </c>
      <c r="D150" s="13">
        <v>6238800</v>
      </c>
      <c r="E150" s="8">
        <v>591316.09519100003</v>
      </c>
      <c r="F150" s="8">
        <v>6238804.9724300001</v>
      </c>
      <c r="G150" s="13" t="s">
        <v>13</v>
      </c>
      <c r="H150" s="20">
        <v>40154</v>
      </c>
      <c r="I150" s="13" t="s">
        <v>312</v>
      </c>
      <c r="J150" s="21">
        <v>9.8260000000000005</v>
      </c>
      <c r="K150" s="22">
        <v>0.8</v>
      </c>
      <c r="L150" s="8">
        <v>2.1582799999999999E-4</v>
      </c>
      <c r="M150" s="13">
        <v>311</v>
      </c>
    </row>
    <row r="151" spans="1:13" x14ac:dyDescent="0.2">
      <c r="A151" s="13" t="s">
        <v>829</v>
      </c>
      <c r="B151" s="13" t="s">
        <v>315</v>
      </c>
      <c r="C151" s="13">
        <v>591300</v>
      </c>
      <c r="D151" s="13">
        <v>6238900</v>
      </c>
      <c r="E151" s="8">
        <v>591295.07455400005</v>
      </c>
      <c r="F151" s="8">
        <v>6238889.0557899997</v>
      </c>
      <c r="G151" s="13" t="s">
        <v>24</v>
      </c>
      <c r="H151" s="20">
        <v>40154</v>
      </c>
      <c r="I151" s="13" t="s">
        <v>314</v>
      </c>
      <c r="J151" s="21">
        <v>10.683999999999999</v>
      </c>
      <c r="K151" s="22">
        <v>1.3</v>
      </c>
      <c r="L151" s="8">
        <v>1.20291E-4</v>
      </c>
      <c r="M151" s="13">
        <v>312</v>
      </c>
    </row>
    <row r="152" spans="1:13" x14ac:dyDescent="0.2">
      <c r="A152" s="13" t="s">
        <v>830</v>
      </c>
      <c r="B152" s="13" t="s">
        <v>317</v>
      </c>
      <c r="C152" s="13">
        <v>591300</v>
      </c>
      <c r="D152" s="13">
        <v>6239000</v>
      </c>
      <c r="E152" s="8">
        <v>591300.581488</v>
      </c>
      <c r="F152" s="8">
        <v>6238987.8123599999</v>
      </c>
      <c r="G152" s="13" t="s">
        <v>6</v>
      </c>
      <c r="H152" s="20">
        <v>40154</v>
      </c>
      <c r="I152" s="13" t="s">
        <v>316</v>
      </c>
      <c r="J152" s="21">
        <v>17.489999999999998</v>
      </c>
      <c r="K152" s="22">
        <v>1.9</v>
      </c>
      <c r="L152" s="8">
        <v>4.9594E-5</v>
      </c>
      <c r="M152" s="13">
        <v>313</v>
      </c>
    </row>
    <row r="153" spans="1:13" x14ac:dyDescent="0.2">
      <c r="A153" s="13" t="s">
        <v>831</v>
      </c>
      <c r="B153" s="13" t="s">
        <v>319</v>
      </c>
      <c r="C153" s="13">
        <v>591300</v>
      </c>
      <c r="D153" s="13">
        <v>6239100</v>
      </c>
      <c r="E153" s="8">
        <v>591302.60247100005</v>
      </c>
      <c r="F153" s="8">
        <v>6239097.1444499996</v>
      </c>
      <c r="G153" s="13" t="s">
        <v>6</v>
      </c>
      <c r="H153" s="20">
        <v>40154</v>
      </c>
      <c r="I153" s="13" t="s">
        <v>318</v>
      </c>
      <c r="J153" s="21">
        <v>9.7669999999999995</v>
      </c>
      <c r="K153" s="22">
        <v>0.7</v>
      </c>
      <c r="L153" s="8">
        <v>1.72008E-4</v>
      </c>
      <c r="M153" s="13">
        <v>318</v>
      </c>
    </row>
    <row r="154" spans="1:13" x14ac:dyDescent="0.2">
      <c r="A154" s="13" t="s">
        <v>832</v>
      </c>
      <c r="B154" s="13" t="s">
        <v>321</v>
      </c>
      <c r="C154" s="13">
        <v>591300</v>
      </c>
      <c r="D154" s="13">
        <v>6239200</v>
      </c>
      <c r="E154" s="8">
        <v>591304.77781400003</v>
      </c>
      <c r="F154" s="8">
        <v>6239196.68879</v>
      </c>
      <c r="G154" s="13" t="s">
        <v>24</v>
      </c>
      <c r="H154" s="20">
        <v>40154</v>
      </c>
      <c r="I154" s="13" t="s">
        <v>320</v>
      </c>
      <c r="J154" s="21">
        <v>11.871</v>
      </c>
      <c r="K154" s="22">
        <v>0.7</v>
      </c>
      <c r="L154" s="8">
        <v>1.4877600000000001E-4</v>
      </c>
      <c r="M154" s="13">
        <v>317</v>
      </c>
    </row>
    <row r="155" spans="1:13" x14ac:dyDescent="0.2">
      <c r="A155" s="13" t="s">
        <v>833</v>
      </c>
      <c r="B155" s="13" t="s">
        <v>323</v>
      </c>
      <c r="C155" s="13">
        <v>591300</v>
      </c>
      <c r="D155" s="13">
        <v>6239300</v>
      </c>
      <c r="E155" s="8">
        <v>591300.04142599995</v>
      </c>
      <c r="F155" s="8">
        <v>6239293.6255900003</v>
      </c>
      <c r="G155" s="13" t="s">
        <v>13</v>
      </c>
      <c r="H155" s="20">
        <v>40155</v>
      </c>
      <c r="I155" s="13" t="s">
        <v>322</v>
      </c>
      <c r="J155" s="21">
        <v>29.099</v>
      </c>
      <c r="K155" s="22">
        <v>0.9</v>
      </c>
      <c r="L155" s="8">
        <v>5.8575000000000001E-5</v>
      </c>
      <c r="M155" s="13">
        <v>319</v>
      </c>
    </row>
    <row r="156" spans="1:13" x14ac:dyDescent="0.2">
      <c r="A156" s="13" t="s">
        <v>834</v>
      </c>
      <c r="B156" s="13" t="s">
        <v>325</v>
      </c>
      <c r="C156" s="13">
        <v>591300</v>
      </c>
      <c r="D156" s="13">
        <v>6239400</v>
      </c>
      <c r="E156" s="8">
        <v>591292.60705300001</v>
      </c>
      <c r="F156" s="8">
        <v>6239407.4385599997</v>
      </c>
      <c r="G156" s="13" t="s">
        <v>6</v>
      </c>
      <c r="H156" s="20">
        <v>40155</v>
      </c>
      <c r="I156" s="13" t="s">
        <v>324</v>
      </c>
      <c r="J156" s="21">
        <v>27.366</v>
      </c>
      <c r="K156" s="22">
        <v>1.2</v>
      </c>
      <c r="L156" s="8">
        <v>1.8279799999999999E-4</v>
      </c>
      <c r="M156" s="13">
        <v>320</v>
      </c>
    </row>
    <row r="157" spans="1:13" x14ac:dyDescent="0.2">
      <c r="A157" s="13" t="s">
        <v>835</v>
      </c>
      <c r="B157" s="13" t="s">
        <v>327</v>
      </c>
      <c r="C157" s="13">
        <v>591300</v>
      </c>
      <c r="D157" s="13">
        <v>6239500</v>
      </c>
      <c r="E157" s="8">
        <v>591290.18400200002</v>
      </c>
      <c r="F157" s="8">
        <v>6239510.3004799997</v>
      </c>
      <c r="G157" s="13" t="s">
        <v>13</v>
      </c>
      <c r="H157" s="20">
        <v>40155</v>
      </c>
      <c r="I157" s="13" t="s">
        <v>326</v>
      </c>
      <c r="J157" s="21">
        <v>37.761000000000003</v>
      </c>
      <c r="K157" s="22">
        <v>1.2</v>
      </c>
      <c r="L157" s="8">
        <v>3.9983E-5</v>
      </c>
      <c r="M157" s="13">
        <v>321</v>
      </c>
    </row>
    <row r="158" spans="1:13" x14ac:dyDescent="0.2">
      <c r="A158" s="13" t="s">
        <v>836</v>
      </c>
      <c r="B158" s="13" t="s">
        <v>329</v>
      </c>
      <c r="C158" s="13">
        <v>591300</v>
      </c>
      <c r="D158" s="13">
        <v>6239600</v>
      </c>
      <c r="E158" s="8">
        <v>591301.47718799999</v>
      </c>
      <c r="F158" s="8">
        <v>6239600.35898</v>
      </c>
      <c r="G158" s="13" t="s">
        <v>6</v>
      </c>
      <c r="H158" s="20">
        <v>40155</v>
      </c>
      <c r="I158" s="13" t="s">
        <v>328</v>
      </c>
      <c r="J158" s="21">
        <v>25.609000000000002</v>
      </c>
      <c r="K158" s="22">
        <v>1</v>
      </c>
      <c r="L158" s="8">
        <v>1.7224100000000001E-4</v>
      </c>
      <c r="M158" s="13">
        <v>322</v>
      </c>
    </row>
    <row r="159" spans="1:13" x14ac:dyDescent="0.2">
      <c r="A159" s="13" t="s">
        <v>837</v>
      </c>
      <c r="B159" s="13" t="s">
        <v>332</v>
      </c>
      <c r="C159" s="13">
        <v>591400</v>
      </c>
      <c r="D159" s="13">
        <v>6239000</v>
      </c>
      <c r="E159" s="8">
        <v>591399.16586299997</v>
      </c>
      <c r="F159" s="8">
        <v>6238997.7910000002</v>
      </c>
      <c r="G159" s="13" t="s">
        <v>330</v>
      </c>
      <c r="H159" s="20">
        <v>40154</v>
      </c>
      <c r="I159" s="13" t="s">
        <v>331</v>
      </c>
      <c r="J159" s="21">
        <v>7.2309999999999999</v>
      </c>
      <c r="K159" s="22">
        <v>0.9</v>
      </c>
      <c r="L159" s="8">
        <v>1.7588000000000002E-5</v>
      </c>
      <c r="M159" s="13">
        <v>314</v>
      </c>
    </row>
    <row r="160" spans="1:13" x14ac:dyDescent="0.2">
      <c r="A160" s="13" t="s">
        <v>838</v>
      </c>
      <c r="B160" s="13" t="s">
        <v>334</v>
      </c>
      <c r="C160" s="13">
        <v>591400</v>
      </c>
      <c r="D160" s="13">
        <v>6239100</v>
      </c>
      <c r="E160" s="8">
        <v>591409.27098599996</v>
      </c>
      <c r="F160" s="8">
        <v>6239093.6537899999</v>
      </c>
      <c r="G160" s="13" t="s">
        <v>6</v>
      </c>
      <c r="H160" s="20">
        <v>40154</v>
      </c>
      <c r="I160" s="13" t="s">
        <v>333</v>
      </c>
      <c r="J160" s="21">
        <v>17.670999999999999</v>
      </c>
      <c r="K160" s="22">
        <v>1.1000000000000001</v>
      </c>
      <c r="L160" s="8">
        <v>3.9848000000000002E-5</v>
      </c>
      <c r="M160" s="13">
        <v>315</v>
      </c>
    </row>
    <row r="161" spans="1:13" x14ac:dyDescent="0.2">
      <c r="A161" s="13" t="s">
        <v>839</v>
      </c>
      <c r="B161" s="13" t="s">
        <v>336</v>
      </c>
      <c r="C161" s="13">
        <v>591400</v>
      </c>
      <c r="D161" s="13">
        <v>6239200</v>
      </c>
      <c r="E161" s="8">
        <v>591408.73525499995</v>
      </c>
      <c r="F161" s="8">
        <v>6239200.0538900001</v>
      </c>
      <c r="G161" s="13" t="s">
        <v>6</v>
      </c>
      <c r="H161" s="20">
        <v>40154</v>
      </c>
      <c r="I161" s="13" t="s">
        <v>335</v>
      </c>
      <c r="J161" s="21">
        <v>12.561</v>
      </c>
      <c r="K161" s="22">
        <v>0.9</v>
      </c>
      <c r="L161" s="8">
        <v>1.5633800000000001E-4</v>
      </c>
      <c r="M161" s="13">
        <v>316</v>
      </c>
    </row>
    <row r="162" spans="1:13" x14ac:dyDescent="0.2">
      <c r="A162" s="13" t="s">
        <v>840</v>
      </c>
      <c r="B162" s="13" t="s">
        <v>338</v>
      </c>
      <c r="C162" s="13">
        <v>591400</v>
      </c>
      <c r="D162" s="13">
        <v>6239300</v>
      </c>
      <c r="E162" s="8">
        <v>591403.248777</v>
      </c>
      <c r="F162" s="8">
        <v>6239293.3452099999</v>
      </c>
      <c r="G162" s="13" t="s">
        <v>24</v>
      </c>
      <c r="H162" s="20">
        <v>40155</v>
      </c>
      <c r="I162" s="13" t="s">
        <v>337</v>
      </c>
      <c r="J162" s="21">
        <v>16.315999999999999</v>
      </c>
      <c r="K162" s="22">
        <v>0.8</v>
      </c>
      <c r="L162" s="8">
        <v>1.2794400000000001E-4</v>
      </c>
      <c r="M162" s="13">
        <v>326</v>
      </c>
    </row>
    <row r="163" spans="1:13" x14ac:dyDescent="0.2">
      <c r="A163" s="13" t="s">
        <v>841</v>
      </c>
      <c r="B163" s="13" t="s">
        <v>340</v>
      </c>
      <c r="C163" s="13">
        <v>591400</v>
      </c>
      <c r="D163" s="13">
        <v>6239400</v>
      </c>
      <c r="E163" s="8">
        <v>591398.251697</v>
      </c>
      <c r="F163" s="8">
        <v>6239398.0252400003</v>
      </c>
      <c r="G163" s="13" t="s">
        <v>6</v>
      </c>
      <c r="H163" s="20">
        <v>40155</v>
      </c>
      <c r="I163" s="13" t="s">
        <v>339</v>
      </c>
      <c r="J163" s="21">
        <v>19.036000000000001</v>
      </c>
      <c r="K163" s="22">
        <v>1.3</v>
      </c>
      <c r="L163" s="8">
        <v>1.9141300000000001E-4</v>
      </c>
      <c r="M163" s="13">
        <v>325</v>
      </c>
    </row>
    <row r="164" spans="1:13" x14ac:dyDescent="0.2">
      <c r="A164" s="13" t="s">
        <v>842</v>
      </c>
      <c r="B164" s="13" t="s">
        <v>342</v>
      </c>
      <c r="C164" s="13">
        <v>591400</v>
      </c>
      <c r="D164" s="13">
        <v>6239500</v>
      </c>
      <c r="E164" s="8">
        <v>591397.80994299997</v>
      </c>
      <c r="F164" s="8">
        <v>6239519.7775299996</v>
      </c>
      <c r="G164" s="13" t="s">
        <v>76</v>
      </c>
      <c r="H164" s="20">
        <v>40155</v>
      </c>
      <c r="I164" s="13" t="s">
        <v>341</v>
      </c>
      <c r="J164" s="21">
        <v>28.149000000000001</v>
      </c>
      <c r="K164" s="22">
        <v>1.4</v>
      </c>
      <c r="L164" s="8">
        <v>8.9186999999999998E-5</v>
      </c>
      <c r="M164" s="13">
        <v>324</v>
      </c>
    </row>
    <row r="165" spans="1:13" x14ac:dyDescent="0.2">
      <c r="A165" s="13" t="s">
        <v>843</v>
      </c>
      <c r="B165" s="13" t="s">
        <v>344</v>
      </c>
      <c r="C165" s="13">
        <v>591400</v>
      </c>
      <c r="D165" s="13">
        <v>6239600</v>
      </c>
      <c r="E165" s="8">
        <v>591402.74533800001</v>
      </c>
      <c r="F165" s="8">
        <v>6239584.8579700002</v>
      </c>
      <c r="G165" s="13" t="s">
        <v>13</v>
      </c>
      <c r="H165" s="20">
        <v>40155</v>
      </c>
      <c r="I165" s="13" t="s">
        <v>343</v>
      </c>
      <c r="J165" s="21">
        <v>20.134</v>
      </c>
      <c r="K165" s="22">
        <v>1</v>
      </c>
      <c r="L165" s="8">
        <v>1.5071999999999999E-4</v>
      </c>
      <c r="M165" s="13">
        <v>323</v>
      </c>
    </row>
    <row r="166" spans="1:13" x14ac:dyDescent="0.2">
      <c r="A166" s="13" t="s">
        <v>844</v>
      </c>
      <c r="B166" s="13" t="s">
        <v>346</v>
      </c>
      <c r="C166" s="13">
        <v>591500</v>
      </c>
      <c r="D166" s="13">
        <v>6239300</v>
      </c>
      <c r="E166" s="8">
        <v>591495.587696</v>
      </c>
      <c r="F166" s="8">
        <v>6239289.5927799996</v>
      </c>
      <c r="G166" s="13" t="s">
        <v>6</v>
      </c>
      <c r="H166" s="20">
        <v>40155</v>
      </c>
      <c r="I166" s="13" t="s">
        <v>345</v>
      </c>
      <c r="J166" s="21">
        <v>13.436999999999999</v>
      </c>
      <c r="K166" s="22">
        <v>1.7</v>
      </c>
      <c r="L166" s="8">
        <v>1.08791E-4</v>
      </c>
      <c r="M166" s="13">
        <v>327</v>
      </c>
    </row>
    <row r="167" spans="1:13" x14ac:dyDescent="0.2">
      <c r="A167" s="13" t="s">
        <v>845</v>
      </c>
      <c r="B167" s="13" t="s">
        <v>348</v>
      </c>
      <c r="C167" s="13">
        <v>591500</v>
      </c>
      <c r="D167" s="13">
        <v>6239400</v>
      </c>
      <c r="E167" s="8">
        <v>591495.346212</v>
      </c>
      <c r="F167" s="8">
        <v>6239395.5260899998</v>
      </c>
      <c r="G167" s="13" t="s">
        <v>6</v>
      </c>
      <c r="H167" s="20">
        <v>40155</v>
      </c>
      <c r="I167" s="13" t="s">
        <v>347</v>
      </c>
      <c r="J167" s="21">
        <v>16.658000000000001</v>
      </c>
      <c r="K167" s="22">
        <v>1.9</v>
      </c>
      <c r="L167" s="8">
        <v>1.41237E-4</v>
      </c>
      <c r="M167" s="13">
        <v>328</v>
      </c>
    </row>
    <row r="168" spans="1:13" x14ac:dyDescent="0.2">
      <c r="A168" s="13" t="s">
        <v>846</v>
      </c>
      <c r="B168" s="13" t="s">
        <v>350</v>
      </c>
      <c r="C168" s="13">
        <v>591500</v>
      </c>
      <c r="D168" s="13">
        <v>6239500</v>
      </c>
      <c r="E168" s="8">
        <v>591505.35517899995</v>
      </c>
      <c r="F168" s="8">
        <v>6239489.9328100001</v>
      </c>
      <c r="G168" s="13" t="s">
        <v>6</v>
      </c>
      <c r="H168" s="20">
        <v>40155</v>
      </c>
      <c r="I168" s="13" t="s">
        <v>349</v>
      </c>
      <c r="J168" s="21">
        <v>18.202999999999999</v>
      </c>
      <c r="K168" s="22">
        <v>1.8</v>
      </c>
      <c r="L168" s="8">
        <v>8.3568999999999999E-5</v>
      </c>
      <c r="M168" s="13">
        <v>329</v>
      </c>
    </row>
    <row r="169" spans="1:13" x14ac:dyDescent="0.2">
      <c r="A169" s="13" t="s">
        <v>847</v>
      </c>
      <c r="B169" s="13" t="s">
        <v>352</v>
      </c>
      <c r="C169" s="13">
        <v>591500</v>
      </c>
      <c r="D169" s="13">
        <v>6239600</v>
      </c>
      <c r="E169" s="8">
        <v>591507.31382699998</v>
      </c>
      <c r="F169" s="8">
        <v>6239593.5306099998</v>
      </c>
      <c r="G169" s="13" t="s">
        <v>6</v>
      </c>
      <c r="H169" s="20">
        <v>40155</v>
      </c>
      <c r="I169" s="13" t="s">
        <v>351</v>
      </c>
      <c r="J169" s="21">
        <v>24.748000000000001</v>
      </c>
      <c r="K169" s="22">
        <v>1</v>
      </c>
      <c r="L169" s="8">
        <v>1.48531E-4</v>
      </c>
      <c r="M169" s="13">
        <v>330</v>
      </c>
    </row>
    <row r="170" spans="1:13" x14ac:dyDescent="0.2">
      <c r="A170" s="13" t="s">
        <v>848</v>
      </c>
      <c r="B170" s="13" t="s">
        <v>353</v>
      </c>
      <c r="C170" s="13">
        <v>591600</v>
      </c>
      <c r="D170" s="13">
        <v>6239600</v>
      </c>
      <c r="E170" s="8">
        <v>591600.93883300002</v>
      </c>
      <c r="F170" s="8">
        <v>6239594.5937000001</v>
      </c>
      <c r="G170" s="13" t="s">
        <v>13</v>
      </c>
      <c r="H170" s="20">
        <v>40155</v>
      </c>
      <c r="I170" s="13" t="s">
        <v>37</v>
      </c>
      <c r="J170" s="21">
        <v>26.773</v>
      </c>
      <c r="K170" s="22">
        <v>1.2</v>
      </c>
      <c r="L170" s="8">
        <v>4.0545000000000002E-4</v>
      </c>
      <c r="M170" s="13">
        <v>331</v>
      </c>
    </row>
    <row r="171" spans="1:13" x14ac:dyDescent="0.2">
      <c r="A171" s="13" t="s">
        <v>849</v>
      </c>
      <c r="B171" s="13" t="s">
        <v>355</v>
      </c>
      <c r="C171" s="13">
        <v>592000</v>
      </c>
      <c r="D171" s="13">
        <v>6238800</v>
      </c>
      <c r="E171" s="8">
        <v>591999.092894</v>
      </c>
      <c r="F171" s="8">
        <v>6238797.7347100005</v>
      </c>
      <c r="G171" s="13" t="s">
        <v>19</v>
      </c>
      <c r="H171" s="20">
        <v>40140</v>
      </c>
      <c r="I171" s="13" t="s">
        <v>354</v>
      </c>
      <c r="J171" s="21">
        <v>1.4319999999999999</v>
      </c>
      <c r="K171" s="22">
        <v>0.8</v>
      </c>
      <c r="L171" s="8">
        <v>1.02691E-4</v>
      </c>
      <c r="M171" s="13">
        <v>182</v>
      </c>
    </row>
    <row r="172" spans="1:13" x14ac:dyDescent="0.2">
      <c r="A172" s="13" t="s">
        <v>850</v>
      </c>
      <c r="B172" s="13" t="s">
        <v>357</v>
      </c>
      <c r="C172" s="13">
        <v>592000</v>
      </c>
      <c r="D172" s="13">
        <v>6238900</v>
      </c>
      <c r="E172" s="8">
        <v>591993.77840499999</v>
      </c>
      <c r="F172" s="8">
        <v>6238895.6728999997</v>
      </c>
      <c r="G172" s="13" t="s">
        <v>6</v>
      </c>
      <c r="H172" s="20">
        <v>40140</v>
      </c>
      <c r="I172" s="13" t="s">
        <v>356</v>
      </c>
      <c r="J172" s="21">
        <v>11.496</v>
      </c>
      <c r="K172" s="22">
        <v>0.8</v>
      </c>
      <c r="L172" s="8">
        <v>1.1363599999999999E-4</v>
      </c>
      <c r="M172" s="13">
        <v>183</v>
      </c>
    </row>
    <row r="173" spans="1:13" x14ac:dyDescent="0.2">
      <c r="A173" s="13" t="s">
        <v>851</v>
      </c>
      <c r="B173" s="13" t="s">
        <v>359</v>
      </c>
      <c r="C173" s="13">
        <v>592000</v>
      </c>
      <c r="D173" s="13">
        <v>6239000</v>
      </c>
      <c r="E173" s="8">
        <v>592000.98465700005</v>
      </c>
      <c r="F173" s="8">
        <v>6238991.8543800004</v>
      </c>
      <c r="G173" s="13" t="s">
        <v>6</v>
      </c>
      <c r="H173" s="20">
        <v>40140</v>
      </c>
      <c r="I173" s="13" t="s">
        <v>358</v>
      </c>
      <c r="J173" s="21">
        <v>11.984999999999999</v>
      </c>
      <c r="K173" s="22">
        <v>1.3</v>
      </c>
      <c r="L173" s="8">
        <v>3.6124699999999998E-4</v>
      </c>
      <c r="M173" s="13">
        <v>184</v>
      </c>
    </row>
    <row r="174" spans="1:13" x14ac:dyDescent="0.2">
      <c r="A174" s="13" t="s">
        <v>852</v>
      </c>
      <c r="B174" s="13" t="s">
        <v>361</v>
      </c>
      <c r="C174" s="13">
        <v>592000</v>
      </c>
      <c r="D174" s="13">
        <v>6239100</v>
      </c>
      <c r="E174" s="8">
        <v>591993.550361</v>
      </c>
      <c r="F174" s="8">
        <v>6239091.0664499998</v>
      </c>
      <c r="G174" s="13" t="s">
        <v>6</v>
      </c>
      <c r="H174" s="20">
        <v>40140</v>
      </c>
      <c r="I174" s="13" t="s">
        <v>360</v>
      </c>
      <c r="J174" s="21">
        <v>7.23</v>
      </c>
      <c r="K174" s="22">
        <v>2.4</v>
      </c>
      <c r="L174" s="8">
        <v>4.6042999999999999E-5</v>
      </c>
      <c r="M174" s="13">
        <v>185</v>
      </c>
    </row>
    <row r="175" spans="1:13" x14ac:dyDescent="0.2">
      <c r="A175" s="13" t="s">
        <v>853</v>
      </c>
      <c r="B175" s="13" t="s">
        <v>363</v>
      </c>
      <c r="C175" s="13">
        <v>592100</v>
      </c>
      <c r="D175" s="13">
        <v>6238800</v>
      </c>
      <c r="E175" s="8">
        <v>592107.88093700004</v>
      </c>
      <c r="F175" s="8">
        <v>6238796.5345099997</v>
      </c>
      <c r="G175" s="13" t="s">
        <v>19</v>
      </c>
      <c r="H175" s="20">
        <v>40140</v>
      </c>
      <c r="I175" s="13" t="s">
        <v>362</v>
      </c>
      <c r="J175" s="21">
        <v>5.5190000000000001</v>
      </c>
      <c r="K175" s="22">
        <v>1.4</v>
      </c>
      <c r="L175" s="8">
        <v>1.9503200000000001E-4</v>
      </c>
      <c r="M175" s="13">
        <v>190</v>
      </c>
    </row>
    <row r="176" spans="1:13" x14ac:dyDescent="0.2">
      <c r="A176" s="13" t="s">
        <v>854</v>
      </c>
      <c r="B176" s="13" t="s">
        <v>365</v>
      </c>
      <c r="C176" s="13">
        <v>592100</v>
      </c>
      <c r="D176" s="13">
        <v>6238900</v>
      </c>
      <c r="E176" s="8">
        <v>592098.643637</v>
      </c>
      <c r="F176" s="8">
        <v>6238895.9545400003</v>
      </c>
      <c r="G176" s="13" t="s">
        <v>13</v>
      </c>
      <c r="H176" s="20">
        <v>40140</v>
      </c>
      <c r="I176" s="13" t="s">
        <v>364</v>
      </c>
      <c r="J176" s="21">
        <v>8.76</v>
      </c>
      <c r="K176" s="22">
        <v>1.1000000000000001</v>
      </c>
      <c r="L176" s="8">
        <v>2.6212499999999999E-4</v>
      </c>
      <c r="M176" s="13">
        <v>189</v>
      </c>
    </row>
    <row r="177" spans="1:13" x14ac:dyDescent="0.2">
      <c r="A177" s="13" t="s">
        <v>855</v>
      </c>
      <c r="B177" s="13" t="s">
        <v>367</v>
      </c>
      <c r="C177" s="13">
        <v>592100</v>
      </c>
      <c r="D177" s="13">
        <v>6239000</v>
      </c>
      <c r="E177" s="8">
        <v>592100.26688000001</v>
      </c>
      <c r="F177" s="8">
        <v>6239005.3831200004</v>
      </c>
      <c r="G177" s="13" t="s">
        <v>6</v>
      </c>
      <c r="H177" s="20">
        <v>40140</v>
      </c>
      <c r="I177" s="13" t="s">
        <v>366</v>
      </c>
      <c r="J177" s="21">
        <v>18.815000000000001</v>
      </c>
      <c r="K177" s="22">
        <v>1.7</v>
      </c>
      <c r="L177" s="8">
        <v>1.3261100000000001E-4</v>
      </c>
      <c r="M177" s="13">
        <v>188</v>
      </c>
    </row>
    <row r="178" spans="1:13" x14ac:dyDescent="0.2">
      <c r="A178" s="13" t="s">
        <v>856</v>
      </c>
      <c r="B178" s="13" t="s">
        <v>369</v>
      </c>
      <c r="C178" s="13">
        <v>592100</v>
      </c>
      <c r="D178" s="13">
        <v>6239100</v>
      </c>
      <c r="E178" s="8">
        <v>592101.76923700003</v>
      </c>
      <c r="F178" s="8">
        <v>6239102.1117399996</v>
      </c>
      <c r="G178" s="13" t="s">
        <v>6</v>
      </c>
      <c r="H178" s="20">
        <v>40140</v>
      </c>
      <c r="I178" s="13" t="s">
        <v>368</v>
      </c>
      <c r="J178" s="21">
        <v>14.628</v>
      </c>
      <c r="K178" s="22">
        <v>2.2999999999999998</v>
      </c>
      <c r="L178" s="8">
        <v>9.3029000000000007E-5</v>
      </c>
      <c r="M178" s="13">
        <v>187</v>
      </c>
    </row>
    <row r="179" spans="1:13" x14ac:dyDescent="0.2">
      <c r="A179" s="13" t="s">
        <v>857</v>
      </c>
      <c r="B179" s="13" t="s">
        <v>371</v>
      </c>
      <c r="C179" s="13">
        <v>592100</v>
      </c>
      <c r="D179" s="13">
        <v>6239200</v>
      </c>
      <c r="E179" s="8">
        <v>592099.20393700001</v>
      </c>
      <c r="F179" s="8">
        <v>6239201.0355000002</v>
      </c>
      <c r="G179" s="13" t="s">
        <v>6</v>
      </c>
      <c r="H179" s="20">
        <v>40140</v>
      </c>
      <c r="I179" s="13" t="s">
        <v>370</v>
      </c>
      <c r="J179" s="21">
        <v>13.632</v>
      </c>
      <c r="K179" s="22">
        <v>2</v>
      </c>
      <c r="L179" s="8">
        <v>9.5896000000000005E-5</v>
      </c>
      <c r="M179" s="13">
        <v>186</v>
      </c>
    </row>
    <row r="180" spans="1:13" x14ac:dyDescent="0.2">
      <c r="A180" s="13" t="s">
        <v>858</v>
      </c>
      <c r="B180" s="13" t="s">
        <v>373</v>
      </c>
      <c r="C180" s="13">
        <v>592100</v>
      </c>
      <c r="D180" s="13">
        <v>6239700</v>
      </c>
      <c r="E180" s="8">
        <v>592101.97533599997</v>
      </c>
      <c r="F180" s="8">
        <v>6239692.7761700004</v>
      </c>
      <c r="G180" s="13" t="s">
        <v>6</v>
      </c>
      <c r="H180" s="20">
        <v>40141</v>
      </c>
      <c r="I180" s="13" t="s">
        <v>372</v>
      </c>
      <c r="J180" s="21">
        <v>30.939</v>
      </c>
      <c r="K180" s="22">
        <v>0.8</v>
      </c>
      <c r="L180" s="8">
        <v>1.2327599999999999E-4</v>
      </c>
      <c r="M180" s="13">
        <v>10</v>
      </c>
    </row>
    <row r="181" spans="1:13" x14ac:dyDescent="0.2">
      <c r="A181" s="13" t="s">
        <v>859</v>
      </c>
      <c r="B181" s="13" t="s">
        <v>375</v>
      </c>
      <c r="C181" s="13">
        <v>592100</v>
      </c>
      <c r="D181" s="13">
        <v>6239800</v>
      </c>
      <c r="E181" s="8">
        <v>592108.59716999996</v>
      </c>
      <c r="F181" s="8">
        <v>6239803.17289</v>
      </c>
      <c r="G181" s="13" t="s">
        <v>6</v>
      </c>
      <c r="H181" s="20">
        <v>40141</v>
      </c>
      <c r="I181" s="13" t="s">
        <v>374</v>
      </c>
      <c r="J181" s="21">
        <v>35.456000000000003</v>
      </c>
      <c r="K181" s="22">
        <v>0.8</v>
      </c>
      <c r="L181" s="8">
        <v>9.8696999999999994E-5</v>
      </c>
      <c r="M181" s="13">
        <v>9</v>
      </c>
    </row>
    <row r="182" spans="1:13" x14ac:dyDescent="0.2">
      <c r="A182" s="13" t="s">
        <v>860</v>
      </c>
      <c r="B182" s="13" t="s">
        <v>377</v>
      </c>
      <c r="C182" s="13">
        <v>592200</v>
      </c>
      <c r="D182" s="13">
        <v>6238700</v>
      </c>
      <c r="E182" s="8">
        <v>592205.51243600005</v>
      </c>
      <c r="F182" s="8">
        <v>6238701.49235</v>
      </c>
      <c r="G182" s="13" t="s">
        <v>13</v>
      </c>
      <c r="H182" s="20">
        <v>40140</v>
      </c>
      <c r="I182" s="13" t="s">
        <v>376</v>
      </c>
      <c r="J182" s="21">
        <v>2.399</v>
      </c>
      <c r="K182" s="22">
        <v>0.8</v>
      </c>
      <c r="L182" s="8">
        <v>3.9019E-5</v>
      </c>
      <c r="M182" s="13">
        <v>193</v>
      </c>
    </row>
    <row r="183" spans="1:13" x14ac:dyDescent="0.2">
      <c r="A183" s="13" t="s">
        <v>861</v>
      </c>
      <c r="B183" s="13" t="s">
        <v>379</v>
      </c>
      <c r="C183" s="13">
        <v>592200</v>
      </c>
      <c r="D183" s="13">
        <v>6238800</v>
      </c>
      <c r="E183" s="8">
        <v>592201.83356699999</v>
      </c>
      <c r="F183" s="8">
        <v>6238797.6415799996</v>
      </c>
      <c r="G183" s="13" t="s">
        <v>13</v>
      </c>
      <c r="H183" s="20">
        <v>40140</v>
      </c>
      <c r="I183" s="13" t="s">
        <v>378</v>
      </c>
      <c r="J183" s="21">
        <v>4.0149999999999997</v>
      </c>
      <c r="K183" s="22">
        <v>0.9</v>
      </c>
      <c r="L183" s="8">
        <v>3.523E-5</v>
      </c>
      <c r="M183" s="13">
        <v>191</v>
      </c>
    </row>
    <row r="184" spans="1:13" x14ac:dyDescent="0.2">
      <c r="A184" s="13" t="s">
        <v>862</v>
      </c>
      <c r="B184" s="13" t="s">
        <v>381</v>
      </c>
      <c r="C184" s="13">
        <v>592200</v>
      </c>
      <c r="D184" s="13">
        <v>6238900</v>
      </c>
      <c r="E184" s="8">
        <v>592212.67918800004</v>
      </c>
      <c r="F184" s="8">
        <v>6238899.3885000004</v>
      </c>
      <c r="G184" s="13" t="s">
        <v>6</v>
      </c>
      <c r="H184" s="20">
        <v>40140</v>
      </c>
      <c r="I184" s="13" t="s">
        <v>380</v>
      </c>
      <c r="J184" s="21">
        <v>11.041</v>
      </c>
      <c r="K184" s="22">
        <v>1</v>
      </c>
      <c r="L184" s="8">
        <v>2.5403999999999999E-5</v>
      </c>
      <c r="M184" s="13">
        <v>192</v>
      </c>
    </row>
    <row r="185" spans="1:13" x14ac:dyDescent="0.2">
      <c r="A185" s="13" t="s">
        <v>863</v>
      </c>
      <c r="B185" s="13" t="s">
        <v>383</v>
      </c>
      <c r="C185" s="13">
        <v>592200</v>
      </c>
      <c r="D185" s="13">
        <v>6239000</v>
      </c>
      <c r="E185" s="8">
        <v>592193.47927500005</v>
      </c>
      <c r="F185" s="8">
        <v>6239015.5190599998</v>
      </c>
      <c r="G185" s="13" t="s">
        <v>6</v>
      </c>
      <c r="H185" s="20">
        <v>40141</v>
      </c>
      <c r="I185" s="13" t="s">
        <v>382</v>
      </c>
      <c r="J185" s="21">
        <v>28.600999999999999</v>
      </c>
      <c r="K185" s="22">
        <v>1.8</v>
      </c>
      <c r="L185" s="8">
        <v>1.08706E-4</v>
      </c>
      <c r="M185" s="13">
        <v>0</v>
      </c>
    </row>
    <row r="186" spans="1:13" x14ac:dyDescent="0.2">
      <c r="A186" s="13" t="s">
        <v>864</v>
      </c>
      <c r="B186" s="13" t="s">
        <v>385</v>
      </c>
      <c r="C186" s="13">
        <v>592200</v>
      </c>
      <c r="D186" s="13">
        <v>6239100</v>
      </c>
      <c r="E186" s="8">
        <v>592203.18306900002</v>
      </c>
      <c r="F186" s="8">
        <v>6239102.4957800005</v>
      </c>
      <c r="G186" s="13" t="s">
        <v>6</v>
      </c>
      <c r="H186" s="20">
        <v>40141</v>
      </c>
      <c r="I186" s="13" t="s">
        <v>384</v>
      </c>
      <c r="J186" s="21">
        <v>19.085999999999999</v>
      </c>
      <c r="K186" s="22">
        <v>1.7</v>
      </c>
      <c r="L186" s="8">
        <v>7.4505999999999994E-5</v>
      </c>
      <c r="M186" s="13">
        <v>1</v>
      </c>
    </row>
    <row r="187" spans="1:13" x14ac:dyDescent="0.2">
      <c r="A187" s="13" t="s">
        <v>865</v>
      </c>
      <c r="B187" s="13" t="s">
        <v>387</v>
      </c>
      <c r="C187" s="13">
        <v>592200</v>
      </c>
      <c r="D187" s="13">
        <v>6239200</v>
      </c>
      <c r="E187" s="8">
        <v>592201.901663</v>
      </c>
      <c r="F187" s="8">
        <v>6239205.6117700003</v>
      </c>
      <c r="G187" s="13" t="s">
        <v>6</v>
      </c>
      <c r="H187" s="20">
        <v>40141</v>
      </c>
      <c r="I187" s="13" t="s">
        <v>386</v>
      </c>
      <c r="J187" s="21">
        <v>24.216999999999999</v>
      </c>
      <c r="K187" s="22">
        <v>1.6</v>
      </c>
      <c r="L187" s="8">
        <v>1.33211E-4</v>
      </c>
      <c r="M187" s="13">
        <v>2</v>
      </c>
    </row>
    <row r="188" spans="1:13" x14ac:dyDescent="0.2">
      <c r="A188" s="13" t="s">
        <v>866</v>
      </c>
      <c r="B188" s="13" t="s">
        <v>389</v>
      </c>
      <c r="C188" s="13">
        <v>592200</v>
      </c>
      <c r="D188" s="13">
        <v>6239300</v>
      </c>
      <c r="E188" s="8">
        <v>592198.78622799995</v>
      </c>
      <c r="F188" s="8">
        <v>6239299.4717100002</v>
      </c>
      <c r="G188" s="13" t="s">
        <v>13</v>
      </c>
      <c r="H188" s="20">
        <v>40141</v>
      </c>
      <c r="I188" s="13" t="s">
        <v>388</v>
      </c>
      <c r="J188" s="21">
        <v>20.399000000000001</v>
      </c>
      <c r="K188" s="22">
        <v>1.3</v>
      </c>
      <c r="L188" s="8">
        <v>1.5671E-5</v>
      </c>
      <c r="M188" s="13">
        <v>3</v>
      </c>
    </row>
    <row r="189" spans="1:13" x14ac:dyDescent="0.2">
      <c r="A189" s="13" t="s">
        <v>867</v>
      </c>
      <c r="B189" s="13" t="s">
        <v>391</v>
      </c>
      <c r="C189" s="13">
        <v>592200</v>
      </c>
      <c r="D189" s="13">
        <v>6239400</v>
      </c>
      <c r="E189" s="8">
        <v>592195.98759000003</v>
      </c>
      <c r="F189" s="8">
        <v>6239394.02697</v>
      </c>
      <c r="G189" s="13" t="s">
        <v>13</v>
      </c>
      <c r="H189" s="20">
        <v>40141</v>
      </c>
      <c r="I189" s="13" t="s">
        <v>390</v>
      </c>
      <c r="J189" s="21">
        <v>23.689</v>
      </c>
      <c r="K189" s="22">
        <v>0.9</v>
      </c>
      <c r="L189" s="8">
        <v>3.4715999999999998E-5</v>
      </c>
      <c r="M189" s="13">
        <v>4</v>
      </c>
    </row>
    <row r="190" spans="1:13" x14ac:dyDescent="0.2">
      <c r="A190" s="13" t="s">
        <v>868</v>
      </c>
      <c r="B190" s="13" t="s">
        <v>393</v>
      </c>
      <c r="C190" s="13">
        <v>592200</v>
      </c>
      <c r="D190" s="13">
        <v>6239500</v>
      </c>
      <c r="E190" s="8">
        <v>592199.46408900002</v>
      </c>
      <c r="F190" s="8">
        <v>6239499.4670500001</v>
      </c>
      <c r="G190" s="13" t="s">
        <v>13</v>
      </c>
      <c r="H190" s="20">
        <v>40141</v>
      </c>
      <c r="I190" s="13" t="s">
        <v>392</v>
      </c>
      <c r="J190" s="21">
        <v>27.221</v>
      </c>
      <c r="K190" s="22">
        <v>0.9</v>
      </c>
      <c r="L190" s="8">
        <v>4.8687999999999999E-5</v>
      </c>
      <c r="M190" s="13">
        <v>5</v>
      </c>
    </row>
    <row r="191" spans="1:13" x14ac:dyDescent="0.2">
      <c r="A191" s="13" t="s">
        <v>869</v>
      </c>
      <c r="B191" s="13" t="s">
        <v>394</v>
      </c>
      <c r="C191" s="13">
        <v>592200</v>
      </c>
      <c r="D191" s="13">
        <v>6239600</v>
      </c>
      <c r="E191" s="8">
        <v>592205.41088500002</v>
      </c>
      <c r="F191" s="8">
        <v>6239595.5171400001</v>
      </c>
      <c r="G191" s="13" t="s">
        <v>6</v>
      </c>
      <c r="H191" s="20">
        <v>40141</v>
      </c>
      <c r="I191" s="13" t="s">
        <v>328</v>
      </c>
      <c r="J191" s="21">
        <v>27.704999999999998</v>
      </c>
      <c r="K191" s="22">
        <v>1.1000000000000001</v>
      </c>
      <c r="L191" s="8">
        <v>4.2954000000000002E-5</v>
      </c>
      <c r="M191" s="13">
        <v>6</v>
      </c>
    </row>
    <row r="192" spans="1:13" x14ac:dyDescent="0.2">
      <c r="A192" s="13" t="s">
        <v>870</v>
      </c>
      <c r="B192" s="13" t="s">
        <v>396</v>
      </c>
      <c r="C192" s="13">
        <v>592200</v>
      </c>
      <c r="D192" s="13">
        <v>6239700</v>
      </c>
      <c r="E192" s="8">
        <v>592202.45482300001</v>
      </c>
      <c r="F192" s="8">
        <v>6239699.75825</v>
      </c>
      <c r="G192" s="13" t="s">
        <v>6</v>
      </c>
      <c r="H192" s="20">
        <v>40141</v>
      </c>
      <c r="I192" s="13" t="s">
        <v>395</v>
      </c>
      <c r="J192" s="21">
        <v>32.624000000000002</v>
      </c>
      <c r="K192" s="22">
        <v>0.9</v>
      </c>
      <c r="L192" s="8">
        <v>1.30199E-4</v>
      </c>
      <c r="M192" s="13">
        <v>7</v>
      </c>
    </row>
    <row r="193" spans="1:13" x14ac:dyDescent="0.2">
      <c r="A193" s="13" t="s">
        <v>871</v>
      </c>
      <c r="B193" s="13" t="s">
        <v>398</v>
      </c>
      <c r="C193" s="13">
        <v>592200</v>
      </c>
      <c r="D193" s="13">
        <v>6239800</v>
      </c>
      <c r="E193" s="8">
        <v>592200.26065199997</v>
      </c>
      <c r="F193" s="8">
        <v>6239798.2869600002</v>
      </c>
      <c r="G193" s="13" t="s">
        <v>13</v>
      </c>
      <c r="H193" s="20">
        <v>40141</v>
      </c>
      <c r="I193" s="13" t="s">
        <v>397</v>
      </c>
      <c r="J193" s="21">
        <v>32.771000000000001</v>
      </c>
      <c r="K193" s="22">
        <v>0.8</v>
      </c>
      <c r="L193" s="8">
        <v>3.5945999999999998E-5</v>
      </c>
      <c r="M193" s="13">
        <v>8</v>
      </c>
    </row>
    <row r="194" spans="1:13" x14ac:dyDescent="0.2">
      <c r="A194" s="13" t="s">
        <v>872</v>
      </c>
      <c r="B194" s="13" t="s">
        <v>400</v>
      </c>
      <c r="C194" s="13">
        <v>592300</v>
      </c>
      <c r="D194" s="13">
        <v>6238500</v>
      </c>
      <c r="E194" s="8">
        <v>592298.17139000003</v>
      </c>
      <c r="F194" s="8">
        <v>6238494.9391000001</v>
      </c>
      <c r="G194" s="13" t="s">
        <v>13</v>
      </c>
      <c r="H194" s="20">
        <v>40141</v>
      </c>
      <c r="I194" s="13" t="s">
        <v>399</v>
      </c>
      <c r="J194" s="21">
        <v>11.282</v>
      </c>
      <c r="K194" s="22">
        <v>0.6</v>
      </c>
      <c r="L194" s="8">
        <v>2.0466700000000001E-4</v>
      </c>
      <c r="M194" s="13">
        <v>22</v>
      </c>
    </row>
    <row r="195" spans="1:13" x14ac:dyDescent="0.2">
      <c r="A195" s="13" t="s">
        <v>873</v>
      </c>
      <c r="B195" s="13" t="s">
        <v>402</v>
      </c>
      <c r="C195" s="13">
        <v>592300</v>
      </c>
      <c r="D195" s="13">
        <v>6238700</v>
      </c>
      <c r="E195" s="8">
        <v>592296.39340099995</v>
      </c>
      <c r="F195" s="8">
        <v>6238696.4238600004</v>
      </c>
      <c r="G195" s="13" t="s">
        <v>13</v>
      </c>
      <c r="H195" s="20">
        <v>40141</v>
      </c>
      <c r="I195" s="13" t="s">
        <v>401</v>
      </c>
      <c r="J195" s="21">
        <v>8.2439999999999998</v>
      </c>
      <c r="K195" s="22">
        <v>0.9</v>
      </c>
      <c r="L195" s="8">
        <v>9.0365000000000006E-5</v>
      </c>
      <c r="M195" s="13">
        <v>21</v>
      </c>
    </row>
    <row r="196" spans="1:13" x14ac:dyDescent="0.2">
      <c r="A196" s="13" t="s">
        <v>874</v>
      </c>
      <c r="B196" s="13" t="s">
        <v>404</v>
      </c>
      <c r="C196" s="13">
        <v>592300</v>
      </c>
      <c r="D196" s="13">
        <v>6238800</v>
      </c>
      <c r="E196" s="8">
        <v>592302.71155899996</v>
      </c>
      <c r="F196" s="8">
        <v>6238789.1595900003</v>
      </c>
      <c r="G196" s="13" t="s">
        <v>13</v>
      </c>
      <c r="H196" s="20">
        <v>40141</v>
      </c>
      <c r="I196" s="13" t="s">
        <v>403</v>
      </c>
      <c r="J196" s="21">
        <v>6.8070000000000004</v>
      </c>
      <c r="K196" s="22">
        <v>1.1000000000000001</v>
      </c>
      <c r="L196" s="8">
        <v>7.9215999999999995E-5</v>
      </c>
      <c r="M196" s="13">
        <v>20</v>
      </c>
    </row>
    <row r="197" spans="1:13" x14ac:dyDescent="0.2">
      <c r="A197" s="13" t="s">
        <v>875</v>
      </c>
      <c r="B197" s="13" t="s">
        <v>406</v>
      </c>
      <c r="C197" s="13">
        <v>592300</v>
      </c>
      <c r="D197" s="13">
        <v>6238900</v>
      </c>
      <c r="E197" s="8">
        <v>592309.48831299995</v>
      </c>
      <c r="F197" s="8">
        <v>6238903.3703100001</v>
      </c>
      <c r="G197" s="13" t="s">
        <v>6</v>
      </c>
      <c r="H197" s="20">
        <v>40141</v>
      </c>
      <c r="I197" s="13" t="s">
        <v>405</v>
      </c>
      <c r="J197" s="21">
        <v>16.89</v>
      </c>
      <c r="K197" s="22">
        <v>1.3</v>
      </c>
      <c r="L197" s="8">
        <v>9.6577999999999996E-5</v>
      </c>
      <c r="M197" s="13">
        <v>19</v>
      </c>
    </row>
    <row r="198" spans="1:13" x14ac:dyDescent="0.2">
      <c r="A198" s="13" t="s">
        <v>876</v>
      </c>
      <c r="B198" s="13" t="s">
        <v>408</v>
      </c>
      <c r="C198" s="13">
        <v>592300</v>
      </c>
      <c r="D198" s="13">
        <v>6239000</v>
      </c>
      <c r="E198" s="8">
        <v>592303.40957699995</v>
      </c>
      <c r="F198" s="8">
        <v>6238988.46875</v>
      </c>
      <c r="G198" s="13" t="s">
        <v>6</v>
      </c>
      <c r="H198" s="20">
        <v>40141</v>
      </c>
      <c r="I198" s="13" t="s">
        <v>407</v>
      </c>
      <c r="J198" s="21">
        <v>22.497</v>
      </c>
      <c r="K198" s="22">
        <v>1.1000000000000001</v>
      </c>
      <c r="L198" s="8">
        <v>1.73191E-4</v>
      </c>
      <c r="M198" s="13">
        <v>18</v>
      </c>
    </row>
    <row r="199" spans="1:13" x14ac:dyDescent="0.2">
      <c r="A199" s="13" t="s">
        <v>877</v>
      </c>
      <c r="B199" s="13" t="s">
        <v>410</v>
      </c>
      <c r="C199" s="13">
        <v>592300</v>
      </c>
      <c r="D199" s="13">
        <v>6239100</v>
      </c>
      <c r="E199" s="8">
        <v>592293.70625699998</v>
      </c>
      <c r="F199" s="8">
        <v>6239100.9618300004</v>
      </c>
      <c r="G199" s="13" t="s">
        <v>6</v>
      </c>
      <c r="H199" s="20">
        <v>40141</v>
      </c>
      <c r="I199" s="13" t="s">
        <v>409</v>
      </c>
      <c r="J199" s="21">
        <v>28.077000000000002</v>
      </c>
      <c r="K199" s="22">
        <v>1.6</v>
      </c>
      <c r="L199" s="8">
        <v>1.53284E-4</v>
      </c>
      <c r="M199" s="13">
        <v>17</v>
      </c>
    </row>
    <row r="200" spans="1:13" x14ac:dyDescent="0.2">
      <c r="A200" s="13" t="s">
        <v>878</v>
      </c>
      <c r="B200" s="13" t="s">
        <v>412</v>
      </c>
      <c r="C200" s="13">
        <v>592300</v>
      </c>
      <c r="D200" s="13">
        <v>6239200</v>
      </c>
      <c r="E200" s="8">
        <v>592309.06622499996</v>
      </c>
      <c r="F200" s="8">
        <v>6239193.2631299999</v>
      </c>
      <c r="G200" s="13" t="s">
        <v>19</v>
      </c>
      <c r="H200" s="20">
        <v>40141</v>
      </c>
      <c r="I200" s="13" t="s">
        <v>411</v>
      </c>
      <c r="J200" s="21">
        <v>31.236999999999998</v>
      </c>
      <c r="K200" s="22">
        <v>1.1000000000000001</v>
      </c>
      <c r="L200" s="8">
        <v>7.4546000000000001E-5</v>
      </c>
      <c r="M200" s="13">
        <v>16</v>
      </c>
    </row>
    <row r="201" spans="1:13" x14ac:dyDescent="0.2">
      <c r="A201" s="13" t="s">
        <v>879</v>
      </c>
      <c r="B201" s="13" t="s">
        <v>414</v>
      </c>
      <c r="C201" s="13">
        <v>592300</v>
      </c>
      <c r="D201" s="13">
        <v>6239300</v>
      </c>
      <c r="E201" s="8">
        <v>592306.25691400003</v>
      </c>
      <c r="F201" s="8">
        <v>6239301.76064</v>
      </c>
      <c r="G201" s="13" t="s">
        <v>6</v>
      </c>
      <c r="H201" s="20">
        <v>40141</v>
      </c>
      <c r="I201" s="13" t="s">
        <v>413</v>
      </c>
      <c r="J201" s="21">
        <v>19.408999999999999</v>
      </c>
      <c r="K201" s="22">
        <v>1</v>
      </c>
      <c r="L201" s="8">
        <v>7.8895999999999998E-5</v>
      </c>
      <c r="M201" s="13">
        <v>15</v>
      </c>
    </row>
    <row r="202" spans="1:13" x14ac:dyDescent="0.2">
      <c r="A202" s="13" t="s">
        <v>880</v>
      </c>
      <c r="B202" s="13" t="s">
        <v>416</v>
      </c>
      <c r="C202" s="13">
        <v>592300</v>
      </c>
      <c r="D202" s="13">
        <v>6239400</v>
      </c>
      <c r="E202" s="8">
        <v>592302.92232899996</v>
      </c>
      <c r="F202" s="8">
        <v>6239397.4749699999</v>
      </c>
      <c r="G202" s="13" t="s">
        <v>6</v>
      </c>
      <c r="H202" s="20">
        <v>40141</v>
      </c>
      <c r="I202" s="13" t="s">
        <v>415</v>
      </c>
      <c r="J202" s="21">
        <v>22.164999999999999</v>
      </c>
      <c r="K202" s="22">
        <v>1</v>
      </c>
      <c r="L202" s="8">
        <v>8.0178000000000004E-5</v>
      </c>
      <c r="M202" s="13">
        <v>14</v>
      </c>
    </row>
    <row r="203" spans="1:13" x14ac:dyDescent="0.2">
      <c r="A203" s="13" t="s">
        <v>881</v>
      </c>
      <c r="B203" s="13" t="s">
        <v>418</v>
      </c>
      <c r="C203" s="13">
        <v>592300</v>
      </c>
      <c r="D203" s="13">
        <v>6239600</v>
      </c>
      <c r="E203" s="8">
        <v>592311.94411899999</v>
      </c>
      <c r="F203" s="8">
        <v>6239626.2352600005</v>
      </c>
      <c r="G203" s="13" t="s">
        <v>6</v>
      </c>
      <c r="H203" s="20">
        <v>40141</v>
      </c>
      <c r="I203" s="13" t="s">
        <v>417</v>
      </c>
      <c r="J203" s="21">
        <v>27.512</v>
      </c>
      <c r="K203" s="22">
        <v>1.1000000000000001</v>
      </c>
      <c r="L203" s="8">
        <v>1.98142E-4</v>
      </c>
      <c r="M203" s="13">
        <v>13</v>
      </c>
    </row>
    <row r="204" spans="1:13" x14ac:dyDescent="0.2">
      <c r="A204" s="13" t="s">
        <v>882</v>
      </c>
      <c r="B204" s="13" t="s">
        <v>420</v>
      </c>
      <c r="C204" s="13">
        <v>592300</v>
      </c>
      <c r="D204" s="13">
        <v>6239700</v>
      </c>
      <c r="E204" s="8">
        <v>592307.44635400001</v>
      </c>
      <c r="F204" s="8">
        <v>6239703.5465799998</v>
      </c>
      <c r="G204" s="13" t="s">
        <v>6</v>
      </c>
      <c r="H204" s="20">
        <v>40141</v>
      </c>
      <c r="I204" s="13" t="s">
        <v>419</v>
      </c>
      <c r="J204" s="21">
        <v>33.762999999999998</v>
      </c>
      <c r="K204" s="22">
        <v>0.9</v>
      </c>
      <c r="L204" s="8">
        <v>1.08171E-4</v>
      </c>
      <c r="M204" s="13">
        <v>12</v>
      </c>
    </row>
    <row r="205" spans="1:13" x14ac:dyDescent="0.2">
      <c r="A205" s="13" t="s">
        <v>883</v>
      </c>
      <c r="B205" s="13" t="s">
        <v>422</v>
      </c>
      <c r="C205" s="13">
        <v>592300</v>
      </c>
      <c r="D205" s="13">
        <v>6239800</v>
      </c>
      <c r="E205" s="8">
        <v>592301.53065099998</v>
      </c>
      <c r="F205" s="8">
        <v>6239805.7501299996</v>
      </c>
      <c r="G205" s="13" t="s">
        <v>6</v>
      </c>
      <c r="H205" s="20">
        <v>40141</v>
      </c>
      <c r="I205" s="13" t="s">
        <v>421</v>
      </c>
      <c r="J205" s="21">
        <v>34.963999999999999</v>
      </c>
      <c r="K205" s="22">
        <v>1</v>
      </c>
      <c r="L205" s="8">
        <v>3.2267999999999997E-5</v>
      </c>
      <c r="M205" s="13">
        <v>11</v>
      </c>
    </row>
    <row r="206" spans="1:13" x14ac:dyDescent="0.2">
      <c r="A206" s="13" t="s">
        <v>884</v>
      </c>
      <c r="B206" s="13" t="s">
        <v>424</v>
      </c>
      <c r="C206" s="13">
        <v>592400</v>
      </c>
      <c r="D206" s="13">
        <v>6238500</v>
      </c>
      <c r="E206" s="8">
        <v>592407.54492899997</v>
      </c>
      <c r="F206" s="8">
        <v>6238503.0272899996</v>
      </c>
      <c r="G206" s="13" t="s">
        <v>6</v>
      </c>
      <c r="H206" s="20">
        <v>40141</v>
      </c>
      <c r="I206" s="13" t="s">
        <v>423</v>
      </c>
      <c r="J206" s="21">
        <v>10.5</v>
      </c>
      <c r="K206" s="22">
        <v>0.9</v>
      </c>
      <c r="L206" s="8">
        <v>1.71571E-4</v>
      </c>
      <c r="M206" s="13">
        <v>23</v>
      </c>
    </row>
    <row r="207" spans="1:13" x14ac:dyDescent="0.2">
      <c r="A207" s="13" t="s">
        <v>885</v>
      </c>
      <c r="B207" s="13" t="s">
        <v>426</v>
      </c>
      <c r="C207" s="13">
        <v>592400</v>
      </c>
      <c r="D207" s="13">
        <v>6238600</v>
      </c>
      <c r="E207" s="8">
        <v>592418.26541300002</v>
      </c>
      <c r="F207" s="8">
        <v>6238596.2670999998</v>
      </c>
      <c r="G207" s="13" t="s">
        <v>6</v>
      </c>
      <c r="H207" s="20">
        <v>40141</v>
      </c>
      <c r="I207" s="13" t="s">
        <v>425</v>
      </c>
      <c r="J207" s="21">
        <v>9.9920000000000009</v>
      </c>
      <c r="K207" s="22">
        <v>1.3</v>
      </c>
      <c r="L207" s="8">
        <v>3.0017500000000002E-4</v>
      </c>
      <c r="M207" s="13">
        <v>24</v>
      </c>
    </row>
    <row r="208" spans="1:13" x14ac:dyDescent="0.2">
      <c r="A208" s="13" t="s">
        <v>886</v>
      </c>
      <c r="B208" s="13" t="s">
        <v>428</v>
      </c>
      <c r="C208" s="13">
        <v>592400</v>
      </c>
      <c r="D208" s="13">
        <v>6238700</v>
      </c>
      <c r="E208" s="8">
        <v>592396.14031799999</v>
      </c>
      <c r="F208" s="8">
        <v>6238702.6747500002</v>
      </c>
      <c r="G208" s="13" t="s">
        <v>13</v>
      </c>
      <c r="H208" s="20">
        <v>40141</v>
      </c>
      <c r="I208" s="13" t="s">
        <v>427</v>
      </c>
      <c r="J208" s="21">
        <v>11.423</v>
      </c>
      <c r="K208" s="22">
        <v>1.2</v>
      </c>
      <c r="L208" s="8">
        <v>1.3994800000000001E-4</v>
      </c>
      <c r="M208" s="13">
        <v>25</v>
      </c>
    </row>
    <row r="209" spans="1:13" x14ac:dyDescent="0.2">
      <c r="A209" s="13" t="s">
        <v>887</v>
      </c>
      <c r="B209" s="13" t="s">
        <v>430</v>
      </c>
      <c r="C209" s="13">
        <v>592400</v>
      </c>
      <c r="D209" s="13">
        <v>6238800</v>
      </c>
      <c r="E209" s="8">
        <v>592398.45250599994</v>
      </c>
      <c r="F209" s="8">
        <v>6238792.1209800001</v>
      </c>
      <c r="G209" s="13" t="s">
        <v>6</v>
      </c>
      <c r="H209" s="20">
        <v>40141</v>
      </c>
      <c r="I209" s="13" t="s">
        <v>429</v>
      </c>
      <c r="J209" s="21">
        <v>4.6139999999999999</v>
      </c>
      <c r="K209" s="22">
        <v>3.3</v>
      </c>
      <c r="L209" s="8">
        <v>1.1676E-4</v>
      </c>
      <c r="M209" s="13">
        <v>26</v>
      </c>
    </row>
    <row r="210" spans="1:13" x14ac:dyDescent="0.2">
      <c r="A210" s="13" t="s">
        <v>888</v>
      </c>
      <c r="B210" s="13" t="s">
        <v>432</v>
      </c>
      <c r="C210" s="13">
        <v>592400</v>
      </c>
      <c r="D210" s="13">
        <v>6238900</v>
      </c>
      <c r="E210" s="8">
        <v>592423.75618000003</v>
      </c>
      <c r="F210" s="8">
        <v>6238883.6938899998</v>
      </c>
      <c r="G210" s="13" t="s">
        <v>6</v>
      </c>
      <c r="H210" s="20">
        <v>40141</v>
      </c>
      <c r="I210" s="13" t="s">
        <v>431</v>
      </c>
      <c r="J210" s="21">
        <v>17.600000000000001</v>
      </c>
      <c r="K210" s="22">
        <v>1.5</v>
      </c>
      <c r="L210" s="8">
        <v>2.44856E-4</v>
      </c>
      <c r="M210" s="13">
        <v>27</v>
      </c>
    </row>
    <row r="211" spans="1:13" x14ac:dyDescent="0.2">
      <c r="A211" s="13" t="s">
        <v>889</v>
      </c>
      <c r="B211" s="13" t="s">
        <v>434</v>
      </c>
      <c r="C211" s="13">
        <v>592400</v>
      </c>
      <c r="D211" s="13">
        <v>6239000</v>
      </c>
      <c r="E211" s="8">
        <v>592400.33042400004</v>
      </c>
      <c r="F211" s="8">
        <v>6239006.2355800001</v>
      </c>
      <c r="G211" s="13" t="s">
        <v>13</v>
      </c>
      <c r="H211" s="20">
        <v>40141</v>
      </c>
      <c r="I211" s="13" t="s">
        <v>433</v>
      </c>
      <c r="J211" s="21">
        <v>30.472000000000001</v>
      </c>
      <c r="K211" s="22">
        <v>1.9</v>
      </c>
      <c r="L211" s="8">
        <v>1.32187E-4</v>
      </c>
      <c r="M211" s="13">
        <v>28</v>
      </c>
    </row>
    <row r="212" spans="1:13" x14ac:dyDescent="0.2">
      <c r="A212" s="13" t="s">
        <v>890</v>
      </c>
      <c r="B212" s="13" t="s">
        <v>436</v>
      </c>
      <c r="C212" s="13">
        <v>592400</v>
      </c>
      <c r="D212" s="13">
        <v>6239100</v>
      </c>
      <c r="E212" s="8">
        <v>592413.08326400002</v>
      </c>
      <c r="F212" s="8">
        <v>6239095.1240999997</v>
      </c>
      <c r="G212" s="13" t="s">
        <v>16</v>
      </c>
      <c r="H212" s="20">
        <v>40141</v>
      </c>
      <c r="I212" s="13" t="s">
        <v>435</v>
      </c>
      <c r="J212" s="21">
        <v>23.649000000000001</v>
      </c>
      <c r="K212" s="22">
        <v>1.4</v>
      </c>
      <c r="L212" s="8">
        <v>9.4308999999999994E-5</v>
      </c>
      <c r="M212" s="13">
        <v>29</v>
      </c>
    </row>
    <row r="213" spans="1:13" x14ac:dyDescent="0.2">
      <c r="A213" s="13" t="s">
        <v>891</v>
      </c>
      <c r="B213" s="13" t="s">
        <v>438</v>
      </c>
      <c r="C213" s="13">
        <v>592400</v>
      </c>
      <c r="D213" s="13">
        <v>6239200</v>
      </c>
      <c r="E213" s="8">
        <v>592391.25347999996</v>
      </c>
      <c r="F213" s="8">
        <v>6239195.1428699996</v>
      </c>
      <c r="G213" s="13" t="s">
        <v>6</v>
      </c>
      <c r="H213" s="20">
        <v>40142</v>
      </c>
      <c r="I213" s="13" t="s">
        <v>437</v>
      </c>
      <c r="J213" s="21">
        <v>21.742000000000001</v>
      </c>
      <c r="K213" s="22">
        <v>1.2</v>
      </c>
      <c r="L213" s="8">
        <v>7.5502999999999999E-5</v>
      </c>
      <c r="M213" s="13">
        <v>30</v>
      </c>
    </row>
    <row r="214" spans="1:13" x14ac:dyDescent="0.2">
      <c r="A214" s="13" t="s">
        <v>892</v>
      </c>
      <c r="B214" s="13" t="s">
        <v>440</v>
      </c>
      <c r="C214" s="13">
        <v>592400</v>
      </c>
      <c r="D214" s="13">
        <v>6239300</v>
      </c>
      <c r="E214" s="8">
        <v>592398.99890999997</v>
      </c>
      <c r="F214" s="8">
        <v>6239287.4450899996</v>
      </c>
      <c r="G214" s="13" t="s">
        <v>13</v>
      </c>
      <c r="H214" s="20">
        <v>40142</v>
      </c>
      <c r="I214" s="13" t="s">
        <v>439</v>
      </c>
      <c r="J214" s="21">
        <v>24.896999999999998</v>
      </c>
      <c r="K214" s="22">
        <v>1.5</v>
      </c>
      <c r="L214" s="8">
        <v>2.6342100000000001E-4</v>
      </c>
      <c r="M214" s="13">
        <v>31</v>
      </c>
    </row>
    <row r="215" spans="1:13" x14ac:dyDescent="0.2">
      <c r="A215" s="13" t="s">
        <v>893</v>
      </c>
      <c r="B215" s="13" t="s">
        <v>442</v>
      </c>
      <c r="C215" s="13">
        <v>592400</v>
      </c>
      <c r="D215" s="13">
        <v>6239400</v>
      </c>
      <c r="E215" s="8">
        <v>592401.96807900001</v>
      </c>
      <c r="F215" s="8">
        <v>6239391.8664100002</v>
      </c>
      <c r="G215" s="13" t="s">
        <v>6</v>
      </c>
      <c r="H215" s="20">
        <v>40142</v>
      </c>
      <c r="I215" s="13" t="s">
        <v>441</v>
      </c>
      <c r="J215" s="21">
        <v>24.975999999999999</v>
      </c>
      <c r="K215" s="22">
        <v>1.1000000000000001</v>
      </c>
      <c r="L215" s="8">
        <v>1.22676E-4</v>
      </c>
      <c r="M215" s="13">
        <v>32</v>
      </c>
    </row>
    <row r="216" spans="1:13" x14ac:dyDescent="0.2">
      <c r="A216" s="13" t="s">
        <v>894</v>
      </c>
      <c r="B216" s="13" t="s">
        <v>444</v>
      </c>
      <c r="C216" s="13">
        <v>592400</v>
      </c>
      <c r="D216" s="13">
        <v>6239500</v>
      </c>
      <c r="E216" s="8">
        <v>592409.33210999996</v>
      </c>
      <c r="F216" s="8">
        <v>6239495.0210800003</v>
      </c>
      <c r="G216" s="13" t="s">
        <v>6</v>
      </c>
      <c r="H216" s="20">
        <v>40142</v>
      </c>
      <c r="I216" s="13" t="s">
        <v>443</v>
      </c>
      <c r="J216" s="21">
        <v>24.963000000000001</v>
      </c>
      <c r="K216" s="22">
        <v>1.7</v>
      </c>
      <c r="L216" s="8">
        <v>1.05899E-4</v>
      </c>
      <c r="M216" s="13">
        <v>33</v>
      </c>
    </row>
    <row r="217" spans="1:13" x14ac:dyDescent="0.2">
      <c r="A217" s="13" t="s">
        <v>895</v>
      </c>
      <c r="B217" s="13" t="s">
        <v>446</v>
      </c>
      <c r="C217" s="13">
        <v>592400</v>
      </c>
      <c r="D217" s="13">
        <v>6239600</v>
      </c>
      <c r="E217" s="8">
        <v>592396.907244</v>
      </c>
      <c r="F217" s="8">
        <v>6239595.3049999997</v>
      </c>
      <c r="G217" s="13" t="s">
        <v>13</v>
      </c>
      <c r="H217" s="20">
        <v>40142</v>
      </c>
      <c r="I217" s="13" t="s">
        <v>445</v>
      </c>
      <c r="J217" s="21">
        <v>28.439</v>
      </c>
      <c r="K217" s="22">
        <v>1.5</v>
      </c>
      <c r="L217" s="8">
        <v>4.1251000000000002E-5</v>
      </c>
      <c r="M217" s="13">
        <v>34</v>
      </c>
    </row>
    <row r="218" spans="1:13" x14ac:dyDescent="0.2">
      <c r="A218" s="13" t="s">
        <v>896</v>
      </c>
      <c r="B218" s="13" t="s">
        <v>448</v>
      </c>
      <c r="C218" s="13">
        <v>592400</v>
      </c>
      <c r="D218" s="13">
        <v>6239700</v>
      </c>
      <c r="E218" s="8">
        <v>592409.90161299997</v>
      </c>
      <c r="F218" s="8">
        <v>6239700.9470600002</v>
      </c>
      <c r="G218" s="13" t="s">
        <v>6</v>
      </c>
      <c r="H218" s="20">
        <v>40142</v>
      </c>
      <c r="I218" s="13" t="s">
        <v>447</v>
      </c>
      <c r="J218" s="21">
        <v>32.929000000000002</v>
      </c>
      <c r="K218" s="22">
        <v>1.8</v>
      </c>
      <c r="L218" s="8">
        <v>9.1415999999999993E-5</v>
      </c>
      <c r="M218" s="13">
        <v>35</v>
      </c>
    </row>
    <row r="219" spans="1:13" x14ac:dyDescent="0.2">
      <c r="A219" s="13" t="s">
        <v>897</v>
      </c>
      <c r="B219" s="13" t="s">
        <v>450</v>
      </c>
      <c r="C219" s="13">
        <v>592400</v>
      </c>
      <c r="D219" s="13">
        <v>6239800</v>
      </c>
      <c r="E219" s="8">
        <v>592396.25633999996</v>
      </c>
      <c r="F219" s="8">
        <v>6239802.3345400002</v>
      </c>
      <c r="G219" s="13" t="s">
        <v>6</v>
      </c>
      <c r="H219" s="20">
        <v>40142</v>
      </c>
      <c r="I219" s="13" t="s">
        <v>449</v>
      </c>
      <c r="J219" s="21">
        <v>45.948</v>
      </c>
      <c r="K219" s="22">
        <v>1.1000000000000001</v>
      </c>
      <c r="L219" s="8">
        <v>1.1346899999999999E-4</v>
      </c>
      <c r="M219" s="13">
        <v>36</v>
      </c>
    </row>
    <row r="220" spans="1:13" x14ac:dyDescent="0.2">
      <c r="A220" s="13" t="s">
        <v>898</v>
      </c>
      <c r="B220" s="13" t="s">
        <v>452</v>
      </c>
      <c r="C220" s="13">
        <v>592500</v>
      </c>
      <c r="D220" s="13">
        <v>6238400</v>
      </c>
      <c r="E220" s="8">
        <v>592509.82844399998</v>
      </c>
      <c r="F220" s="8">
        <v>6238401.6965800002</v>
      </c>
      <c r="G220" s="13" t="s">
        <v>6</v>
      </c>
      <c r="H220" s="20">
        <v>40142</v>
      </c>
      <c r="I220" s="13" t="s">
        <v>451</v>
      </c>
      <c r="J220" s="21">
        <v>4.7009999999999996</v>
      </c>
      <c r="K220" s="22">
        <v>1.3</v>
      </c>
      <c r="L220" s="8">
        <v>2.9409199999999998E-4</v>
      </c>
      <c r="M220" s="13">
        <v>51</v>
      </c>
    </row>
    <row r="221" spans="1:13" x14ac:dyDescent="0.2">
      <c r="A221" s="13" t="s">
        <v>899</v>
      </c>
      <c r="B221" s="13" t="s">
        <v>454</v>
      </c>
      <c r="C221" s="13">
        <v>592500</v>
      </c>
      <c r="D221" s="13">
        <v>6238500</v>
      </c>
      <c r="E221" s="8">
        <v>592502.35412599996</v>
      </c>
      <c r="F221" s="8">
        <v>6238498.2373200003</v>
      </c>
      <c r="G221" s="13" t="s">
        <v>6</v>
      </c>
      <c r="H221" s="20">
        <v>40142</v>
      </c>
      <c r="I221" s="13" t="s">
        <v>453</v>
      </c>
      <c r="J221" s="21">
        <v>10.074999999999999</v>
      </c>
      <c r="K221" s="22">
        <v>1.3</v>
      </c>
      <c r="L221" s="8">
        <v>1.16307E-4</v>
      </c>
      <c r="M221" s="13">
        <v>50</v>
      </c>
    </row>
    <row r="222" spans="1:13" x14ac:dyDescent="0.2">
      <c r="A222" s="13" t="s">
        <v>900</v>
      </c>
      <c r="B222" s="13" t="s">
        <v>456</v>
      </c>
      <c r="C222" s="13">
        <v>592500</v>
      </c>
      <c r="D222" s="13">
        <v>6238600</v>
      </c>
      <c r="E222" s="8">
        <v>592502.04506399995</v>
      </c>
      <c r="F222" s="8">
        <v>6238608.62598</v>
      </c>
      <c r="G222" s="13" t="s">
        <v>6</v>
      </c>
      <c r="H222" s="20">
        <v>40142</v>
      </c>
      <c r="I222" s="13" t="s">
        <v>455</v>
      </c>
      <c r="J222" s="21">
        <v>8.6140000000000008</v>
      </c>
      <c r="K222" s="22">
        <v>1.3</v>
      </c>
      <c r="L222" s="8">
        <v>1.23497E-4</v>
      </c>
      <c r="M222" s="13">
        <v>49</v>
      </c>
    </row>
    <row r="223" spans="1:13" x14ac:dyDescent="0.2">
      <c r="A223" s="13" t="s">
        <v>901</v>
      </c>
      <c r="B223" s="13" t="s">
        <v>458</v>
      </c>
      <c r="C223" s="13">
        <v>592500</v>
      </c>
      <c r="D223" s="13">
        <v>6238700</v>
      </c>
      <c r="E223" s="8">
        <v>592503.33426000003</v>
      </c>
      <c r="F223" s="8">
        <v>6238703.1301499996</v>
      </c>
      <c r="G223" s="13" t="s">
        <v>6</v>
      </c>
      <c r="H223" s="20">
        <v>40142</v>
      </c>
      <c r="I223" s="13" t="s">
        <v>457</v>
      </c>
      <c r="J223" s="21">
        <v>12.73</v>
      </c>
      <c r="K223" s="22">
        <v>1.6</v>
      </c>
      <c r="L223" s="8">
        <v>2.23642E-4</v>
      </c>
      <c r="M223" s="13">
        <v>48</v>
      </c>
    </row>
    <row r="224" spans="1:13" x14ac:dyDescent="0.2">
      <c r="A224" s="13" t="s">
        <v>902</v>
      </c>
      <c r="B224" s="13" t="s">
        <v>460</v>
      </c>
      <c r="C224" s="13">
        <v>592500</v>
      </c>
      <c r="D224" s="13">
        <v>6238800</v>
      </c>
      <c r="E224" s="8">
        <v>592495.10229099996</v>
      </c>
      <c r="F224" s="8">
        <v>6238790.4744499996</v>
      </c>
      <c r="G224" s="13" t="s">
        <v>6</v>
      </c>
      <c r="H224" s="20">
        <v>40142</v>
      </c>
      <c r="I224" s="13" t="s">
        <v>459</v>
      </c>
      <c r="J224" s="21">
        <v>14.852</v>
      </c>
      <c r="K224" s="22">
        <v>2.1</v>
      </c>
      <c r="L224" s="8">
        <v>6.5372999999999999E-5</v>
      </c>
      <c r="M224" s="13">
        <v>47</v>
      </c>
    </row>
    <row r="225" spans="1:13" x14ac:dyDescent="0.2">
      <c r="A225" s="13" t="s">
        <v>903</v>
      </c>
      <c r="B225" s="13" t="s">
        <v>462</v>
      </c>
      <c r="C225" s="13">
        <v>592500</v>
      </c>
      <c r="D225" s="13">
        <v>6238900</v>
      </c>
      <c r="E225" s="8">
        <v>592518.97831200005</v>
      </c>
      <c r="F225" s="8">
        <v>6238879.2567800004</v>
      </c>
      <c r="G225" s="13" t="s">
        <v>6</v>
      </c>
      <c r="H225" s="20">
        <v>40142</v>
      </c>
      <c r="I225" s="13" t="s">
        <v>461</v>
      </c>
      <c r="J225" s="21">
        <v>13.461</v>
      </c>
      <c r="K225" s="22">
        <v>1.2</v>
      </c>
      <c r="L225" s="8">
        <v>8.8795000000000006E-5</v>
      </c>
      <c r="M225" s="13">
        <v>46</v>
      </c>
    </row>
    <row r="226" spans="1:13" x14ac:dyDescent="0.2">
      <c r="A226" s="13" t="s">
        <v>904</v>
      </c>
      <c r="B226" s="13" t="s">
        <v>465</v>
      </c>
      <c r="C226" s="13">
        <v>592500</v>
      </c>
      <c r="D226" s="13">
        <v>6239000</v>
      </c>
      <c r="E226" s="8">
        <v>592497.923144</v>
      </c>
      <c r="F226" s="8">
        <v>6239004.6656099996</v>
      </c>
      <c r="G226" s="13" t="s">
        <v>463</v>
      </c>
      <c r="H226" s="20">
        <v>40142</v>
      </c>
      <c r="I226" s="13" t="s">
        <v>464</v>
      </c>
      <c r="J226" s="21">
        <v>23.536000000000001</v>
      </c>
      <c r="K226" s="22">
        <v>1</v>
      </c>
      <c r="L226" s="8">
        <v>1.6778999999999999E-4</v>
      </c>
      <c r="M226" s="13">
        <v>45</v>
      </c>
    </row>
    <row r="227" spans="1:13" x14ac:dyDescent="0.2">
      <c r="A227" s="13" t="s">
        <v>905</v>
      </c>
      <c r="B227" s="13" t="s">
        <v>467</v>
      </c>
      <c r="C227" s="13">
        <v>592500</v>
      </c>
      <c r="D227" s="13">
        <v>6239100</v>
      </c>
      <c r="E227" s="8">
        <v>592499.62028300005</v>
      </c>
      <c r="F227" s="8">
        <v>6239098.4041099995</v>
      </c>
      <c r="G227" s="13" t="s">
        <v>13</v>
      </c>
      <c r="H227" s="20">
        <v>40142</v>
      </c>
      <c r="I227" s="13" t="s">
        <v>466</v>
      </c>
      <c r="J227" s="21">
        <v>23.8</v>
      </c>
      <c r="K227" s="22">
        <v>0.6</v>
      </c>
      <c r="L227" s="8">
        <v>6.2934000000000004E-5</v>
      </c>
      <c r="M227" s="13">
        <v>44</v>
      </c>
    </row>
    <row r="228" spans="1:13" x14ac:dyDescent="0.2">
      <c r="A228" s="13" t="s">
        <v>906</v>
      </c>
      <c r="B228" s="13" t="s">
        <v>469</v>
      </c>
      <c r="C228" s="13">
        <v>592500</v>
      </c>
      <c r="D228" s="13">
        <v>6239200</v>
      </c>
      <c r="E228" s="8">
        <v>592506.02859100001</v>
      </c>
      <c r="F228" s="8">
        <v>6239194.17741</v>
      </c>
      <c r="G228" s="13" t="s">
        <v>6</v>
      </c>
      <c r="H228" s="20">
        <v>40142</v>
      </c>
      <c r="I228" s="13" t="s">
        <v>468</v>
      </c>
      <c r="J228" s="21">
        <v>25.433</v>
      </c>
      <c r="K228" s="22">
        <v>1.3</v>
      </c>
      <c r="L228" s="8">
        <v>9.6794999999999997E-5</v>
      </c>
      <c r="M228" s="13">
        <v>43</v>
      </c>
    </row>
    <row r="229" spans="1:13" x14ac:dyDescent="0.2">
      <c r="A229" s="13" t="s">
        <v>907</v>
      </c>
      <c r="B229" s="13" t="s">
        <v>471</v>
      </c>
      <c r="C229" s="13">
        <v>592500</v>
      </c>
      <c r="D229" s="13">
        <v>6239300</v>
      </c>
      <c r="E229" s="8">
        <v>592491.503302</v>
      </c>
      <c r="F229" s="8">
        <v>6239279.0609600004</v>
      </c>
      <c r="G229" s="13" t="s">
        <v>6</v>
      </c>
      <c r="H229" s="20">
        <v>40142</v>
      </c>
      <c r="I229" s="13" t="s">
        <v>470</v>
      </c>
      <c r="J229" s="21">
        <v>22.077999999999999</v>
      </c>
      <c r="K229" s="22">
        <v>1.2</v>
      </c>
      <c r="L229" s="8">
        <v>6.3496000000000003E-5</v>
      </c>
      <c r="M229" s="13">
        <v>42</v>
      </c>
    </row>
    <row r="230" spans="1:13" x14ac:dyDescent="0.2">
      <c r="A230" s="13" t="s">
        <v>908</v>
      </c>
      <c r="B230" s="13" t="s">
        <v>474</v>
      </c>
      <c r="C230" s="13">
        <v>592500</v>
      </c>
      <c r="D230" s="13">
        <v>6239400</v>
      </c>
      <c r="E230" s="8">
        <v>592497.44154799997</v>
      </c>
      <c r="F230" s="8">
        <v>6239360.2364600003</v>
      </c>
      <c r="G230" s="13" t="s">
        <v>472</v>
      </c>
      <c r="H230" s="20">
        <v>40142</v>
      </c>
      <c r="I230" s="13" t="s">
        <v>473</v>
      </c>
      <c r="J230" s="21">
        <v>23.622</v>
      </c>
      <c r="K230" s="22">
        <v>1.1000000000000001</v>
      </c>
      <c r="L230" s="8">
        <v>5.6712999999999997E-5</v>
      </c>
      <c r="M230" s="13">
        <v>41</v>
      </c>
    </row>
    <row r="231" spans="1:13" x14ac:dyDescent="0.2">
      <c r="A231" s="13" t="s">
        <v>909</v>
      </c>
      <c r="B231" s="13" t="s">
        <v>477</v>
      </c>
      <c r="C231" s="13">
        <v>592500</v>
      </c>
      <c r="D231" s="13">
        <v>6239500</v>
      </c>
      <c r="E231" s="8">
        <v>592501.63233199995</v>
      </c>
      <c r="F231" s="8">
        <v>6239496.7958899997</v>
      </c>
      <c r="G231" s="13" t="s">
        <v>475</v>
      </c>
      <c r="H231" s="20">
        <v>40142</v>
      </c>
      <c r="I231" s="13" t="s">
        <v>476</v>
      </c>
      <c r="J231" s="21">
        <v>36.997</v>
      </c>
      <c r="K231" s="22">
        <v>1.1000000000000001</v>
      </c>
      <c r="L231" s="8">
        <v>3.4208999999999997E-5</v>
      </c>
      <c r="M231" s="13">
        <v>40</v>
      </c>
    </row>
    <row r="232" spans="1:13" x14ac:dyDescent="0.2">
      <c r="A232" s="13" t="s">
        <v>910</v>
      </c>
      <c r="B232" s="13" t="s">
        <v>479</v>
      </c>
      <c r="C232" s="13">
        <v>592500</v>
      </c>
      <c r="D232" s="13">
        <v>6239600</v>
      </c>
      <c r="E232" s="8">
        <v>592505.77896200004</v>
      </c>
      <c r="F232" s="8">
        <v>6239599.5054000001</v>
      </c>
      <c r="G232" s="13" t="s">
        <v>6</v>
      </c>
      <c r="H232" s="20">
        <v>40142</v>
      </c>
      <c r="I232" s="13" t="s">
        <v>478</v>
      </c>
      <c r="J232" s="21">
        <v>31.146000000000001</v>
      </c>
      <c r="K232" s="22">
        <v>1.7</v>
      </c>
      <c r="L232" s="8">
        <v>7.2286999999999994E-5</v>
      </c>
      <c r="M232" s="13">
        <v>39</v>
      </c>
    </row>
    <row r="233" spans="1:13" x14ac:dyDescent="0.2">
      <c r="A233" s="13" t="s">
        <v>911</v>
      </c>
      <c r="B233" s="13" t="s">
        <v>481</v>
      </c>
      <c r="C233" s="13">
        <v>592500</v>
      </c>
      <c r="D233" s="13">
        <v>6239700</v>
      </c>
      <c r="E233" s="8">
        <v>592508.02045700001</v>
      </c>
      <c r="F233" s="8">
        <v>6239697.9936499996</v>
      </c>
      <c r="G233" s="13" t="s">
        <v>6</v>
      </c>
      <c r="H233" s="20">
        <v>40142</v>
      </c>
      <c r="I233" s="13" t="s">
        <v>480</v>
      </c>
      <c r="J233" s="21">
        <v>37.722999999999999</v>
      </c>
      <c r="K233" s="22">
        <v>1</v>
      </c>
      <c r="L233" s="8">
        <v>8.4892E-5</v>
      </c>
      <c r="M233" s="13">
        <v>38</v>
      </c>
    </row>
    <row r="234" spans="1:13" x14ac:dyDescent="0.2">
      <c r="A234" s="13" t="s">
        <v>912</v>
      </c>
      <c r="B234" s="13" t="s">
        <v>483</v>
      </c>
      <c r="C234" s="13">
        <v>592500</v>
      </c>
      <c r="D234" s="13">
        <v>6239800</v>
      </c>
      <c r="E234" s="8">
        <v>592483.34833399998</v>
      </c>
      <c r="F234" s="8">
        <v>6239805.6697399998</v>
      </c>
      <c r="G234" s="13" t="s">
        <v>6</v>
      </c>
      <c r="H234" s="20">
        <v>40142</v>
      </c>
      <c r="I234" s="13" t="s">
        <v>482</v>
      </c>
      <c r="J234" s="21">
        <v>45.396999999999998</v>
      </c>
      <c r="K234" s="22">
        <v>1.1000000000000001</v>
      </c>
      <c r="L234" s="8">
        <v>8.5779000000000007E-5</v>
      </c>
      <c r="M234" s="13">
        <v>37</v>
      </c>
    </row>
    <row r="235" spans="1:13" x14ac:dyDescent="0.2">
      <c r="A235" s="13" t="s">
        <v>913</v>
      </c>
      <c r="B235" s="13" t="s">
        <v>485</v>
      </c>
      <c r="C235" s="13">
        <v>592600</v>
      </c>
      <c r="D235" s="13">
        <v>6238400</v>
      </c>
      <c r="E235" s="8">
        <v>592599.75690200005</v>
      </c>
      <c r="F235" s="8">
        <v>6238384.2003300004</v>
      </c>
      <c r="G235" s="13" t="s">
        <v>13</v>
      </c>
      <c r="H235" s="20">
        <v>40142</v>
      </c>
      <c r="I235" s="13" t="s">
        <v>484</v>
      </c>
      <c r="J235" s="21">
        <v>10.141</v>
      </c>
      <c r="K235" s="22">
        <v>1.1000000000000001</v>
      </c>
      <c r="L235" s="8">
        <v>1.56971E-4</v>
      </c>
      <c r="M235" s="13">
        <v>52</v>
      </c>
    </row>
    <row r="236" spans="1:13" x14ac:dyDescent="0.2">
      <c r="A236" s="13" t="s">
        <v>914</v>
      </c>
      <c r="B236" s="13" t="s">
        <v>487</v>
      </c>
      <c r="C236" s="13">
        <v>592600</v>
      </c>
      <c r="D236" s="13">
        <v>6238500</v>
      </c>
      <c r="E236" s="8">
        <v>592603.49449399998</v>
      </c>
      <c r="F236" s="8">
        <v>6238501.6130900001</v>
      </c>
      <c r="G236" s="13" t="s">
        <v>6</v>
      </c>
      <c r="H236" s="20">
        <v>40142</v>
      </c>
      <c r="I236" s="13" t="s">
        <v>486</v>
      </c>
      <c r="J236" s="21">
        <v>12.88</v>
      </c>
      <c r="K236" s="22">
        <v>1</v>
      </c>
      <c r="L236" s="8">
        <v>1.2542599999999999E-4</v>
      </c>
      <c r="M236" s="13">
        <v>53</v>
      </c>
    </row>
    <row r="237" spans="1:13" x14ac:dyDescent="0.2">
      <c r="A237" s="13" t="s">
        <v>915</v>
      </c>
      <c r="B237" s="13" t="s">
        <v>489</v>
      </c>
      <c r="C237" s="13">
        <v>592600</v>
      </c>
      <c r="D237" s="13">
        <v>6238600</v>
      </c>
      <c r="E237" s="8">
        <v>592603.55931399995</v>
      </c>
      <c r="F237" s="8">
        <v>6238597.5863600001</v>
      </c>
      <c r="G237" s="13" t="s">
        <v>13</v>
      </c>
      <c r="H237" s="20">
        <v>40142</v>
      </c>
      <c r="I237" s="13" t="s">
        <v>488</v>
      </c>
      <c r="J237" s="21">
        <v>13.62</v>
      </c>
      <c r="K237" s="22">
        <v>1</v>
      </c>
      <c r="L237" s="8">
        <v>4.3900999999999999E-5</v>
      </c>
      <c r="M237" s="13">
        <v>54</v>
      </c>
    </row>
    <row r="238" spans="1:13" x14ac:dyDescent="0.2">
      <c r="A238" s="13" t="s">
        <v>916</v>
      </c>
      <c r="B238" s="13" t="s">
        <v>491</v>
      </c>
      <c r="C238" s="13">
        <v>592600</v>
      </c>
      <c r="D238" s="13">
        <v>6238700</v>
      </c>
      <c r="E238" s="8">
        <v>592600.08063999994</v>
      </c>
      <c r="F238" s="8">
        <v>6238691.3234400004</v>
      </c>
      <c r="G238" s="13" t="s">
        <v>13</v>
      </c>
      <c r="H238" s="20">
        <v>40142</v>
      </c>
      <c r="I238" s="13" t="s">
        <v>490</v>
      </c>
      <c r="J238" s="21">
        <v>14.664999999999999</v>
      </c>
      <c r="K238" s="22">
        <v>0.8</v>
      </c>
      <c r="L238" s="8">
        <v>6.3814999999999998E-5</v>
      </c>
      <c r="M238" s="13">
        <v>55</v>
      </c>
    </row>
    <row r="239" spans="1:13" x14ac:dyDescent="0.2">
      <c r="A239" s="13" t="s">
        <v>917</v>
      </c>
      <c r="B239" s="13" t="s">
        <v>493</v>
      </c>
      <c r="C239" s="13">
        <v>592600</v>
      </c>
      <c r="D239" s="13">
        <v>6238800</v>
      </c>
      <c r="E239" s="8">
        <v>592610.73907100002</v>
      </c>
      <c r="F239" s="8">
        <v>6238802.50557</v>
      </c>
      <c r="G239" s="13" t="s">
        <v>6</v>
      </c>
      <c r="H239" s="20">
        <v>40143</v>
      </c>
      <c r="I239" s="13" t="s">
        <v>492</v>
      </c>
      <c r="J239" s="21">
        <v>10.657</v>
      </c>
      <c r="K239" s="22">
        <v>1</v>
      </c>
      <c r="L239" s="8">
        <v>1.0102699999999999E-4</v>
      </c>
      <c r="M239" s="13">
        <v>56</v>
      </c>
    </row>
    <row r="240" spans="1:13" x14ac:dyDescent="0.2">
      <c r="A240" s="13" t="s">
        <v>918</v>
      </c>
      <c r="B240" s="13" t="s">
        <v>495</v>
      </c>
      <c r="C240" s="13">
        <v>592600</v>
      </c>
      <c r="D240" s="13">
        <v>6238900</v>
      </c>
      <c r="E240" s="8">
        <v>592614.42618800001</v>
      </c>
      <c r="F240" s="8">
        <v>6238900.2297799997</v>
      </c>
      <c r="G240" s="13" t="s">
        <v>6</v>
      </c>
      <c r="H240" s="20">
        <v>40143</v>
      </c>
      <c r="I240" s="13" t="s">
        <v>494</v>
      </c>
      <c r="J240" s="21">
        <v>17.765999999999998</v>
      </c>
      <c r="K240" s="22">
        <v>1.1000000000000001</v>
      </c>
      <c r="L240" s="8">
        <v>7.0195000000000001E-4</v>
      </c>
      <c r="M240" s="13">
        <v>57</v>
      </c>
    </row>
    <row r="241" spans="1:13" x14ac:dyDescent="0.2">
      <c r="A241" s="13" t="s">
        <v>919</v>
      </c>
      <c r="B241" s="13" t="s">
        <v>497</v>
      </c>
      <c r="C241" s="13">
        <v>592600</v>
      </c>
      <c r="D241" s="13">
        <v>6239000</v>
      </c>
      <c r="E241" s="8">
        <v>592598.70325899997</v>
      </c>
      <c r="F241" s="8">
        <v>6238995.3702800004</v>
      </c>
      <c r="G241" s="13" t="s">
        <v>13</v>
      </c>
      <c r="H241" s="20">
        <v>40143</v>
      </c>
      <c r="I241" s="13" t="s">
        <v>496</v>
      </c>
      <c r="J241" s="21">
        <v>23.672999999999998</v>
      </c>
      <c r="K241" s="22">
        <v>1.9</v>
      </c>
      <c r="L241" s="8">
        <v>1.29104E-4</v>
      </c>
      <c r="M241" s="13">
        <v>58</v>
      </c>
    </row>
    <row r="242" spans="1:13" x14ac:dyDescent="0.2">
      <c r="A242" s="13" t="s">
        <v>920</v>
      </c>
      <c r="B242" s="13" t="s">
        <v>499</v>
      </c>
      <c r="C242" s="13">
        <v>592600</v>
      </c>
      <c r="D242" s="13">
        <v>6239100</v>
      </c>
      <c r="E242" s="8">
        <v>592616.10025200003</v>
      </c>
      <c r="F242" s="8">
        <v>6239090.97083</v>
      </c>
      <c r="G242" s="13" t="s">
        <v>13</v>
      </c>
      <c r="H242" s="20">
        <v>40143</v>
      </c>
      <c r="I242" s="13" t="s">
        <v>498</v>
      </c>
      <c r="J242" s="21">
        <v>25.524999999999999</v>
      </c>
      <c r="K242" s="22">
        <v>1.5</v>
      </c>
      <c r="L242" s="8">
        <v>4.4255000000000002E-5</v>
      </c>
      <c r="M242" s="13">
        <v>59</v>
      </c>
    </row>
    <row r="243" spans="1:13" x14ac:dyDescent="0.2">
      <c r="A243" s="13" t="s">
        <v>921</v>
      </c>
      <c r="B243" s="13" t="s">
        <v>501</v>
      </c>
      <c r="C243" s="13">
        <v>592600</v>
      </c>
      <c r="D243" s="13">
        <v>6239200</v>
      </c>
      <c r="E243" s="8">
        <v>592615.99215900002</v>
      </c>
      <c r="F243" s="8">
        <v>6239196.2096300004</v>
      </c>
      <c r="G243" s="13" t="s">
        <v>6</v>
      </c>
      <c r="H243" s="20">
        <v>40143</v>
      </c>
      <c r="I243" s="13" t="s">
        <v>500</v>
      </c>
      <c r="J243" s="21">
        <v>39.258000000000003</v>
      </c>
      <c r="K243" s="22">
        <v>1.9</v>
      </c>
      <c r="L243" s="8">
        <v>2.8813999999999999E-5</v>
      </c>
      <c r="M243" s="13">
        <v>60</v>
      </c>
    </row>
    <row r="244" spans="1:13" x14ac:dyDescent="0.2">
      <c r="A244" s="13" t="s">
        <v>922</v>
      </c>
      <c r="B244" s="13" t="s">
        <v>503</v>
      </c>
      <c r="C244" s="13">
        <v>592600</v>
      </c>
      <c r="D244" s="13">
        <v>6239300</v>
      </c>
      <c r="E244" s="8">
        <v>592597.45156199997</v>
      </c>
      <c r="F244" s="8">
        <v>6239288.4845799999</v>
      </c>
      <c r="G244" s="13" t="s">
        <v>6</v>
      </c>
      <c r="H244" s="20">
        <v>40143</v>
      </c>
      <c r="I244" s="13" t="s">
        <v>502</v>
      </c>
      <c r="J244" s="21">
        <v>29.13</v>
      </c>
      <c r="K244" s="22">
        <v>3</v>
      </c>
      <c r="L244" s="8">
        <v>1.44074E-4</v>
      </c>
      <c r="M244" s="13">
        <v>61</v>
      </c>
    </row>
    <row r="245" spans="1:13" x14ac:dyDescent="0.2">
      <c r="A245" s="13" t="s">
        <v>923</v>
      </c>
      <c r="B245" s="13" t="s">
        <v>505</v>
      </c>
      <c r="C245" s="13">
        <v>592600</v>
      </c>
      <c r="D245" s="13">
        <v>6239400</v>
      </c>
      <c r="E245" s="8">
        <v>592599.44613499998</v>
      </c>
      <c r="F245" s="8">
        <v>6239397.4877899997</v>
      </c>
      <c r="G245" s="13" t="s">
        <v>6</v>
      </c>
      <c r="H245" s="20">
        <v>40143</v>
      </c>
      <c r="I245" s="13" t="s">
        <v>504</v>
      </c>
      <c r="J245" s="21">
        <v>25.373999999999999</v>
      </c>
      <c r="K245" s="22">
        <v>1.2</v>
      </c>
      <c r="L245" s="8">
        <v>1.4138000000000001E-4</v>
      </c>
      <c r="M245" s="13">
        <v>62</v>
      </c>
    </row>
    <row r="246" spans="1:13" x14ac:dyDescent="0.2">
      <c r="A246" s="13" t="s">
        <v>924</v>
      </c>
      <c r="B246" s="13" t="s">
        <v>507</v>
      </c>
      <c r="C246" s="13">
        <v>592600</v>
      </c>
      <c r="D246" s="13">
        <v>6239500</v>
      </c>
      <c r="E246" s="8">
        <v>592597.86129499995</v>
      </c>
      <c r="F246" s="8">
        <v>6239503.3810000001</v>
      </c>
      <c r="G246" s="13" t="s">
        <v>6</v>
      </c>
      <c r="H246" s="20">
        <v>40143</v>
      </c>
      <c r="I246" s="13" t="s">
        <v>506</v>
      </c>
      <c r="J246" s="21">
        <v>29.32</v>
      </c>
      <c r="K246" s="22">
        <v>1.7</v>
      </c>
      <c r="L246" s="8">
        <v>9.1786000000000005E-5</v>
      </c>
      <c r="M246" s="13">
        <v>63</v>
      </c>
    </row>
    <row r="247" spans="1:13" x14ac:dyDescent="0.2">
      <c r="A247" s="13" t="s">
        <v>925</v>
      </c>
      <c r="B247" s="13" t="s">
        <v>509</v>
      </c>
      <c r="C247" s="13">
        <v>592600</v>
      </c>
      <c r="D247" s="13">
        <v>6239600</v>
      </c>
      <c r="E247" s="8">
        <v>592595.464897</v>
      </c>
      <c r="F247" s="8">
        <v>6239589.5410700003</v>
      </c>
      <c r="G247" s="13" t="s">
        <v>13</v>
      </c>
      <c r="H247" s="20">
        <v>40143</v>
      </c>
      <c r="I247" s="13" t="s">
        <v>508</v>
      </c>
      <c r="J247" s="21">
        <v>35.319000000000003</v>
      </c>
      <c r="K247" s="22">
        <v>1.4</v>
      </c>
      <c r="L247" s="8">
        <v>1.12961E-4</v>
      </c>
      <c r="M247" s="13">
        <v>64</v>
      </c>
    </row>
    <row r="248" spans="1:13" x14ac:dyDescent="0.2">
      <c r="A248" s="13" t="s">
        <v>926</v>
      </c>
      <c r="B248" s="13" t="s">
        <v>511</v>
      </c>
      <c r="C248" s="13">
        <v>592600</v>
      </c>
      <c r="D248" s="13">
        <v>6239700</v>
      </c>
      <c r="E248" s="8">
        <v>592593.12247299997</v>
      </c>
      <c r="F248" s="8">
        <v>6239704.3654500004</v>
      </c>
      <c r="G248" s="13" t="s">
        <v>13</v>
      </c>
      <c r="H248" s="20">
        <v>40143</v>
      </c>
      <c r="I248" s="13" t="s">
        <v>510</v>
      </c>
      <c r="J248" s="21">
        <v>38.037999999999997</v>
      </c>
      <c r="K248" s="22">
        <v>0.9</v>
      </c>
      <c r="L248" s="8">
        <v>1.82366E-4</v>
      </c>
      <c r="M248" s="13">
        <v>65</v>
      </c>
    </row>
    <row r="249" spans="1:13" x14ac:dyDescent="0.2">
      <c r="A249" s="13" t="s">
        <v>927</v>
      </c>
      <c r="B249" s="13" t="s">
        <v>513</v>
      </c>
      <c r="C249" s="13">
        <v>592600</v>
      </c>
      <c r="D249" s="13">
        <v>6239800</v>
      </c>
      <c r="E249" s="8">
        <v>592599.29908400006</v>
      </c>
      <c r="F249" s="8">
        <v>6239781.4487600001</v>
      </c>
      <c r="G249" s="13" t="s">
        <v>6</v>
      </c>
      <c r="H249" s="20">
        <v>40143</v>
      </c>
      <c r="I249" s="13" t="s">
        <v>512</v>
      </c>
      <c r="J249" s="21">
        <v>42.908999999999999</v>
      </c>
      <c r="K249" s="22">
        <v>1.1000000000000001</v>
      </c>
      <c r="L249" s="8">
        <v>4.5614000000000001E-5</v>
      </c>
      <c r="M249" s="13">
        <v>66</v>
      </c>
    </row>
    <row r="250" spans="1:13" x14ac:dyDescent="0.2">
      <c r="A250" s="13" t="s">
        <v>928</v>
      </c>
      <c r="B250" s="13" t="s">
        <v>515</v>
      </c>
      <c r="C250" s="13">
        <v>592700</v>
      </c>
      <c r="D250" s="13">
        <v>6238300</v>
      </c>
      <c r="E250" s="8">
        <v>592695.20429400005</v>
      </c>
      <c r="F250" s="8">
        <v>6238292.85886</v>
      </c>
      <c r="G250" s="13" t="s">
        <v>6</v>
      </c>
      <c r="H250" s="20">
        <v>40143</v>
      </c>
      <c r="I250" s="13" t="s">
        <v>514</v>
      </c>
      <c r="J250" s="21">
        <v>9.5839999999999996</v>
      </c>
      <c r="K250" s="22">
        <v>0.9</v>
      </c>
      <c r="L250" s="8">
        <v>1.57009E-4</v>
      </c>
      <c r="M250" s="13">
        <v>80</v>
      </c>
    </row>
    <row r="251" spans="1:13" x14ac:dyDescent="0.2">
      <c r="A251" s="13" t="s">
        <v>929</v>
      </c>
      <c r="B251" s="13" t="s">
        <v>517</v>
      </c>
      <c r="C251" s="13">
        <v>592700</v>
      </c>
      <c r="D251" s="13">
        <v>6238400</v>
      </c>
      <c r="E251" s="8">
        <v>592708.85429199995</v>
      </c>
      <c r="F251" s="8">
        <v>6238394.2779200003</v>
      </c>
      <c r="G251" s="13" t="s">
        <v>6</v>
      </c>
      <c r="H251" s="20">
        <v>40143</v>
      </c>
      <c r="I251" s="13" t="s">
        <v>516</v>
      </c>
      <c r="J251" s="21">
        <v>5.5119999999999996</v>
      </c>
      <c r="K251" s="22">
        <v>0.9</v>
      </c>
      <c r="L251" s="8">
        <v>1.3415599999999999E-4</v>
      </c>
      <c r="M251" s="13">
        <v>81</v>
      </c>
    </row>
    <row r="252" spans="1:13" x14ac:dyDescent="0.2">
      <c r="A252" s="13" t="s">
        <v>930</v>
      </c>
      <c r="B252" s="13" t="s">
        <v>519</v>
      </c>
      <c r="C252" s="13">
        <v>592700</v>
      </c>
      <c r="D252" s="13">
        <v>6238500</v>
      </c>
      <c r="E252" s="8">
        <v>592702.58704100002</v>
      </c>
      <c r="F252" s="8">
        <v>6238493.8122500004</v>
      </c>
      <c r="G252" s="13" t="s">
        <v>16</v>
      </c>
      <c r="H252" s="20">
        <v>40143</v>
      </c>
      <c r="I252" s="13" t="s">
        <v>518</v>
      </c>
      <c r="J252" s="21">
        <v>10.705</v>
      </c>
      <c r="K252" s="22">
        <v>1.3</v>
      </c>
      <c r="L252" s="8">
        <v>1.9393899999999999E-4</v>
      </c>
      <c r="M252" s="13">
        <v>79</v>
      </c>
    </row>
    <row r="253" spans="1:13" x14ac:dyDescent="0.2">
      <c r="A253" s="13" t="s">
        <v>931</v>
      </c>
      <c r="B253" s="13" t="s">
        <v>521</v>
      </c>
      <c r="C253" s="13">
        <v>592700</v>
      </c>
      <c r="D253" s="13">
        <v>6238600</v>
      </c>
      <c r="E253" s="8">
        <v>592696.78983200004</v>
      </c>
      <c r="F253" s="8">
        <v>6238587.0779200001</v>
      </c>
      <c r="G253" s="13" t="s">
        <v>6</v>
      </c>
      <c r="H253" s="20">
        <v>40143</v>
      </c>
      <c r="I253" s="13" t="s">
        <v>520</v>
      </c>
      <c r="J253" s="21">
        <v>13.795</v>
      </c>
      <c r="K253" s="22">
        <v>1.5</v>
      </c>
      <c r="L253" s="8">
        <v>2.9181000000000001E-5</v>
      </c>
      <c r="M253" s="13">
        <v>78</v>
      </c>
    </row>
    <row r="254" spans="1:13" x14ac:dyDescent="0.2">
      <c r="A254" s="13" t="s">
        <v>932</v>
      </c>
      <c r="B254" s="13" t="s">
        <v>523</v>
      </c>
      <c r="C254" s="13">
        <v>592700</v>
      </c>
      <c r="D254" s="13">
        <v>6238700</v>
      </c>
      <c r="E254" s="8">
        <v>592704.41472200002</v>
      </c>
      <c r="F254" s="8">
        <v>6238690.34736</v>
      </c>
      <c r="G254" s="13" t="s">
        <v>13</v>
      </c>
      <c r="H254" s="20">
        <v>40143</v>
      </c>
      <c r="I254" s="13" t="s">
        <v>522</v>
      </c>
      <c r="J254" s="21">
        <v>11.472</v>
      </c>
      <c r="K254" s="22">
        <v>1.9</v>
      </c>
      <c r="L254" s="8">
        <v>7.5257000000000001E-5</v>
      </c>
      <c r="M254" s="13">
        <v>77</v>
      </c>
    </row>
    <row r="255" spans="1:13" x14ac:dyDescent="0.2">
      <c r="A255" s="13" t="s">
        <v>933</v>
      </c>
      <c r="B255" s="13" t="s">
        <v>525</v>
      </c>
      <c r="C255" s="13">
        <v>592700</v>
      </c>
      <c r="D255" s="13">
        <v>6238800</v>
      </c>
      <c r="E255" s="8">
        <v>592708.28488799999</v>
      </c>
      <c r="F255" s="8">
        <v>6238797.1662999997</v>
      </c>
      <c r="G255" s="13" t="s">
        <v>6</v>
      </c>
      <c r="H255" s="20">
        <v>40143</v>
      </c>
      <c r="I255" s="13" t="s">
        <v>524</v>
      </c>
      <c r="J255" s="21">
        <v>9.2710000000000008</v>
      </c>
      <c r="K255" s="22">
        <v>1.7</v>
      </c>
      <c r="L255" s="8">
        <v>7.4444999999999996E-5</v>
      </c>
      <c r="M255" s="13">
        <v>76</v>
      </c>
    </row>
    <row r="256" spans="1:13" x14ac:dyDescent="0.2">
      <c r="A256" s="13" t="s">
        <v>934</v>
      </c>
      <c r="B256" s="13" t="s">
        <v>527</v>
      </c>
      <c r="C256" s="13">
        <v>592700</v>
      </c>
      <c r="D256" s="13">
        <v>6238900</v>
      </c>
      <c r="E256" s="8">
        <v>592703.41309399996</v>
      </c>
      <c r="F256" s="8">
        <v>6238888.2680799998</v>
      </c>
      <c r="G256" s="13" t="s">
        <v>6</v>
      </c>
      <c r="H256" s="20">
        <v>40143</v>
      </c>
      <c r="I256" s="13" t="s">
        <v>526</v>
      </c>
      <c r="J256" s="21">
        <v>21.271999999999998</v>
      </c>
      <c r="K256" s="22">
        <v>4.7</v>
      </c>
      <c r="L256" s="8">
        <v>1.04523E-4</v>
      </c>
      <c r="M256" s="13">
        <v>75</v>
      </c>
    </row>
    <row r="257" spans="1:13" x14ac:dyDescent="0.2">
      <c r="A257" s="13" t="s">
        <v>935</v>
      </c>
      <c r="B257" s="13" t="s">
        <v>529</v>
      </c>
      <c r="C257" s="13">
        <v>592700</v>
      </c>
      <c r="D257" s="13">
        <v>6239000</v>
      </c>
      <c r="E257" s="8">
        <v>592708.02260400006</v>
      </c>
      <c r="F257" s="8">
        <v>6239003.5204299996</v>
      </c>
      <c r="G257" s="13" t="s">
        <v>6</v>
      </c>
      <c r="H257" s="20">
        <v>40143</v>
      </c>
      <c r="I257" s="13" t="s">
        <v>528</v>
      </c>
      <c r="J257" s="21">
        <v>20.271000000000001</v>
      </c>
      <c r="K257" s="22">
        <v>1.1000000000000001</v>
      </c>
      <c r="L257" s="8">
        <v>1.3773E-4</v>
      </c>
      <c r="M257" s="13">
        <v>74</v>
      </c>
    </row>
    <row r="258" spans="1:13" x14ac:dyDescent="0.2">
      <c r="A258" s="13" t="s">
        <v>936</v>
      </c>
      <c r="B258" s="13" t="s">
        <v>531</v>
      </c>
      <c r="C258" s="13">
        <v>592700</v>
      </c>
      <c r="D258" s="13">
        <v>6239100</v>
      </c>
      <c r="E258" s="8">
        <v>592695.59678100003</v>
      </c>
      <c r="F258" s="8">
        <v>6239101.6396899996</v>
      </c>
      <c r="G258" s="13" t="s">
        <v>6</v>
      </c>
      <c r="H258" s="20">
        <v>40143</v>
      </c>
      <c r="I258" s="13" t="s">
        <v>530</v>
      </c>
      <c r="J258" s="21">
        <v>30.706</v>
      </c>
      <c r="K258" s="22">
        <v>1.6</v>
      </c>
      <c r="L258" s="8">
        <v>1.8441400000000001E-4</v>
      </c>
      <c r="M258" s="13">
        <v>73</v>
      </c>
    </row>
    <row r="259" spans="1:13" x14ac:dyDescent="0.2">
      <c r="A259" s="13" t="s">
        <v>937</v>
      </c>
      <c r="B259" s="13" t="s">
        <v>533</v>
      </c>
      <c r="C259" s="13">
        <v>592700</v>
      </c>
      <c r="D259" s="13">
        <v>6239200</v>
      </c>
      <c r="E259" s="8">
        <v>592701.30006599997</v>
      </c>
      <c r="F259" s="8">
        <v>6239199.2141500004</v>
      </c>
      <c r="G259" s="13" t="s">
        <v>19</v>
      </c>
      <c r="H259" s="20">
        <v>40143</v>
      </c>
      <c r="I259" s="13" t="s">
        <v>532</v>
      </c>
      <c r="J259" s="21">
        <v>27.824000000000002</v>
      </c>
      <c r="K259" s="22">
        <v>1.1000000000000001</v>
      </c>
      <c r="L259" s="8">
        <v>1.09645E-4</v>
      </c>
      <c r="M259" s="13">
        <v>72</v>
      </c>
    </row>
    <row r="260" spans="1:13" x14ac:dyDescent="0.2">
      <c r="A260" s="13" t="s">
        <v>938</v>
      </c>
      <c r="B260" s="13" t="s">
        <v>535</v>
      </c>
      <c r="C260" s="13">
        <v>592700</v>
      </c>
      <c r="D260" s="13">
        <v>6239300</v>
      </c>
      <c r="E260" s="8">
        <v>592701.43467500003</v>
      </c>
      <c r="F260" s="8">
        <v>6239302.5824199999</v>
      </c>
      <c r="G260" s="13" t="s">
        <v>6</v>
      </c>
      <c r="H260" s="20">
        <v>40143</v>
      </c>
      <c r="I260" s="13" t="s">
        <v>534</v>
      </c>
      <c r="J260" s="21">
        <v>26.699000000000002</v>
      </c>
      <c r="K260" s="22">
        <v>0.9</v>
      </c>
      <c r="L260" s="8">
        <v>5.7578000000000003E-5</v>
      </c>
      <c r="M260" s="13">
        <v>71</v>
      </c>
    </row>
    <row r="261" spans="1:13" x14ac:dyDescent="0.2">
      <c r="A261" s="13" t="s">
        <v>939</v>
      </c>
      <c r="B261" s="13" t="s">
        <v>537</v>
      </c>
      <c r="C261" s="13">
        <v>592700</v>
      </c>
      <c r="D261" s="13">
        <v>6239400</v>
      </c>
      <c r="E261" s="8">
        <v>592685.84734199999</v>
      </c>
      <c r="F261" s="8">
        <v>6239402.7890499998</v>
      </c>
      <c r="G261" s="13" t="s">
        <v>6</v>
      </c>
      <c r="H261" s="20">
        <v>40143</v>
      </c>
      <c r="I261" s="13" t="s">
        <v>536</v>
      </c>
      <c r="J261" s="21">
        <v>29.370999999999999</v>
      </c>
      <c r="K261" s="22">
        <v>1</v>
      </c>
      <c r="L261" s="8">
        <v>1.5970200000000001E-4</v>
      </c>
      <c r="M261" s="13">
        <v>70</v>
      </c>
    </row>
    <row r="262" spans="1:13" x14ac:dyDescent="0.2">
      <c r="A262" s="13" t="s">
        <v>940</v>
      </c>
      <c r="B262" s="13" t="s">
        <v>539</v>
      </c>
      <c r="C262" s="13">
        <v>592700</v>
      </c>
      <c r="D262" s="13">
        <v>6239600</v>
      </c>
      <c r="E262" s="8">
        <v>592705.73740800004</v>
      </c>
      <c r="F262" s="8">
        <v>6239600.2066500001</v>
      </c>
      <c r="G262" s="13" t="s">
        <v>6</v>
      </c>
      <c r="H262" s="20">
        <v>40143</v>
      </c>
      <c r="I262" s="13" t="s">
        <v>538</v>
      </c>
      <c r="J262" s="21">
        <v>33.914000000000001</v>
      </c>
      <c r="K262" s="22">
        <v>0.8</v>
      </c>
      <c r="L262" s="8">
        <v>5.5284000000000001E-5</v>
      </c>
      <c r="M262" s="13">
        <v>69</v>
      </c>
    </row>
    <row r="263" spans="1:13" x14ac:dyDescent="0.2">
      <c r="A263" s="13" t="s">
        <v>941</v>
      </c>
      <c r="B263" s="13" t="s">
        <v>541</v>
      </c>
      <c r="C263" s="13">
        <v>592700</v>
      </c>
      <c r="D263" s="13">
        <v>6239700</v>
      </c>
      <c r="E263" s="8">
        <v>592704.20497399999</v>
      </c>
      <c r="F263" s="8">
        <v>6239694.7187999999</v>
      </c>
      <c r="G263" s="13" t="s">
        <v>6</v>
      </c>
      <c r="H263" s="20">
        <v>40143</v>
      </c>
      <c r="I263" s="13" t="s">
        <v>540</v>
      </c>
      <c r="J263" s="21">
        <v>38.963000000000001</v>
      </c>
      <c r="K263" s="22">
        <v>1.1000000000000001</v>
      </c>
      <c r="L263" s="8">
        <v>2.0596000000000001E-4</v>
      </c>
      <c r="M263" s="13">
        <v>68</v>
      </c>
    </row>
    <row r="264" spans="1:13" x14ac:dyDescent="0.2">
      <c r="A264" s="13" t="s">
        <v>942</v>
      </c>
      <c r="B264" s="13" t="s">
        <v>543</v>
      </c>
      <c r="C264" s="13">
        <v>592700</v>
      </c>
      <c r="D264" s="13">
        <v>6239800</v>
      </c>
      <c r="E264" s="8">
        <v>592700.56790899998</v>
      </c>
      <c r="F264" s="8">
        <v>6239803.7900599996</v>
      </c>
      <c r="G264" s="13" t="s">
        <v>16</v>
      </c>
      <c r="H264" s="20">
        <v>40143</v>
      </c>
      <c r="I264" s="13" t="s">
        <v>542</v>
      </c>
      <c r="J264" s="21">
        <v>43.622999999999998</v>
      </c>
      <c r="K264" s="22">
        <v>0.8</v>
      </c>
      <c r="L264" s="8">
        <v>7.0760999999999996E-5</v>
      </c>
      <c r="M264" s="13">
        <v>67</v>
      </c>
    </row>
    <row r="265" spans="1:13" x14ac:dyDescent="0.2">
      <c r="A265" s="13" t="s">
        <v>943</v>
      </c>
      <c r="B265" s="13" t="s">
        <v>545</v>
      </c>
      <c r="C265" s="13">
        <v>592800</v>
      </c>
      <c r="D265" s="13">
        <v>6238300</v>
      </c>
      <c r="E265" s="8">
        <v>592792.10202700004</v>
      </c>
      <c r="F265" s="8">
        <v>6238292.3835399998</v>
      </c>
      <c r="G265" s="13" t="s">
        <v>19</v>
      </c>
      <c r="H265" s="20">
        <v>40143</v>
      </c>
      <c r="I265" s="13" t="s">
        <v>544</v>
      </c>
      <c r="J265" s="21">
        <v>10.401999999999999</v>
      </c>
      <c r="K265" s="22">
        <v>0.8</v>
      </c>
      <c r="L265" s="8">
        <v>4.4289999999999998E-5</v>
      </c>
      <c r="M265" s="13">
        <v>82</v>
      </c>
    </row>
    <row r="266" spans="1:13" x14ac:dyDescent="0.2">
      <c r="A266" s="13" t="s">
        <v>944</v>
      </c>
      <c r="B266" s="13" t="s">
        <v>547</v>
      </c>
      <c r="C266" s="13">
        <v>592800</v>
      </c>
      <c r="D266" s="13">
        <v>6238400</v>
      </c>
      <c r="E266" s="8">
        <v>592798.47885499999</v>
      </c>
      <c r="F266" s="8">
        <v>6238396.4583200002</v>
      </c>
      <c r="G266" s="13" t="s">
        <v>6</v>
      </c>
      <c r="H266" s="20">
        <v>40143</v>
      </c>
      <c r="I266" s="13" t="s">
        <v>546</v>
      </c>
      <c r="J266" s="21">
        <v>8.5429999999999993</v>
      </c>
      <c r="K266" s="22">
        <v>1</v>
      </c>
      <c r="L266" s="8">
        <v>1.8386699999999999E-4</v>
      </c>
      <c r="M266" s="13">
        <v>83</v>
      </c>
    </row>
    <row r="267" spans="1:13" x14ac:dyDescent="0.2">
      <c r="A267" s="13" t="s">
        <v>945</v>
      </c>
      <c r="B267" s="13" t="s">
        <v>549</v>
      </c>
      <c r="C267" s="13">
        <v>592800</v>
      </c>
      <c r="D267" s="13">
        <v>6238500</v>
      </c>
      <c r="E267" s="8">
        <v>592809.82140599994</v>
      </c>
      <c r="F267" s="8">
        <v>6238497.7753400002</v>
      </c>
      <c r="G267" s="13" t="s">
        <v>6</v>
      </c>
      <c r="H267" s="20">
        <v>40143</v>
      </c>
      <c r="I267" s="13" t="s">
        <v>548</v>
      </c>
      <c r="J267" s="21">
        <v>14.11</v>
      </c>
      <c r="K267" s="22">
        <v>1.2</v>
      </c>
      <c r="L267" s="8">
        <v>2.1129499999999999E-4</v>
      </c>
      <c r="M267" s="13">
        <v>84</v>
      </c>
    </row>
    <row r="268" spans="1:13" x14ac:dyDescent="0.2">
      <c r="A268" s="13" t="s">
        <v>946</v>
      </c>
      <c r="B268" s="13" t="s">
        <v>551</v>
      </c>
      <c r="C268" s="13">
        <v>592800</v>
      </c>
      <c r="D268" s="13">
        <v>6238600</v>
      </c>
      <c r="E268" s="8">
        <v>592803.51236699999</v>
      </c>
      <c r="F268" s="8">
        <v>6238580.2898500003</v>
      </c>
      <c r="G268" s="13" t="s">
        <v>6</v>
      </c>
      <c r="H268" s="20">
        <v>40143</v>
      </c>
      <c r="I268" s="13" t="s">
        <v>550</v>
      </c>
      <c r="J268" s="21">
        <v>7.64</v>
      </c>
      <c r="K268" s="22">
        <v>0.8</v>
      </c>
      <c r="L268" s="8">
        <v>1.28257E-4</v>
      </c>
      <c r="M268" s="13">
        <v>85</v>
      </c>
    </row>
    <row r="269" spans="1:13" x14ac:dyDescent="0.2">
      <c r="A269" s="13" t="s">
        <v>947</v>
      </c>
      <c r="B269" s="13" t="s">
        <v>552</v>
      </c>
      <c r="C269" s="13">
        <v>592800</v>
      </c>
      <c r="D269" s="13">
        <v>6238700</v>
      </c>
      <c r="E269" s="8">
        <v>592801.21579100005</v>
      </c>
      <c r="F269" s="8">
        <v>6238682.4862500001</v>
      </c>
      <c r="G269" s="13" t="s">
        <v>6</v>
      </c>
      <c r="H269" s="20">
        <v>40143</v>
      </c>
      <c r="I269" s="13" t="s">
        <v>51</v>
      </c>
      <c r="J269" s="21">
        <v>21.268000000000001</v>
      </c>
      <c r="K269" s="22">
        <v>1.9</v>
      </c>
      <c r="L269" s="8">
        <v>5.5980999999999998E-5</v>
      </c>
      <c r="M269" s="13">
        <v>86</v>
      </c>
    </row>
    <row r="270" spans="1:13" x14ac:dyDescent="0.2">
      <c r="A270" s="13" t="s">
        <v>948</v>
      </c>
      <c r="B270" s="13" t="s">
        <v>555</v>
      </c>
      <c r="C270" s="13">
        <v>592800</v>
      </c>
      <c r="D270" s="13">
        <v>6238800</v>
      </c>
      <c r="E270" s="8">
        <v>592813.44903599995</v>
      </c>
      <c r="F270" s="8">
        <v>6238825.3201700002</v>
      </c>
      <c r="G270" s="13" t="s">
        <v>553</v>
      </c>
      <c r="H270" s="20">
        <v>40144</v>
      </c>
      <c r="I270" s="13" t="s">
        <v>554</v>
      </c>
      <c r="J270" s="21">
        <v>17.707999999999998</v>
      </c>
      <c r="K270" s="22">
        <v>1.3</v>
      </c>
      <c r="L270" s="8">
        <v>3.0192000000000002E-5</v>
      </c>
      <c r="M270" s="13">
        <v>87</v>
      </c>
    </row>
    <row r="271" spans="1:13" x14ac:dyDescent="0.2">
      <c r="A271" s="13" t="s">
        <v>949</v>
      </c>
      <c r="B271" s="13" t="s">
        <v>557</v>
      </c>
      <c r="C271" s="13">
        <v>592800</v>
      </c>
      <c r="D271" s="13">
        <v>6238900</v>
      </c>
      <c r="E271" s="8">
        <v>592800.39546999999</v>
      </c>
      <c r="F271" s="8">
        <v>6238893.7926099999</v>
      </c>
      <c r="G271" s="13" t="s">
        <v>13</v>
      </c>
      <c r="H271" s="20">
        <v>40144</v>
      </c>
      <c r="I271" s="13" t="s">
        <v>556</v>
      </c>
      <c r="J271" s="21">
        <v>24.817</v>
      </c>
      <c r="K271" s="22">
        <v>1.8</v>
      </c>
      <c r="L271" s="8">
        <v>6.6179000000000005E-5</v>
      </c>
      <c r="M271" s="13">
        <v>88</v>
      </c>
    </row>
    <row r="272" spans="1:13" x14ac:dyDescent="0.2">
      <c r="A272" s="13" t="s">
        <v>950</v>
      </c>
      <c r="B272" s="13" t="s">
        <v>558</v>
      </c>
      <c r="C272" s="13">
        <v>592800</v>
      </c>
      <c r="D272" s="13">
        <v>6239000</v>
      </c>
      <c r="E272" s="8">
        <v>592800.40345600003</v>
      </c>
      <c r="F272" s="8">
        <v>6239004.8092700001</v>
      </c>
      <c r="G272" s="13" t="s">
        <v>6</v>
      </c>
      <c r="H272" s="20">
        <v>40144</v>
      </c>
      <c r="I272" s="13" t="s">
        <v>127</v>
      </c>
      <c r="J272" s="21">
        <v>21.606000000000002</v>
      </c>
      <c r="K272" s="22">
        <v>1.4</v>
      </c>
      <c r="L272" s="8">
        <v>2.18385E-4</v>
      </c>
      <c r="M272" s="13">
        <v>89</v>
      </c>
    </row>
    <row r="273" spans="1:13" x14ac:dyDescent="0.2">
      <c r="A273" s="13" t="s">
        <v>951</v>
      </c>
      <c r="B273" s="13" t="s">
        <v>560</v>
      </c>
      <c r="C273" s="13">
        <v>592800</v>
      </c>
      <c r="D273" s="13">
        <v>6239100</v>
      </c>
      <c r="E273" s="8">
        <v>592796.87899400003</v>
      </c>
      <c r="F273" s="8">
        <v>6239106.50856</v>
      </c>
      <c r="G273" s="13" t="s">
        <v>6</v>
      </c>
      <c r="H273" s="20">
        <v>40144</v>
      </c>
      <c r="I273" s="13" t="s">
        <v>559</v>
      </c>
      <c r="J273" s="21">
        <v>24.831</v>
      </c>
      <c r="K273" s="22">
        <v>1.7</v>
      </c>
      <c r="L273" s="8">
        <v>1.61533E-4</v>
      </c>
      <c r="M273" s="13">
        <v>90</v>
      </c>
    </row>
    <row r="274" spans="1:13" x14ac:dyDescent="0.2">
      <c r="A274" s="13" t="s">
        <v>952</v>
      </c>
      <c r="B274" s="13" t="s">
        <v>562</v>
      </c>
      <c r="C274" s="13">
        <v>592800</v>
      </c>
      <c r="D274" s="13">
        <v>6239200</v>
      </c>
      <c r="E274" s="8">
        <v>592800.65662999998</v>
      </c>
      <c r="F274" s="8">
        <v>6239206.9159599999</v>
      </c>
      <c r="G274" s="13" t="s">
        <v>561</v>
      </c>
      <c r="H274" s="20">
        <v>40144</v>
      </c>
      <c r="I274" s="13" t="s">
        <v>87</v>
      </c>
      <c r="J274" s="21">
        <v>28.658999999999999</v>
      </c>
      <c r="K274" s="22">
        <v>1.6</v>
      </c>
      <c r="L274" s="8">
        <v>1.9937500000000001E-4</v>
      </c>
      <c r="M274" s="13">
        <v>91</v>
      </c>
    </row>
    <row r="275" spans="1:13" x14ac:dyDescent="0.2">
      <c r="A275" s="13" t="s">
        <v>953</v>
      </c>
      <c r="B275" s="13" t="s">
        <v>564</v>
      </c>
      <c r="C275" s="13">
        <v>592800</v>
      </c>
      <c r="D275" s="13">
        <v>6239300</v>
      </c>
      <c r="E275" s="8">
        <v>592806.51172299997</v>
      </c>
      <c r="F275" s="8">
        <v>6239304.3865099996</v>
      </c>
      <c r="G275" s="13" t="s">
        <v>6</v>
      </c>
      <c r="H275" s="20">
        <v>40144</v>
      </c>
      <c r="I275" s="13" t="s">
        <v>563</v>
      </c>
      <c r="J275" s="21">
        <v>29.734000000000002</v>
      </c>
      <c r="K275" s="22">
        <v>1.9</v>
      </c>
      <c r="L275" s="8">
        <v>1.89965E-4</v>
      </c>
      <c r="M275" s="13">
        <v>92</v>
      </c>
    </row>
    <row r="276" spans="1:13" x14ac:dyDescent="0.2">
      <c r="A276" s="13" t="s">
        <v>954</v>
      </c>
      <c r="B276" s="13" t="s">
        <v>566</v>
      </c>
      <c r="C276" s="13">
        <v>592800</v>
      </c>
      <c r="D276" s="13">
        <v>6239400</v>
      </c>
      <c r="E276" s="8">
        <v>592800.387598</v>
      </c>
      <c r="F276" s="8">
        <v>6239400.2490699999</v>
      </c>
      <c r="G276" s="13" t="s">
        <v>6</v>
      </c>
      <c r="H276" s="20">
        <v>40144</v>
      </c>
      <c r="I276" s="13" t="s">
        <v>565</v>
      </c>
      <c r="J276" s="21">
        <v>34.942</v>
      </c>
      <c r="K276" s="22">
        <v>1.1000000000000001</v>
      </c>
      <c r="L276" s="8">
        <v>7.4721000000000005E-5</v>
      </c>
      <c r="M276" s="13">
        <v>93</v>
      </c>
    </row>
    <row r="277" spans="1:13" x14ac:dyDescent="0.2">
      <c r="A277" s="13" t="s">
        <v>955</v>
      </c>
      <c r="B277" s="13" t="s">
        <v>568</v>
      </c>
      <c r="C277" s="13">
        <v>592800</v>
      </c>
      <c r="D277" s="13">
        <v>6239800</v>
      </c>
      <c r="E277" s="8">
        <v>592799.93876599998</v>
      </c>
      <c r="F277" s="8">
        <v>6239796.0853500003</v>
      </c>
      <c r="G277" s="13" t="s">
        <v>13</v>
      </c>
      <c r="H277" s="20">
        <v>40137</v>
      </c>
      <c r="I277" s="13" t="s">
        <v>567</v>
      </c>
      <c r="J277" s="21">
        <v>43.732999999999997</v>
      </c>
      <c r="K277" s="22">
        <v>1.3</v>
      </c>
      <c r="L277" s="8">
        <v>1.7156999999999999E-5</v>
      </c>
      <c r="M277" s="13">
        <v>181</v>
      </c>
    </row>
    <row r="278" spans="1:13" x14ac:dyDescent="0.2">
      <c r="A278" s="13" t="s">
        <v>956</v>
      </c>
      <c r="B278" s="13" t="s">
        <v>570</v>
      </c>
      <c r="C278" s="13">
        <v>592800</v>
      </c>
      <c r="D278" s="13">
        <v>6239900</v>
      </c>
      <c r="E278" s="8">
        <v>592798.51713199995</v>
      </c>
      <c r="F278" s="8">
        <v>6239896.6449999996</v>
      </c>
      <c r="G278" s="13" t="s">
        <v>6</v>
      </c>
      <c r="H278" s="20">
        <v>40137</v>
      </c>
      <c r="I278" s="13" t="s">
        <v>569</v>
      </c>
      <c r="J278" s="21">
        <v>48.999000000000002</v>
      </c>
      <c r="K278" s="22">
        <v>1.7</v>
      </c>
      <c r="L278" s="8">
        <v>2.4093399999999999E-4</v>
      </c>
      <c r="M278" s="13">
        <v>180</v>
      </c>
    </row>
    <row r="279" spans="1:13" x14ac:dyDescent="0.2">
      <c r="A279" s="13" t="s">
        <v>957</v>
      </c>
      <c r="B279" s="13" t="s">
        <v>572</v>
      </c>
      <c r="C279" s="13">
        <v>592800</v>
      </c>
      <c r="D279" s="13">
        <v>6240000</v>
      </c>
      <c r="E279" s="8">
        <v>592804.14643299999</v>
      </c>
      <c r="F279" s="8">
        <v>6239991.7304199999</v>
      </c>
      <c r="G279" s="13" t="s">
        <v>6</v>
      </c>
      <c r="H279" s="20">
        <v>40137</v>
      </c>
      <c r="I279" s="13" t="s">
        <v>571</v>
      </c>
      <c r="J279" s="21">
        <v>52.018000000000001</v>
      </c>
      <c r="K279" s="22">
        <v>1.3</v>
      </c>
      <c r="L279" s="8">
        <v>1.4929799999999999E-4</v>
      </c>
      <c r="M279" s="13">
        <v>179</v>
      </c>
    </row>
    <row r="280" spans="1:13" x14ac:dyDescent="0.2">
      <c r="A280" s="13" t="s">
        <v>958</v>
      </c>
      <c r="B280" s="13" t="s">
        <v>574</v>
      </c>
      <c r="C280" s="13">
        <v>592800</v>
      </c>
      <c r="D280" s="13">
        <v>6240100</v>
      </c>
      <c r="E280" s="8">
        <v>592807.55143200001</v>
      </c>
      <c r="F280" s="8">
        <v>6240101.6585100004</v>
      </c>
      <c r="G280" s="13" t="s">
        <v>6</v>
      </c>
      <c r="H280" s="20">
        <v>40137</v>
      </c>
      <c r="I280" s="13" t="s">
        <v>573</v>
      </c>
      <c r="J280" s="21">
        <v>61.932000000000002</v>
      </c>
      <c r="K280" s="22">
        <v>1.3</v>
      </c>
      <c r="L280" s="8">
        <v>3.7043800000000001E-4</v>
      </c>
      <c r="M280" s="13">
        <v>178</v>
      </c>
    </row>
    <row r="281" spans="1:13" x14ac:dyDescent="0.2">
      <c r="A281" s="13" t="s">
        <v>959</v>
      </c>
      <c r="B281" s="13" t="s">
        <v>576</v>
      </c>
      <c r="C281" s="13">
        <v>592900</v>
      </c>
      <c r="D281" s="13">
        <v>6238200</v>
      </c>
      <c r="E281" s="8">
        <v>592906.11541800003</v>
      </c>
      <c r="F281" s="8">
        <v>6238197.63332</v>
      </c>
      <c r="G281" s="13" t="s">
        <v>6</v>
      </c>
      <c r="H281" s="20">
        <v>40144</v>
      </c>
      <c r="I281" s="13" t="s">
        <v>575</v>
      </c>
      <c r="J281" s="21">
        <v>20.957999999999998</v>
      </c>
      <c r="K281" s="22">
        <v>1.1000000000000001</v>
      </c>
      <c r="L281" s="8">
        <v>7.0235999999999996E-5</v>
      </c>
      <c r="M281" s="13">
        <v>106</v>
      </c>
    </row>
    <row r="282" spans="1:13" x14ac:dyDescent="0.2">
      <c r="A282" s="13" t="s">
        <v>960</v>
      </c>
      <c r="B282" s="13" t="s">
        <v>578</v>
      </c>
      <c r="C282" s="13">
        <v>592900</v>
      </c>
      <c r="D282" s="13">
        <v>6238300</v>
      </c>
      <c r="E282" s="8">
        <v>592890.27950199996</v>
      </c>
      <c r="F282" s="8">
        <v>6238292.6334600002</v>
      </c>
      <c r="G282" s="13" t="s">
        <v>6</v>
      </c>
      <c r="H282" s="20">
        <v>40144</v>
      </c>
      <c r="I282" s="13" t="s">
        <v>577</v>
      </c>
      <c r="J282" s="21">
        <v>23.771000000000001</v>
      </c>
      <c r="K282" s="22">
        <v>1</v>
      </c>
      <c r="L282" s="8">
        <v>1.0071100000000001E-4</v>
      </c>
      <c r="M282" s="13">
        <v>105</v>
      </c>
    </row>
    <row r="283" spans="1:13" x14ac:dyDescent="0.2">
      <c r="A283" s="13" t="s">
        <v>961</v>
      </c>
      <c r="B283" s="13" t="s">
        <v>580</v>
      </c>
      <c r="C283" s="13">
        <v>592900</v>
      </c>
      <c r="D283" s="13">
        <v>6238400</v>
      </c>
      <c r="E283" s="8">
        <v>592905.11299699999</v>
      </c>
      <c r="F283" s="8">
        <v>6238389.3731800001</v>
      </c>
      <c r="G283" s="13" t="s">
        <v>6</v>
      </c>
      <c r="H283" s="20">
        <v>40144</v>
      </c>
      <c r="I283" s="13" t="s">
        <v>579</v>
      </c>
      <c r="J283" s="21">
        <v>18.716999999999999</v>
      </c>
      <c r="K283" s="22">
        <v>1.3</v>
      </c>
      <c r="L283" s="8">
        <v>2.1274600000000001E-4</v>
      </c>
      <c r="M283" s="13">
        <v>104</v>
      </c>
    </row>
    <row r="284" spans="1:13" x14ac:dyDescent="0.2">
      <c r="A284" s="13" t="s">
        <v>962</v>
      </c>
      <c r="B284" s="13" t="s">
        <v>582</v>
      </c>
      <c r="C284" s="13">
        <v>592900</v>
      </c>
      <c r="D284" s="13">
        <v>6238500</v>
      </c>
      <c r="E284" s="8">
        <v>592922.50153999997</v>
      </c>
      <c r="F284" s="8">
        <v>6238471.8916300004</v>
      </c>
      <c r="G284" s="13" t="s">
        <v>6</v>
      </c>
      <c r="H284" s="20">
        <v>40144</v>
      </c>
      <c r="I284" s="13" t="s">
        <v>581</v>
      </c>
      <c r="J284" s="21">
        <v>9.6590000000000007</v>
      </c>
      <c r="K284" s="22">
        <v>1.1000000000000001</v>
      </c>
      <c r="L284" s="8">
        <v>1.20924E-4</v>
      </c>
      <c r="M284" s="13">
        <v>103</v>
      </c>
    </row>
    <row r="285" spans="1:13" x14ac:dyDescent="0.2">
      <c r="A285" s="13" t="s">
        <v>963</v>
      </c>
      <c r="B285" s="13" t="s">
        <v>584</v>
      </c>
      <c r="C285" s="13">
        <v>592900</v>
      </c>
      <c r="D285" s="13">
        <v>6238600</v>
      </c>
      <c r="E285" s="8">
        <v>592894.81215200003</v>
      </c>
      <c r="F285" s="8">
        <v>6238589.7957699997</v>
      </c>
      <c r="G285" s="13" t="s">
        <v>6</v>
      </c>
      <c r="H285" s="20">
        <v>40144</v>
      </c>
      <c r="I285" s="13" t="s">
        <v>583</v>
      </c>
      <c r="J285" s="21">
        <v>18.803000000000001</v>
      </c>
      <c r="K285" s="22">
        <v>1.5</v>
      </c>
      <c r="L285" s="8">
        <v>1.9318199999999999E-4</v>
      </c>
      <c r="M285" s="13">
        <v>102</v>
      </c>
    </row>
    <row r="286" spans="1:13" x14ac:dyDescent="0.2">
      <c r="A286" s="13" t="s">
        <v>964</v>
      </c>
      <c r="B286" s="13" t="s">
        <v>586</v>
      </c>
      <c r="C286" s="13">
        <v>592900</v>
      </c>
      <c r="D286" s="13">
        <v>6238700</v>
      </c>
      <c r="E286" s="8">
        <v>592902.66974399996</v>
      </c>
      <c r="F286" s="8">
        <v>6238683.6652899999</v>
      </c>
      <c r="G286" s="13" t="s">
        <v>6</v>
      </c>
      <c r="H286" s="20">
        <v>40144</v>
      </c>
      <c r="I286" s="13" t="s">
        <v>585</v>
      </c>
      <c r="J286" s="21">
        <v>30.18</v>
      </c>
      <c r="K286" s="22">
        <v>2.6</v>
      </c>
      <c r="L286" s="8">
        <v>1.9612899999999999E-4</v>
      </c>
      <c r="M286" s="13">
        <v>101</v>
      </c>
    </row>
    <row r="287" spans="1:13" x14ac:dyDescent="0.2">
      <c r="A287" s="13" t="s">
        <v>965</v>
      </c>
      <c r="B287" s="13" t="s">
        <v>588</v>
      </c>
      <c r="C287" s="13">
        <v>592900</v>
      </c>
      <c r="D287" s="13">
        <v>6238800</v>
      </c>
      <c r="E287" s="8">
        <v>592891.61800500005</v>
      </c>
      <c r="F287" s="8">
        <v>6238789.8672200004</v>
      </c>
      <c r="G287" s="13" t="s">
        <v>6</v>
      </c>
      <c r="H287" s="20">
        <v>40144</v>
      </c>
      <c r="I287" s="13" t="s">
        <v>587</v>
      </c>
      <c r="J287" s="21">
        <v>37.341999999999999</v>
      </c>
      <c r="K287" s="22">
        <v>1.3</v>
      </c>
      <c r="L287" s="8">
        <v>1.03618E-4</v>
      </c>
      <c r="M287" s="13">
        <v>100</v>
      </c>
    </row>
    <row r="288" spans="1:13" x14ac:dyDescent="0.2">
      <c r="A288" s="13" t="s">
        <v>966</v>
      </c>
      <c r="B288" s="13" t="s">
        <v>590</v>
      </c>
      <c r="C288" s="13">
        <v>592900</v>
      </c>
      <c r="D288" s="13">
        <v>6238900</v>
      </c>
      <c r="E288" s="8">
        <v>592895.36917800002</v>
      </c>
      <c r="F288" s="8">
        <v>6238892.9617400002</v>
      </c>
      <c r="G288" s="13" t="s">
        <v>13</v>
      </c>
      <c r="H288" s="20">
        <v>40144</v>
      </c>
      <c r="I288" s="13" t="s">
        <v>589</v>
      </c>
      <c r="J288" s="21">
        <v>32.03</v>
      </c>
      <c r="K288" s="22">
        <v>1.4</v>
      </c>
      <c r="L288" s="8">
        <v>3.7440599999999998E-4</v>
      </c>
      <c r="M288" s="13">
        <v>99</v>
      </c>
    </row>
    <row r="289" spans="1:13" x14ac:dyDescent="0.2">
      <c r="A289" s="13" t="s">
        <v>967</v>
      </c>
      <c r="B289" s="13" t="s">
        <v>592</v>
      </c>
      <c r="C289" s="13">
        <v>592900</v>
      </c>
      <c r="D289" s="13">
        <v>6239000</v>
      </c>
      <c r="E289" s="8">
        <v>592907.93531099998</v>
      </c>
      <c r="F289" s="8">
        <v>6238994.1095700003</v>
      </c>
      <c r="G289" s="13" t="s">
        <v>13</v>
      </c>
      <c r="H289" s="20">
        <v>40144</v>
      </c>
      <c r="I289" s="13" t="s">
        <v>591</v>
      </c>
      <c r="J289" s="21">
        <v>33.969000000000001</v>
      </c>
      <c r="K289" s="22">
        <v>2.5</v>
      </c>
      <c r="L289" s="8">
        <v>1.2555199999999999E-4</v>
      </c>
      <c r="M289" s="13">
        <v>98</v>
      </c>
    </row>
    <row r="290" spans="1:13" x14ac:dyDescent="0.2">
      <c r="A290" s="13" t="s">
        <v>968</v>
      </c>
      <c r="B290" s="13" t="s">
        <v>594</v>
      </c>
      <c r="C290" s="13">
        <v>592900</v>
      </c>
      <c r="D290" s="13">
        <v>6239100</v>
      </c>
      <c r="E290" s="8">
        <v>592868.91542900004</v>
      </c>
      <c r="F290" s="8">
        <v>6239092.4284300003</v>
      </c>
      <c r="G290" s="13" t="s">
        <v>6</v>
      </c>
      <c r="H290" s="20">
        <v>40144</v>
      </c>
      <c r="I290" s="13" t="s">
        <v>593</v>
      </c>
      <c r="J290" s="21">
        <v>28.986999999999998</v>
      </c>
      <c r="K290" s="22">
        <v>1</v>
      </c>
      <c r="L290" s="8">
        <v>5.8220999999999997E-5</v>
      </c>
      <c r="M290" s="13">
        <v>97</v>
      </c>
    </row>
    <row r="291" spans="1:13" x14ac:dyDescent="0.2">
      <c r="A291" s="13" t="s">
        <v>969</v>
      </c>
      <c r="B291" s="13" t="s">
        <v>596</v>
      </c>
      <c r="C291" s="13">
        <v>592900</v>
      </c>
      <c r="D291" s="13">
        <v>6239200</v>
      </c>
      <c r="E291" s="8">
        <v>592911.60995499999</v>
      </c>
      <c r="F291" s="8">
        <v>6239209.2686700001</v>
      </c>
      <c r="G291" s="13" t="s">
        <v>6</v>
      </c>
      <c r="H291" s="20">
        <v>40144</v>
      </c>
      <c r="I291" s="13" t="s">
        <v>595</v>
      </c>
      <c r="J291" s="21">
        <v>29.082999999999998</v>
      </c>
      <c r="K291" s="22">
        <v>0.9</v>
      </c>
      <c r="L291" s="8">
        <v>9.6834000000000002E-5</v>
      </c>
      <c r="M291" s="13">
        <v>96</v>
      </c>
    </row>
    <row r="292" spans="1:13" x14ac:dyDescent="0.2">
      <c r="A292" s="13" t="s">
        <v>970</v>
      </c>
      <c r="B292" s="13" t="s">
        <v>598</v>
      </c>
      <c r="C292" s="13">
        <v>592900</v>
      </c>
      <c r="D292" s="13">
        <v>6239300</v>
      </c>
      <c r="E292" s="8">
        <v>592897.58426200005</v>
      </c>
      <c r="F292" s="8">
        <v>6239302.1551599996</v>
      </c>
      <c r="G292" s="13" t="s">
        <v>16</v>
      </c>
      <c r="H292" s="20">
        <v>40144</v>
      </c>
      <c r="I292" s="13" t="s">
        <v>597</v>
      </c>
      <c r="J292" s="21">
        <v>30.036999999999999</v>
      </c>
      <c r="K292" s="22">
        <v>0.7</v>
      </c>
      <c r="L292" s="8">
        <v>8.6589999999999996E-5</v>
      </c>
      <c r="M292" s="13">
        <v>95</v>
      </c>
    </row>
    <row r="293" spans="1:13" x14ac:dyDescent="0.2">
      <c r="A293" s="13" t="s">
        <v>971</v>
      </c>
      <c r="B293" s="13" t="s">
        <v>600</v>
      </c>
      <c r="C293" s="13">
        <v>592900</v>
      </c>
      <c r="D293" s="13">
        <v>6239400</v>
      </c>
      <c r="E293" s="8">
        <v>592911.12874199997</v>
      </c>
      <c r="F293" s="8">
        <v>6239404.4189099995</v>
      </c>
      <c r="G293" s="13" t="s">
        <v>6</v>
      </c>
      <c r="H293" s="20">
        <v>40144</v>
      </c>
      <c r="I293" s="13" t="s">
        <v>599</v>
      </c>
      <c r="J293" s="21">
        <v>36.000999999999998</v>
      </c>
      <c r="K293" s="22">
        <v>0.8</v>
      </c>
      <c r="L293" s="8">
        <v>7.0850000000000001E-5</v>
      </c>
      <c r="M293" s="13">
        <v>94</v>
      </c>
    </row>
    <row r="294" spans="1:13" x14ac:dyDescent="0.2">
      <c r="A294" s="13" t="s">
        <v>972</v>
      </c>
      <c r="B294" s="13" t="s">
        <v>602</v>
      </c>
      <c r="C294" s="13">
        <v>592900</v>
      </c>
      <c r="D294" s="13">
        <v>6240100</v>
      </c>
      <c r="E294" s="8">
        <v>592905.76126199996</v>
      </c>
      <c r="F294" s="8">
        <v>6240099.8655399997</v>
      </c>
      <c r="G294" s="13" t="s">
        <v>6</v>
      </c>
      <c r="H294" s="20">
        <v>40137</v>
      </c>
      <c r="I294" s="13" t="s">
        <v>601</v>
      </c>
      <c r="J294" s="21">
        <v>63.942999999999998</v>
      </c>
      <c r="K294" s="22">
        <v>1.1000000000000001</v>
      </c>
      <c r="L294" s="8">
        <v>1.09144E-4</v>
      </c>
      <c r="M294" s="13">
        <v>176</v>
      </c>
    </row>
    <row r="295" spans="1:13" x14ac:dyDescent="0.2">
      <c r="A295" s="13" t="s">
        <v>973</v>
      </c>
      <c r="B295" s="13" t="s">
        <v>604</v>
      </c>
      <c r="C295" s="13">
        <v>592900</v>
      </c>
      <c r="D295" s="13">
        <v>6240200</v>
      </c>
      <c r="E295" s="8">
        <v>592905.93319799996</v>
      </c>
      <c r="F295" s="8">
        <v>6240200.1927199997</v>
      </c>
      <c r="G295" s="13" t="s">
        <v>19</v>
      </c>
      <c r="H295" s="20">
        <v>40137</v>
      </c>
      <c r="I295" s="13" t="s">
        <v>603</v>
      </c>
      <c r="J295" s="21">
        <v>73.435000000000002</v>
      </c>
      <c r="K295" s="22">
        <v>1.2</v>
      </c>
      <c r="L295" s="8">
        <v>9.4489999999999998E-5</v>
      </c>
      <c r="M295" s="13">
        <v>177</v>
      </c>
    </row>
    <row r="296" spans="1:13" x14ac:dyDescent="0.2">
      <c r="A296" s="13" t="s">
        <v>974</v>
      </c>
      <c r="B296" s="13" t="s">
        <v>606</v>
      </c>
      <c r="C296" s="13">
        <v>593000</v>
      </c>
      <c r="D296" s="13">
        <v>6238400</v>
      </c>
      <c r="E296" s="8">
        <v>593005.38429900003</v>
      </c>
      <c r="F296" s="8">
        <v>6238402.5571600003</v>
      </c>
      <c r="G296" s="13" t="s">
        <v>110</v>
      </c>
      <c r="H296" s="20">
        <v>40144</v>
      </c>
      <c r="I296" s="13" t="s">
        <v>605</v>
      </c>
      <c r="J296" s="21">
        <v>17.765999999999998</v>
      </c>
      <c r="K296" s="22">
        <v>0.7</v>
      </c>
      <c r="L296" s="8">
        <v>9.4773999999999998E-5</v>
      </c>
      <c r="M296" s="13">
        <v>107</v>
      </c>
    </row>
    <row r="297" spans="1:13" x14ac:dyDescent="0.2">
      <c r="A297" s="13" t="s">
        <v>975</v>
      </c>
      <c r="B297" s="13" t="s">
        <v>608</v>
      </c>
      <c r="C297" s="13">
        <v>593000</v>
      </c>
      <c r="D297" s="13">
        <v>6238500</v>
      </c>
      <c r="E297" s="8">
        <v>593000.436598</v>
      </c>
      <c r="F297" s="8">
        <v>6238497.28847</v>
      </c>
      <c r="G297" s="13" t="s">
        <v>6</v>
      </c>
      <c r="H297" s="20">
        <v>40144</v>
      </c>
      <c r="I297" s="13" t="s">
        <v>607</v>
      </c>
      <c r="J297" s="21">
        <v>13.407999999999999</v>
      </c>
      <c r="K297" s="22">
        <v>0.6</v>
      </c>
      <c r="L297" s="8">
        <v>1.2543600000000001E-4</v>
      </c>
      <c r="M297" s="13">
        <v>108</v>
      </c>
    </row>
    <row r="298" spans="1:13" x14ac:dyDescent="0.2">
      <c r="A298" s="13" t="s">
        <v>976</v>
      </c>
      <c r="B298" s="13" t="s">
        <v>610</v>
      </c>
      <c r="C298" s="13">
        <v>593000</v>
      </c>
      <c r="D298" s="13">
        <v>6238600</v>
      </c>
      <c r="E298" s="8">
        <v>593006.47217299999</v>
      </c>
      <c r="F298" s="8">
        <v>6238598.3035500003</v>
      </c>
      <c r="G298" s="13" t="s">
        <v>6</v>
      </c>
      <c r="H298" s="20">
        <v>40144</v>
      </c>
      <c r="I298" s="13" t="s">
        <v>609</v>
      </c>
      <c r="J298" s="21">
        <v>26.41</v>
      </c>
      <c r="K298" s="22">
        <v>0.6</v>
      </c>
      <c r="L298" s="8">
        <v>2.1098999999999999E-5</v>
      </c>
      <c r="M298" s="13">
        <v>109</v>
      </c>
    </row>
    <row r="299" spans="1:13" x14ac:dyDescent="0.2">
      <c r="A299" s="13" t="s">
        <v>977</v>
      </c>
      <c r="B299" s="13" t="s">
        <v>612</v>
      </c>
      <c r="C299" s="13">
        <v>593000</v>
      </c>
      <c r="D299" s="13">
        <v>6238700</v>
      </c>
      <c r="E299" s="8">
        <v>592990.45633099996</v>
      </c>
      <c r="F299" s="8">
        <v>6238701.0497199995</v>
      </c>
      <c r="G299" s="13" t="s">
        <v>13</v>
      </c>
      <c r="H299" s="20">
        <v>40147</v>
      </c>
      <c r="I299" s="13" t="s">
        <v>611</v>
      </c>
      <c r="J299" s="21">
        <v>37.886000000000003</v>
      </c>
      <c r="K299" s="22">
        <v>1.2</v>
      </c>
      <c r="L299" s="8">
        <v>5.9295000000000001E-5</v>
      </c>
      <c r="M299" s="13">
        <v>110</v>
      </c>
    </row>
    <row r="300" spans="1:13" x14ac:dyDescent="0.2">
      <c r="A300" s="13" t="s">
        <v>978</v>
      </c>
      <c r="B300" s="13" t="s">
        <v>614</v>
      </c>
      <c r="C300" s="13">
        <v>593000</v>
      </c>
      <c r="D300" s="13">
        <v>6238800</v>
      </c>
      <c r="E300" s="8">
        <v>592997.354742</v>
      </c>
      <c r="F300" s="8">
        <v>6238803.8723600004</v>
      </c>
      <c r="G300" s="13" t="s">
        <v>13</v>
      </c>
      <c r="H300" s="20">
        <v>40147</v>
      </c>
      <c r="I300" s="13" t="s">
        <v>613</v>
      </c>
      <c r="J300" s="21">
        <v>33.447000000000003</v>
      </c>
      <c r="K300" s="22">
        <v>1.4</v>
      </c>
      <c r="L300" s="8">
        <v>1.92058E-4</v>
      </c>
      <c r="M300" s="13">
        <v>111</v>
      </c>
    </row>
    <row r="301" spans="1:13" x14ac:dyDescent="0.2">
      <c r="A301" s="13" t="s">
        <v>979</v>
      </c>
      <c r="B301" s="13" t="s">
        <v>616</v>
      </c>
      <c r="C301" s="13">
        <v>593000</v>
      </c>
      <c r="D301" s="13">
        <v>6238900</v>
      </c>
      <c r="E301" s="8">
        <v>593010.40328600002</v>
      </c>
      <c r="F301" s="8">
        <v>6238885.66995</v>
      </c>
      <c r="G301" s="13" t="s">
        <v>6</v>
      </c>
      <c r="H301" s="20">
        <v>40147</v>
      </c>
      <c r="I301" s="13" t="s">
        <v>615</v>
      </c>
      <c r="J301" s="21">
        <v>30.09</v>
      </c>
      <c r="K301" s="22">
        <v>1</v>
      </c>
      <c r="L301" s="8">
        <v>1.8431599999999999E-4</v>
      </c>
      <c r="M301" s="13">
        <v>112</v>
      </c>
    </row>
    <row r="302" spans="1:13" x14ac:dyDescent="0.2">
      <c r="A302" s="13" t="s">
        <v>980</v>
      </c>
      <c r="B302" s="13" t="s">
        <v>618</v>
      </c>
      <c r="C302" s="13">
        <v>593000</v>
      </c>
      <c r="D302" s="13">
        <v>6239000</v>
      </c>
      <c r="E302" s="8">
        <v>593010.62838100002</v>
      </c>
      <c r="F302" s="8">
        <v>6238999.9360100003</v>
      </c>
      <c r="G302" s="13" t="s">
        <v>6</v>
      </c>
      <c r="H302" s="20">
        <v>40147</v>
      </c>
      <c r="I302" s="13" t="s">
        <v>617</v>
      </c>
      <c r="J302" s="21">
        <v>31.591000000000001</v>
      </c>
      <c r="K302" s="22">
        <v>0.9</v>
      </c>
      <c r="L302" s="8">
        <v>1.5685100000000001E-4</v>
      </c>
      <c r="M302" s="13">
        <v>113</v>
      </c>
    </row>
    <row r="303" spans="1:13" x14ac:dyDescent="0.2">
      <c r="A303" s="13" t="s">
        <v>981</v>
      </c>
      <c r="B303" s="13" t="s">
        <v>620</v>
      </c>
      <c r="C303" s="13">
        <v>593000</v>
      </c>
      <c r="D303" s="13">
        <v>6239100</v>
      </c>
      <c r="E303" s="8">
        <v>592993.76541500003</v>
      </c>
      <c r="F303" s="8">
        <v>6239089.1878699996</v>
      </c>
      <c r="G303" s="13" t="s">
        <v>13</v>
      </c>
      <c r="H303" s="20">
        <v>40147</v>
      </c>
      <c r="I303" s="13" t="s">
        <v>619</v>
      </c>
      <c r="J303" s="21">
        <v>26.963000000000001</v>
      </c>
      <c r="K303" s="22">
        <v>2</v>
      </c>
      <c r="L303" s="8">
        <v>9.1657999999999996E-5</v>
      </c>
      <c r="M303" s="13">
        <v>114</v>
      </c>
    </row>
    <row r="304" spans="1:13" x14ac:dyDescent="0.2">
      <c r="A304" s="13" t="s">
        <v>982</v>
      </c>
      <c r="B304" s="13" t="s">
        <v>622</v>
      </c>
      <c r="C304" s="13">
        <v>593000</v>
      </c>
      <c r="D304" s="13">
        <v>6239200</v>
      </c>
      <c r="E304" s="8">
        <v>592996.95046399999</v>
      </c>
      <c r="F304" s="8">
        <v>6239198.3964999998</v>
      </c>
      <c r="G304" s="13" t="s">
        <v>13</v>
      </c>
      <c r="H304" s="20">
        <v>40147</v>
      </c>
      <c r="I304" s="13" t="s">
        <v>621</v>
      </c>
      <c r="J304" s="21">
        <v>45.146999999999998</v>
      </c>
      <c r="K304" s="22">
        <v>1.5</v>
      </c>
      <c r="L304" s="8">
        <v>6.1543000000000004E-5</v>
      </c>
      <c r="M304" s="13">
        <v>115</v>
      </c>
    </row>
    <row r="305" spans="1:13" x14ac:dyDescent="0.2">
      <c r="A305" s="13" t="s">
        <v>983</v>
      </c>
      <c r="B305" s="13" t="s">
        <v>624</v>
      </c>
      <c r="C305" s="13">
        <v>593000</v>
      </c>
      <c r="D305" s="13">
        <v>6239300</v>
      </c>
      <c r="E305" s="8">
        <v>593002.690267</v>
      </c>
      <c r="F305" s="8">
        <v>6239303.5721199997</v>
      </c>
      <c r="G305" s="13" t="s">
        <v>19</v>
      </c>
      <c r="H305" s="20">
        <v>40147</v>
      </c>
      <c r="I305" s="13" t="s">
        <v>623</v>
      </c>
      <c r="J305" s="21">
        <v>36.933999999999997</v>
      </c>
      <c r="K305" s="22">
        <v>1</v>
      </c>
      <c r="L305" s="8">
        <v>9.9790999999999994E-5</v>
      </c>
      <c r="M305" s="13">
        <v>116</v>
      </c>
    </row>
    <row r="306" spans="1:13" x14ac:dyDescent="0.2">
      <c r="A306" s="13" t="s">
        <v>984</v>
      </c>
      <c r="B306" s="13" t="s">
        <v>626</v>
      </c>
      <c r="C306" s="13">
        <v>593000</v>
      </c>
      <c r="D306" s="13">
        <v>6239400</v>
      </c>
      <c r="E306" s="8">
        <v>593003.38356999995</v>
      </c>
      <c r="F306" s="8">
        <v>6239401.1701300004</v>
      </c>
      <c r="G306" s="13" t="s">
        <v>6</v>
      </c>
      <c r="H306" s="20">
        <v>40147</v>
      </c>
      <c r="I306" s="13" t="s">
        <v>625</v>
      </c>
      <c r="J306" s="21">
        <v>37.802</v>
      </c>
      <c r="K306" s="22">
        <v>1.1000000000000001</v>
      </c>
      <c r="L306" s="8">
        <v>5.1133E-5</v>
      </c>
      <c r="M306" s="13">
        <v>117</v>
      </c>
    </row>
    <row r="307" spans="1:13" x14ac:dyDescent="0.2">
      <c r="A307" s="13" t="s">
        <v>985</v>
      </c>
      <c r="B307" s="13" t="s">
        <v>628</v>
      </c>
      <c r="C307" s="13">
        <v>593100</v>
      </c>
      <c r="D307" s="13">
        <v>6238500</v>
      </c>
      <c r="E307" s="8">
        <v>593102.03110499994</v>
      </c>
      <c r="F307" s="8">
        <v>6238497.30112</v>
      </c>
      <c r="G307" s="13" t="s">
        <v>6</v>
      </c>
      <c r="H307" s="20">
        <v>40147</v>
      </c>
      <c r="I307" s="13" t="s">
        <v>627</v>
      </c>
      <c r="J307" s="21">
        <v>16.603000000000002</v>
      </c>
      <c r="K307" s="22">
        <v>1.4</v>
      </c>
      <c r="L307" s="8">
        <v>3.1996200000000002E-4</v>
      </c>
      <c r="M307" s="13">
        <v>128</v>
      </c>
    </row>
    <row r="308" spans="1:13" x14ac:dyDescent="0.2">
      <c r="A308" s="13" t="s">
        <v>986</v>
      </c>
      <c r="B308" s="13" t="s">
        <v>630</v>
      </c>
      <c r="C308" s="13">
        <v>593100</v>
      </c>
      <c r="D308" s="13">
        <v>6238600</v>
      </c>
      <c r="E308" s="8">
        <v>593107.589362</v>
      </c>
      <c r="F308" s="8">
        <v>6238600.5572300004</v>
      </c>
      <c r="G308" s="13" t="s">
        <v>76</v>
      </c>
      <c r="H308" s="20">
        <v>40147</v>
      </c>
      <c r="I308" s="13" t="s">
        <v>629</v>
      </c>
      <c r="J308" s="21">
        <v>40.185000000000002</v>
      </c>
      <c r="K308" s="22">
        <v>1.8</v>
      </c>
      <c r="L308" s="8">
        <v>1.21617E-4</v>
      </c>
      <c r="M308" s="13">
        <v>127</v>
      </c>
    </row>
    <row r="309" spans="1:13" x14ac:dyDescent="0.2">
      <c r="A309" s="13" t="s">
        <v>987</v>
      </c>
      <c r="B309" s="13" t="s">
        <v>632</v>
      </c>
      <c r="C309" s="13">
        <v>593100</v>
      </c>
      <c r="D309" s="13">
        <v>6238700</v>
      </c>
      <c r="E309" s="8">
        <v>593110.53559700004</v>
      </c>
      <c r="F309" s="8">
        <v>6238669.1723999996</v>
      </c>
      <c r="G309" s="13" t="s">
        <v>6</v>
      </c>
      <c r="H309" s="20">
        <v>40147</v>
      </c>
      <c r="I309" s="13" t="s">
        <v>631</v>
      </c>
      <c r="J309" s="21">
        <v>27.628</v>
      </c>
      <c r="K309" s="22">
        <v>2.2000000000000002</v>
      </c>
      <c r="L309" s="8">
        <v>1.1704100000000001E-4</v>
      </c>
      <c r="M309" s="13">
        <v>126</v>
      </c>
    </row>
    <row r="310" spans="1:13" x14ac:dyDescent="0.2">
      <c r="A310" s="13" t="s">
        <v>988</v>
      </c>
      <c r="B310" s="13" t="s">
        <v>634</v>
      </c>
      <c r="C310" s="13">
        <v>593100</v>
      </c>
      <c r="D310" s="13">
        <v>6238800</v>
      </c>
      <c r="E310" s="8">
        <v>593101.59834400006</v>
      </c>
      <c r="F310" s="8">
        <v>6238766.6993699996</v>
      </c>
      <c r="G310" s="13" t="s">
        <v>6</v>
      </c>
      <c r="H310" s="20">
        <v>40147</v>
      </c>
      <c r="I310" s="13" t="s">
        <v>633</v>
      </c>
      <c r="J310" s="21">
        <v>28.795999999999999</v>
      </c>
      <c r="K310" s="22">
        <v>1.4</v>
      </c>
      <c r="L310" s="8">
        <v>6.4158000000000005E-5</v>
      </c>
      <c r="M310" s="13">
        <v>125</v>
      </c>
    </row>
    <row r="311" spans="1:13" x14ac:dyDescent="0.2">
      <c r="A311" s="13" t="s">
        <v>989</v>
      </c>
      <c r="B311" s="13" t="s">
        <v>636</v>
      </c>
      <c r="C311" s="13">
        <v>593100</v>
      </c>
      <c r="D311" s="13">
        <v>6238900</v>
      </c>
      <c r="E311" s="8">
        <v>593105.83701000002</v>
      </c>
      <c r="F311" s="8">
        <v>6238893.9014499998</v>
      </c>
      <c r="G311" s="13" t="s">
        <v>13</v>
      </c>
      <c r="H311" s="20">
        <v>40147</v>
      </c>
      <c r="I311" s="13" t="s">
        <v>635</v>
      </c>
      <c r="J311" s="21">
        <v>24.163</v>
      </c>
      <c r="K311" s="22">
        <v>1.2</v>
      </c>
      <c r="L311" s="8">
        <v>2.2155999999999999E-5</v>
      </c>
      <c r="M311" s="13">
        <v>122</v>
      </c>
    </row>
    <row r="312" spans="1:13" x14ac:dyDescent="0.2">
      <c r="A312" s="13" t="s">
        <v>990</v>
      </c>
      <c r="B312" s="13" t="s">
        <v>638</v>
      </c>
      <c r="C312" s="13">
        <v>593100</v>
      </c>
      <c r="D312" s="13">
        <v>6239000</v>
      </c>
      <c r="E312" s="8">
        <v>593105.27204399998</v>
      </c>
      <c r="F312" s="8">
        <v>6239000.0831899997</v>
      </c>
      <c r="G312" s="13" t="s">
        <v>16</v>
      </c>
      <c r="H312" s="20">
        <v>40147</v>
      </c>
      <c r="I312" s="13" t="s">
        <v>637</v>
      </c>
      <c r="J312" s="21">
        <v>30.484000000000002</v>
      </c>
      <c r="K312" s="22">
        <v>1.5</v>
      </c>
      <c r="L312" s="8">
        <v>6.9999999999999994E-5</v>
      </c>
      <c r="M312" s="13">
        <v>121</v>
      </c>
    </row>
    <row r="313" spans="1:13" x14ac:dyDescent="0.2">
      <c r="A313" s="13" t="s">
        <v>991</v>
      </c>
      <c r="B313" s="13" t="s">
        <v>640</v>
      </c>
      <c r="C313" s="13">
        <v>593100</v>
      </c>
      <c r="D313" s="13">
        <v>6239100</v>
      </c>
      <c r="E313" s="8">
        <v>593102.47221799998</v>
      </c>
      <c r="F313" s="8">
        <v>6239099.0117600001</v>
      </c>
      <c r="G313" s="13" t="s">
        <v>6</v>
      </c>
      <c r="H313" s="20">
        <v>40147</v>
      </c>
      <c r="I313" s="13" t="s">
        <v>639</v>
      </c>
      <c r="J313" s="21">
        <v>36.081000000000003</v>
      </c>
      <c r="K313" s="22">
        <v>2.1</v>
      </c>
      <c r="L313" s="8">
        <v>2.6488E-4</v>
      </c>
      <c r="M313" s="13">
        <v>120</v>
      </c>
    </row>
    <row r="314" spans="1:13" x14ac:dyDescent="0.2">
      <c r="A314" s="13" t="s">
        <v>992</v>
      </c>
      <c r="B314" s="13" t="s">
        <v>642</v>
      </c>
      <c r="C314" s="13">
        <v>593100</v>
      </c>
      <c r="D314" s="13">
        <v>6239200</v>
      </c>
      <c r="E314" s="8">
        <v>593097.29007999995</v>
      </c>
      <c r="F314" s="8">
        <v>6239194.6970899999</v>
      </c>
      <c r="G314" s="13" t="s">
        <v>6</v>
      </c>
      <c r="H314" s="20">
        <v>40147</v>
      </c>
      <c r="I314" s="13" t="s">
        <v>641</v>
      </c>
      <c r="J314" s="21">
        <v>36.234999999999999</v>
      </c>
      <c r="K314" s="22">
        <v>1.6</v>
      </c>
      <c r="L314" s="8">
        <v>1.2813899999999999E-4</v>
      </c>
      <c r="M314" s="13">
        <v>119</v>
      </c>
    </row>
    <row r="315" spans="1:13" x14ac:dyDescent="0.2">
      <c r="A315" s="13" t="s">
        <v>993</v>
      </c>
      <c r="B315" s="13" t="s">
        <v>644</v>
      </c>
      <c r="C315" s="13">
        <v>593100</v>
      </c>
      <c r="D315" s="13">
        <v>6239300</v>
      </c>
      <c r="E315" s="8">
        <v>593102.59979000001</v>
      </c>
      <c r="F315" s="8">
        <v>6239293.9078299999</v>
      </c>
      <c r="G315" s="13" t="s">
        <v>6</v>
      </c>
      <c r="H315" s="20">
        <v>40147</v>
      </c>
      <c r="I315" s="13" t="s">
        <v>643</v>
      </c>
      <c r="J315" s="21">
        <v>37.646999999999998</v>
      </c>
      <c r="K315" s="22">
        <v>1</v>
      </c>
      <c r="L315" s="8">
        <v>1.097E-4</v>
      </c>
      <c r="M315" s="13">
        <v>118</v>
      </c>
    </row>
    <row r="316" spans="1:13" x14ac:dyDescent="0.2">
      <c r="A316" s="13" t="s">
        <v>994</v>
      </c>
      <c r="B316" s="13" t="s">
        <v>646</v>
      </c>
      <c r="C316" s="13">
        <v>593200</v>
      </c>
      <c r="D316" s="13">
        <v>6238400</v>
      </c>
      <c r="E316" s="8">
        <v>593202.91659299994</v>
      </c>
      <c r="F316" s="8">
        <v>6238395.6523599997</v>
      </c>
      <c r="G316" s="13" t="s">
        <v>6</v>
      </c>
      <c r="H316" s="20">
        <v>40147</v>
      </c>
      <c r="I316" s="13" t="s">
        <v>645</v>
      </c>
      <c r="J316" s="21">
        <v>16.221</v>
      </c>
      <c r="K316" s="22">
        <v>0.8</v>
      </c>
      <c r="L316" s="8">
        <v>2.4292999999999999E-5</v>
      </c>
      <c r="M316" s="13">
        <v>124</v>
      </c>
    </row>
    <row r="317" spans="1:13" x14ac:dyDescent="0.2">
      <c r="A317" s="13" t="s">
        <v>995</v>
      </c>
      <c r="B317" s="13" t="s">
        <v>648</v>
      </c>
      <c r="C317" s="13">
        <v>593200</v>
      </c>
      <c r="D317" s="13">
        <v>6238500</v>
      </c>
      <c r="E317" s="8">
        <v>593198.35277300002</v>
      </c>
      <c r="F317" s="8">
        <v>6238495.2033700002</v>
      </c>
      <c r="G317" s="13" t="s">
        <v>6</v>
      </c>
      <c r="H317" s="20">
        <v>40147</v>
      </c>
      <c r="I317" s="13" t="s">
        <v>647</v>
      </c>
      <c r="J317" s="21">
        <v>18.114999999999998</v>
      </c>
      <c r="K317" s="22">
        <v>1.2</v>
      </c>
      <c r="L317" s="8">
        <v>1.58789E-4</v>
      </c>
      <c r="M317" s="13">
        <v>129</v>
      </c>
    </row>
    <row r="318" spans="1:13" x14ac:dyDescent="0.2">
      <c r="A318" s="13" t="s">
        <v>996</v>
      </c>
      <c r="B318" s="13" t="s">
        <v>650</v>
      </c>
      <c r="C318" s="13">
        <v>593200</v>
      </c>
      <c r="D318" s="13">
        <v>6238600</v>
      </c>
      <c r="E318" s="8">
        <v>593203.47983600001</v>
      </c>
      <c r="F318" s="8">
        <v>6238600.0400799997</v>
      </c>
      <c r="G318" s="13" t="s">
        <v>6</v>
      </c>
      <c r="H318" s="20">
        <v>40147</v>
      </c>
      <c r="I318" s="13" t="s">
        <v>649</v>
      </c>
      <c r="J318" s="21">
        <v>20.158000000000001</v>
      </c>
      <c r="K318" s="22">
        <v>1.1000000000000001</v>
      </c>
      <c r="L318" s="8">
        <v>1.4107799999999999E-4</v>
      </c>
      <c r="M318" s="13">
        <v>132</v>
      </c>
    </row>
    <row r="319" spans="1:13" x14ac:dyDescent="0.2">
      <c r="A319" s="13" t="s">
        <v>997</v>
      </c>
      <c r="B319" s="13" t="s">
        <v>652</v>
      </c>
      <c r="C319" s="13">
        <v>593200</v>
      </c>
      <c r="D319" s="13">
        <v>6238700</v>
      </c>
      <c r="E319" s="8">
        <v>593198.79527500004</v>
      </c>
      <c r="F319" s="8">
        <v>6238666.9615399996</v>
      </c>
      <c r="G319" s="13" t="s">
        <v>6</v>
      </c>
      <c r="H319" s="20">
        <v>40147</v>
      </c>
      <c r="I319" s="13" t="s">
        <v>651</v>
      </c>
      <c r="J319" s="21">
        <v>21.622</v>
      </c>
      <c r="K319" s="22">
        <v>1.4</v>
      </c>
      <c r="L319" s="8">
        <v>8.1954999999999997E-5</v>
      </c>
      <c r="M319" s="13">
        <v>133</v>
      </c>
    </row>
    <row r="320" spans="1:13" x14ac:dyDescent="0.2">
      <c r="A320" s="13" t="s">
        <v>998</v>
      </c>
      <c r="B320" s="13" t="s">
        <v>654</v>
      </c>
      <c r="C320" s="13">
        <v>593200</v>
      </c>
      <c r="D320" s="13">
        <v>6238800</v>
      </c>
      <c r="E320" s="8">
        <v>593196.46887999994</v>
      </c>
      <c r="F320" s="8">
        <v>6238804.1696100002</v>
      </c>
      <c r="G320" s="13" t="s">
        <v>13</v>
      </c>
      <c r="H320" s="20">
        <v>40147</v>
      </c>
      <c r="I320" s="13" t="s">
        <v>653</v>
      </c>
      <c r="J320" s="21">
        <v>22.244</v>
      </c>
      <c r="K320" s="22">
        <v>0.8</v>
      </c>
      <c r="L320" s="8">
        <v>4.8656000000000003E-5</v>
      </c>
      <c r="M320" s="13">
        <v>134</v>
      </c>
    </row>
    <row r="321" spans="1:13" x14ac:dyDescent="0.2">
      <c r="A321" s="13" t="s">
        <v>999</v>
      </c>
      <c r="B321" s="13" t="s">
        <v>656</v>
      </c>
      <c r="C321" s="13">
        <v>593200</v>
      </c>
      <c r="D321" s="13">
        <v>6238900</v>
      </c>
      <c r="E321" s="8">
        <v>593188.68690600002</v>
      </c>
      <c r="F321" s="8">
        <v>6238872.9733199999</v>
      </c>
      <c r="G321" s="13" t="s">
        <v>6</v>
      </c>
      <c r="H321" s="20">
        <v>40147</v>
      </c>
      <c r="I321" s="13" t="s">
        <v>655</v>
      </c>
      <c r="J321" s="21">
        <v>33.052999999999997</v>
      </c>
      <c r="K321" s="22">
        <v>0.9</v>
      </c>
      <c r="L321" s="8">
        <v>5.7283E-5</v>
      </c>
      <c r="M321" s="13">
        <v>135</v>
      </c>
    </row>
    <row r="322" spans="1:13" x14ac:dyDescent="0.2">
      <c r="A322" s="13" t="s">
        <v>1000</v>
      </c>
      <c r="B322" s="13" t="s">
        <v>657</v>
      </c>
      <c r="C322" s="13">
        <v>593200</v>
      </c>
      <c r="D322" s="13">
        <v>6239000</v>
      </c>
      <c r="E322" s="8">
        <v>593198.67709699995</v>
      </c>
      <c r="F322" s="8">
        <v>6238996.0142799998</v>
      </c>
      <c r="G322" s="13" t="s">
        <v>6</v>
      </c>
      <c r="H322" s="20">
        <v>40147</v>
      </c>
      <c r="I322" s="13" t="s">
        <v>91</v>
      </c>
      <c r="J322" s="21">
        <v>29.789000000000001</v>
      </c>
      <c r="K322" s="22">
        <v>0.9</v>
      </c>
      <c r="L322" s="8">
        <v>1.35289E-4</v>
      </c>
      <c r="M322" s="13">
        <v>136</v>
      </c>
    </row>
    <row r="323" spans="1:13" x14ac:dyDescent="0.2">
      <c r="A323" s="13" t="s">
        <v>1001</v>
      </c>
      <c r="B323" s="13" t="s">
        <v>659</v>
      </c>
      <c r="C323" s="13">
        <v>593200</v>
      </c>
      <c r="D323" s="13">
        <v>6239100</v>
      </c>
      <c r="E323" s="8">
        <v>593202.92374</v>
      </c>
      <c r="F323" s="8">
        <v>6239093.6150700003</v>
      </c>
      <c r="G323" s="13" t="s">
        <v>6</v>
      </c>
      <c r="H323" s="20">
        <v>40147</v>
      </c>
      <c r="I323" s="13" t="s">
        <v>658</v>
      </c>
      <c r="J323" s="21">
        <v>29.913</v>
      </c>
      <c r="K323" s="22">
        <v>0.7</v>
      </c>
      <c r="L323" s="8">
        <v>1.8145699999999999E-4</v>
      </c>
      <c r="M323" s="13">
        <v>137</v>
      </c>
    </row>
    <row r="324" spans="1:13" x14ac:dyDescent="0.2">
      <c r="A324" s="13" t="s">
        <v>1002</v>
      </c>
      <c r="B324" s="13" t="s">
        <v>661</v>
      </c>
      <c r="C324" s="13">
        <v>593200</v>
      </c>
      <c r="D324" s="13">
        <v>6239200</v>
      </c>
      <c r="E324" s="8">
        <v>593216.86171199998</v>
      </c>
      <c r="F324" s="8">
        <v>6239191.7678800002</v>
      </c>
      <c r="G324" s="13" t="s">
        <v>6</v>
      </c>
      <c r="H324" s="20">
        <v>40148</v>
      </c>
      <c r="I324" s="13" t="s">
        <v>660</v>
      </c>
      <c r="J324" s="21">
        <v>30.375</v>
      </c>
      <c r="K324" s="22">
        <v>1.6</v>
      </c>
      <c r="L324" s="8">
        <v>2.4153999999999999E-5</v>
      </c>
      <c r="M324" s="13">
        <v>138</v>
      </c>
    </row>
    <row r="325" spans="1:13" x14ac:dyDescent="0.2">
      <c r="A325" s="13" t="s">
        <v>1003</v>
      </c>
      <c r="B325" s="13" t="s">
        <v>663</v>
      </c>
      <c r="C325" s="13">
        <v>593200</v>
      </c>
      <c r="D325" s="13">
        <v>6239300</v>
      </c>
      <c r="E325" s="8">
        <v>593208.61678100005</v>
      </c>
      <c r="F325" s="8">
        <v>6239297.38485</v>
      </c>
      <c r="G325" s="13" t="s">
        <v>6</v>
      </c>
      <c r="H325" s="20">
        <v>40148</v>
      </c>
      <c r="I325" s="13" t="s">
        <v>662</v>
      </c>
      <c r="J325" s="21">
        <v>40.488</v>
      </c>
      <c r="K325" s="22">
        <v>2.1</v>
      </c>
      <c r="L325" s="8">
        <v>1.42015E-4</v>
      </c>
      <c r="M325" s="13">
        <v>139</v>
      </c>
    </row>
    <row r="326" spans="1:13" x14ac:dyDescent="0.2">
      <c r="A326" s="13" t="s">
        <v>1004</v>
      </c>
      <c r="B326" s="13" t="s">
        <v>665</v>
      </c>
      <c r="C326" s="13">
        <v>593300</v>
      </c>
      <c r="D326" s="13">
        <v>6238400</v>
      </c>
      <c r="E326" s="8">
        <v>593297.26558999997</v>
      </c>
      <c r="F326" s="8">
        <v>6238402.4279800002</v>
      </c>
      <c r="G326" s="13" t="s">
        <v>19</v>
      </c>
      <c r="H326" s="20">
        <v>40147</v>
      </c>
      <c r="I326" s="13" t="s">
        <v>664</v>
      </c>
      <c r="J326" s="21">
        <v>8.4179999999999993</v>
      </c>
      <c r="K326" s="22">
        <v>0.8</v>
      </c>
      <c r="L326" s="8">
        <v>1.8032200000000001E-4</v>
      </c>
      <c r="M326" s="13">
        <v>123</v>
      </c>
    </row>
    <row r="327" spans="1:13" x14ac:dyDescent="0.2">
      <c r="A327" s="13" t="s">
        <v>1005</v>
      </c>
      <c r="B327" s="13" t="s">
        <v>667</v>
      </c>
      <c r="C327" s="13">
        <v>593300</v>
      </c>
      <c r="D327" s="13">
        <v>6238500</v>
      </c>
      <c r="E327" s="8">
        <v>593305.43319400004</v>
      </c>
      <c r="F327" s="8">
        <v>6238493.5901300004</v>
      </c>
      <c r="G327" s="13" t="s">
        <v>19</v>
      </c>
      <c r="H327" s="20">
        <v>40147</v>
      </c>
      <c r="I327" s="13" t="s">
        <v>666</v>
      </c>
      <c r="J327" s="21">
        <v>9.1430000000000007</v>
      </c>
      <c r="K327" s="22">
        <v>1.3</v>
      </c>
      <c r="L327" s="8">
        <v>3.3754999999999998E-5</v>
      </c>
      <c r="M327" s="13">
        <v>130</v>
      </c>
    </row>
    <row r="328" spans="1:13" x14ac:dyDescent="0.2">
      <c r="A328" s="13" t="s">
        <v>1006</v>
      </c>
      <c r="B328" s="13" t="s">
        <v>669</v>
      </c>
      <c r="C328" s="13">
        <v>593300</v>
      </c>
      <c r="D328" s="13">
        <v>6238600</v>
      </c>
      <c r="E328" s="8">
        <v>593302.51931799995</v>
      </c>
      <c r="F328" s="8">
        <v>6238593.6200000001</v>
      </c>
      <c r="G328" s="13" t="s">
        <v>6</v>
      </c>
      <c r="H328" s="20">
        <v>40147</v>
      </c>
      <c r="I328" s="13" t="s">
        <v>668</v>
      </c>
      <c r="J328" s="21">
        <v>7.3079999999999998</v>
      </c>
      <c r="K328" s="22">
        <v>1.4</v>
      </c>
      <c r="L328" s="8">
        <v>7.8508000000000001E-5</v>
      </c>
      <c r="M328" s="13">
        <v>131</v>
      </c>
    </row>
    <row r="329" spans="1:13" x14ac:dyDescent="0.2">
      <c r="A329" s="13" t="s">
        <v>1007</v>
      </c>
      <c r="B329" s="13" t="s">
        <v>671</v>
      </c>
      <c r="C329" s="13">
        <v>593300</v>
      </c>
      <c r="D329" s="13">
        <v>6238900</v>
      </c>
      <c r="E329" s="8">
        <v>593292.03225000005</v>
      </c>
      <c r="F329" s="8">
        <v>6238875.2754699998</v>
      </c>
      <c r="G329" s="13" t="s">
        <v>19</v>
      </c>
      <c r="H329" s="20">
        <v>40148</v>
      </c>
      <c r="I329" s="13" t="s">
        <v>670</v>
      </c>
      <c r="J329" s="21">
        <v>20.972000000000001</v>
      </c>
      <c r="K329" s="22">
        <v>1</v>
      </c>
      <c r="L329" s="8">
        <v>1.19096E-4</v>
      </c>
      <c r="M329" s="13">
        <v>144</v>
      </c>
    </row>
    <row r="330" spans="1:13" x14ac:dyDescent="0.2">
      <c r="A330" s="13" t="s">
        <v>1008</v>
      </c>
      <c r="B330" s="13" t="s">
        <v>673</v>
      </c>
      <c r="C330" s="13">
        <v>593300</v>
      </c>
      <c r="D330" s="13">
        <v>6239000</v>
      </c>
      <c r="E330" s="8">
        <v>593292.95571200002</v>
      </c>
      <c r="F330" s="8">
        <v>6239004.9883500002</v>
      </c>
      <c r="G330" s="13" t="s">
        <v>6</v>
      </c>
      <c r="H330" s="20">
        <v>40148</v>
      </c>
      <c r="I330" s="13" t="s">
        <v>672</v>
      </c>
      <c r="J330" s="21">
        <v>26.344999999999999</v>
      </c>
      <c r="K330" s="22">
        <v>1</v>
      </c>
      <c r="L330" s="8">
        <v>8.6186000000000005E-5</v>
      </c>
      <c r="M330" s="13">
        <v>143</v>
      </c>
    </row>
    <row r="331" spans="1:13" x14ac:dyDescent="0.2">
      <c r="A331" s="13" t="s">
        <v>1009</v>
      </c>
      <c r="B331" s="13" t="s">
        <v>675</v>
      </c>
      <c r="C331" s="13">
        <v>593300</v>
      </c>
      <c r="D331" s="13">
        <v>6239100</v>
      </c>
      <c r="E331" s="8">
        <v>593299.68721400003</v>
      </c>
      <c r="F331" s="8">
        <v>6239099.8519400004</v>
      </c>
      <c r="G331" s="13" t="s">
        <v>13</v>
      </c>
      <c r="H331" s="20">
        <v>40148</v>
      </c>
      <c r="I331" s="13" t="s">
        <v>674</v>
      </c>
      <c r="J331" s="21">
        <v>28.681000000000001</v>
      </c>
      <c r="K331" s="22">
        <v>1</v>
      </c>
      <c r="L331" s="8">
        <v>1.23495E-4</v>
      </c>
      <c r="M331" s="13">
        <v>142</v>
      </c>
    </row>
    <row r="332" spans="1:13" x14ac:dyDescent="0.2">
      <c r="A332" s="13" t="s">
        <v>1010</v>
      </c>
      <c r="B332" s="13" t="s">
        <v>677</v>
      </c>
      <c r="C332" s="13">
        <v>593300</v>
      </c>
      <c r="D332" s="13">
        <v>6239200</v>
      </c>
      <c r="E332" s="8">
        <v>593296.99958399998</v>
      </c>
      <c r="F332" s="8">
        <v>6239202.4352500001</v>
      </c>
      <c r="G332" s="13" t="s">
        <v>13</v>
      </c>
      <c r="H332" s="20">
        <v>40148</v>
      </c>
      <c r="I332" s="13" t="s">
        <v>676</v>
      </c>
      <c r="J332" s="21">
        <v>31.030999999999999</v>
      </c>
      <c r="K332" s="22">
        <v>0.8</v>
      </c>
      <c r="L332" s="8">
        <v>1.3026199999999999E-4</v>
      </c>
      <c r="M332" s="13">
        <v>141</v>
      </c>
    </row>
    <row r="333" spans="1:13" x14ac:dyDescent="0.2">
      <c r="A333" s="13" t="s">
        <v>1011</v>
      </c>
      <c r="B333" s="13" t="s">
        <v>679</v>
      </c>
      <c r="C333" s="13">
        <v>593300</v>
      </c>
      <c r="D333" s="13">
        <v>6239300</v>
      </c>
      <c r="E333" s="8">
        <v>593295.75902999996</v>
      </c>
      <c r="F333" s="8">
        <v>6239291.9198200004</v>
      </c>
      <c r="G333" s="13" t="s">
        <v>6</v>
      </c>
      <c r="H333" s="20">
        <v>40148</v>
      </c>
      <c r="I333" s="13" t="s">
        <v>678</v>
      </c>
      <c r="J333" s="21">
        <v>39.326000000000001</v>
      </c>
      <c r="K333" s="22">
        <v>1.2</v>
      </c>
      <c r="L333" s="8">
        <v>5.0518E-5</v>
      </c>
      <c r="M333" s="13">
        <v>140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6"/>
  <sheetViews>
    <sheetView showGridLines="0" workbookViewId="0">
      <selection activeCell="C1" sqref="C1"/>
    </sheetView>
  </sheetViews>
  <sheetFormatPr defaultRowHeight="12.75" x14ac:dyDescent="0.2"/>
  <cols>
    <col min="1" max="1" width="8" style="13" customWidth="1"/>
    <col min="2" max="2" width="9.140625" style="1"/>
    <col min="3" max="3" width="11.42578125" style="1" bestFit="1" customWidth="1"/>
    <col min="4" max="4" width="12.42578125" style="1" bestFit="1" customWidth="1"/>
    <col min="5" max="13" width="9.140625" style="1"/>
    <col min="14" max="14" width="11.7109375" style="1" customWidth="1"/>
    <col min="15" max="15" width="11.7109375" style="15" customWidth="1"/>
    <col min="16" max="16" width="9.140625" style="1"/>
    <col min="17" max="20" width="7.42578125" style="32" customWidth="1"/>
    <col min="21" max="16384" width="9.140625" style="1"/>
  </cols>
  <sheetData>
    <row r="1" spans="1:20" s="32" customFormat="1" ht="15" customHeight="1" x14ac:dyDescent="0.2">
      <c r="A1" s="14"/>
      <c r="C1" s="47"/>
      <c r="D1" s="47"/>
      <c r="E1" s="54" t="s">
        <v>1364</v>
      </c>
      <c r="F1" s="54"/>
      <c r="G1" s="54"/>
      <c r="H1" s="32" t="s">
        <v>1365</v>
      </c>
      <c r="I1" s="54" t="s">
        <v>1366</v>
      </c>
      <c r="J1" s="54"/>
      <c r="K1" s="54"/>
      <c r="L1" s="54" t="s">
        <v>1367</v>
      </c>
      <c r="M1" s="54"/>
      <c r="O1" s="33"/>
    </row>
    <row r="2" spans="1:20" s="32" customFormat="1" ht="15" customHeight="1" x14ac:dyDescent="0.2">
      <c r="A2" s="14"/>
      <c r="B2" s="34">
        <f>COUNTA(B5:B336)</f>
        <v>332</v>
      </c>
      <c r="C2" s="34"/>
      <c r="D2" s="34"/>
      <c r="E2" s="14">
        <f>SUM(E5:E336)</f>
        <v>300</v>
      </c>
      <c r="F2" s="14">
        <f t="shared" ref="F2:M2" si="0">SUM(F5:F336)</f>
        <v>0</v>
      </c>
      <c r="G2" s="14">
        <f t="shared" si="0"/>
        <v>332</v>
      </c>
      <c r="H2" s="14">
        <f t="shared" si="0"/>
        <v>0</v>
      </c>
      <c r="I2" s="14">
        <f t="shared" si="0"/>
        <v>325</v>
      </c>
      <c r="J2" s="14">
        <f t="shared" si="0"/>
        <v>282</v>
      </c>
      <c r="K2" s="14">
        <f t="shared" si="0"/>
        <v>248</v>
      </c>
      <c r="L2" s="14">
        <f t="shared" si="0"/>
        <v>325</v>
      </c>
      <c r="M2" s="14">
        <f t="shared" si="0"/>
        <v>247</v>
      </c>
      <c r="O2" s="33"/>
      <c r="Q2" s="32">
        <f>COUNTIF(Q5:Q336,"=7")</f>
        <v>205</v>
      </c>
      <c r="R2" s="32">
        <f>COUNTIF(R5:R336,"=3")</f>
        <v>217</v>
      </c>
      <c r="S2" s="32">
        <f>COUNTIF(S5:S336,"=2")</f>
        <v>246</v>
      </c>
      <c r="T2" s="32">
        <f>COUNTIF(T5:T336,"=2")</f>
        <v>300</v>
      </c>
    </row>
    <row r="3" spans="1:20" s="32" customFormat="1" ht="15" customHeight="1" x14ac:dyDescent="0.2">
      <c r="A3" s="14"/>
      <c r="B3" s="34"/>
      <c r="C3" s="55" t="s">
        <v>1389</v>
      </c>
      <c r="D3" s="55"/>
      <c r="E3" s="35">
        <f>E2/332</f>
        <v>0.90361445783132532</v>
      </c>
      <c r="F3" s="35">
        <f t="shared" ref="F3:M3" si="1">F2/332</f>
        <v>0</v>
      </c>
      <c r="G3" s="35">
        <f t="shared" si="1"/>
        <v>1</v>
      </c>
      <c r="H3" s="35">
        <f t="shared" si="1"/>
        <v>0</v>
      </c>
      <c r="I3" s="35">
        <f t="shared" si="1"/>
        <v>0.97891566265060237</v>
      </c>
      <c r="J3" s="35">
        <f t="shared" si="1"/>
        <v>0.8493975903614458</v>
      </c>
      <c r="K3" s="35">
        <f t="shared" si="1"/>
        <v>0.74698795180722888</v>
      </c>
      <c r="L3" s="35">
        <f t="shared" si="1"/>
        <v>0.97891566265060237</v>
      </c>
      <c r="M3" s="35">
        <f t="shared" si="1"/>
        <v>0.74397590361445787</v>
      </c>
      <c r="O3" s="33"/>
      <c r="Q3" s="35">
        <f>Q2/332</f>
        <v>0.61746987951807231</v>
      </c>
      <c r="R3" s="35">
        <f t="shared" ref="R3:T3" si="2">R2/332</f>
        <v>0.65361445783132532</v>
      </c>
      <c r="S3" s="35">
        <f t="shared" si="2"/>
        <v>0.74096385542168675</v>
      </c>
      <c r="T3" s="35">
        <f t="shared" si="2"/>
        <v>0.90361445783132532</v>
      </c>
    </row>
    <row r="4" spans="1:20" s="12" customFormat="1" x14ac:dyDescent="0.2">
      <c r="A4" s="36" t="s">
        <v>1013</v>
      </c>
      <c r="B4" s="37" t="s">
        <v>1014</v>
      </c>
      <c r="C4" s="37" t="s">
        <v>1387</v>
      </c>
      <c r="D4" s="37" t="s">
        <v>1388</v>
      </c>
      <c r="E4" s="37" t="s">
        <v>1019</v>
      </c>
      <c r="F4" s="37" t="s">
        <v>1079</v>
      </c>
      <c r="G4" s="37" t="s">
        <v>1370</v>
      </c>
      <c r="H4" s="37" t="s">
        <v>1020</v>
      </c>
      <c r="I4" s="37" t="s">
        <v>1021</v>
      </c>
      <c r="J4" s="37" t="s">
        <v>1022</v>
      </c>
      <c r="K4" s="37" t="s">
        <v>1023</v>
      </c>
      <c r="L4" s="37" t="s">
        <v>1368</v>
      </c>
      <c r="M4" s="37" t="s">
        <v>1369</v>
      </c>
      <c r="N4" s="37" t="s">
        <v>1077</v>
      </c>
      <c r="O4" s="38" t="s">
        <v>1078</v>
      </c>
      <c r="Q4" s="34" t="s">
        <v>1371</v>
      </c>
      <c r="R4" s="34" t="s">
        <v>1372</v>
      </c>
      <c r="S4" s="34" t="s">
        <v>1373</v>
      </c>
      <c r="T4" s="34" t="s">
        <v>1374</v>
      </c>
    </row>
    <row r="5" spans="1:20" x14ac:dyDescent="0.2">
      <c r="A5" s="13" t="s">
        <v>680</v>
      </c>
      <c r="B5" s="14" t="s">
        <v>8</v>
      </c>
      <c r="C5" s="53">
        <v>590105.34875999996</v>
      </c>
      <c r="D5" s="53">
        <v>6238789.8573700003</v>
      </c>
      <c r="E5" s="14">
        <v>0</v>
      </c>
      <c r="F5" s="14"/>
      <c r="G5" s="14">
        <v>1</v>
      </c>
      <c r="H5" s="14"/>
      <c r="I5" s="14">
        <v>0</v>
      </c>
      <c r="J5" s="14">
        <v>0</v>
      </c>
      <c r="K5" s="14">
        <v>0</v>
      </c>
      <c r="L5" s="14">
        <f>IF(ISERROR(VLOOKUP(surveyHistory!A5,environment93!$A$2:$E$333,5)),0,1)</f>
        <v>0</v>
      </c>
      <c r="M5" s="14">
        <f>IF(ISBLANK(VLOOKUP(surveyHistory!A5,environment05!$A$2:$E$333,3)),0,1)</f>
        <v>0</v>
      </c>
      <c r="O5" s="15">
        <v>1</v>
      </c>
      <c r="Q5" s="14">
        <f>E5+G5+I5+J5+K5+L5+M5</f>
        <v>1</v>
      </c>
      <c r="R5" s="14">
        <f>I5+J5+K5</f>
        <v>0</v>
      </c>
      <c r="S5" s="14">
        <f>L5+M5</f>
        <v>0</v>
      </c>
      <c r="T5" s="14">
        <f>E5+G5</f>
        <v>1</v>
      </c>
    </row>
    <row r="6" spans="1:20" x14ac:dyDescent="0.2">
      <c r="A6" s="13" t="s">
        <v>681</v>
      </c>
      <c r="B6" s="14" t="s">
        <v>10</v>
      </c>
      <c r="C6" s="53">
        <v>590103.06136000005</v>
      </c>
      <c r="D6" s="53">
        <v>6238893.7950200001</v>
      </c>
      <c r="E6" s="14">
        <v>1</v>
      </c>
      <c r="F6" s="14"/>
      <c r="G6" s="14">
        <v>1</v>
      </c>
      <c r="H6" s="14"/>
      <c r="I6" s="14">
        <v>1</v>
      </c>
      <c r="J6" s="14">
        <v>1</v>
      </c>
      <c r="K6" s="14">
        <v>1</v>
      </c>
      <c r="L6" s="14">
        <f>IF(ISERROR(VLOOKUP(surveyHistory!A6,environment93!$A$2:$E$333,5)),0,1)</f>
        <v>1</v>
      </c>
      <c r="M6" s="14">
        <f>IF(ISBLANK(VLOOKUP(surveyHistory!A6,environment05!$A$2:$E$333,3)),0,1)</f>
        <v>1</v>
      </c>
      <c r="O6" s="15">
        <v>1</v>
      </c>
      <c r="Q6" s="14">
        <f t="shared" ref="Q6:Q69" si="3">E6+G6+I6+J6+K6+L6+M6</f>
        <v>7</v>
      </c>
      <c r="R6" s="14">
        <f t="shared" ref="R6:R69" si="4">I6+J6+K6</f>
        <v>3</v>
      </c>
      <c r="S6" s="14">
        <f t="shared" ref="S6:S69" si="5">L6+M6</f>
        <v>2</v>
      </c>
      <c r="T6" s="14">
        <f t="shared" ref="T6:T69" si="6">E6+G6</f>
        <v>2</v>
      </c>
    </row>
    <row r="7" spans="1:20" x14ac:dyDescent="0.2">
      <c r="A7" s="13" t="s">
        <v>682</v>
      </c>
      <c r="B7" s="14" t="s">
        <v>12</v>
      </c>
      <c r="C7" s="53">
        <v>590109.76636400004</v>
      </c>
      <c r="D7" s="53">
        <v>6238996.4397799997</v>
      </c>
      <c r="E7" s="14">
        <v>1</v>
      </c>
      <c r="F7" s="14"/>
      <c r="G7" s="14">
        <v>1</v>
      </c>
      <c r="H7" s="14"/>
      <c r="I7" s="14">
        <v>1</v>
      </c>
      <c r="J7" s="14">
        <v>1</v>
      </c>
      <c r="K7" s="14">
        <v>1</v>
      </c>
      <c r="L7" s="14">
        <f>IF(ISERROR(VLOOKUP(surveyHistory!A7,environment93!$A$2:$E$333,5)),0,1)</f>
        <v>1</v>
      </c>
      <c r="M7" s="14">
        <f>IF(ISBLANK(VLOOKUP(surveyHistory!A7,environment05!$A$2:$E$333,3)),0,1)</f>
        <v>1</v>
      </c>
      <c r="O7" s="15">
        <v>1</v>
      </c>
      <c r="Q7" s="14">
        <f t="shared" si="3"/>
        <v>7</v>
      </c>
      <c r="R7" s="14">
        <f t="shared" si="4"/>
        <v>3</v>
      </c>
      <c r="S7" s="14">
        <f t="shared" si="5"/>
        <v>2</v>
      </c>
      <c r="T7" s="14">
        <f t="shared" si="6"/>
        <v>2</v>
      </c>
    </row>
    <row r="8" spans="1:20" x14ac:dyDescent="0.2">
      <c r="A8" s="13" t="s">
        <v>683</v>
      </c>
      <c r="B8" s="14" t="s">
        <v>15</v>
      </c>
      <c r="C8" s="53">
        <v>590111.81358700001</v>
      </c>
      <c r="D8" s="53">
        <v>6239088.2012299998</v>
      </c>
      <c r="E8" s="14">
        <v>1</v>
      </c>
      <c r="F8" s="14"/>
      <c r="G8" s="14">
        <v>1</v>
      </c>
      <c r="H8" s="14"/>
      <c r="I8" s="14">
        <v>1</v>
      </c>
      <c r="J8" s="14">
        <v>1</v>
      </c>
      <c r="K8" s="14">
        <v>1</v>
      </c>
      <c r="L8" s="14">
        <f>IF(ISERROR(VLOOKUP(surveyHistory!A8,environment93!$A$2:$E$333,5)),0,1)</f>
        <v>1</v>
      </c>
      <c r="M8" s="14">
        <f>IF(ISBLANK(VLOOKUP(surveyHistory!A8,environment05!$A$2:$E$333,3)),0,1)</f>
        <v>1</v>
      </c>
      <c r="O8" s="15" t="s">
        <v>13</v>
      </c>
      <c r="Q8" s="14">
        <f t="shared" si="3"/>
        <v>7</v>
      </c>
      <c r="R8" s="14">
        <f t="shared" si="4"/>
        <v>3</v>
      </c>
      <c r="S8" s="14">
        <f t="shared" si="5"/>
        <v>2</v>
      </c>
      <c r="T8" s="14">
        <f t="shared" si="6"/>
        <v>2</v>
      </c>
    </row>
    <row r="9" spans="1:20" x14ac:dyDescent="0.2">
      <c r="A9" s="13" t="s">
        <v>684</v>
      </c>
      <c r="B9" s="14" t="s">
        <v>18</v>
      </c>
      <c r="C9" s="53">
        <v>590106.81135800004</v>
      </c>
      <c r="D9" s="53">
        <v>6239194.2528499998</v>
      </c>
      <c r="E9" s="14">
        <v>1</v>
      </c>
      <c r="F9" s="14"/>
      <c r="G9" s="14">
        <v>1</v>
      </c>
      <c r="H9" s="14"/>
      <c r="I9" s="14">
        <v>0</v>
      </c>
      <c r="J9" s="14">
        <v>0</v>
      </c>
      <c r="K9" s="14">
        <v>0</v>
      </c>
      <c r="L9" s="14">
        <f>IF(ISERROR(VLOOKUP(surveyHistory!A9,environment93!$A$2:$E$333,5)),0,1)</f>
        <v>0</v>
      </c>
      <c r="M9" s="14">
        <f>IF(ISBLANK(VLOOKUP(surveyHistory!A9,environment05!$A$2:$E$333,3)),0,1)</f>
        <v>0</v>
      </c>
      <c r="O9" s="15" t="s">
        <v>16</v>
      </c>
      <c r="Q9" s="14">
        <f t="shared" si="3"/>
        <v>2</v>
      </c>
      <c r="R9" s="14">
        <f t="shared" si="4"/>
        <v>0</v>
      </c>
      <c r="S9" s="14">
        <f t="shared" si="5"/>
        <v>0</v>
      </c>
      <c r="T9" s="14">
        <f t="shared" si="6"/>
        <v>2</v>
      </c>
    </row>
    <row r="10" spans="1:20" x14ac:dyDescent="0.2">
      <c r="A10" s="13" t="s">
        <v>685</v>
      </c>
      <c r="B10" s="14" t="s">
        <v>21</v>
      </c>
      <c r="C10" s="53">
        <v>590102.67995699996</v>
      </c>
      <c r="D10" s="53">
        <v>6239297.1761100003</v>
      </c>
      <c r="E10" s="14">
        <v>1</v>
      </c>
      <c r="F10" s="14"/>
      <c r="G10" s="14">
        <v>1</v>
      </c>
      <c r="H10" s="14"/>
      <c r="I10" s="14">
        <v>1</v>
      </c>
      <c r="J10" s="14">
        <v>1</v>
      </c>
      <c r="K10" s="14">
        <v>0</v>
      </c>
      <c r="L10" s="14">
        <f>IF(ISERROR(VLOOKUP(surveyHistory!A10,environment93!$A$2:$E$333,5)),0,1)</f>
        <v>1</v>
      </c>
      <c r="M10" s="14">
        <v>1</v>
      </c>
      <c r="O10" s="15" t="s">
        <v>19</v>
      </c>
      <c r="Q10" s="14">
        <f t="shared" si="3"/>
        <v>6</v>
      </c>
      <c r="R10" s="14">
        <f t="shared" si="4"/>
        <v>2</v>
      </c>
      <c r="S10" s="14">
        <f t="shared" si="5"/>
        <v>2</v>
      </c>
      <c r="T10" s="14">
        <f t="shared" si="6"/>
        <v>2</v>
      </c>
    </row>
    <row r="11" spans="1:20" x14ac:dyDescent="0.2">
      <c r="A11" s="13" t="s">
        <v>686</v>
      </c>
      <c r="B11" s="14" t="s">
        <v>23</v>
      </c>
      <c r="C11" s="53">
        <v>590110.59031100001</v>
      </c>
      <c r="D11" s="53">
        <v>6239401.5965499999</v>
      </c>
      <c r="E11" s="14">
        <v>1</v>
      </c>
      <c r="F11" s="14"/>
      <c r="G11" s="14">
        <v>1</v>
      </c>
      <c r="H11" s="14"/>
      <c r="I11" s="14">
        <v>1</v>
      </c>
      <c r="J11" s="14">
        <v>1</v>
      </c>
      <c r="K11" s="14">
        <v>1</v>
      </c>
      <c r="L11" s="14">
        <f>IF(ISERROR(VLOOKUP(surveyHistory!A11,environment93!$A$2:$E$333,5)),0,1)</f>
        <v>1</v>
      </c>
      <c r="M11" s="14">
        <f>IF(ISBLANK(VLOOKUP(surveyHistory!A11,environment05!$A$2:$E$333,3)),0,1)</f>
        <v>1</v>
      </c>
      <c r="O11" s="15" t="s">
        <v>6</v>
      </c>
      <c r="Q11" s="14">
        <f t="shared" si="3"/>
        <v>7</v>
      </c>
      <c r="R11" s="14">
        <f t="shared" si="4"/>
        <v>3</v>
      </c>
      <c r="S11" s="14">
        <f t="shared" si="5"/>
        <v>2</v>
      </c>
      <c r="T11" s="14">
        <f t="shared" si="6"/>
        <v>2</v>
      </c>
    </row>
    <row r="12" spans="1:20" x14ac:dyDescent="0.2">
      <c r="A12" s="13" t="s">
        <v>687</v>
      </c>
      <c r="B12" s="14" t="s">
        <v>26</v>
      </c>
      <c r="C12" s="53">
        <v>590206.67424700002</v>
      </c>
      <c r="D12" s="53">
        <v>6238692.0069700005</v>
      </c>
      <c r="E12" s="14">
        <v>1</v>
      </c>
      <c r="F12" s="14"/>
      <c r="G12" s="14">
        <v>1</v>
      </c>
      <c r="H12" s="14"/>
      <c r="I12" s="14">
        <v>1</v>
      </c>
      <c r="J12" s="14">
        <v>1</v>
      </c>
      <c r="K12" s="14">
        <v>1</v>
      </c>
      <c r="L12" s="14">
        <f>IF(ISERROR(VLOOKUP(surveyHistory!A12,environment93!$A$2:$E$333,5)),0,1)</f>
        <v>1</v>
      </c>
      <c r="M12" s="14">
        <f>IF(ISBLANK(VLOOKUP(surveyHistory!A12,environment05!$A$2:$E$333,3)),0,1)</f>
        <v>1</v>
      </c>
      <c r="O12" s="15" t="s">
        <v>24</v>
      </c>
      <c r="Q12" s="14">
        <f t="shared" si="3"/>
        <v>7</v>
      </c>
      <c r="R12" s="14">
        <f t="shared" si="4"/>
        <v>3</v>
      </c>
      <c r="S12" s="14">
        <f t="shared" si="5"/>
        <v>2</v>
      </c>
      <c r="T12" s="14">
        <f t="shared" si="6"/>
        <v>2</v>
      </c>
    </row>
    <row r="13" spans="1:20" x14ac:dyDescent="0.2">
      <c r="A13" s="13" t="s">
        <v>688</v>
      </c>
      <c r="B13" s="14" t="s">
        <v>28</v>
      </c>
      <c r="C13" s="53">
        <v>590208.12798700004</v>
      </c>
      <c r="D13" s="53">
        <v>6238809.0762700001</v>
      </c>
      <c r="E13" s="14">
        <v>1</v>
      </c>
      <c r="F13" s="14"/>
      <c r="G13" s="14">
        <v>1</v>
      </c>
      <c r="H13" s="14"/>
      <c r="I13" s="14">
        <v>1</v>
      </c>
      <c r="J13" s="14">
        <v>1</v>
      </c>
      <c r="K13" s="14">
        <v>1</v>
      </c>
      <c r="L13" s="14">
        <f>IF(ISERROR(VLOOKUP(surveyHistory!A13,environment93!$A$2:$E$333,5)),0,1)</f>
        <v>1</v>
      </c>
      <c r="M13" s="14">
        <f>IF(ISBLANK(VLOOKUP(surveyHistory!A13,environment05!$A$2:$E$333,3)),0,1)</f>
        <v>1</v>
      </c>
      <c r="O13" s="15" t="s">
        <v>13</v>
      </c>
      <c r="Q13" s="14">
        <f t="shared" si="3"/>
        <v>7</v>
      </c>
      <c r="R13" s="14">
        <f t="shared" si="4"/>
        <v>3</v>
      </c>
      <c r="S13" s="14">
        <f t="shared" si="5"/>
        <v>2</v>
      </c>
      <c r="T13" s="14">
        <f t="shared" si="6"/>
        <v>2</v>
      </c>
    </row>
    <row r="14" spans="1:20" x14ac:dyDescent="0.2">
      <c r="A14" s="13" t="s">
        <v>689</v>
      </c>
      <c r="B14" s="14" t="s">
        <v>30</v>
      </c>
      <c r="C14" s="53">
        <v>590201.18021100003</v>
      </c>
      <c r="D14" s="53">
        <v>6238896.0504599996</v>
      </c>
      <c r="E14" s="14">
        <v>1</v>
      </c>
      <c r="F14" s="14"/>
      <c r="G14" s="14">
        <v>1</v>
      </c>
      <c r="H14" s="14"/>
      <c r="I14" s="14">
        <v>1</v>
      </c>
      <c r="J14" s="14">
        <v>1</v>
      </c>
      <c r="K14" s="14">
        <v>1</v>
      </c>
      <c r="L14" s="14">
        <f>IF(ISERROR(VLOOKUP(surveyHistory!A14,environment93!$A$2:$E$333,5)),0,1)</f>
        <v>1</v>
      </c>
      <c r="M14" s="14">
        <f>IF(ISBLANK(VLOOKUP(surveyHistory!A14,environment05!$A$2:$E$333,3)),0,1)</f>
        <v>1</v>
      </c>
      <c r="O14" s="15" t="s">
        <v>24</v>
      </c>
      <c r="Q14" s="14">
        <f t="shared" si="3"/>
        <v>7</v>
      </c>
      <c r="R14" s="14">
        <f t="shared" si="4"/>
        <v>3</v>
      </c>
      <c r="S14" s="14">
        <f t="shared" si="5"/>
        <v>2</v>
      </c>
      <c r="T14" s="14">
        <f t="shared" si="6"/>
        <v>2</v>
      </c>
    </row>
    <row r="15" spans="1:20" x14ac:dyDescent="0.2">
      <c r="A15" s="13" t="s">
        <v>690</v>
      </c>
      <c r="B15" s="14" t="s">
        <v>32</v>
      </c>
      <c r="C15" s="53">
        <v>590201.06716099998</v>
      </c>
      <c r="D15" s="53">
        <v>6239000.3474099999</v>
      </c>
      <c r="E15" s="14">
        <v>1</v>
      </c>
      <c r="F15" s="14"/>
      <c r="G15" s="14">
        <v>1</v>
      </c>
      <c r="H15" s="14"/>
      <c r="I15" s="14">
        <v>1</v>
      </c>
      <c r="J15" s="14">
        <v>1</v>
      </c>
      <c r="K15" s="14">
        <v>1</v>
      </c>
      <c r="L15" s="14">
        <f>IF(ISERROR(VLOOKUP(surveyHistory!A15,environment93!$A$2:$E$333,5)),0,1)</f>
        <v>1</v>
      </c>
      <c r="M15" s="14">
        <f>IF(ISBLANK(VLOOKUP(surveyHistory!A15,environment05!$A$2:$E$333,3)),0,1)</f>
        <v>1</v>
      </c>
      <c r="O15" s="15" t="s">
        <v>6</v>
      </c>
      <c r="Q15" s="14">
        <f t="shared" si="3"/>
        <v>7</v>
      </c>
      <c r="R15" s="14">
        <f t="shared" si="4"/>
        <v>3</v>
      </c>
      <c r="S15" s="14">
        <f t="shared" si="5"/>
        <v>2</v>
      </c>
      <c r="T15" s="14">
        <f t="shared" si="6"/>
        <v>2</v>
      </c>
    </row>
    <row r="16" spans="1:20" x14ac:dyDescent="0.2">
      <c r="A16" s="13" t="s">
        <v>691</v>
      </c>
      <c r="B16" s="14" t="s">
        <v>34</v>
      </c>
      <c r="C16" s="53">
        <v>590205.64058999997</v>
      </c>
      <c r="D16" s="53">
        <v>6239083.46789</v>
      </c>
      <c r="E16" s="14">
        <v>1</v>
      </c>
      <c r="F16" s="14"/>
      <c r="G16" s="14">
        <v>1</v>
      </c>
      <c r="H16" s="14"/>
      <c r="I16" s="14">
        <v>1</v>
      </c>
      <c r="J16" s="14">
        <v>1</v>
      </c>
      <c r="K16" s="14">
        <v>1</v>
      </c>
      <c r="L16" s="14">
        <f>IF(ISERROR(VLOOKUP(surveyHistory!A16,environment93!$A$2:$E$333,5)),0,1)</f>
        <v>1</v>
      </c>
      <c r="M16" s="14">
        <f>IF(ISBLANK(VLOOKUP(surveyHistory!A16,environment05!$A$2:$E$333,3)),0,1)</f>
        <v>1</v>
      </c>
      <c r="O16" s="15" t="s">
        <v>13</v>
      </c>
      <c r="Q16" s="14">
        <f t="shared" si="3"/>
        <v>7</v>
      </c>
      <c r="R16" s="14">
        <f t="shared" si="4"/>
        <v>3</v>
      </c>
      <c r="S16" s="14">
        <f t="shared" si="5"/>
        <v>2</v>
      </c>
      <c r="T16" s="14">
        <f t="shared" si="6"/>
        <v>2</v>
      </c>
    </row>
    <row r="17" spans="1:20" x14ac:dyDescent="0.2">
      <c r="A17" s="13" t="s">
        <v>692</v>
      </c>
      <c r="B17" s="14" t="s">
        <v>36</v>
      </c>
      <c r="C17" s="53">
        <v>590199.36270900001</v>
      </c>
      <c r="D17" s="53">
        <v>6239195.7319200002</v>
      </c>
      <c r="E17" s="14">
        <v>1</v>
      </c>
      <c r="F17" s="14"/>
      <c r="G17" s="14">
        <v>1</v>
      </c>
      <c r="H17" s="14"/>
      <c r="I17" s="14">
        <v>1</v>
      </c>
      <c r="J17" s="14">
        <v>1</v>
      </c>
      <c r="K17" s="14">
        <v>1</v>
      </c>
      <c r="L17" s="14">
        <f>IF(ISERROR(VLOOKUP(surveyHistory!A17,environment93!$A$2:$E$333,5)),0,1)</f>
        <v>1</v>
      </c>
      <c r="M17" s="14">
        <f>IF(ISBLANK(VLOOKUP(surveyHistory!A17,environment05!$A$2:$E$333,3)),0,1)</f>
        <v>1</v>
      </c>
      <c r="O17" s="15" t="s">
        <v>16</v>
      </c>
      <c r="Q17" s="14">
        <f t="shared" si="3"/>
        <v>7</v>
      </c>
      <c r="R17" s="14">
        <f t="shared" si="4"/>
        <v>3</v>
      </c>
      <c r="S17" s="14">
        <f t="shared" si="5"/>
        <v>2</v>
      </c>
      <c r="T17" s="14">
        <f t="shared" si="6"/>
        <v>2</v>
      </c>
    </row>
    <row r="18" spans="1:20" x14ac:dyDescent="0.2">
      <c r="A18" s="13" t="s">
        <v>693</v>
      </c>
      <c r="B18" s="14" t="s">
        <v>38</v>
      </c>
      <c r="C18" s="53">
        <v>590198.21870600001</v>
      </c>
      <c r="D18" s="53">
        <v>6239279.9998300001</v>
      </c>
      <c r="E18" s="14">
        <v>1</v>
      </c>
      <c r="F18" s="14"/>
      <c r="G18" s="14">
        <v>1</v>
      </c>
      <c r="H18" s="14"/>
      <c r="I18" s="14">
        <v>1</v>
      </c>
      <c r="J18" s="14">
        <v>1</v>
      </c>
      <c r="K18" s="14">
        <v>0</v>
      </c>
      <c r="L18" s="14">
        <f>IF(ISERROR(VLOOKUP(surveyHistory!A18,environment93!$A$2:$E$333,5)),0,1)</f>
        <v>1</v>
      </c>
      <c r="M18" s="14">
        <f>IF(ISBLANK(VLOOKUP(surveyHistory!A18,environment05!$A$2:$E$333,3)),0,1)</f>
        <v>0</v>
      </c>
      <c r="O18" s="15" t="s">
        <v>13</v>
      </c>
      <c r="Q18" s="14">
        <f t="shared" si="3"/>
        <v>5</v>
      </c>
      <c r="R18" s="14">
        <f t="shared" si="4"/>
        <v>2</v>
      </c>
      <c r="S18" s="14">
        <f t="shared" si="5"/>
        <v>1</v>
      </c>
      <c r="T18" s="14">
        <f t="shared" si="6"/>
        <v>2</v>
      </c>
    </row>
    <row r="19" spans="1:20" x14ac:dyDescent="0.2">
      <c r="A19" s="13" t="s">
        <v>694</v>
      </c>
      <c r="B19" s="14" t="s">
        <v>40</v>
      </c>
      <c r="C19" s="53">
        <v>590199.42458400002</v>
      </c>
      <c r="D19" s="53">
        <v>6239393.5931299999</v>
      </c>
      <c r="E19" s="14">
        <v>1</v>
      </c>
      <c r="F19" s="14"/>
      <c r="G19" s="14">
        <v>1</v>
      </c>
      <c r="H19" s="14"/>
      <c r="I19" s="14">
        <v>1</v>
      </c>
      <c r="J19" s="14">
        <v>1</v>
      </c>
      <c r="K19" s="14">
        <v>0</v>
      </c>
      <c r="L19" s="14">
        <f>IF(ISERROR(VLOOKUP(surveyHistory!A19,environment93!$A$2:$E$333,5)),0,1)</f>
        <v>1</v>
      </c>
      <c r="M19" s="14">
        <f>IF(ISBLANK(VLOOKUP(surveyHistory!A19,environment05!$A$2:$E$333,3)),0,1)</f>
        <v>0</v>
      </c>
      <c r="O19" s="15" t="s">
        <v>13</v>
      </c>
      <c r="Q19" s="14">
        <f t="shared" si="3"/>
        <v>5</v>
      </c>
      <c r="R19" s="14">
        <f t="shared" si="4"/>
        <v>2</v>
      </c>
      <c r="S19" s="14">
        <f t="shared" si="5"/>
        <v>1</v>
      </c>
      <c r="T19" s="14">
        <f t="shared" si="6"/>
        <v>2</v>
      </c>
    </row>
    <row r="20" spans="1:20" x14ac:dyDescent="0.2">
      <c r="A20" s="13" t="s">
        <v>695</v>
      </c>
      <c r="B20" s="14" t="s">
        <v>42</v>
      </c>
      <c r="C20" s="53">
        <v>590199.86512199999</v>
      </c>
      <c r="D20" s="53">
        <v>6239483.4558800003</v>
      </c>
      <c r="E20" s="14">
        <v>1</v>
      </c>
      <c r="F20" s="14"/>
      <c r="G20" s="14">
        <v>1</v>
      </c>
      <c r="H20" s="14"/>
      <c r="I20" s="14">
        <v>1</v>
      </c>
      <c r="J20" s="14">
        <v>1</v>
      </c>
      <c r="K20" s="14">
        <v>1</v>
      </c>
      <c r="L20" s="14">
        <f>IF(ISERROR(VLOOKUP(surveyHistory!A20,environment93!$A$2:$E$333,5)),0,1)</f>
        <v>1</v>
      </c>
      <c r="M20" s="14">
        <f>IF(ISBLANK(VLOOKUP(surveyHistory!A20,environment05!$A$2:$E$333,3)),0,1)</f>
        <v>1</v>
      </c>
      <c r="O20" s="15" t="s">
        <v>19</v>
      </c>
      <c r="Q20" s="14">
        <f t="shared" si="3"/>
        <v>7</v>
      </c>
      <c r="R20" s="14">
        <f t="shared" si="4"/>
        <v>3</v>
      </c>
      <c r="S20" s="14">
        <f t="shared" si="5"/>
        <v>2</v>
      </c>
      <c r="T20" s="14">
        <f t="shared" si="6"/>
        <v>2</v>
      </c>
    </row>
    <row r="21" spans="1:20" x14ac:dyDescent="0.2">
      <c r="A21" s="13" t="s">
        <v>696</v>
      </c>
      <c r="B21" s="14" t="s">
        <v>44</v>
      </c>
      <c r="C21" s="53">
        <v>590311.31435799995</v>
      </c>
      <c r="D21" s="53">
        <v>6238593.0892099999</v>
      </c>
      <c r="E21" s="14">
        <v>1</v>
      </c>
      <c r="F21" s="14"/>
      <c r="G21" s="14">
        <v>1</v>
      </c>
      <c r="H21" s="14"/>
      <c r="I21" s="14">
        <v>1</v>
      </c>
      <c r="J21" s="14">
        <v>1</v>
      </c>
      <c r="K21" s="14">
        <v>1</v>
      </c>
      <c r="L21" s="14">
        <f>IF(ISERROR(VLOOKUP(surveyHistory!A21,environment93!$A$2:$E$333,5)),0,1)</f>
        <v>1</v>
      </c>
      <c r="M21" s="14">
        <f>IF(ISBLANK(VLOOKUP(surveyHistory!A21,environment05!$A$2:$E$333,3)),0,1)</f>
        <v>1</v>
      </c>
      <c r="O21" s="15" t="s">
        <v>24</v>
      </c>
      <c r="Q21" s="14">
        <f t="shared" si="3"/>
        <v>7</v>
      </c>
      <c r="R21" s="14">
        <f t="shared" si="4"/>
        <v>3</v>
      </c>
      <c r="S21" s="14">
        <f t="shared" si="5"/>
        <v>2</v>
      </c>
      <c r="T21" s="14">
        <f t="shared" si="6"/>
        <v>2</v>
      </c>
    </row>
    <row r="22" spans="1:20" x14ac:dyDescent="0.2">
      <c r="A22" s="13" t="s">
        <v>697</v>
      </c>
      <c r="B22" s="14" t="s">
        <v>46</v>
      </c>
      <c r="C22" s="53">
        <v>590301.20047299995</v>
      </c>
      <c r="D22" s="53">
        <v>6238709.62959</v>
      </c>
      <c r="E22" s="14">
        <v>1</v>
      </c>
      <c r="F22" s="14"/>
      <c r="G22" s="14">
        <v>1</v>
      </c>
      <c r="H22" s="14"/>
      <c r="I22" s="14">
        <v>1</v>
      </c>
      <c r="J22" s="14">
        <v>1</v>
      </c>
      <c r="K22" s="14">
        <v>1</v>
      </c>
      <c r="L22" s="14">
        <f>IF(ISERROR(VLOOKUP(surveyHistory!A22,environment93!$A$2:$E$333,5)),0,1)</f>
        <v>1</v>
      </c>
      <c r="M22" s="14">
        <f>IF(ISBLANK(VLOOKUP(surveyHistory!A22,environment05!$A$2:$E$333,3)),0,1)</f>
        <v>1</v>
      </c>
      <c r="O22" s="15" t="s">
        <v>6</v>
      </c>
      <c r="Q22" s="14">
        <f t="shared" si="3"/>
        <v>7</v>
      </c>
      <c r="R22" s="14">
        <f t="shared" si="4"/>
        <v>3</v>
      </c>
      <c r="S22" s="14">
        <f t="shared" si="5"/>
        <v>2</v>
      </c>
      <c r="T22" s="14">
        <f t="shared" si="6"/>
        <v>2</v>
      </c>
    </row>
    <row r="23" spans="1:20" x14ac:dyDescent="0.2">
      <c r="A23" s="13" t="s">
        <v>698</v>
      </c>
      <c r="B23" s="14" t="s">
        <v>48</v>
      </c>
      <c r="C23" s="53">
        <v>590308.23252199998</v>
      </c>
      <c r="D23" s="53">
        <v>6238791.6999399997</v>
      </c>
      <c r="E23" s="14">
        <v>1</v>
      </c>
      <c r="F23" s="14"/>
      <c r="G23" s="14">
        <v>1</v>
      </c>
      <c r="H23" s="14"/>
      <c r="I23" s="14">
        <v>1</v>
      </c>
      <c r="J23" s="14">
        <v>1</v>
      </c>
      <c r="K23" s="14">
        <v>1</v>
      </c>
      <c r="L23" s="14">
        <f>IF(ISERROR(VLOOKUP(surveyHistory!A23,environment93!$A$2:$E$333,5)),0,1)</f>
        <v>1</v>
      </c>
      <c r="M23" s="14">
        <f>IF(ISBLANK(VLOOKUP(surveyHistory!A23,environment05!$A$2:$E$333,3)),0,1)</f>
        <v>1</v>
      </c>
      <c r="O23" s="15" t="s">
        <v>6</v>
      </c>
      <c r="Q23" s="14">
        <f t="shared" si="3"/>
        <v>7</v>
      </c>
      <c r="R23" s="14">
        <f t="shared" si="4"/>
        <v>3</v>
      </c>
      <c r="S23" s="14">
        <f t="shared" si="5"/>
        <v>2</v>
      </c>
      <c r="T23" s="14">
        <f t="shared" si="6"/>
        <v>2</v>
      </c>
    </row>
    <row r="24" spans="1:20" x14ac:dyDescent="0.2">
      <c r="A24" s="13" t="s">
        <v>699</v>
      </c>
      <c r="B24" s="14" t="s">
        <v>50</v>
      </c>
      <c r="C24" s="53">
        <v>590305.625749</v>
      </c>
      <c r="D24" s="53">
        <v>6238893.0696099997</v>
      </c>
      <c r="E24" s="14">
        <v>1</v>
      </c>
      <c r="F24" s="14"/>
      <c r="G24" s="14">
        <v>1</v>
      </c>
      <c r="H24" s="14"/>
      <c r="I24" s="14">
        <v>1</v>
      </c>
      <c r="J24" s="14">
        <v>1</v>
      </c>
      <c r="K24" s="14">
        <v>0</v>
      </c>
      <c r="L24" s="14">
        <f>IF(ISERROR(VLOOKUP(surveyHistory!A24,environment93!$A$2:$E$333,5)),0,1)</f>
        <v>1</v>
      </c>
      <c r="M24" s="14">
        <f>IF(ISBLANK(VLOOKUP(surveyHistory!A24,environment05!$A$2:$E$333,3)),0,1)</f>
        <v>0</v>
      </c>
      <c r="O24" s="15" t="s">
        <v>6</v>
      </c>
      <c r="Q24" s="14">
        <f t="shared" si="3"/>
        <v>5</v>
      </c>
      <c r="R24" s="14">
        <f t="shared" si="4"/>
        <v>2</v>
      </c>
      <c r="S24" s="14">
        <f t="shared" si="5"/>
        <v>1</v>
      </c>
      <c r="T24" s="14">
        <f t="shared" si="6"/>
        <v>2</v>
      </c>
    </row>
    <row r="25" spans="1:20" x14ac:dyDescent="0.2">
      <c r="A25" s="13" t="s">
        <v>700</v>
      </c>
      <c r="B25" s="14" t="s">
        <v>52</v>
      </c>
      <c r="C25" s="53">
        <v>590306.98229099996</v>
      </c>
      <c r="D25" s="53">
        <v>6238990.2015000004</v>
      </c>
      <c r="E25" s="14">
        <v>1</v>
      </c>
      <c r="F25" s="14"/>
      <c r="G25" s="14">
        <v>1</v>
      </c>
      <c r="H25" s="14"/>
      <c r="I25" s="14">
        <v>1</v>
      </c>
      <c r="J25" s="14">
        <v>1</v>
      </c>
      <c r="K25" s="14">
        <v>1</v>
      </c>
      <c r="L25" s="14">
        <f>IF(ISERROR(VLOOKUP(surveyHistory!A25,environment93!$A$2:$E$333,5)),0,1)</f>
        <v>1</v>
      </c>
      <c r="M25" s="14">
        <f>IF(ISBLANK(VLOOKUP(surveyHistory!A25,environment05!$A$2:$E$333,3)),0,1)</f>
        <v>1</v>
      </c>
      <c r="O25" s="15" t="s">
        <v>6</v>
      </c>
      <c r="Q25" s="14">
        <f t="shared" si="3"/>
        <v>7</v>
      </c>
      <c r="R25" s="14">
        <f t="shared" si="4"/>
        <v>3</v>
      </c>
      <c r="S25" s="14">
        <f t="shared" si="5"/>
        <v>2</v>
      </c>
      <c r="T25" s="14">
        <f t="shared" si="6"/>
        <v>2</v>
      </c>
    </row>
    <row r="26" spans="1:20" x14ac:dyDescent="0.2">
      <c r="A26" s="13" t="s">
        <v>701</v>
      </c>
      <c r="B26" s="14" t="s">
        <v>54</v>
      </c>
      <c r="C26" s="53">
        <v>590304.84644400002</v>
      </c>
      <c r="D26" s="53">
        <v>6239096.50275</v>
      </c>
      <c r="E26" s="14">
        <v>0</v>
      </c>
      <c r="F26" s="14"/>
      <c r="G26" s="14">
        <v>1</v>
      </c>
      <c r="H26" s="14"/>
      <c r="I26" s="14">
        <v>1</v>
      </c>
      <c r="J26" s="14">
        <v>0</v>
      </c>
      <c r="K26" s="14">
        <v>1</v>
      </c>
      <c r="L26" s="14">
        <f>IF(ISERROR(VLOOKUP(surveyHistory!A26,environment93!$A$2:$E$333,5)),0,1)</f>
        <v>1</v>
      </c>
      <c r="M26" s="14">
        <f>IF(ISBLANK(VLOOKUP(surveyHistory!A26,environment05!$A$2:$E$333,3)),0,1)</f>
        <v>1</v>
      </c>
      <c r="O26" s="15" t="s">
        <v>6</v>
      </c>
      <c r="Q26" s="14">
        <f t="shared" si="3"/>
        <v>5</v>
      </c>
      <c r="R26" s="14">
        <f t="shared" si="4"/>
        <v>2</v>
      </c>
      <c r="S26" s="14">
        <f t="shared" si="5"/>
        <v>2</v>
      </c>
      <c r="T26" s="14">
        <f t="shared" si="6"/>
        <v>1</v>
      </c>
    </row>
    <row r="27" spans="1:20" x14ac:dyDescent="0.2">
      <c r="A27" s="13" t="s">
        <v>702</v>
      </c>
      <c r="B27" s="14" t="s">
        <v>56</v>
      </c>
      <c r="C27" s="53">
        <v>590308.37207100005</v>
      </c>
      <c r="D27" s="53">
        <v>6239192.7513800003</v>
      </c>
      <c r="E27" s="14">
        <v>1</v>
      </c>
      <c r="F27" s="14"/>
      <c r="G27" s="14">
        <v>1</v>
      </c>
      <c r="H27" s="14"/>
      <c r="I27" s="14">
        <v>1</v>
      </c>
      <c r="J27" s="14">
        <v>1</v>
      </c>
      <c r="K27" s="14">
        <v>0</v>
      </c>
      <c r="L27" s="14">
        <f>IF(ISERROR(VLOOKUP(surveyHistory!A27,environment93!$A$2:$E$333,5)),0,1)</f>
        <v>1</v>
      </c>
      <c r="M27" s="14">
        <f>IF(ISBLANK(VLOOKUP(surveyHistory!A27,environment05!$A$2:$E$333,3)),0,1)</f>
        <v>0</v>
      </c>
      <c r="O27" s="15" t="s">
        <v>24</v>
      </c>
      <c r="Q27" s="14">
        <f t="shared" si="3"/>
        <v>5</v>
      </c>
      <c r="R27" s="14">
        <f t="shared" si="4"/>
        <v>2</v>
      </c>
      <c r="S27" s="14">
        <f t="shared" si="5"/>
        <v>1</v>
      </c>
      <c r="T27" s="14">
        <f t="shared" si="6"/>
        <v>2</v>
      </c>
    </row>
    <row r="28" spans="1:20" x14ac:dyDescent="0.2">
      <c r="A28" s="13" t="s">
        <v>703</v>
      </c>
      <c r="B28" s="14" t="s">
        <v>58</v>
      </c>
      <c r="C28" s="53">
        <v>590279.55912300001</v>
      </c>
      <c r="D28" s="53">
        <v>6239274.7583900001</v>
      </c>
      <c r="E28" s="14">
        <v>1</v>
      </c>
      <c r="F28" s="14"/>
      <c r="G28" s="14">
        <v>1</v>
      </c>
      <c r="H28" s="14"/>
      <c r="I28" s="14">
        <v>1</v>
      </c>
      <c r="J28" s="14">
        <v>1</v>
      </c>
      <c r="K28" s="14">
        <v>1</v>
      </c>
      <c r="L28" s="14">
        <f>IF(ISERROR(VLOOKUP(surveyHistory!A28,environment93!$A$2:$E$333,5)),0,1)</f>
        <v>1</v>
      </c>
      <c r="M28" s="14">
        <f>IF(ISBLANK(VLOOKUP(surveyHistory!A28,environment05!$A$2:$E$333,3)),0,1)</f>
        <v>1</v>
      </c>
      <c r="O28" s="15" t="s">
        <v>6</v>
      </c>
      <c r="Q28" s="14">
        <f t="shared" si="3"/>
        <v>7</v>
      </c>
      <c r="R28" s="14">
        <f t="shared" si="4"/>
        <v>3</v>
      </c>
      <c r="S28" s="14">
        <f t="shared" si="5"/>
        <v>2</v>
      </c>
      <c r="T28" s="14">
        <f t="shared" si="6"/>
        <v>2</v>
      </c>
    </row>
    <row r="29" spans="1:20" x14ac:dyDescent="0.2">
      <c r="A29" s="13" t="s">
        <v>704</v>
      </c>
      <c r="B29" s="14" t="s">
        <v>61</v>
      </c>
      <c r="C29" s="53">
        <v>590304.75521099998</v>
      </c>
      <c r="D29" s="53">
        <v>6239392.18719</v>
      </c>
      <c r="E29" s="14">
        <v>1</v>
      </c>
      <c r="F29" s="14"/>
      <c r="G29" s="14">
        <v>1</v>
      </c>
      <c r="H29" s="14"/>
      <c r="I29" s="14">
        <v>1</v>
      </c>
      <c r="J29" s="14">
        <v>1</v>
      </c>
      <c r="K29" s="14">
        <v>1</v>
      </c>
      <c r="L29" s="14">
        <f>IF(ISERROR(VLOOKUP(surveyHistory!A29,environment93!$A$2:$E$333,5)),0,1)</f>
        <v>1</v>
      </c>
      <c r="M29" s="14">
        <f>IF(ISBLANK(VLOOKUP(surveyHistory!A29,environment05!$A$2:$E$333,3)),0,1)</f>
        <v>1</v>
      </c>
      <c r="O29" s="15" t="s">
        <v>59</v>
      </c>
      <c r="Q29" s="14">
        <f t="shared" si="3"/>
        <v>7</v>
      </c>
      <c r="R29" s="14">
        <f t="shared" si="4"/>
        <v>3</v>
      </c>
      <c r="S29" s="14">
        <f t="shared" si="5"/>
        <v>2</v>
      </c>
      <c r="T29" s="14">
        <f t="shared" si="6"/>
        <v>2</v>
      </c>
    </row>
    <row r="30" spans="1:20" x14ac:dyDescent="0.2">
      <c r="A30" s="13" t="s">
        <v>705</v>
      </c>
      <c r="B30" s="14" t="s">
        <v>63</v>
      </c>
      <c r="C30" s="53">
        <v>590303.90873300005</v>
      </c>
      <c r="D30" s="53">
        <v>6239489.3013300002</v>
      </c>
      <c r="E30" s="14">
        <v>1</v>
      </c>
      <c r="F30" s="14"/>
      <c r="G30" s="14">
        <v>1</v>
      </c>
      <c r="H30" s="14"/>
      <c r="I30" s="14">
        <v>1</v>
      </c>
      <c r="J30" s="14">
        <v>1</v>
      </c>
      <c r="K30" s="14">
        <v>0</v>
      </c>
      <c r="L30" s="14">
        <f>IF(ISERROR(VLOOKUP(surveyHistory!A30,environment93!$A$2:$E$333,5)),0,1)</f>
        <v>1</v>
      </c>
      <c r="M30" s="14">
        <f>IF(ISBLANK(VLOOKUP(surveyHistory!A30,environment05!$A$2:$E$333,3)),0,1)</f>
        <v>0</v>
      </c>
      <c r="O30" s="15" t="s">
        <v>13</v>
      </c>
      <c r="Q30" s="14">
        <f t="shared" si="3"/>
        <v>5</v>
      </c>
      <c r="R30" s="14">
        <f t="shared" si="4"/>
        <v>2</v>
      </c>
      <c r="S30" s="14">
        <f t="shared" si="5"/>
        <v>1</v>
      </c>
      <c r="T30" s="14">
        <f t="shared" si="6"/>
        <v>2</v>
      </c>
    </row>
    <row r="31" spans="1:20" x14ac:dyDescent="0.2">
      <c r="A31" s="13" t="s">
        <v>706</v>
      </c>
      <c r="B31" s="14" t="s">
        <v>65</v>
      </c>
      <c r="C31" s="53">
        <v>590317.78264899994</v>
      </c>
      <c r="D31" s="53">
        <v>6239574.7675400004</v>
      </c>
      <c r="E31" s="14">
        <v>1</v>
      </c>
      <c r="F31" s="14"/>
      <c r="G31" s="14">
        <v>1</v>
      </c>
      <c r="H31" s="14"/>
      <c r="I31" s="14">
        <v>1</v>
      </c>
      <c r="J31" s="14">
        <v>1</v>
      </c>
      <c r="K31" s="14">
        <v>0</v>
      </c>
      <c r="L31" s="14">
        <f>IF(ISERROR(VLOOKUP(surveyHistory!A31,environment93!$A$2:$E$333,5)),0,1)</f>
        <v>1</v>
      </c>
      <c r="M31" s="14">
        <f>IF(ISBLANK(VLOOKUP(surveyHistory!A31,environment05!$A$2:$E$333,3)),0,1)</f>
        <v>0</v>
      </c>
      <c r="O31" s="15" t="s">
        <v>13</v>
      </c>
      <c r="Q31" s="14">
        <f t="shared" si="3"/>
        <v>5</v>
      </c>
      <c r="R31" s="14">
        <f t="shared" si="4"/>
        <v>2</v>
      </c>
      <c r="S31" s="14">
        <f t="shared" si="5"/>
        <v>1</v>
      </c>
      <c r="T31" s="14">
        <f t="shared" si="6"/>
        <v>2</v>
      </c>
    </row>
    <row r="32" spans="1:20" x14ac:dyDescent="0.2">
      <c r="A32" s="13" t="s">
        <v>707</v>
      </c>
      <c r="B32" s="14" t="s">
        <v>67</v>
      </c>
      <c r="C32" s="53">
        <v>590300.67752699996</v>
      </c>
      <c r="D32" s="53">
        <v>6239694.9921700004</v>
      </c>
      <c r="E32" s="14">
        <v>1</v>
      </c>
      <c r="F32" s="14"/>
      <c r="G32" s="14">
        <v>1</v>
      </c>
      <c r="H32" s="14"/>
      <c r="I32" s="14">
        <v>1</v>
      </c>
      <c r="J32" s="14">
        <v>1</v>
      </c>
      <c r="K32" s="14">
        <v>1</v>
      </c>
      <c r="L32" s="14">
        <f>IF(ISERROR(VLOOKUP(surveyHistory!A32,environment93!$A$2:$E$333,5)),0,1)</f>
        <v>1</v>
      </c>
      <c r="M32" s="14">
        <f>IF(ISBLANK(VLOOKUP(surveyHistory!A32,environment05!$A$2:$E$333,3)),0,1)</f>
        <v>1</v>
      </c>
      <c r="O32" s="15" t="s">
        <v>6</v>
      </c>
      <c r="Q32" s="14">
        <f t="shared" si="3"/>
        <v>7</v>
      </c>
      <c r="R32" s="14">
        <f t="shared" si="4"/>
        <v>3</v>
      </c>
      <c r="S32" s="14">
        <f t="shared" si="5"/>
        <v>2</v>
      </c>
      <c r="T32" s="14">
        <f t="shared" si="6"/>
        <v>2</v>
      </c>
    </row>
    <row r="33" spans="1:20" x14ac:dyDescent="0.2">
      <c r="A33" s="13" t="s">
        <v>708</v>
      </c>
      <c r="B33" s="14" t="s">
        <v>69</v>
      </c>
      <c r="C33" s="53">
        <v>590399.19516300003</v>
      </c>
      <c r="D33" s="53">
        <v>6238503.32424</v>
      </c>
      <c r="E33" s="14">
        <v>1</v>
      </c>
      <c r="F33" s="14"/>
      <c r="G33" s="14">
        <v>1</v>
      </c>
      <c r="H33" s="14"/>
      <c r="I33" s="14">
        <v>0</v>
      </c>
      <c r="J33" s="14">
        <v>0</v>
      </c>
      <c r="K33" s="14">
        <v>0</v>
      </c>
      <c r="L33" s="14">
        <f>IF(ISERROR(VLOOKUP(surveyHistory!A33,environment93!$A$2:$E$333,5)),0,1)</f>
        <v>0</v>
      </c>
      <c r="M33" s="14">
        <f>IF(ISBLANK(VLOOKUP(surveyHistory!A33,environment05!$A$2:$E$333,3)),0,1)</f>
        <v>0</v>
      </c>
      <c r="O33" s="15" t="s">
        <v>13</v>
      </c>
      <c r="Q33" s="14">
        <f t="shared" si="3"/>
        <v>2</v>
      </c>
      <c r="R33" s="14">
        <f t="shared" si="4"/>
        <v>0</v>
      </c>
      <c r="S33" s="14">
        <f t="shared" si="5"/>
        <v>0</v>
      </c>
      <c r="T33" s="14">
        <f t="shared" si="6"/>
        <v>2</v>
      </c>
    </row>
    <row r="34" spans="1:20" x14ac:dyDescent="0.2">
      <c r="A34" s="13" t="s">
        <v>709</v>
      </c>
      <c r="B34" s="14" t="s">
        <v>71</v>
      </c>
      <c r="C34" s="53">
        <v>590405.557929</v>
      </c>
      <c r="D34" s="53">
        <v>6238593.0132999998</v>
      </c>
      <c r="E34" s="14">
        <v>1</v>
      </c>
      <c r="F34" s="14"/>
      <c r="G34" s="14">
        <v>1</v>
      </c>
      <c r="H34" s="14"/>
      <c r="I34" s="14">
        <v>1</v>
      </c>
      <c r="J34" s="14">
        <v>1</v>
      </c>
      <c r="K34" s="14">
        <v>1</v>
      </c>
      <c r="L34" s="14">
        <f>IF(ISERROR(VLOOKUP(surveyHistory!A34,environment93!$A$2:$E$333,5)),0,1)</f>
        <v>1</v>
      </c>
      <c r="M34" s="14">
        <f>IF(ISBLANK(VLOOKUP(surveyHistory!A34,environment05!$A$2:$E$333,3)),0,1)</f>
        <v>1</v>
      </c>
      <c r="O34" s="15" t="s">
        <v>6</v>
      </c>
      <c r="Q34" s="14">
        <f t="shared" si="3"/>
        <v>7</v>
      </c>
      <c r="R34" s="14">
        <f t="shared" si="4"/>
        <v>3</v>
      </c>
      <c r="S34" s="14">
        <f t="shared" si="5"/>
        <v>2</v>
      </c>
      <c r="T34" s="14">
        <f t="shared" si="6"/>
        <v>2</v>
      </c>
    </row>
    <row r="35" spans="1:20" x14ac:dyDescent="0.2">
      <c r="A35" s="13" t="s">
        <v>710</v>
      </c>
      <c r="B35" s="14" t="s">
        <v>73</v>
      </c>
      <c r="C35" s="53">
        <v>590411.83669400006</v>
      </c>
      <c r="D35" s="53">
        <v>6238693.602</v>
      </c>
      <c r="E35" s="14">
        <v>1</v>
      </c>
      <c r="F35" s="14"/>
      <c r="G35" s="14">
        <v>1</v>
      </c>
      <c r="H35" s="14"/>
      <c r="I35" s="14">
        <v>1</v>
      </c>
      <c r="J35" s="14">
        <v>1</v>
      </c>
      <c r="K35" s="14">
        <v>1</v>
      </c>
      <c r="L35" s="14">
        <f>IF(ISERROR(VLOOKUP(surveyHistory!A35,environment93!$A$2:$E$333,5)),0,1)</f>
        <v>1</v>
      </c>
      <c r="M35" s="14">
        <f>IF(ISBLANK(VLOOKUP(surveyHistory!A35,environment05!$A$2:$E$333,3)),0,1)</f>
        <v>1</v>
      </c>
      <c r="O35" s="15" t="s">
        <v>13</v>
      </c>
      <c r="Q35" s="14">
        <f t="shared" si="3"/>
        <v>7</v>
      </c>
      <c r="R35" s="14">
        <f t="shared" si="4"/>
        <v>3</v>
      </c>
      <c r="S35" s="14">
        <f t="shared" si="5"/>
        <v>2</v>
      </c>
      <c r="T35" s="14">
        <f t="shared" si="6"/>
        <v>2</v>
      </c>
    </row>
    <row r="36" spans="1:20" x14ac:dyDescent="0.2">
      <c r="A36" s="13" t="s">
        <v>711</v>
      </c>
      <c r="B36" s="14" t="s">
        <v>75</v>
      </c>
      <c r="C36" s="53">
        <v>590396.26846399996</v>
      </c>
      <c r="D36" s="53">
        <v>6238794.2899799999</v>
      </c>
      <c r="E36" s="14">
        <v>0</v>
      </c>
      <c r="F36" s="14"/>
      <c r="G36" s="14">
        <v>1</v>
      </c>
      <c r="H36" s="14"/>
      <c r="I36" s="14">
        <v>1</v>
      </c>
      <c r="J36" s="14">
        <v>0</v>
      </c>
      <c r="K36" s="14">
        <v>1</v>
      </c>
      <c r="L36" s="14">
        <f>IF(ISERROR(VLOOKUP(surveyHistory!A36,environment93!$A$2:$E$333,5)),0,1)</f>
        <v>1</v>
      </c>
      <c r="M36" s="14">
        <f>IF(ISBLANK(VLOOKUP(surveyHistory!A36,environment05!$A$2:$E$333,3)),0,1)</f>
        <v>1</v>
      </c>
      <c r="O36" s="15" t="s">
        <v>13</v>
      </c>
      <c r="Q36" s="14">
        <f t="shared" si="3"/>
        <v>5</v>
      </c>
      <c r="R36" s="14">
        <f t="shared" si="4"/>
        <v>2</v>
      </c>
      <c r="S36" s="14">
        <f t="shared" si="5"/>
        <v>2</v>
      </c>
      <c r="T36" s="14">
        <f t="shared" si="6"/>
        <v>1</v>
      </c>
    </row>
    <row r="37" spans="1:20" x14ac:dyDescent="0.2">
      <c r="A37" s="13" t="s">
        <v>712</v>
      </c>
      <c r="B37" s="14" t="s">
        <v>78</v>
      </c>
      <c r="C37" s="53">
        <v>590404.86972199997</v>
      </c>
      <c r="D37" s="53">
        <v>6238900.5231699999</v>
      </c>
      <c r="E37" s="14">
        <v>0</v>
      </c>
      <c r="F37" s="14"/>
      <c r="G37" s="14">
        <v>1</v>
      </c>
      <c r="H37" s="14"/>
      <c r="I37" s="14">
        <v>0</v>
      </c>
      <c r="J37" s="14">
        <v>0</v>
      </c>
      <c r="K37" s="14">
        <v>0</v>
      </c>
      <c r="L37" s="14">
        <f>IF(ISERROR(VLOOKUP(surveyHistory!A37,environment93!$A$2:$E$333,5)),0,1)</f>
        <v>0</v>
      </c>
      <c r="M37" s="14">
        <f>IF(ISBLANK(VLOOKUP(surveyHistory!A37,environment05!$A$2:$E$333,3)),0,1)</f>
        <v>0</v>
      </c>
      <c r="O37" s="15" t="s">
        <v>76</v>
      </c>
      <c r="Q37" s="14">
        <f t="shared" si="3"/>
        <v>1</v>
      </c>
      <c r="R37" s="14">
        <f t="shared" si="4"/>
        <v>0</v>
      </c>
      <c r="S37" s="14">
        <f t="shared" si="5"/>
        <v>0</v>
      </c>
      <c r="T37" s="14">
        <f t="shared" si="6"/>
        <v>1</v>
      </c>
    </row>
    <row r="38" spans="1:20" x14ac:dyDescent="0.2">
      <c r="A38" s="13" t="s">
        <v>713</v>
      </c>
      <c r="B38" s="14" t="s">
        <v>80</v>
      </c>
      <c r="C38" s="53">
        <v>590401.87310199998</v>
      </c>
      <c r="D38" s="53">
        <v>6238992.3306099996</v>
      </c>
      <c r="E38" s="14">
        <v>1</v>
      </c>
      <c r="F38" s="14"/>
      <c r="G38" s="14">
        <v>1</v>
      </c>
      <c r="H38" s="14"/>
      <c r="I38" s="14">
        <v>1</v>
      </c>
      <c r="J38" s="14">
        <v>1</v>
      </c>
      <c r="K38" s="14">
        <v>1</v>
      </c>
      <c r="L38" s="14">
        <f>IF(ISERROR(VLOOKUP(surveyHistory!A38,environment93!$A$2:$E$333,5)),0,1)</f>
        <v>1</v>
      </c>
      <c r="M38" s="14">
        <f>IF(ISBLANK(VLOOKUP(surveyHistory!A38,environment05!$A$2:$E$333,3)),0,1)</f>
        <v>1</v>
      </c>
      <c r="O38" s="15" t="s">
        <v>6</v>
      </c>
      <c r="Q38" s="14">
        <f t="shared" si="3"/>
        <v>7</v>
      </c>
      <c r="R38" s="14">
        <f t="shared" si="4"/>
        <v>3</v>
      </c>
      <c r="S38" s="14">
        <f t="shared" si="5"/>
        <v>2</v>
      </c>
      <c r="T38" s="14">
        <f t="shared" si="6"/>
        <v>2</v>
      </c>
    </row>
    <row r="39" spans="1:20" x14ac:dyDescent="0.2">
      <c r="A39" s="13" t="s">
        <v>714</v>
      </c>
      <c r="B39" s="14" t="s">
        <v>82</v>
      </c>
      <c r="C39" s="53">
        <v>590409.37725300004</v>
      </c>
      <c r="D39" s="53">
        <v>6239096.8764599999</v>
      </c>
      <c r="E39" s="14">
        <v>1</v>
      </c>
      <c r="F39" s="14"/>
      <c r="G39" s="14">
        <v>1</v>
      </c>
      <c r="H39" s="14"/>
      <c r="I39" s="14">
        <v>1</v>
      </c>
      <c r="J39" s="14">
        <v>1</v>
      </c>
      <c r="K39" s="14">
        <v>1</v>
      </c>
      <c r="L39" s="14">
        <f>IF(ISERROR(VLOOKUP(surveyHistory!A39,environment93!$A$2:$E$333,5)),0,1)</f>
        <v>1</v>
      </c>
      <c r="M39" s="14">
        <f>IF(ISBLANK(VLOOKUP(surveyHistory!A39,environment05!$A$2:$E$333,3)),0,1)</f>
        <v>1</v>
      </c>
      <c r="O39" s="15" t="s">
        <v>6</v>
      </c>
      <c r="Q39" s="14">
        <f t="shared" si="3"/>
        <v>7</v>
      </c>
      <c r="R39" s="14">
        <f t="shared" si="4"/>
        <v>3</v>
      </c>
      <c r="S39" s="14">
        <f t="shared" si="5"/>
        <v>2</v>
      </c>
      <c r="T39" s="14">
        <f t="shared" si="6"/>
        <v>2</v>
      </c>
    </row>
    <row r="40" spans="1:20" x14ac:dyDescent="0.2">
      <c r="A40" s="13" t="s">
        <v>715</v>
      </c>
      <c r="B40" s="14" t="s">
        <v>84</v>
      </c>
      <c r="C40" s="53">
        <v>590408.75065199996</v>
      </c>
      <c r="D40" s="53">
        <v>6239188.4392799996</v>
      </c>
      <c r="E40" s="14">
        <v>1</v>
      </c>
      <c r="F40" s="14"/>
      <c r="G40" s="14">
        <v>1</v>
      </c>
      <c r="H40" s="14"/>
      <c r="I40" s="14">
        <v>1</v>
      </c>
      <c r="J40" s="14">
        <v>1</v>
      </c>
      <c r="K40" s="14">
        <v>1</v>
      </c>
      <c r="L40" s="14">
        <f>IF(ISERROR(VLOOKUP(surveyHistory!A40,environment93!$A$2:$E$333,5)),0,1)</f>
        <v>1</v>
      </c>
      <c r="M40" s="14">
        <f>IF(ISBLANK(VLOOKUP(surveyHistory!A40,environment05!$A$2:$E$333,3)),0,1)</f>
        <v>1</v>
      </c>
      <c r="O40" s="15" t="s">
        <v>6</v>
      </c>
      <c r="Q40" s="14">
        <f t="shared" si="3"/>
        <v>7</v>
      </c>
      <c r="R40" s="14">
        <f t="shared" si="4"/>
        <v>3</v>
      </c>
      <c r="S40" s="14">
        <f t="shared" si="5"/>
        <v>2</v>
      </c>
      <c r="T40" s="14">
        <f t="shared" si="6"/>
        <v>2</v>
      </c>
    </row>
    <row r="41" spans="1:20" x14ac:dyDescent="0.2">
      <c r="A41" s="13" t="s">
        <v>716</v>
      </c>
      <c r="B41" s="14" t="s">
        <v>86</v>
      </c>
      <c r="C41" s="53">
        <v>590397.274064</v>
      </c>
      <c r="D41" s="53">
        <v>6239290.5646900004</v>
      </c>
      <c r="E41" s="14">
        <v>0</v>
      </c>
      <c r="F41" s="14"/>
      <c r="G41" s="14">
        <v>1</v>
      </c>
      <c r="H41" s="14"/>
      <c r="I41" s="14">
        <v>1</v>
      </c>
      <c r="J41" s="14">
        <v>1</v>
      </c>
      <c r="K41" s="14">
        <v>1</v>
      </c>
      <c r="L41" s="14">
        <f>IF(ISERROR(VLOOKUP(surveyHistory!A41,environment93!$A$2:$E$333,5)),0,1)</f>
        <v>1</v>
      </c>
      <c r="M41" s="14">
        <f>IF(ISBLANK(VLOOKUP(surveyHistory!A41,environment05!$A$2:$E$333,3)),0,1)</f>
        <v>1</v>
      </c>
      <c r="O41" s="15" t="s">
        <v>6</v>
      </c>
      <c r="Q41" s="14">
        <f t="shared" si="3"/>
        <v>6</v>
      </c>
      <c r="R41" s="14">
        <f t="shared" si="4"/>
        <v>3</v>
      </c>
      <c r="S41" s="14">
        <f t="shared" si="5"/>
        <v>2</v>
      </c>
      <c r="T41" s="14">
        <f t="shared" si="6"/>
        <v>1</v>
      </c>
    </row>
    <row r="42" spans="1:20" x14ac:dyDescent="0.2">
      <c r="A42" s="13" t="s">
        <v>717</v>
      </c>
      <c r="B42" s="14" t="s">
        <v>88</v>
      </c>
      <c r="C42" s="53">
        <v>590400.66419499996</v>
      </c>
      <c r="D42" s="53">
        <v>6239408.7013299996</v>
      </c>
      <c r="E42" s="14">
        <v>1</v>
      </c>
      <c r="F42" s="14"/>
      <c r="G42" s="14">
        <v>1</v>
      </c>
      <c r="H42" s="14"/>
      <c r="I42" s="14">
        <v>1</v>
      </c>
      <c r="J42" s="14">
        <v>0</v>
      </c>
      <c r="K42" s="14">
        <v>0</v>
      </c>
      <c r="L42" s="14">
        <f>IF(ISERROR(VLOOKUP(surveyHistory!A42,environment93!$A$2:$E$333,5)),0,1)</f>
        <v>1</v>
      </c>
      <c r="M42" s="14">
        <f>IF(ISBLANK(VLOOKUP(surveyHistory!A42,environment05!$A$2:$E$333,3)),0,1)</f>
        <v>0</v>
      </c>
      <c r="O42" s="15" t="s">
        <v>13</v>
      </c>
      <c r="Q42" s="14">
        <f t="shared" si="3"/>
        <v>4</v>
      </c>
      <c r="R42" s="14">
        <f t="shared" si="4"/>
        <v>1</v>
      </c>
      <c r="S42" s="14">
        <f t="shared" si="5"/>
        <v>1</v>
      </c>
      <c r="T42" s="14">
        <f t="shared" si="6"/>
        <v>2</v>
      </c>
    </row>
    <row r="43" spans="1:20" x14ac:dyDescent="0.2">
      <c r="A43" s="13" t="s">
        <v>718</v>
      </c>
      <c r="B43" s="14" t="s">
        <v>90</v>
      </c>
      <c r="C43" s="53">
        <v>590408.01284900005</v>
      </c>
      <c r="D43" s="53">
        <v>6239496.3762999997</v>
      </c>
      <c r="E43" s="14">
        <v>1</v>
      </c>
      <c r="F43" s="14"/>
      <c r="G43" s="14">
        <v>1</v>
      </c>
      <c r="H43" s="14"/>
      <c r="I43" s="14">
        <v>1</v>
      </c>
      <c r="J43" s="14">
        <v>1</v>
      </c>
      <c r="K43" s="14">
        <v>0</v>
      </c>
      <c r="L43" s="14">
        <f>IF(ISERROR(VLOOKUP(surveyHistory!A43,environment93!$A$2:$E$333,5)),0,1)</f>
        <v>1</v>
      </c>
      <c r="M43" s="14">
        <f>IF(ISBLANK(VLOOKUP(surveyHistory!A43,environment05!$A$2:$E$333,3)),0,1)</f>
        <v>0</v>
      </c>
      <c r="O43" s="15" t="s">
        <v>19</v>
      </c>
      <c r="Q43" s="14">
        <f t="shared" si="3"/>
        <v>5</v>
      </c>
      <c r="R43" s="14">
        <f t="shared" si="4"/>
        <v>2</v>
      </c>
      <c r="S43" s="14">
        <f t="shared" si="5"/>
        <v>1</v>
      </c>
      <c r="T43" s="14">
        <f t="shared" si="6"/>
        <v>2</v>
      </c>
    </row>
    <row r="44" spans="1:20" x14ac:dyDescent="0.2">
      <c r="A44" s="13" t="s">
        <v>719</v>
      </c>
      <c r="B44" s="14" t="s">
        <v>92</v>
      </c>
      <c r="C44" s="53">
        <v>590416.13996399997</v>
      </c>
      <c r="D44" s="53">
        <v>6239602.3955100002</v>
      </c>
      <c r="E44" s="14">
        <v>1</v>
      </c>
      <c r="F44" s="14"/>
      <c r="G44" s="14">
        <v>1</v>
      </c>
      <c r="H44" s="14"/>
      <c r="I44" s="14">
        <v>1</v>
      </c>
      <c r="J44" s="14">
        <v>1</v>
      </c>
      <c r="K44" s="14">
        <v>1</v>
      </c>
      <c r="L44" s="14">
        <f>IF(ISERROR(VLOOKUP(surveyHistory!A44,environment93!$A$2:$E$333,5)),0,1)</f>
        <v>1</v>
      </c>
      <c r="M44" s="14">
        <f>IF(ISBLANK(VLOOKUP(surveyHistory!A44,environment05!$A$2:$E$333,3)),0,1)</f>
        <v>1</v>
      </c>
      <c r="O44" s="15" t="s">
        <v>13</v>
      </c>
      <c r="Q44" s="14">
        <f t="shared" si="3"/>
        <v>7</v>
      </c>
      <c r="R44" s="14">
        <f t="shared" si="4"/>
        <v>3</v>
      </c>
      <c r="S44" s="14">
        <f t="shared" si="5"/>
        <v>2</v>
      </c>
      <c r="T44" s="14">
        <f t="shared" si="6"/>
        <v>2</v>
      </c>
    </row>
    <row r="45" spans="1:20" x14ac:dyDescent="0.2">
      <c r="A45" s="13" t="s">
        <v>720</v>
      </c>
      <c r="B45" s="14" t="s">
        <v>94</v>
      </c>
      <c r="C45" s="53">
        <v>590412.06407299999</v>
      </c>
      <c r="D45" s="53">
        <v>6239700.5317500001</v>
      </c>
      <c r="E45" s="14">
        <v>1</v>
      </c>
      <c r="F45" s="14"/>
      <c r="G45" s="14">
        <v>1</v>
      </c>
      <c r="H45" s="14"/>
      <c r="I45" s="14">
        <v>1</v>
      </c>
      <c r="J45" s="14">
        <v>1</v>
      </c>
      <c r="K45" s="14">
        <v>1</v>
      </c>
      <c r="L45" s="14">
        <f>IF(ISERROR(VLOOKUP(surveyHistory!A45,environment93!$A$2:$E$333,5)),0,1)</f>
        <v>1</v>
      </c>
      <c r="M45" s="14">
        <f>IF(ISBLANK(VLOOKUP(surveyHistory!A45,environment05!$A$2:$E$333,3)),0,1)</f>
        <v>1</v>
      </c>
      <c r="O45" s="15" t="s">
        <v>19</v>
      </c>
      <c r="Q45" s="14">
        <f t="shared" si="3"/>
        <v>7</v>
      </c>
      <c r="R45" s="14">
        <f t="shared" si="4"/>
        <v>3</v>
      </c>
      <c r="S45" s="14">
        <f t="shared" si="5"/>
        <v>2</v>
      </c>
      <c r="T45" s="14">
        <f t="shared" si="6"/>
        <v>2</v>
      </c>
    </row>
    <row r="46" spans="1:20" x14ac:dyDescent="0.2">
      <c r="A46" s="13" t="s">
        <v>721</v>
      </c>
      <c r="B46" s="14" t="s">
        <v>96</v>
      </c>
      <c r="C46" s="53">
        <v>590491.84147500002</v>
      </c>
      <c r="D46" s="53">
        <v>6238488.1511399997</v>
      </c>
      <c r="E46" s="14">
        <v>1</v>
      </c>
      <c r="F46" s="14"/>
      <c r="G46" s="14">
        <v>1</v>
      </c>
      <c r="H46" s="14"/>
      <c r="I46" s="14">
        <v>1</v>
      </c>
      <c r="J46" s="14">
        <v>1</v>
      </c>
      <c r="K46" s="14">
        <v>1</v>
      </c>
      <c r="L46" s="14">
        <f>IF(ISERROR(VLOOKUP(surveyHistory!A46,environment93!$A$2:$E$333,5)),0,1)</f>
        <v>1</v>
      </c>
      <c r="M46" s="14">
        <f>IF(ISBLANK(VLOOKUP(surveyHistory!A46,environment05!$A$2:$E$333,3)),0,1)</f>
        <v>1</v>
      </c>
      <c r="O46" s="15" t="s">
        <v>13</v>
      </c>
      <c r="Q46" s="14">
        <f t="shared" si="3"/>
        <v>7</v>
      </c>
      <c r="R46" s="14">
        <f t="shared" si="4"/>
        <v>3</v>
      </c>
      <c r="S46" s="14">
        <f t="shared" si="5"/>
        <v>2</v>
      </c>
      <c r="T46" s="14">
        <f t="shared" si="6"/>
        <v>2</v>
      </c>
    </row>
    <row r="47" spans="1:20" x14ac:dyDescent="0.2">
      <c r="A47" s="13" t="s">
        <v>722</v>
      </c>
      <c r="B47" s="14" t="s">
        <v>98</v>
      </c>
      <c r="C47" s="53">
        <v>590518.06941400003</v>
      </c>
      <c r="D47" s="53">
        <v>6238591.25129</v>
      </c>
      <c r="E47" s="14">
        <v>1</v>
      </c>
      <c r="F47" s="14"/>
      <c r="G47" s="14">
        <v>1</v>
      </c>
      <c r="H47" s="14"/>
      <c r="I47" s="14">
        <v>1</v>
      </c>
      <c r="J47" s="14">
        <v>1</v>
      </c>
      <c r="K47" s="14">
        <v>1</v>
      </c>
      <c r="L47" s="14">
        <f>IF(ISERROR(VLOOKUP(surveyHistory!A47,environment93!$A$2:$E$333,5)),0,1)</f>
        <v>1</v>
      </c>
      <c r="M47" s="14">
        <f>IF(ISBLANK(VLOOKUP(surveyHistory!A47,environment05!$A$2:$E$333,3)),0,1)</f>
        <v>1</v>
      </c>
      <c r="O47" s="15" t="s">
        <v>6</v>
      </c>
      <c r="Q47" s="14">
        <f t="shared" si="3"/>
        <v>7</v>
      </c>
      <c r="R47" s="14">
        <f t="shared" si="4"/>
        <v>3</v>
      </c>
      <c r="S47" s="14">
        <f t="shared" si="5"/>
        <v>2</v>
      </c>
      <c r="T47" s="14">
        <f t="shared" si="6"/>
        <v>2</v>
      </c>
    </row>
    <row r="48" spans="1:20" x14ac:dyDescent="0.2">
      <c r="A48" s="13" t="s">
        <v>723</v>
      </c>
      <c r="B48" s="14" t="s">
        <v>100</v>
      </c>
      <c r="C48" s="53">
        <v>590503.34962500003</v>
      </c>
      <c r="D48" s="53">
        <v>6238685.4804199999</v>
      </c>
      <c r="E48" s="14">
        <v>1</v>
      </c>
      <c r="F48" s="14"/>
      <c r="G48" s="14">
        <v>1</v>
      </c>
      <c r="H48" s="14"/>
      <c r="I48" s="14">
        <v>1</v>
      </c>
      <c r="J48" s="14">
        <v>1</v>
      </c>
      <c r="K48" s="14">
        <v>1</v>
      </c>
      <c r="L48" s="14">
        <f>IF(ISERROR(VLOOKUP(surveyHistory!A48,environment93!$A$2:$E$333,5)),0,1)</f>
        <v>1</v>
      </c>
      <c r="M48" s="14">
        <f>IF(ISBLANK(VLOOKUP(surveyHistory!A48,environment05!$A$2:$E$333,3)),0,1)</f>
        <v>1</v>
      </c>
      <c r="O48" s="15" t="s">
        <v>6</v>
      </c>
      <c r="Q48" s="14">
        <f t="shared" si="3"/>
        <v>7</v>
      </c>
      <c r="R48" s="14">
        <f t="shared" si="4"/>
        <v>3</v>
      </c>
      <c r="S48" s="14">
        <f t="shared" si="5"/>
        <v>2</v>
      </c>
      <c r="T48" s="14">
        <f t="shared" si="6"/>
        <v>2</v>
      </c>
    </row>
    <row r="49" spans="1:20" x14ac:dyDescent="0.2">
      <c r="A49" s="13" t="s">
        <v>724</v>
      </c>
      <c r="B49" s="14" t="s">
        <v>102</v>
      </c>
      <c r="C49" s="53">
        <v>590506.76709400001</v>
      </c>
      <c r="D49" s="53">
        <v>6238795.09136</v>
      </c>
      <c r="E49" s="14">
        <v>1</v>
      </c>
      <c r="F49" s="14"/>
      <c r="G49" s="14">
        <v>1</v>
      </c>
      <c r="H49" s="14"/>
      <c r="I49" s="14">
        <v>1</v>
      </c>
      <c r="J49" s="14">
        <v>1</v>
      </c>
      <c r="K49" s="14">
        <v>1</v>
      </c>
      <c r="L49" s="14">
        <f>IF(ISERROR(VLOOKUP(surveyHistory!A49,environment93!$A$2:$E$333,5)),0,1)</f>
        <v>1</v>
      </c>
      <c r="M49" s="14">
        <f>IF(ISBLANK(VLOOKUP(surveyHistory!A49,environment05!$A$2:$E$333,3)),0,1)</f>
        <v>1</v>
      </c>
      <c r="O49" s="15" t="s">
        <v>6</v>
      </c>
      <c r="Q49" s="14">
        <f t="shared" si="3"/>
        <v>7</v>
      </c>
      <c r="R49" s="14">
        <f t="shared" si="4"/>
        <v>3</v>
      </c>
      <c r="S49" s="14">
        <f t="shared" si="5"/>
        <v>2</v>
      </c>
      <c r="T49" s="14">
        <f t="shared" si="6"/>
        <v>2</v>
      </c>
    </row>
    <row r="50" spans="1:20" x14ac:dyDescent="0.2">
      <c r="A50" s="13" t="s">
        <v>725</v>
      </c>
      <c r="B50" s="14" t="s">
        <v>104</v>
      </c>
      <c r="C50" s="53">
        <v>590486.82648100005</v>
      </c>
      <c r="D50" s="53">
        <v>6238887.1207900001</v>
      </c>
      <c r="E50" s="14">
        <v>1</v>
      </c>
      <c r="F50" s="14"/>
      <c r="G50" s="14">
        <v>1</v>
      </c>
      <c r="H50" s="14"/>
      <c r="I50" s="14">
        <v>1</v>
      </c>
      <c r="J50" s="14">
        <v>1</v>
      </c>
      <c r="K50" s="14">
        <v>1</v>
      </c>
      <c r="L50" s="14">
        <f>IF(ISERROR(VLOOKUP(surveyHistory!A50,environment93!$A$2:$E$333,5)),0,1)</f>
        <v>1</v>
      </c>
      <c r="M50" s="14">
        <f>IF(ISBLANK(VLOOKUP(surveyHistory!A50,environment05!$A$2:$E$333,3)),0,1)</f>
        <v>1</v>
      </c>
      <c r="O50" s="15" t="s">
        <v>13</v>
      </c>
      <c r="Q50" s="14">
        <f t="shared" si="3"/>
        <v>7</v>
      </c>
      <c r="R50" s="14">
        <f t="shared" si="4"/>
        <v>3</v>
      </c>
      <c r="S50" s="14">
        <f t="shared" si="5"/>
        <v>2</v>
      </c>
      <c r="T50" s="14">
        <f t="shared" si="6"/>
        <v>2</v>
      </c>
    </row>
    <row r="51" spans="1:20" x14ac:dyDescent="0.2">
      <c r="A51" s="13" t="s">
        <v>726</v>
      </c>
      <c r="B51" s="14" t="s">
        <v>107</v>
      </c>
      <c r="C51" s="53">
        <v>590492.91111300001</v>
      </c>
      <c r="D51" s="53">
        <v>6238992.9755800003</v>
      </c>
      <c r="E51" s="14">
        <v>1</v>
      </c>
      <c r="F51" s="14"/>
      <c r="G51" s="14">
        <v>1</v>
      </c>
      <c r="H51" s="14"/>
      <c r="I51" s="14">
        <v>1</v>
      </c>
      <c r="J51" s="14">
        <v>1</v>
      </c>
      <c r="K51" s="14">
        <v>0</v>
      </c>
      <c r="L51" s="14">
        <f>IF(ISERROR(VLOOKUP(surveyHistory!A51,environment93!$A$2:$E$333,5)),0,1)</f>
        <v>1</v>
      </c>
      <c r="M51" s="14">
        <f>IF(ISBLANK(VLOOKUP(surveyHistory!A51,environment05!$A$2:$E$333,3)),0,1)</f>
        <v>0</v>
      </c>
      <c r="O51" s="15" t="s">
        <v>105</v>
      </c>
      <c r="Q51" s="14">
        <f t="shared" si="3"/>
        <v>5</v>
      </c>
      <c r="R51" s="14">
        <f t="shared" si="4"/>
        <v>2</v>
      </c>
      <c r="S51" s="14">
        <f t="shared" si="5"/>
        <v>1</v>
      </c>
      <c r="T51" s="14">
        <f t="shared" si="6"/>
        <v>2</v>
      </c>
    </row>
    <row r="52" spans="1:20" x14ac:dyDescent="0.2">
      <c r="A52" s="13" t="s">
        <v>727</v>
      </c>
      <c r="B52" s="14" t="s">
        <v>109</v>
      </c>
      <c r="C52" s="53">
        <v>590504.64451100002</v>
      </c>
      <c r="D52" s="53">
        <v>6239106.1458999999</v>
      </c>
      <c r="E52" s="14">
        <v>1</v>
      </c>
      <c r="F52" s="14"/>
      <c r="G52" s="14">
        <v>1</v>
      </c>
      <c r="H52" s="14"/>
      <c r="I52" s="14">
        <v>1</v>
      </c>
      <c r="J52" s="14">
        <v>1</v>
      </c>
      <c r="K52" s="14">
        <v>1</v>
      </c>
      <c r="L52" s="14">
        <f>IF(ISERROR(VLOOKUP(surveyHistory!A52,environment93!$A$2:$E$333,5)),0,1)</f>
        <v>1</v>
      </c>
      <c r="M52" s="14">
        <f>IF(ISBLANK(VLOOKUP(surveyHistory!A52,environment05!$A$2:$E$333,3)),0,1)</f>
        <v>1</v>
      </c>
      <c r="O52" s="15" t="s">
        <v>6</v>
      </c>
      <c r="Q52" s="14">
        <f t="shared" si="3"/>
        <v>7</v>
      </c>
      <c r="R52" s="14">
        <f t="shared" si="4"/>
        <v>3</v>
      </c>
      <c r="S52" s="14">
        <f t="shared" si="5"/>
        <v>2</v>
      </c>
      <c r="T52" s="14">
        <f t="shared" si="6"/>
        <v>2</v>
      </c>
    </row>
    <row r="53" spans="1:20" x14ac:dyDescent="0.2">
      <c r="A53" s="13" t="s">
        <v>728</v>
      </c>
      <c r="B53" s="14" t="s">
        <v>112</v>
      </c>
      <c r="C53" s="53">
        <v>590503.29308500001</v>
      </c>
      <c r="D53" s="53">
        <v>6239193.8790699998</v>
      </c>
      <c r="E53" s="14">
        <v>0</v>
      </c>
      <c r="F53" s="14"/>
      <c r="G53" s="14">
        <v>1</v>
      </c>
      <c r="H53" s="14"/>
      <c r="I53" s="14">
        <v>1</v>
      </c>
      <c r="J53" s="14">
        <v>1</v>
      </c>
      <c r="K53" s="14">
        <v>1</v>
      </c>
      <c r="L53" s="14">
        <f>IF(ISERROR(VLOOKUP(surveyHistory!A53,environment93!$A$2:$E$333,5)),0,1)</f>
        <v>1</v>
      </c>
      <c r="M53" s="14">
        <f>IF(ISBLANK(VLOOKUP(surveyHistory!A53,environment05!$A$2:$E$333,3)),0,1)</f>
        <v>1</v>
      </c>
      <c r="O53" s="15" t="s">
        <v>110</v>
      </c>
      <c r="Q53" s="14">
        <f t="shared" si="3"/>
        <v>6</v>
      </c>
      <c r="R53" s="14">
        <f t="shared" si="4"/>
        <v>3</v>
      </c>
      <c r="S53" s="14">
        <f t="shared" si="5"/>
        <v>2</v>
      </c>
      <c r="T53" s="14">
        <f t="shared" si="6"/>
        <v>1</v>
      </c>
    </row>
    <row r="54" spans="1:20" x14ac:dyDescent="0.2">
      <c r="A54" s="13" t="s">
        <v>729</v>
      </c>
      <c r="B54" s="14" t="s">
        <v>114</v>
      </c>
      <c r="C54" s="53">
        <v>590515.88385800004</v>
      </c>
      <c r="D54" s="53">
        <v>6239292.5419100001</v>
      </c>
      <c r="E54" s="14">
        <v>1</v>
      </c>
      <c r="F54" s="14"/>
      <c r="G54" s="14">
        <v>1</v>
      </c>
      <c r="H54" s="14"/>
      <c r="I54" s="14">
        <v>1</v>
      </c>
      <c r="J54" s="14">
        <v>1</v>
      </c>
      <c r="K54" s="14">
        <v>1</v>
      </c>
      <c r="L54" s="14">
        <f>IF(ISERROR(VLOOKUP(surveyHistory!A54,environment93!$A$2:$E$333,5)),0,1)</f>
        <v>1</v>
      </c>
      <c r="M54" s="14">
        <f>IF(ISBLANK(VLOOKUP(surveyHistory!A54,environment05!$A$2:$E$333,3)),0,1)</f>
        <v>1</v>
      </c>
      <c r="O54" s="15" t="s">
        <v>13</v>
      </c>
      <c r="Q54" s="14">
        <f t="shared" si="3"/>
        <v>7</v>
      </c>
      <c r="R54" s="14">
        <f t="shared" si="4"/>
        <v>3</v>
      </c>
      <c r="S54" s="14">
        <f t="shared" si="5"/>
        <v>2</v>
      </c>
      <c r="T54" s="14">
        <f t="shared" si="6"/>
        <v>2</v>
      </c>
    </row>
    <row r="55" spans="1:20" x14ac:dyDescent="0.2">
      <c r="A55" s="13" t="s">
        <v>730</v>
      </c>
      <c r="B55" s="14" t="s">
        <v>116</v>
      </c>
      <c r="C55" s="53">
        <v>590506.43209999998</v>
      </c>
      <c r="D55" s="53">
        <v>6239392.4286799999</v>
      </c>
      <c r="E55" s="14">
        <v>1</v>
      </c>
      <c r="F55" s="14"/>
      <c r="G55" s="14">
        <v>1</v>
      </c>
      <c r="H55" s="14"/>
      <c r="I55" s="14">
        <v>1</v>
      </c>
      <c r="J55" s="14">
        <v>1</v>
      </c>
      <c r="K55" s="14">
        <v>1</v>
      </c>
      <c r="L55" s="14">
        <f>IF(ISERROR(VLOOKUP(surveyHistory!A55,environment93!$A$2:$E$333,5)),0,1)</f>
        <v>1</v>
      </c>
      <c r="M55" s="14">
        <f>IF(ISBLANK(VLOOKUP(surveyHistory!A55,environment05!$A$2:$E$333,3)),0,1)</f>
        <v>1</v>
      </c>
      <c r="O55" s="15" t="s">
        <v>6</v>
      </c>
      <c r="Q55" s="14">
        <f t="shared" si="3"/>
        <v>7</v>
      </c>
      <c r="R55" s="14">
        <f t="shared" si="4"/>
        <v>3</v>
      </c>
      <c r="S55" s="14">
        <f t="shared" si="5"/>
        <v>2</v>
      </c>
      <c r="T55" s="14">
        <f t="shared" si="6"/>
        <v>2</v>
      </c>
    </row>
    <row r="56" spans="1:20" x14ac:dyDescent="0.2">
      <c r="A56" s="13" t="s">
        <v>731</v>
      </c>
      <c r="B56" s="14" t="s">
        <v>118</v>
      </c>
      <c r="C56" s="53">
        <v>590506.03628400003</v>
      </c>
      <c r="D56" s="53">
        <v>6239495.1033699997</v>
      </c>
      <c r="E56" s="14">
        <v>1</v>
      </c>
      <c r="F56" s="14"/>
      <c r="G56" s="14">
        <v>1</v>
      </c>
      <c r="H56" s="14"/>
      <c r="I56" s="14">
        <v>1</v>
      </c>
      <c r="J56" s="14">
        <v>1</v>
      </c>
      <c r="K56" s="14">
        <v>1</v>
      </c>
      <c r="L56" s="14">
        <f>IF(ISERROR(VLOOKUP(surveyHistory!A56,environment93!$A$2:$E$333,5)),0,1)</f>
        <v>1</v>
      </c>
      <c r="M56" s="14">
        <f>IF(ISBLANK(VLOOKUP(surveyHistory!A56,environment05!$A$2:$E$333,3)),0,1)</f>
        <v>1</v>
      </c>
      <c r="O56" s="15" t="s">
        <v>13</v>
      </c>
      <c r="Q56" s="14">
        <f t="shared" si="3"/>
        <v>7</v>
      </c>
      <c r="R56" s="14">
        <f t="shared" si="4"/>
        <v>3</v>
      </c>
      <c r="S56" s="14">
        <f t="shared" si="5"/>
        <v>2</v>
      </c>
      <c r="T56" s="14">
        <f t="shared" si="6"/>
        <v>2</v>
      </c>
    </row>
    <row r="57" spans="1:20" x14ac:dyDescent="0.2">
      <c r="A57" s="13" t="s">
        <v>732</v>
      </c>
      <c r="B57" s="14" t="s">
        <v>120</v>
      </c>
      <c r="C57" s="53">
        <v>590501.94262600003</v>
      </c>
      <c r="D57" s="53">
        <v>6239596.9266400002</v>
      </c>
      <c r="E57" s="14">
        <v>1</v>
      </c>
      <c r="F57" s="14"/>
      <c r="G57" s="14">
        <v>1</v>
      </c>
      <c r="H57" s="14"/>
      <c r="I57" s="14">
        <v>1</v>
      </c>
      <c r="J57" s="14">
        <v>1</v>
      </c>
      <c r="K57" s="14">
        <v>1</v>
      </c>
      <c r="L57" s="14">
        <f>IF(ISERROR(VLOOKUP(surveyHistory!A57,environment93!$A$2:$E$333,5)),0,1)</f>
        <v>1</v>
      </c>
      <c r="M57" s="14">
        <f>IF(ISBLANK(VLOOKUP(surveyHistory!A57,environment05!$A$2:$E$333,3)),0,1)</f>
        <v>1</v>
      </c>
      <c r="O57" s="15" t="s">
        <v>6</v>
      </c>
      <c r="Q57" s="14">
        <f t="shared" si="3"/>
        <v>7</v>
      </c>
      <c r="R57" s="14">
        <f t="shared" si="4"/>
        <v>3</v>
      </c>
      <c r="S57" s="14">
        <f t="shared" si="5"/>
        <v>2</v>
      </c>
      <c r="T57" s="14">
        <f t="shared" si="6"/>
        <v>2</v>
      </c>
    </row>
    <row r="58" spans="1:20" x14ac:dyDescent="0.2">
      <c r="A58" s="13" t="s">
        <v>733</v>
      </c>
      <c r="B58" s="14" t="s">
        <v>122</v>
      </c>
      <c r="C58" s="53">
        <v>590494.36063400004</v>
      </c>
      <c r="D58" s="53">
        <v>6239701.1649599997</v>
      </c>
      <c r="E58" s="14">
        <v>1</v>
      </c>
      <c r="F58" s="14"/>
      <c r="G58" s="14">
        <v>1</v>
      </c>
      <c r="H58" s="14"/>
      <c r="I58" s="14">
        <v>1</v>
      </c>
      <c r="J58" s="14">
        <v>1</v>
      </c>
      <c r="K58" s="14">
        <v>1</v>
      </c>
      <c r="L58" s="14">
        <f>IF(ISERROR(VLOOKUP(surveyHistory!A58,environment93!$A$2:$E$333,5)),0,1)</f>
        <v>1</v>
      </c>
      <c r="M58" s="14">
        <f>IF(ISBLANK(VLOOKUP(surveyHistory!A58,environment05!$A$2:$E$333,3)),0,1)</f>
        <v>1</v>
      </c>
      <c r="O58" s="15" t="s">
        <v>6</v>
      </c>
      <c r="Q58" s="14">
        <f t="shared" si="3"/>
        <v>7</v>
      </c>
      <c r="R58" s="14">
        <f t="shared" si="4"/>
        <v>3</v>
      </c>
      <c r="S58" s="14">
        <f t="shared" si="5"/>
        <v>2</v>
      </c>
      <c r="T58" s="14">
        <f t="shared" si="6"/>
        <v>2</v>
      </c>
    </row>
    <row r="59" spans="1:20" x14ac:dyDescent="0.2">
      <c r="A59" s="13" t="s">
        <v>734</v>
      </c>
      <c r="B59" s="14" t="s">
        <v>124</v>
      </c>
      <c r="C59" s="53">
        <v>590492.97629999998</v>
      </c>
      <c r="D59" s="53">
        <v>6239800.72805</v>
      </c>
      <c r="E59" s="14">
        <v>0</v>
      </c>
      <c r="F59" s="14"/>
      <c r="G59" s="14">
        <v>1</v>
      </c>
      <c r="H59" s="14"/>
      <c r="I59" s="14">
        <v>1</v>
      </c>
      <c r="J59" s="14">
        <v>1</v>
      </c>
      <c r="K59" s="14">
        <v>0</v>
      </c>
      <c r="L59" s="14">
        <f>IF(ISERROR(VLOOKUP(surveyHistory!A59,environment93!$A$2:$E$333,5)),0,1)</f>
        <v>1</v>
      </c>
      <c r="M59" s="14">
        <f>IF(ISBLANK(VLOOKUP(surveyHistory!A59,environment05!$A$2:$E$333,3)),0,1)</f>
        <v>0</v>
      </c>
      <c r="O59" s="15" t="s">
        <v>13</v>
      </c>
      <c r="Q59" s="14">
        <f t="shared" si="3"/>
        <v>4</v>
      </c>
      <c r="R59" s="14">
        <f t="shared" si="4"/>
        <v>2</v>
      </c>
      <c r="S59" s="14">
        <f t="shared" si="5"/>
        <v>1</v>
      </c>
      <c r="T59" s="14">
        <f t="shared" si="6"/>
        <v>1</v>
      </c>
    </row>
    <row r="60" spans="1:20" x14ac:dyDescent="0.2">
      <c r="A60" s="13" t="s">
        <v>735</v>
      </c>
      <c r="B60" s="14" t="s">
        <v>126</v>
      </c>
      <c r="C60" s="53">
        <v>590604.47275199997</v>
      </c>
      <c r="D60" s="53">
        <v>6238499.3739700001</v>
      </c>
      <c r="E60" s="14">
        <v>0</v>
      </c>
      <c r="F60" s="14"/>
      <c r="G60" s="14">
        <v>1</v>
      </c>
      <c r="H60" s="14"/>
      <c r="I60" s="14">
        <v>0</v>
      </c>
      <c r="J60" s="14">
        <v>0</v>
      </c>
      <c r="K60" s="14">
        <v>0</v>
      </c>
      <c r="L60" s="14">
        <f>IF(ISERROR(VLOOKUP(surveyHistory!A60,environment93!$A$2:$E$333,5)),0,1)</f>
        <v>0</v>
      </c>
      <c r="M60" s="14">
        <f>IF(ISBLANK(VLOOKUP(surveyHistory!A60,environment05!$A$2:$E$333,3)),0,1)</f>
        <v>0</v>
      </c>
      <c r="O60" s="15" t="s">
        <v>13</v>
      </c>
      <c r="Q60" s="14">
        <f t="shared" si="3"/>
        <v>1</v>
      </c>
      <c r="R60" s="14">
        <f t="shared" si="4"/>
        <v>0</v>
      </c>
      <c r="S60" s="14">
        <f t="shared" si="5"/>
        <v>0</v>
      </c>
      <c r="T60" s="14">
        <f t="shared" si="6"/>
        <v>1</v>
      </c>
    </row>
    <row r="61" spans="1:20" x14ac:dyDescent="0.2">
      <c r="A61" s="13" t="s">
        <v>736</v>
      </c>
      <c r="B61" s="14" t="s">
        <v>128</v>
      </c>
      <c r="C61" s="53">
        <v>590601.708124</v>
      </c>
      <c r="D61" s="53">
        <v>6238597.6657999996</v>
      </c>
      <c r="E61" s="14">
        <v>1</v>
      </c>
      <c r="F61" s="14"/>
      <c r="G61" s="14">
        <v>1</v>
      </c>
      <c r="H61" s="14"/>
      <c r="I61" s="14">
        <v>1</v>
      </c>
      <c r="J61" s="14">
        <v>1</v>
      </c>
      <c r="K61" s="14">
        <v>1</v>
      </c>
      <c r="L61" s="14">
        <f>IF(ISERROR(VLOOKUP(surveyHistory!A61,environment93!$A$2:$E$333,5)),0,1)</f>
        <v>1</v>
      </c>
      <c r="M61" s="14">
        <f>IF(ISBLANK(VLOOKUP(surveyHistory!A61,environment05!$A$2:$E$333,3)),0,1)</f>
        <v>1</v>
      </c>
      <c r="O61" s="15" t="s">
        <v>13</v>
      </c>
      <c r="Q61" s="14">
        <f t="shared" si="3"/>
        <v>7</v>
      </c>
      <c r="R61" s="14">
        <f t="shared" si="4"/>
        <v>3</v>
      </c>
      <c r="S61" s="14">
        <f t="shared" si="5"/>
        <v>2</v>
      </c>
      <c r="T61" s="14">
        <f t="shared" si="6"/>
        <v>2</v>
      </c>
    </row>
    <row r="62" spans="1:20" x14ac:dyDescent="0.2">
      <c r="A62" s="13" t="s">
        <v>737</v>
      </c>
      <c r="B62" s="14" t="s">
        <v>130</v>
      </c>
      <c r="C62" s="53">
        <v>590608.28367200005</v>
      </c>
      <c r="D62" s="53">
        <v>6238690.4597800002</v>
      </c>
      <c r="E62" s="14">
        <v>1</v>
      </c>
      <c r="F62" s="14"/>
      <c r="G62" s="14">
        <v>1</v>
      </c>
      <c r="H62" s="14"/>
      <c r="I62" s="14">
        <v>1</v>
      </c>
      <c r="J62" s="14">
        <v>1</v>
      </c>
      <c r="K62" s="14">
        <v>1</v>
      </c>
      <c r="L62" s="14">
        <f>IF(ISERROR(VLOOKUP(surveyHistory!A62,environment93!$A$2:$E$333,5)),0,1)</f>
        <v>1</v>
      </c>
      <c r="M62" s="14">
        <f>IF(ISBLANK(VLOOKUP(surveyHistory!A62,environment05!$A$2:$E$333,3)),0,1)</f>
        <v>1</v>
      </c>
      <c r="O62" s="15" t="s">
        <v>6</v>
      </c>
      <c r="Q62" s="14">
        <f t="shared" si="3"/>
        <v>7</v>
      </c>
      <c r="R62" s="14">
        <f t="shared" si="4"/>
        <v>3</v>
      </c>
      <c r="S62" s="14">
        <f t="shared" si="5"/>
        <v>2</v>
      </c>
      <c r="T62" s="14">
        <f t="shared" si="6"/>
        <v>2</v>
      </c>
    </row>
    <row r="63" spans="1:20" x14ac:dyDescent="0.2">
      <c r="A63" s="13" t="s">
        <v>738</v>
      </c>
      <c r="B63" s="14" t="s">
        <v>133</v>
      </c>
      <c r="C63" s="53">
        <v>590606.96302899998</v>
      </c>
      <c r="D63" s="53">
        <v>6238793.47707</v>
      </c>
      <c r="E63" s="14">
        <v>1</v>
      </c>
      <c r="F63" s="14"/>
      <c r="G63" s="14">
        <v>1</v>
      </c>
      <c r="H63" s="14"/>
      <c r="I63" s="14">
        <v>1</v>
      </c>
      <c r="J63" s="14">
        <v>1</v>
      </c>
      <c r="K63" s="14">
        <v>1</v>
      </c>
      <c r="L63" s="14">
        <f>IF(ISERROR(VLOOKUP(surveyHistory!A63,environment93!$A$2:$E$333,5)),0,1)</f>
        <v>1</v>
      </c>
      <c r="M63" s="14">
        <f>IF(ISBLANK(VLOOKUP(surveyHistory!A63,environment05!$A$2:$E$333,3)),0,1)</f>
        <v>1</v>
      </c>
      <c r="O63" s="15" t="s">
        <v>131</v>
      </c>
      <c r="Q63" s="14">
        <f t="shared" si="3"/>
        <v>7</v>
      </c>
      <c r="R63" s="14">
        <f t="shared" si="4"/>
        <v>3</v>
      </c>
      <c r="S63" s="14">
        <f t="shared" si="5"/>
        <v>2</v>
      </c>
      <c r="T63" s="14">
        <f t="shared" si="6"/>
        <v>2</v>
      </c>
    </row>
    <row r="64" spans="1:20" x14ac:dyDescent="0.2">
      <c r="A64" s="13" t="s">
        <v>739</v>
      </c>
      <c r="B64" s="14" t="s">
        <v>135</v>
      </c>
      <c r="C64" s="53">
        <v>590603.33626200003</v>
      </c>
      <c r="D64" s="53">
        <v>6238897.8632300003</v>
      </c>
      <c r="E64" s="14">
        <v>1</v>
      </c>
      <c r="F64" s="14"/>
      <c r="G64" s="14">
        <v>1</v>
      </c>
      <c r="H64" s="14"/>
      <c r="I64" s="14">
        <v>1</v>
      </c>
      <c r="J64" s="14">
        <v>1</v>
      </c>
      <c r="K64" s="14">
        <v>1</v>
      </c>
      <c r="L64" s="14">
        <f>IF(ISERROR(VLOOKUP(surveyHistory!A64,environment93!$A$2:$E$333,5)),0,1)</f>
        <v>1</v>
      </c>
      <c r="M64" s="14">
        <f>IF(ISBLANK(VLOOKUP(surveyHistory!A64,environment05!$A$2:$E$333,3)),0,1)</f>
        <v>1</v>
      </c>
      <c r="O64" s="15" t="s">
        <v>6</v>
      </c>
      <c r="Q64" s="14">
        <f t="shared" si="3"/>
        <v>7</v>
      </c>
      <c r="R64" s="14">
        <f t="shared" si="4"/>
        <v>3</v>
      </c>
      <c r="S64" s="14">
        <f t="shared" si="5"/>
        <v>2</v>
      </c>
      <c r="T64" s="14">
        <f t="shared" si="6"/>
        <v>2</v>
      </c>
    </row>
    <row r="65" spans="1:20" x14ac:dyDescent="0.2">
      <c r="A65" s="13" t="s">
        <v>740</v>
      </c>
      <c r="B65" s="14" t="s">
        <v>137</v>
      </c>
      <c r="C65" s="53">
        <v>590598.41894799995</v>
      </c>
      <c r="D65" s="53">
        <v>6238993.6069099996</v>
      </c>
      <c r="E65" s="14">
        <v>1</v>
      </c>
      <c r="F65" s="14"/>
      <c r="G65" s="14">
        <v>1</v>
      </c>
      <c r="H65" s="14"/>
      <c r="I65" s="14">
        <v>1</v>
      </c>
      <c r="J65" s="14">
        <v>1</v>
      </c>
      <c r="K65" s="14">
        <v>1</v>
      </c>
      <c r="L65" s="14">
        <f>IF(ISERROR(VLOOKUP(surveyHistory!A65,environment93!$A$2:$E$333,5)),0,1)</f>
        <v>1</v>
      </c>
      <c r="M65" s="14">
        <f>IF(ISBLANK(VLOOKUP(surveyHistory!A65,environment05!$A$2:$E$333,3)),0,1)</f>
        <v>1</v>
      </c>
      <c r="O65" s="15" t="s">
        <v>6</v>
      </c>
      <c r="Q65" s="14">
        <f t="shared" si="3"/>
        <v>7</v>
      </c>
      <c r="R65" s="14">
        <f t="shared" si="4"/>
        <v>3</v>
      </c>
      <c r="S65" s="14">
        <f t="shared" si="5"/>
        <v>2</v>
      </c>
      <c r="T65" s="14">
        <f t="shared" si="6"/>
        <v>2</v>
      </c>
    </row>
    <row r="66" spans="1:20" x14ac:dyDescent="0.2">
      <c r="A66" s="13" t="s">
        <v>741</v>
      </c>
      <c r="B66" s="14" t="s">
        <v>139</v>
      </c>
      <c r="C66" s="53">
        <v>590594.25633899996</v>
      </c>
      <c r="D66" s="53">
        <v>6239097.1840199996</v>
      </c>
      <c r="E66" s="14">
        <v>1</v>
      </c>
      <c r="F66" s="14"/>
      <c r="G66" s="14">
        <v>1</v>
      </c>
      <c r="H66" s="14"/>
      <c r="I66" s="14">
        <v>1</v>
      </c>
      <c r="J66" s="14">
        <v>1</v>
      </c>
      <c r="K66" s="14">
        <v>1</v>
      </c>
      <c r="L66" s="14">
        <f>IF(ISERROR(VLOOKUP(surveyHistory!A66,environment93!$A$2:$E$333,5)),0,1)</f>
        <v>1</v>
      </c>
      <c r="M66" s="14">
        <f>IF(ISBLANK(VLOOKUP(surveyHistory!A66,environment05!$A$2:$E$333,3)),0,1)</f>
        <v>1</v>
      </c>
      <c r="O66" s="15" t="s">
        <v>6</v>
      </c>
      <c r="Q66" s="14">
        <f t="shared" si="3"/>
        <v>7</v>
      </c>
      <c r="R66" s="14">
        <f t="shared" si="4"/>
        <v>3</v>
      </c>
      <c r="S66" s="14">
        <f t="shared" si="5"/>
        <v>2</v>
      </c>
      <c r="T66" s="14">
        <f t="shared" si="6"/>
        <v>2</v>
      </c>
    </row>
    <row r="67" spans="1:20" x14ac:dyDescent="0.2">
      <c r="A67" s="13" t="s">
        <v>742</v>
      </c>
      <c r="B67" s="14" t="s">
        <v>141</v>
      </c>
      <c r="C67" s="53">
        <v>590603.74832400004</v>
      </c>
      <c r="D67" s="53">
        <v>6239197.8970600003</v>
      </c>
      <c r="E67" s="14">
        <v>1</v>
      </c>
      <c r="F67" s="14"/>
      <c r="G67" s="14">
        <v>1</v>
      </c>
      <c r="H67" s="14"/>
      <c r="I67" s="14">
        <v>1</v>
      </c>
      <c r="J67" s="14">
        <v>1</v>
      </c>
      <c r="K67" s="14">
        <v>1</v>
      </c>
      <c r="L67" s="14">
        <f>IF(ISERROR(VLOOKUP(surveyHistory!A67,environment93!$A$2:$E$333,5)),0,1)</f>
        <v>1</v>
      </c>
      <c r="M67" s="14">
        <f>IF(ISBLANK(VLOOKUP(surveyHistory!A67,environment05!$A$2:$E$333,3)),0,1)</f>
        <v>1</v>
      </c>
      <c r="O67" s="15" t="s">
        <v>6</v>
      </c>
      <c r="Q67" s="14">
        <f t="shared" si="3"/>
        <v>7</v>
      </c>
      <c r="R67" s="14">
        <f t="shared" si="4"/>
        <v>3</v>
      </c>
      <c r="S67" s="14">
        <f t="shared" si="5"/>
        <v>2</v>
      </c>
      <c r="T67" s="14">
        <f t="shared" si="6"/>
        <v>2</v>
      </c>
    </row>
    <row r="68" spans="1:20" x14ac:dyDescent="0.2">
      <c r="A68" s="13" t="s">
        <v>743</v>
      </c>
      <c r="B68" s="14" t="s">
        <v>143</v>
      </c>
      <c r="C68" s="53">
        <v>590603.10225800006</v>
      </c>
      <c r="D68" s="53">
        <v>6239282.0362999998</v>
      </c>
      <c r="E68" s="14">
        <v>1</v>
      </c>
      <c r="F68" s="14"/>
      <c r="G68" s="14">
        <v>1</v>
      </c>
      <c r="H68" s="14"/>
      <c r="I68" s="14">
        <v>1</v>
      </c>
      <c r="J68" s="14">
        <v>1</v>
      </c>
      <c r="K68" s="14">
        <v>1</v>
      </c>
      <c r="L68" s="14">
        <f>IF(ISERROR(VLOOKUP(surveyHistory!A68,environment93!$A$2:$E$333,5)),0,1)</f>
        <v>1</v>
      </c>
      <c r="M68" s="14">
        <f>IF(ISBLANK(VLOOKUP(surveyHistory!A68,environment05!$A$2:$E$333,3)),0,1)</f>
        <v>1</v>
      </c>
      <c r="O68" s="15" t="s">
        <v>6</v>
      </c>
      <c r="Q68" s="14">
        <f t="shared" si="3"/>
        <v>7</v>
      </c>
      <c r="R68" s="14">
        <f t="shared" si="4"/>
        <v>3</v>
      </c>
      <c r="S68" s="14">
        <f t="shared" si="5"/>
        <v>2</v>
      </c>
      <c r="T68" s="14">
        <f t="shared" si="6"/>
        <v>2</v>
      </c>
    </row>
    <row r="69" spans="1:20" x14ac:dyDescent="0.2">
      <c r="A69" s="13" t="s">
        <v>744</v>
      </c>
      <c r="B69" s="14" t="s">
        <v>145</v>
      </c>
      <c r="C69" s="53">
        <v>590605.26466300001</v>
      </c>
      <c r="D69" s="53">
        <v>6239396.8904999997</v>
      </c>
      <c r="E69" s="14">
        <v>1</v>
      </c>
      <c r="F69" s="14"/>
      <c r="G69" s="14">
        <v>1</v>
      </c>
      <c r="H69" s="14"/>
      <c r="I69" s="14">
        <v>1</v>
      </c>
      <c r="J69" s="14">
        <v>1</v>
      </c>
      <c r="K69" s="14">
        <v>1</v>
      </c>
      <c r="L69" s="14">
        <f>IF(ISERROR(VLOOKUP(surveyHistory!A69,environment93!$A$2:$E$333,5)),0,1)</f>
        <v>1</v>
      </c>
      <c r="M69" s="14">
        <f>IF(ISBLANK(VLOOKUP(surveyHistory!A69,environment05!$A$2:$E$333,3)),0,1)</f>
        <v>1</v>
      </c>
      <c r="O69" s="15" t="s">
        <v>6</v>
      </c>
      <c r="Q69" s="14">
        <f t="shared" si="3"/>
        <v>7</v>
      </c>
      <c r="R69" s="14">
        <f t="shared" si="4"/>
        <v>3</v>
      </c>
      <c r="S69" s="14">
        <f t="shared" si="5"/>
        <v>2</v>
      </c>
      <c r="T69" s="14">
        <f t="shared" si="6"/>
        <v>2</v>
      </c>
    </row>
    <row r="70" spans="1:20" x14ac:dyDescent="0.2">
      <c r="A70" s="13" t="s">
        <v>745</v>
      </c>
      <c r="B70" s="14" t="s">
        <v>147</v>
      </c>
      <c r="C70" s="53">
        <v>590603.95589400001</v>
      </c>
      <c r="D70" s="53">
        <v>6239498.2586200004</v>
      </c>
      <c r="E70" s="14">
        <v>1</v>
      </c>
      <c r="F70" s="14"/>
      <c r="G70" s="14">
        <v>1</v>
      </c>
      <c r="H70" s="14"/>
      <c r="I70" s="14">
        <v>1</v>
      </c>
      <c r="J70" s="14">
        <v>1</v>
      </c>
      <c r="K70" s="14">
        <v>1</v>
      </c>
      <c r="L70" s="14">
        <f>IF(ISERROR(VLOOKUP(surveyHistory!A70,environment93!$A$2:$E$333,5)),0,1)</f>
        <v>1</v>
      </c>
      <c r="M70" s="14">
        <f>IF(ISBLANK(VLOOKUP(surveyHistory!A70,environment05!$A$2:$E$333,3)),0,1)</f>
        <v>1</v>
      </c>
      <c r="O70" s="15" t="s">
        <v>6</v>
      </c>
      <c r="Q70" s="14">
        <f t="shared" ref="Q70:Q133" si="7">E70+G70+I70+J70+K70+L70+M70</f>
        <v>7</v>
      </c>
      <c r="R70" s="14">
        <f t="shared" ref="R70:R133" si="8">I70+J70+K70</f>
        <v>3</v>
      </c>
      <c r="S70" s="14">
        <f t="shared" ref="S70:S133" si="9">L70+M70</f>
        <v>2</v>
      </c>
      <c r="T70" s="14">
        <f t="shared" ref="T70:T133" si="10">E70+G70</f>
        <v>2</v>
      </c>
    </row>
    <row r="71" spans="1:20" x14ac:dyDescent="0.2">
      <c r="A71" s="13" t="s">
        <v>746</v>
      </c>
      <c r="B71" s="14" t="s">
        <v>149</v>
      </c>
      <c r="C71" s="53">
        <v>590613.76023100002</v>
      </c>
      <c r="D71" s="53">
        <v>6239596.4892199999</v>
      </c>
      <c r="E71" s="14">
        <v>1</v>
      </c>
      <c r="F71" s="14"/>
      <c r="G71" s="14">
        <v>1</v>
      </c>
      <c r="H71" s="14"/>
      <c r="I71" s="14">
        <v>1</v>
      </c>
      <c r="J71" s="14">
        <v>1</v>
      </c>
      <c r="K71" s="14">
        <v>1</v>
      </c>
      <c r="L71" s="14">
        <f>IF(ISERROR(VLOOKUP(surveyHistory!A71,environment93!$A$2:$E$333,5)),0,1)</f>
        <v>1</v>
      </c>
      <c r="M71" s="14">
        <f>IF(ISBLANK(VLOOKUP(surveyHistory!A71,environment05!$A$2:$E$333,3)),0,1)</f>
        <v>1</v>
      </c>
      <c r="O71" s="15" t="s">
        <v>6</v>
      </c>
      <c r="Q71" s="14">
        <f t="shared" si="7"/>
        <v>7</v>
      </c>
      <c r="R71" s="14">
        <f t="shared" si="8"/>
        <v>3</v>
      </c>
      <c r="S71" s="14">
        <f t="shared" si="9"/>
        <v>2</v>
      </c>
      <c r="T71" s="14">
        <f t="shared" si="10"/>
        <v>2</v>
      </c>
    </row>
    <row r="72" spans="1:20" x14ac:dyDescent="0.2">
      <c r="A72" s="13" t="s">
        <v>747</v>
      </c>
      <c r="B72" s="14" t="s">
        <v>150</v>
      </c>
      <c r="C72" s="53">
        <v>590607.33204699995</v>
      </c>
      <c r="D72" s="53">
        <v>6239695.7374799997</v>
      </c>
      <c r="E72" s="14">
        <v>0</v>
      </c>
      <c r="F72" s="14"/>
      <c r="G72" s="14">
        <v>1</v>
      </c>
      <c r="H72" s="14"/>
      <c r="I72" s="14">
        <v>1</v>
      </c>
      <c r="J72" s="14">
        <v>1</v>
      </c>
      <c r="K72" s="14">
        <v>0</v>
      </c>
      <c r="L72" s="14">
        <f>IF(ISERROR(VLOOKUP(surveyHistory!A72,environment93!$A$2:$E$333,5)),0,1)</f>
        <v>1</v>
      </c>
      <c r="M72" s="14">
        <f>IF(ISBLANK(VLOOKUP(surveyHistory!A72,environment05!$A$2:$E$333,3)),0,1)</f>
        <v>0</v>
      </c>
      <c r="O72" s="15" t="s">
        <v>13</v>
      </c>
      <c r="Q72" s="14">
        <f t="shared" si="7"/>
        <v>4</v>
      </c>
      <c r="R72" s="14">
        <f t="shared" si="8"/>
        <v>2</v>
      </c>
      <c r="S72" s="14">
        <f t="shared" si="9"/>
        <v>1</v>
      </c>
      <c r="T72" s="14">
        <f t="shared" si="10"/>
        <v>1</v>
      </c>
    </row>
    <row r="73" spans="1:20" x14ac:dyDescent="0.2">
      <c r="A73" s="13" t="s">
        <v>748</v>
      </c>
      <c r="B73" s="14" t="s">
        <v>152</v>
      </c>
      <c r="C73" s="53">
        <v>590593.35719400004</v>
      </c>
      <c r="D73" s="53">
        <v>6239805.3179200003</v>
      </c>
      <c r="E73" s="14">
        <v>1</v>
      </c>
      <c r="F73" s="14"/>
      <c r="G73" s="14">
        <v>1</v>
      </c>
      <c r="H73" s="14"/>
      <c r="I73" s="14">
        <v>1</v>
      </c>
      <c r="J73" s="14">
        <v>1</v>
      </c>
      <c r="K73" s="14">
        <v>0</v>
      </c>
      <c r="L73" s="14">
        <f>IF(ISERROR(VLOOKUP(surveyHistory!A73,environment93!$A$2:$E$333,5)),0,1)</f>
        <v>1</v>
      </c>
      <c r="M73" s="14">
        <f>IF(ISBLANK(VLOOKUP(surveyHistory!A73,environment05!$A$2:$E$333,3)),0,1)</f>
        <v>0</v>
      </c>
      <c r="O73" s="15" t="s">
        <v>110</v>
      </c>
      <c r="Q73" s="14">
        <f t="shared" si="7"/>
        <v>5</v>
      </c>
      <c r="R73" s="14">
        <f t="shared" si="8"/>
        <v>2</v>
      </c>
      <c r="S73" s="14">
        <f t="shared" si="9"/>
        <v>1</v>
      </c>
      <c r="T73" s="14">
        <f t="shared" si="10"/>
        <v>2</v>
      </c>
    </row>
    <row r="74" spans="1:20" x14ac:dyDescent="0.2">
      <c r="A74" s="13" t="s">
        <v>749</v>
      </c>
      <c r="B74" s="14" t="s">
        <v>154</v>
      </c>
      <c r="C74" s="53">
        <v>590581.89921499998</v>
      </c>
      <c r="D74" s="53">
        <v>6239897.2253</v>
      </c>
      <c r="E74" s="14">
        <v>1</v>
      </c>
      <c r="F74" s="14"/>
      <c r="G74" s="14">
        <v>1</v>
      </c>
      <c r="H74" s="14"/>
      <c r="I74" s="14">
        <v>1</v>
      </c>
      <c r="J74" s="14">
        <v>1</v>
      </c>
      <c r="K74" s="14">
        <v>1</v>
      </c>
      <c r="L74" s="14">
        <f>IF(ISERROR(VLOOKUP(surveyHistory!A74,environment93!$A$2:$E$333,5)),0,1)</f>
        <v>1</v>
      </c>
      <c r="M74" s="14">
        <f>IF(ISBLANK(VLOOKUP(surveyHistory!A74,environment05!$A$2:$E$333,3)),0,1)</f>
        <v>1</v>
      </c>
      <c r="O74" s="15" t="s">
        <v>13</v>
      </c>
      <c r="Q74" s="14">
        <f t="shared" si="7"/>
        <v>7</v>
      </c>
      <c r="R74" s="14">
        <f t="shared" si="8"/>
        <v>3</v>
      </c>
      <c r="S74" s="14">
        <f t="shared" si="9"/>
        <v>2</v>
      </c>
      <c r="T74" s="14">
        <f t="shared" si="10"/>
        <v>2</v>
      </c>
    </row>
    <row r="75" spans="1:20" x14ac:dyDescent="0.2">
      <c r="A75" s="13" t="s">
        <v>750</v>
      </c>
      <c r="B75" s="14" t="s">
        <v>156</v>
      </c>
      <c r="C75" s="53">
        <v>590695.22160699998</v>
      </c>
      <c r="D75" s="53">
        <v>6238604.1703700004</v>
      </c>
      <c r="E75" s="14">
        <v>1</v>
      </c>
      <c r="F75" s="14"/>
      <c r="G75" s="14">
        <v>1</v>
      </c>
      <c r="H75" s="14"/>
      <c r="I75" s="14">
        <v>1</v>
      </c>
      <c r="J75" s="14">
        <v>1</v>
      </c>
      <c r="K75" s="14">
        <v>1</v>
      </c>
      <c r="L75" s="14">
        <f>IF(ISERROR(VLOOKUP(surveyHistory!A75,environment93!$A$2:$E$333,5)),0,1)</f>
        <v>1</v>
      </c>
      <c r="M75" s="14">
        <f>IF(ISBLANK(VLOOKUP(surveyHistory!A75,environment05!$A$2:$E$333,3)),0,1)</f>
        <v>1</v>
      </c>
      <c r="O75" s="15" t="s">
        <v>13</v>
      </c>
      <c r="Q75" s="14">
        <f t="shared" si="7"/>
        <v>7</v>
      </c>
      <c r="R75" s="14">
        <f t="shared" si="8"/>
        <v>3</v>
      </c>
      <c r="S75" s="14">
        <f t="shared" si="9"/>
        <v>2</v>
      </c>
      <c r="T75" s="14">
        <f t="shared" si="10"/>
        <v>2</v>
      </c>
    </row>
    <row r="76" spans="1:20" x14ac:dyDescent="0.2">
      <c r="A76" s="13" t="s">
        <v>751</v>
      </c>
      <c r="B76" s="14" t="s">
        <v>158</v>
      </c>
      <c r="C76" s="53">
        <v>590694.82092800003</v>
      </c>
      <c r="D76" s="53">
        <v>6238702.3793900004</v>
      </c>
      <c r="E76" s="14">
        <v>1</v>
      </c>
      <c r="F76" s="14"/>
      <c r="G76" s="14">
        <v>1</v>
      </c>
      <c r="H76" s="14"/>
      <c r="I76" s="14">
        <v>1</v>
      </c>
      <c r="J76" s="14">
        <v>1</v>
      </c>
      <c r="K76" s="14">
        <v>1</v>
      </c>
      <c r="L76" s="14">
        <f>IF(ISERROR(VLOOKUP(surveyHistory!A76,environment93!$A$2:$E$333,5)),0,1)</f>
        <v>1</v>
      </c>
      <c r="M76" s="14">
        <f>IF(ISBLANK(VLOOKUP(surveyHistory!A76,environment05!$A$2:$E$333,3)),0,1)</f>
        <v>1</v>
      </c>
      <c r="O76" s="15" t="s">
        <v>13</v>
      </c>
      <c r="Q76" s="14">
        <f t="shared" si="7"/>
        <v>7</v>
      </c>
      <c r="R76" s="14">
        <f t="shared" si="8"/>
        <v>3</v>
      </c>
      <c r="S76" s="14">
        <f t="shared" si="9"/>
        <v>2</v>
      </c>
      <c r="T76" s="14">
        <f t="shared" si="10"/>
        <v>2</v>
      </c>
    </row>
    <row r="77" spans="1:20" x14ac:dyDescent="0.2">
      <c r="A77" s="13" t="s">
        <v>752</v>
      </c>
      <c r="B77" s="14" t="s">
        <v>160</v>
      </c>
      <c r="C77" s="53">
        <v>590700.22306400002</v>
      </c>
      <c r="D77" s="53">
        <v>6238795.1218400002</v>
      </c>
      <c r="E77" s="14">
        <v>1</v>
      </c>
      <c r="F77" s="14"/>
      <c r="G77" s="14">
        <v>1</v>
      </c>
      <c r="H77" s="14"/>
      <c r="I77" s="14">
        <v>1</v>
      </c>
      <c r="J77" s="14">
        <v>1</v>
      </c>
      <c r="K77" s="14">
        <v>1</v>
      </c>
      <c r="L77" s="14">
        <f>IF(ISERROR(VLOOKUP(surveyHistory!A77,environment93!$A$2:$E$333,5)),0,1)</f>
        <v>1</v>
      </c>
      <c r="M77" s="14">
        <f>IF(ISBLANK(VLOOKUP(surveyHistory!A77,environment05!$A$2:$E$333,3)),0,1)</f>
        <v>1</v>
      </c>
      <c r="O77" s="15" t="s">
        <v>6</v>
      </c>
      <c r="Q77" s="14">
        <f t="shared" si="7"/>
        <v>7</v>
      </c>
      <c r="R77" s="14">
        <f t="shared" si="8"/>
        <v>3</v>
      </c>
      <c r="S77" s="14">
        <f t="shared" si="9"/>
        <v>2</v>
      </c>
      <c r="T77" s="14">
        <f t="shared" si="10"/>
        <v>2</v>
      </c>
    </row>
    <row r="78" spans="1:20" x14ac:dyDescent="0.2">
      <c r="A78" s="13" t="s">
        <v>753</v>
      </c>
      <c r="B78" s="14" t="s">
        <v>162</v>
      </c>
      <c r="C78" s="53">
        <v>590696.93184600002</v>
      </c>
      <c r="D78" s="53">
        <v>6238895.6694099996</v>
      </c>
      <c r="E78" s="14">
        <v>1</v>
      </c>
      <c r="F78" s="14"/>
      <c r="G78" s="14">
        <v>1</v>
      </c>
      <c r="H78" s="14"/>
      <c r="I78" s="14">
        <v>1</v>
      </c>
      <c r="J78" s="14">
        <v>1</v>
      </c>
      <c r="K78" s="14">
        <v>1</v>
      </c>
      <c r="L78" s="14">
        <f>IF(ISERROR(VLOOKUP(surveyHistory!A78,environment93!$A$2:$E$333,5)),0,1)</f>
        <v>1</v>
      </c>
      <c r="M78" s="14">
        <f>IF(ISBLANK(VLOOKUP(surveyHistory!A78,environment05!$A$2:$E$333,3)),0,1)</f>
        <v>1</v>
      </c>
      <c r="O78" s="15" t="s">
        <v>13</v>
      </c>
      <c r="Q78" s="14">
        <f t="shared" si="7"/>
        <v>7</v>
      </c>
      <c r="R78" s="14">
        <f t="shared" si="8"/>
        <v>3</v>
      </c>
      <c r="S78" s="14">
        <f t="shared" si="9"/>
        <v>2</v>
      </c>
      <c r="T78" s="14">
        <f t="shared" si="10"/>
        <v>2</v>
      </c>
    </row>
    <row r="79" spans="1:20" x14ac:dyDescent="0.2">
      <c r="A79" s="13" t="s">
        <v>754</v>
      </c>
      <c r="B79" s="14" t="s">
        <v>164</v>
      </c>
      <c r="C79" s="53">
        <v>590703.66976800002</v>
      </c>
      <c r="D79" s="53">
        <v>6238990.72119</v>
      </c>
      <c r="E79" s="14">
        <v>0</v>
      </c>
      <c r="F79" s="14"/>
      <c r="G79" s="14">
        <v>1</v>
      </c>
      <c r="H79" s="14"/>
      <c r="I79" s="14">
        <v>1</v>
      </c>
      <c r="J79" s="14">
        <v>1</v>
      </c>
      <c r="K79" s="14">
        <v>1</v>
      </c>
      <c r="L79" s="14">
        <f>IF(ISERROR(VLOOKUP(surveyHistory!A79,environment93!$A$2:$E$333,5)),0,1)</f>
        <v>1</v>
      </c>
      <c r="M79" s="14">
        <f>IF(ISBLANK(VLOOKUP(surveyHistory!A79,environment05!$A$2:$E$333,3)),0,1)</f>
        <v>1</v>
      </c>
      <c r="O79" s="15" t="s">
        <v>6</v>
      </c>
      <c r="Q79" s="14">
        <f t="shared" si="7"/>
        <v>6</v>
      </c>
      <c r="R79" s="14">
        <f t="shared" si="8"/>
        <v>3</v>
      </c>
      <c r="S79" s="14">
        <f t="shared" si="9"/>
        <v>2</v>
      </c>
      <c r="T79" s="14">
        <f t="shared" si="10"/>
        <v>1</v>
      </c>
    </row>
    <row r="80" spans="1:20" x14ac:dyDescent="0.2">
      <c r="A80" s="13" t="s">
        <v>755</v>
      </c>
      <c r="B80" s="14" t="s">
        <v>166</v>
      </c>
      <c r="C80" s="53">
        <v>590742.81490899995</v>
      </c>
      <c r="D80" s="53">
        <v>6239084.3434600001</v>
      </c>
      <c r="E80" s="14">
        <v>1</v>
      </c>
      <c r="F80" s="14"/>
      <c r="G80" s="14">
        <v>1</v>
      </c>
      <c r="H80" s="14"/>
      <c r="I80" s="14">
        <v>1</v>
      </c>
      <c r="J80" s="14">
        <v>1</v>
      </c>
      <c r="K80" s="14">
        <v>1</v>
      </c>
      <c r="L80" s="14">
        <f>IF(ISERROR(VLOOKUP(surveyHistory!A80,environment93!$A$2:$E$333,5)),0,1)</f>
        <v>1</v>
      </c>
      <c r="M80" s="14">
        <f>IF(ISBLANK(VLOOKUP(surveyHistory!A80,environment05!$A$2:$E$333,3)),0,1)</f>
        <v>1</v>
      </c>
      <c r="O80" s="15" t="s">
        <v>6</v>
      </c>
      <c r="Q80" s="14">
        <f t="shared" si="7"/>
        <v>7</v>
      </c>
      <c r="R80" s="14">
        <f t="shared" si="8"/>
        <v>3</v>
      </c>
      <c r="S80" s="14">
        <f t="shared" si="9"/>
        <v>2</v>
      </c>
      <c r="T80" s="14">
        <f t="shared" si="10"/>
        <v>2</v>
      </c>
    </row>
    <row r="81" spans="1:20" x14ac:dyDescent="0.2">
      <c r="A81" s="13" t="s">
        <v>756</v>
      </c>
      <c r="B81" s="14" t="s">
        <v>169</v>
      </c>
      <c r="C81" s="53">
        <v>590707.30948199995</v>
      </c>
      <c r="D81" s="53">
        <v>6239205.4821600001</v>
      </c>
      <c r="E81" s="14">
        <v>1</v>
      </c>
      <c r="F81" s="14"/>
      <c r="G81" s="14">
        <v>1</v>
      </c>
      <c r="H81" s="14"/>
      <c r="I81" s="14">
        <v>1</v>
      </c>
      <c r="J81" s="14">
        <v>1</v>
      </c>
      <c r="K81" s="14">
        <v>1</v>
      </c>
      <c r="L81" s="14">
        <f>IF(ISERROR(VLOOKUP(surveyHistory!A81,environment93!$A$2:$E$333,5)),0,1)</f>
        <v>1</v>
      </c>
      <c r="M81" s="14">
        <f>IF(ISBLANK(VLOOKUP(surveyHistory!A81,environment05!$A$2:$E$333,3)),0,1)</f>
        <v>1</v>
      </c>
      <c r="O81" s="15" t="s">
        <v>167</v>
      </c>
      <c r="Q81" s="14">
        <f t="shared" si="7"/>
        <v>7</v>
      </c>
      <c r="R81" s="14">
        <f t="shared" si="8"/>
        <v>3</v>
      </c>
      <c r="S81" s="14">
        <f t="shared" si="9"/>
        <v>2</v>
      </c>
      <c r="T81" s="14">
        <f t="shared" si="10"/>
        <v>2</v>
      </c>
    </row>
    <row r="82" spans="1:20" x14ac:dyDescent="0.2">
      <c r="A82" s="13" t="s">
        <v>757</v>
      </c>
      <c r="B82" s="14" t="s">
        <v>171</v>
      </c>
      <c r="C82" s="53">
        <v>590698.14636500005</v>
      </c>
      <c r="D82" s="53">
        <v>6239296.46153</v>
      </c>
      <c r="E82" s="14">
        <v>0</v>
      </c>
      <c r="F82" s="14"/>
      <c r="G82" s="14">
        <v>1</v>
      </c>
      <c r="H82" s="14"/>
      <c r="I82" s="14">
        <v>1</v>
      </c>
      <c r="J82" s="14">
        <v>1</v>
      </c>
      <c r="K82" s="14">
        <v>1</v>
      </c>
      <c r="L82" s="14">
        <f>IF(ISERROR(VLOOKUP(surveyHistory!A82,environment93!$A$2:$E$333,5)),0,1)</f>
        <v>1</v>
      </c>
      <c r="M82" s="14">
        <f>IF(ISBLANK(VLOOKUP(surveyHistory!A82,environment05!$A$2:$E$333,3)),0,1)</f>
        <v>1</v>
      </c>
      <c r="O82" s="15" t="s">
        <v>13</v>
      </c>
      <c r="Q82" s="14">
        <f t="shared" si="7"/>
        <v>6</v>
      </c>
      <c r="R82" s="14">
        <f t="shared" si="8"/>
        <v>3</v>
      </c>
      <c r="S82" s="14">
        <f t="shared" si="9"/>
        <v>2</v>
      </c>
      <c r="T82" s="14">
        <f t="shared" si="10"/>
        <v>1</v>
      </c>
    </row>
    <row r="83" spans="1:20" x14ac:dyDescent="0.2">
      <c r="A83" s="13" t="s">
        <v>758</v>
      </c>
      <c r="B83" s="14" t="s">
        <v>174</v>
      </c>
      <c r="C83" s="53">
        <v>590700.00296900002</v>
      </c>
      <c r="D83" s="53">
        <v>6239403.2059800001</v>
      </c>
      <c r="E83" s="14">
        <v>1</v>
      </c>
      <c r="F83" s="14"/>
      <c r="G83" s="14">
        <v>1</v>
      </c>
      <c r="H83" s="14"/>
      <c r="I83" s="14">
        <v>1</v>
      </c>
      <c r="J83" s="14">
        <v>1</v>
      </c>
      <c r="K83" s="14">
        <v>1</v>
      </c>
      <c r="L83" s="14">
        <f>IF(ISERROR(VLOOKUP(surveyHistory!A83,environment93!$A$2:$E$333,5)),0,1)</f>
        <v>1</v>
      </c>
      <c r="M83" s="14">
        <f>IF(ISBLANK(VLOOKUP(surveyHistory!A83,environment05!$A$2:$E$333,3)),0,1)</f>
        <v>1</v>
      </c>
      <c r="O83" s="15" t="s">
        <v>172</v>
      </c>
      <c r="Q83" s="14">
        <f t="shared" si="7"/>
        <v>7</v>
      </c>
      <c r="R83" s="14">
        <f t="shared" si="8"/>
        <v>3</v>
      </c>
      <c r="S83" s="14">
        <f t="shared" si="9"/>
        <v>2</v>
      </c>
      <c r="T83" s="14">
        <f t="shared" si="10"/>
        <v>2</v>
      </c>
    </row>
    <row r="84" spans="1:20" x14ac:dyDescent="0.2">
      <c r="A84" s="13" t="s">
        <v>759</v>
      </c>
      <c r="B84" s="14" t="s">
        <v>176</v>
      </c>
      <c r="C84" s="53">
        <v>590697.17856899998</v>
      </c>
      <c r="D84" s="53">
        <v>6239484.9271900002</v>
      </c>
      <c r="E84" s="14">
        <v>1</v>
      </c>
      <c r="F84" s="14"/>
      <c r="G84" s="14">
        <v>1</v>
      </c>
      <c r="H84" s="14"/>
      <c r="I84" s="14">
        <v>1</v>
      </c>
      <c r="J84" s="14">
        <v>1</v>
      </c>
      <c r="K84" s="14">
        <v>1</v>
      </c>
      <c r="L84" s="14">
        <f>IF(ISERROR(VLOOKUP(surveyHistory!A84,environment93!$A$2:$E$333,5)),0,1)</f>
        <v>1</v>
      </c>
      <c r="M84" s="14">
        <f>IF(ISBLANK(VLOOKUP(surveyHistory!A84,environment05!$A$2:$E$333,3)),0,1)</f>
        <v>1</v>
      </c>
      <c r="O84" s="15" t="s">
        <v>6</v>
      </c>
      <c r="Q84" s="14">
        <f t="shared" si="7"/>
        <v>7</v>
      </c>
      <c r="R84" s="14">
        <f t="shared" si="8"/>
        <v>3</v>
      </c>
      <c r="S84" s="14">
        <f t="shared" si="9"/>
        <v>2</v>
      </c>
      <c r="T84" s="14">
        <f t="shared" si="10"/>
        <v>2</v>
      </c>
    </row>
    <row r="85" spans="1:20" x14ac:dyDescent="0.2">
      <c r="A85" s="13" t="s">
        <v>760</v>
      </c>
      <c r="B85" s="14" t="s">
        <v>178</v>
      </c>
      <c r="C85" s="53">
        <v>590698.06640799996</v>
      </c>
      <c r="D85" s="53">
        <v>6239584.7507600002</v>
      </c>
      <c r="E85" s="14">
        <v>1</v>
      </c>
      <c r="F85" s="14"/>
      <c r="G85" s="14">
        <v>1</v>
      </c>
      <c r="H85" s="14"/>
      <c r="I85" s="14">
        <v>1</v>
      </c>
      <c r="J85" s="14">
        <v>1</v>
      </c>
      <c r="K85" s="14">
        <v>0</v>
      </c>
      <c r="L85" s="14">
        <f>IF(ISERROR(VLOOKUP(surveyHistory!A85,environment93!$A$2:$E$333,5)),0,1)</f>
        <v>1</v>
      </c>
      <c r="M85" s="14">
        <f>IF(ISBLANK(VLOOKUP(surveyHistory!A85,environment05!$A$2:$E$333,3)),0,1)</f>
        <v>0</v>
      </c>
      <c r="O85" s="15" t="s">
        <v>6</v>
      </c>
      <c r="Q85" s="14">
        <f t="shared" si="7"/>
        <v>5</v>
      </c>
      <c r="R85" s="14">
        <f t="shared" si="8"/>
        <v>2</v>
      </c>
      <c r="S85" s="14">
        <f t="shared" si="9"/>
        <v>1</v>
      </c>
      <c r="T85" s="14">
        <f t="shared" si="10"/>
        <v>2</v>
      </c>
    </row>
    <row r="86" spans="1:20" x14ac:dyDescent="0.2">
      <c r="A86" s="13" t="s">
        <v>761</v>
      </c>
      <c r="B86" s="14" t="s">
        <v>181</v>
      </c>
      <c r="C86" s="53">
        <v>590705.55171300005</v>
      </c>
      <c r="D86" s="53">
        <v>6239697.5372299999</v>
      </c>
      <c r="E86" s="14">
        <v>0</v>
      </c>
      <c r="F86" s="14"/>
      <c r="G86" s="14">
        <v>1</v>
      </c>
      <c r="H86" s="14"/>
      <c r="I86" s="14">
        <v>1</v>
      </c>
      <c r="J86" s="14">
        <v>1</v>
      </c>
      <c r="K86" s="14">
        <v>1</v>
      </c>
      <c r="L86" s="14">
        <f>IF(ISERROR(VLOOKUP(surveyHistory!A86,environment93!$A$2:$E$333,5)),0,1)</f>
        <v>1</v>
      </c>
      <c r="M86" s="14">
        <f>IF(ISBLANK(VLOOKUP(surveyHistory!A86,environment05!$A$2:$E$333,3)),0,1)</f>
        <v>1</v>
      </c>
      <c r="O86" s="15" t="s">
        <v>179</v>
      </c>
      <c r="Q86" s="14">
        <f t="shared" si="7"/>
        <v>6</v>
      </c>
      <c r="R86" s="14">
        <f t="shared" si="8"/>
        <v>3</v>
      </c>
      <c r="S86" s="14">
        <f t="shared" si="9"/>
        <v>2</v>
      </c>
      <c r="T86" s="14">
        <f t="shared" si="10"/>
        <v>1</v>
      </c>
    </row>
    <row r="87" spans="1:20" x14ac:dyDescent="0.2">
      <c r="A87" s="13" t="s">
        <v>762</v>
      </c>
      <c r="B87" s="14" t="s">
        <v>183</v>
      </c>
      <c r="C87" s="53">
        <v>590690.96977700002</v>
      </c>
      <c r="D87" s="53">
        <v>6239812.61448</v>
      </c>
      <c r="E87" s="14">
        <v>1</v>
      </c>
      <c r="F87" s="14"/>
      <c r="G87" s="14">
        <v>1</v>
      </c>
      <c r="H87" s="14"/>
      <c r="I87" s="14">
        <v>1</v>
      </c>
      <c r="J87" s="14">
        <v>1</v>
      </c>
      <c r="K87" s="14">
        <v>0</v>
      </c>
      <c r="L87" s="14">
        <f>IF(ISERROR(VLOOKUP(surveyHistory!A87,environment93!$A$2:$E$333,5)),0,1)</f>
        <v>1</v>
      </c>
      <c r="M87" s="14">
        <f>IF(ISBLANK(VLOOKUP(surveyHistory!A87,environment05!$A$2:$E$333,3)),0,1)</f>
        <v>0</v>
      </c>
      <c r="O87" s="15" t="s">
        <v>13</v>
      </c>
      <c r="Q87" s="14">
        <f t="shared" si="7"/>
        <v>5</v>
      </c>
      <c r="R87" s="14">
        <f t="shared" si="8"/>
        <v>2</v>
      </c>
      <c r="S87" s="14">
        <f t="shared" si="9"/>
        <v>1</v>
      </c>
      <c r="T87" s="14">
        <f t="shared" si="10"/>
        <v>2</v>
      </c>
    </row>
    <row r="88" spans="1:20" x14ac:dyDescent="0.2">
      <c r="A88" s="13" t="s">
        <v>763</v>
      </c>
      <c r="B88" s="14" t="s">
        <v>185</v>
      </c>
      <c r="C88" s="53">
        <v>590699.97917199996</v>
      </c>
      <c r="D88" s="53">
        <v>6239887.4335899996</v>
      </c>
      <c r="E88" s="14">
        <v>1</v>
      </c>
      <c r="F88" s="14"/>
      <c r="G88" s="14">
        <v>1</v>
      </c>
      <c r="H88" s="14"/>
      <c r="I88" s="14">
        <v>1</v>
      </c>
      <c r="J88" s="14">
        <v>1</v>
      </c>
      <c r="K88" s="14">
        <v>1</v>
      </c>
      <c r="L88" s="14">
        <f>IF(ISERROR(VLOOKUP(surveyHistory!A88,environment93!$A$2:$E$333,5)),0,1)</f>
        <v>1</v>
      </c>
      <c r="M88" s="14">
        <f>IF(ISBLANK(VLOOKUP(surveyHistory!A88,environment05!$A$2:$E$333,3)),0,1)</f>
        <v>1</v>
      </c>
      <c r="O88" s="15" t="s">
        <v>6</v>
      </c>
      <c r="Q88" s="14">
        <f t="shared" si="7"/>
        <v>7</v>
      </c>
      <c r="R88" s="14">
        <f t="shared" si="8"/>
        <v>3</v>
      </c>
      <c r="S88" s="14">
        <f t="shared" si="9"/>
        <v>2</v>
      </c>
      <c r="T88" s="14">
        <f t="shared" si="10"/>
        <v>2</v>
      </c>
    </row>
    <row r="89" spans="1:20" x14ac:dyDescent="0.2">
      <c r="A89" s="13" t="s">
        <v>764</v>
      </c>
      <c r="B89" s="14" t="s">
        <v>187</v>
      </c>
      <c r="C89" s="53">
        <v>590797.37116099999</v>
      </c>
      <c r="D89" s="53">
        <v>6238604.0666300002</v>
      </c>
      <c r="E89" s="14">
        <v>1</v>
      </c>
      <c r="F89" s="14"/>
      <c r="G89" s="14">
        <v>1</v>
      </c>
      <c r="H89" s="14"/>
      <c r="I89" s="14">
        <v>1</v>
      </c>
      <c r="J89" s="14">
        <v>1</v>
      </c>
      <c r="K89" s="14">
        <v>1</v>
      </c>
      <c r="L89" s="14">
        <f>IF(ISERROR(VLOOKUP(surveyHistory!A89,environment93!$A$2:$E$333,5)),0,1)</f>
        <v>1</v>
      </c>
      <c r="M89" s="14">
        <f>IF(ISBLANK(VLOOKUP(surveyHistory!A89,environment05!$A$2:$E$333,3)),0,1)</f>
        <v>1</v>
      </c>
      <c r="O89" s="15" t="s">
        <v>6</v>
      </c>
      <c r="Q89" s="14">
        <f t="shared" si="7"/>
        <v>7</v>
      </c>
      <c r="R89" s="14">
        <f t="shared" si="8"/>
        <v>3</v>
      </c>
      <c r="S89" s="14">
        <f t="shared" si="9"/>
        <v>2</v>
      </c>
      <c r="T89" s="14">
        <f t="shared" si="10"/>
        <v>2</v>
      </c>
    </row>
    <row r="90" spans="1:20" x14ac:dyDescent="0.2">
      <c r="A90" s="13" t="s">
        <v>765</v>
      </c>
      <c r="B90" s="14" t="s">
        <v>190</v>
      </c>
      <c r="C90" s="53">
        <v>590802.804443</v>
      </c>
      <c r="D90" s="53">
        <v>6238716.9068700001</v>
      </c>
      <c r="E90" s="14">
        <v>1</v>
      </c>
      <c r="F90" s="14"/>
      <c r="G90" s="14">
        <v>1</v>
      </c>
      <c r="H90" s="14"/>
      <c r="I90" s="14">
        <v>1</v>
      </c>
      <c r="J90" s="14">
        <v>1</v>
      </c>
      <c r="K90" s="14">
        <v>0</v>
      </c>
      <c r="L90" s="14">
        <f>IF(ISERROR(VLOOKUP(surveyHistory!A90,environment93!$A$2:$E$333,5)),0,1)</f>
        <v>1</v>
      </c>
      <c r="M90" s="14">
        <f>IF(ISBLANK(VLOOKUP(surveyHistory!A90,environment05!$A$2:$E$333,3)),0,1)</f>
        <v>0</v>
      </c>
      <c r="O90" s="15" t="s">
        <v>188</v>
      </c>
      <c r="Q90" s="14">
        <f t="shared" si="7"/>
        <v>5</v>
      </c>
      <c r="R90" s="14">
        <f t="shared" si="8"/>
        <v>2</v>
      </c>
      <c r="S90" s="14">
        <f t="shared" si="9"/>
        <v>1</v>
      </c>
      <c r="T90" s="14">
        <f t="shared" si="10"/>
        <v>2</v>
      </c>
    </row>
    <row r="91" spans="1:20" x14ac:dyDescent="0.2">
      <c r="A91" s="13" t="s">
        <v>766</v>
      </c>
      <c r="B91" s="14" t="s">
        <v>192</v>
      </c>
      <c r="C91" s="53">
        <v>590802.89529400005</v>
      </c>
      <c r="D91" s="53">
        <v>6238796.1206599995</v>
      </c>
      <c r="E91" s="14">
        <v>1</v>
      </c>
      <c r="F91" s="14"/>
      <c r="G91" s="14">
        <v>1</v>
      </c>
      <c r="H91" s="14"/>
      <c r="I91" s="14">
        <v>1</v>
      </c>
      <c r="J91" s="14">
        <v>1</v>
      </c>
      <c r="K91" s="14">
        <v>1</v>
      </c>
      <c r="L91" s="14">
        <f>IF(ISERROR(VLOOKUP(surveyHistory!A91,environment93!$A$2:$E$333,5)),0,1)</f>
        <v>1</v>
      </c>
      <c r="M91" s="14">
        <f>IF(ISBLANK(VLOOKUP(surveyHistory!A91,environment05!$A$2:$E$333,3)),0,1)</f>
        <v>1</v>
      </c>
      <c r="O91" s="15" t="s">
        <v>6</v>
      </c>
      <c r="Q91" s="14">
        <f t="shared" si="7"/>
        <v>7</v>
      </c>
      <c r="R91" s="14">
        <f t="shared" si="8"/>
        <v>3</v>
      </c>
      <c r="S91" s="14">
        <f t="shared" si="9"/>
        <v>2</v>
      </c>
      <c r="T91" s="14">
        <f t="shared" si="10"/>
        <v>2</v>
      </c>
    </row>
    <row r="92" spans="1:20" x14ac:dyDescent="0.2">
      <c r="A92" s="13" t="s">
        <v>767</v>
      </c>
      <c r="B92" s="14" t="s">
        <v>194</v>
      </c>
      <c r="C92" s="53">
        <v>590806.67295799998</v>
      </c>
      <c r="D92" s="53">
        <v>6238897.4045599997</v>
      </c>
      <c r="E92" s="14">
        <v>0</v>
      </c>
      <c r="F92" s="14"/>
      <c r="G92" s="14">
        <v>1</v>
      </c>
      <c r="H92" s="14"/>
      <c r="I92" s="14">
        <v>1</v>
      </c>
      <c r="J92" s="14">
        <v>1</v>
      </c>
      <c r="K92" s="14">
        <v>1</v>
      </c>
      <c r="L92" s="14">
        <f>IF(ISERROR(VLOOKUP(surveyHistory!A92,environment93!$A$2:$E$333,5)),0,1)</f>
        <v>1</v>
      </c>
      <c r="M92" s="14">
        <f>IF(ISBLANK(VLOOKUP(surveyHistory!A92,environment05!$A$2:$E$333,3)),0,1)</f>
        <v>1</v>
      </c>
      <c r="O92" s="15" t="s">
        <v>6</v>
      </c>
      <c r="Q92" s="14">
        <f t="shared" si="7"/>
        <v>6</v>
      </c>
      <c r="R92" s="14">
        <f t="shared" si="8"/>
        <v>3</v>
      </c>
      <c r="S92" s="14">
        <f t="shared" si="9"/>
        <v>2</v>
      </c>
      <c r="T92" s="14">
        <f t="shared" si="10"/>
        <v>1</v>
      </c>
    </row>
    <row r="93" spans="1:20" x14ac:dyDescent="0.2">
      <c r="A93" s="13" t="s">
        <v>768</v>
      </c>
      <c r="B93" s="14" t="s">
        <v>197</v>
      </c>
      <c r="C93" s="53">
        <v>590810.28833999997</v>
      </c>
      <c r="D93" s="53">
        <v>6239008.4305800004</v>
      </c>
      <c r="E93" s="14">
        <v>1</v>
      </c>
      <c r="F93" s="14"/>
      <c r="G93" s="14">
        <v>1</v>
      </c>
      <c r="H93" s="14"/>
      <c r="I93" s="14">
        <v>1</v>
      </c>
      <c r="J93" s="14">
        <v>1</v>
      </c>
      <c r="K93" s="14">
        <v>1</v>
      </c>
      <c r="L93" s="14">
        <f>IF(ISERROR(VLOOKUP(surveyHistory!A93,environment93!$A$2:$E$333,5)),0,1)</f>
        <v>1</v>
      </c>
      <c r="M93" s="14">
        <f>IF(ISBLANK(VLOOKUP(surveyHistory!A93,environment05!$A$2:$E$333,3)),0,1)</f>
        <v>1</v>
      </c>
      <c r="O93" s="15" t="s">
        <v>195</v>
      </c>
      <c r="Q93" s="14">
        <f t="shared" si="7"/>
        <v>7</v>
      </c>
      <c r="R93" s="14">
        <f t="shared" si="8"/>
        <v>3</v>
      </c>
      <c r="S93" s="14">
        <f t="shared" si="9"/>
        <v>2</v>
      </c>
      <c r="T93" s="14">
        <f t="shared" si="10"/>
        <v>2</v>
      </c>
    </row>
    <row r="94" spans="1:20" x14ac:dyDescent="0.2">
      <c r="A94" s="13" t="s">
        <v>769</v>
      </c>
      <c r="B94" s="14" t="s">
        <v>199</v>
      </c>
      <c r="C94" s="53">
        <v>590808.43680400006</v>
      </c>
      <c r="D94" s="53">
        <v>6239097.3180799996</v>
      </c>
      <c r="E94" s="14">
        <v>1</v>
      </c>
      <c r="F94" s="14"/>
      <c r="G94" s="14">
        <v>1</v>
      </c>
      <c r="H94" s="14"/>
      <c r="I94" s="14">
        <v>1</v>
      </c>
      <c r="J94" s="14">
        <v>1</v>
      </c>
      <c r="K94" s="14">
        <v>1</v>
      </c>
      <c r="L94" s="14">
        <f>IF(ISERROR(VLOOKUP(surveyHistory!A94,environment93!$A$2:$E$333,5)),0,1)</f>
        <v>1</v>
      </c>
      <c r="M94" s="14">
        <f>IF(ISBLANK(VLOOKUP(surveyHistory!A94,environment05!$A$2:$E$333,3)),0,1)</f>
        <v>1</v>
      </c>
      <c r="O94" s="15" t="s">
        <v>6</v>
      </c>
      <c r="Q94" s="14">
        <f t="shared" si="7"/>
        <v>7</v>
      </c>
      <c r="R94" s="14">
        <f t="shared" si="8"/>
        <v>3</v>
      </c>
      <c r="S94" s="14">
        <f t="shared" si="9"/>
        <v>2</v>
      </c>
      <c r="T94" s="14">
        <f t="shared" si="10"/>
        <v>2</v>
      </c>
    </row>
    <row r="95" spans="1:20" x14ac:dyDescent="0.2">
      <c r="A95" s="13" t="s">
        <v>770</v>
      </c>
      <c r="B95" s="14" t="s">
        <v>201</v>
      </c>
      <c r="C95" s="53">
        <v>590796.76099600003</v>
      </c>
      <c r="D95" s="53">
        <v>6239190.0851800004</v>
      </c>
      <c r="E95" s="14">
        <v>1</v>
      </c>
      <c r="F95" s="14"/>
      <c r="G95" s="14">
        <v>1</v>
      </c>
      <c r="H95" s="14"/>
      <c r="I95" s="14">
        <v>1</v>
      </c>
      <c r="J95" s="14">
        <v>0</v>
      </c>
      <c r="K95" s="14">
        <v>0</v>
      </c>
      <c r="L95" s="14">
        <f>IF(ISERROR(VLOOKUP(surveyHistory!A95,environment93!$A$2:$E$333,5)),0,1)</f>
        <v>1</v>
      </c>
      <c r="M95" s="14">
        <f>IF(ISBLANK(VLOOKUP(surveyHistory!A95,environment05!$A$2:$E$333,3)),0,1)</f>
        <v>0</v>
      </c>
      <c r="O95" s="15" t="s">
        <v>19</v>
      </c>
      <c r="Q95" s="14">
        <f t="shared" si="7"/>
        <v>4</v>
      </c>
      <c r="R95" s="14">
        <f t="shared" si="8"/>
        <v>1</v>
      </c>
      <c r="S95" s="14">
        <f t="shared" si="9"/>
        <v>1</v>
      </c>
      <c r="T95" s="14">
        <f t="shared" si="10"/>
        <v>2</v>
      </c>
    </row>
    <row r="96" spans="1:20" x14ac:dyDescent="0.2">
      <c r="A96" s="13" t="s">
        <v>771</v>
      </c>
      <c r="B96" s="14" t="s">
        <v>203</v>
      </c>
      <c r="C96" s="53">
        <v>590803.82487200003</v>
      </c>
      <c r="D96" s="53">
        <v>6239295.1915699998</v>
      </c>
      <c r="E96" s="14">
        <v>0</v>
      </c>
      <c r="F96" s="14"/>
      <c r="G96" s="14">
        <v>1</v>
      </c>
      <c r="H96" s="14"/>
      <c r="I96" s="14">
        <v>1</v>
      </c>
      <c r="J96" s="14">
        <v>1</v>
      </c>
      <c r="K96" s="14">
        <v>1</v>
      </c>
      <c r="L96" s="14">
        <f>IF(ISERROR(VLOOKUP(surveyHistory!A96,environment93!$A$2:$E$333,5)),0,1)</f>
        <v>1</v>
      </c>
      <c r="M96" s="14">
        <f>IF(ISBLANK(VLOOKUP(surveyHistory!A96,environment05!$A$2:$E$333,3)),0,1)</f>
        <v>1</v>
      </c>
      <c r="O96" s="15" t="s">
        <v>13</v>
      </c>
      <c r="Q96" s="14">
        <f t="shared" si="7"/>
        <v>6</v>
      </c>
      <c r="R96" s="14">
        <f t="shared" si="8"/>
        <v>3</v>
      </c>
      <c r="S96" s="14">
        <f t="shared" si="9"/>
        <v>2</v>
      </c>
      <c r="T96" s="14">
        <f t="shared" si="10"/>
        <v>1</v>
      </c>
    </row>
    <row r="97" spans="1:20" x14ac:dyDescent="0.2">
      <c r="A97" s="13" t="s">
        <v>772</v>
      </c>
      <c r="B97" s="14" t="s">
        <v>205</v>
      </c>
      <c r="C97" s="53">
        <v>590795.81560600002</v>
      </c>
      <c r="D97" s="53">
        <v>6239396.5106100002</v>
      </c>
      <c r="E97" s="14">
        <v>1</v>
      </c>
      <c r="F97" s="14"/>
      <c r="G97" s="14">
        <v>1</v>
      </c>
      <c r="H97" s="14"/>
      <c r="I97" s="14">
        <v>1</v>
      </c>
      <c r="J97" s="14">
        <v>1</v>
      </c>
      <c r="K97" s="14">
        <v>1</v>
      </c>
      <c r="L97" s="14">
        <f>IF(ISERROR(VLOOKUP(surveyHistory!A97,environment93!$A$2:$E$333,5)),0,1)</f>
        <v>1</v>
      </c>
      <c r="M97" s="14">
        <f>IF(ISBLANK(VLOOKUP(surveyHistory!A97,environment05!$A$2:$E$333,3)),0,1)</f>
        <v>1</v>
      </c>
      <c r="O97" s="15" t="s">
        <v>6</v>
      </c>
      <c r="Q97" s="14">
        <f t="shared" si="7"/>
        <v>7</v>
      </c>
      <c r="R97" s="14">
        <f t="shared" si="8"/>
        <v>3</v>
      </c>
      <c r="S97" s="14">
        <f t="shared" si="9"/>
        <v>2</v>
      </c>
      <c r="T97" s="14">
        <f t="shared" si="10"/>
        <v>2</v>
      </c>
    </row>
    <row r="98" spans="1:20" x14ac:dyDescent="0.2">
      <c r="A98" s="13" t="s">
        <v>773</v>
      </c>
      <c r="B98" s="14" t="s">
        <v>207</v>
      </c>
      <c r="C98" s="53">
        <v>590798.96652899997</v>
      </c>
      <c r="D98" s="53">
        <v>6239497.3863500003</v>
      </c>
      <c r="E98" s="14">
        <v>1</v>
      </c>
      <c r="F98" s="14"/>
      <c r="G98" s="14">
        <v>1</v>
      </c>
      <c r="H98" s="14"/>
      <c r="I98" s="14">
        <v>1</v>
      </c>
      <c r="J98" s="14">
        <v>1</v>
      </c>
      <c r="K98" s="14">
        <v>1</v>
      </c>
      <c r="L98" s="14">
        <f>IF(ISERROR(VLOOKUP(surveyHistory!A98,environment93!$A$2:$E$333,5)),0,1)</f>
        <v>1</v>
      </c>
      <c r="M98" s="14">
        <f>IF(ISBLANK(VLOOKUP(surveyHistory!A98,environment05!$A$2:$E$333,3)),0,1)</f>
        <v>1</v>
      </c>
      <c r="O98" s="15" t="s">
        <v>6</v>
      </c>
      <c r="Q98" s="14">
        <f t="shared" si="7"/>
        <v>7</v>
      </c>
      <c r="R98" s="14">
        <f t="shared" si="8"/>
        <v>3</v>
      </c>
      <c r="S98" s="14">
        <f t="shared" si="9"/>
        <v>2</v>
      </c>
      <c r="T98" s="14">
        <f t="shared" si="10"/>
        <v>2</v>
      </c>
    </row>
    <row r="99" spans="1:20" x14ac:dyDescent="0.2">
      <c r="A99" s="13" t="s">
        <v>774</v>
      </c>
      <c r="B99" s="14" t="s">
        <v>209</v>
      </c>
      <c r="C99" s="53">
        <v>590811.993365</v>
      </c>
      <c r="D99" s="53">
        <v>6239600.64329</v>
      </c>
      <c r="E99" s="14">
        <v>1</v>
      </c>
      <c r="F99" s="14"/>
      <c r="G99" s="14">
        <v>1</v>
      </c>
      <c r="H99" s="14"/>
      <c r="I99" s="14">
        <v>1</v>
      </c>
      <c r="J99" s="14">
        <v>1</v>
      </c>
      <c r="K99" s="14">
        <v>1</v>
      </c>
      <c r="L99" s="14">
        <f>IF(ISERROR(VLOOKUP(surveyHistory!A99,environment93!$A$2:$E$333,5)),0,1)</f>
        <v>1</v>
      </c>
      <c r="M99" s="14">
        <f>IF(ISBLANK(VLOOKUP(surveyHistory!A99,environment05!$A$2:$E$333,3)),0,1)</f>
        <v>1</v>
      </c>
      <c r="O99" s="15" t="s">
        <v>172</v>
      </c>
      <c r="Q99" s="14">
        <f t="shared" si="7"/>
        <v>7</v>
      </c>
      <c r="R99" s="14">
        <f t="shared" si="8"/>
        <v>3</v>
      </c>
      <c r="S99" s="14">
        <f t="shared" si="9"/>
        <v>2</v>
      </c>
      <c r="T99" s="14">
        <f t="shared" si="10"/>
        <v>2</v>
      </c>
    </row>
    <row r="100" spans="1:20" x14ac:dyDescent="0.2">
      <c r="A100" s="13" t="s">
        <v>775</v>
      </c>
      <c r="B100" s="14" t="s">
        <v>211</v>
      </c>
      <c r="C100" s="53">
        <v>590808.28661099996</v>
      </c>
      <c r="D100" s="53">
        <v>6239698.5035600001</v>
      </c>
      <c r="E100" s="14">
        <v>1</v>
      </c>
      <c r="F100" s="14"/>
      <c r="G100" s="14">
        <v>1</v>
      </c>
      <c r="H100" s="14"/>
      <c r="I100" s="14">
        <v>1</v>
      </c>
      <c r="J100" s="14">
        <v>1</v>
      </c>
      <c r="K100" s="14">
        <v>1</v>
      </c>
      <c r="L100" s="14">
        <f>IF(ISERROR(VLOOKUP(surveyHistory!A100,environment93!$A$2:$E$333,5)),0,1)</f>
        <v>1</v>
      </c>
      <c r="M100" s="14">
        <f>IF(ISBLANK(VLOOKUP(surveyHistory!A100,environment05!$A$2:$E$333,3)),0,1)</f>
        <v>1</v>
      </c>
      <c r="O100" s="15" t="s">
        <v>6</v>
      </c>
      <c r="Q100" s="14">
        <f t="shared" si="7"/>
        <v>7</v>
      </c>
      <c r="R100" s="14">
        <f t="shared" si="8"/>
        <v>3</v>
      </c>
      <c r="S100" s="14">
        <f t="shared" si="9"/>
        <v>2</v>
      </c>
      <c r="T100" s="14">
        <f t="shared" si="10"/>
        <v>2</v>
      </c>
    </row>
    <row r="101" spans="1:20" x14ac:dyDescent="0.2">
      <c r="A101" s="13" t="s">
        <v>776</v>
      </c>
      <c r="B101" s="14" t="s">
        <v>213</v>
      </c>
      <c r="C101" s="53">
        <v>590809.39440200001</v>
      </c>
      <c r="D101" s="53">
        <v>6239795.0410099998</v>
      </c>
      <c r="E101" s="14">
        <v>1</v>
      </c>
      <c r="F101" s="14"/>
      <c r="G101" s="14">
        <v>1</v>
      </c>
      <c r="H101" s="14"/>
      <c r="I101" s="14">
        <v>1</v>
      </c>
      <c r="J101" s="14">
        <v>1</v>
      </c>
      <c r="K101" s="14">
        <v>1</v>
      </c>
      <c r="L101" s="14">
        <f>IF(ISERROR(VLOOKUP(surveyHistory!A101,environment93!$A$2:$E$333,5)),0,1)</f>
        <v>1</v>
      </c>
      <c r="M101" s="14">
        <f>IF(ISBLANK(VLOOKUP(surveyHistory!A101,environment05!$A$2:$E$333,3)),0,1)</f>
        <v>1</v>
      </c>
      <c r="O101" s="15" t="s">
        <v>195</v>
      </c>
      <c r="Q101" s="14">
        <f t="shared" si="7"/>
        <v>7</v>
      </c>
      <c r="R101" s="14">
        <f t="shared" si="8"/>
        <v>3</v>
      </c>
      <c r="S101" s="14">
        <f t="shared" si="9"/>
        <v>2</v>
      </c>
      <c r="T101" s="14">
        <f t="shared" si="10"/>
        <v>2</v>
      </c>
    </row>
    <row r="102" spans="1:20" x14ac:dyDescent="0.2">
      <c r="A102" s="13" t="s">
        <v>777</v>
      </c>
      <c r="B102" s="14" t="s">
        <v>215</v>
      </c>
      <c r="C102" s="53">
        <v>590802.76358799997</v>
      </c>
      <c r="D102" s="53">
        <v>6239900.9248000002</v>
      </c>
      <c r="E102" s="14">
        <v>1</v>
      </c>
      <c r="F102" s="14"/>
      <c r="G102" s="14">
        <v>1</v>
      </c>
      <c r="H102" s="14"/>
      <c r="I102" s="14">
        <v>1</v>
      </c>
      <c r="J102" s="14">
        <v>1</v>
      </c>
      <c r="K102" s="14">
        <v>1</v>
      </c>
      <c r="L102" s="14">
        <f>IF(ISERROR(VLOOKUP(surveyHistory!A102,environment93!$A$2:$E$333,5)),0,1)</f>
        <v>1</v>
      </c>
      <c r="M102" s="14">
        <f>IF(ISBLANK(VLOOKUP(surveyHistory!A102,environment05!$A$2:$E$333,3)),0,1)</f>
        <v>1</v>
      </c>
      <c r="O102" s="15" t="s">
        <v>6</v>
      </c>
      <c r="Q102" s="14">
        <f t="shared" si="7"/>
        <v>7</v>
      </c>
      <c r="R102" s="14">
        <f t="shared" si="8"/>
        <v>3</v>
      </c>
      <c r="S102" s="14">
        <f t="shared" si="9"/>
        <v>2</v>
      </c>
      <c r="T102" s="14">
        <f t="shared" si="10"/>
        <v>2</v>
      </c>
    </row>
    <row r="103" spans="1:20" x14ac:dyDescent="0.2">
      <c r="A103" s="13" t="s">
        <v>778</v>
      </c>
      <c r="B103" s="14" t="s">
        <v>217</v>
      </c>
      <c r="C103" s="53">
        <v>590895.81626500003</v>
      </c>
      <c r="D103" s="53">
        <v>6238621.8464900004</v>
      </c>
      <c r="E103" s="14">
        <v>1</v>
      </c>
      <c r="F103" s="14"/>
      <c r="G103" s="14">
        <v>1</v>
      </c>
      <c r="H103" s="14"/>
      <c r="I103" s="14">
        <v>1</v>
      </c>
      <c r="J103" s="14">
        <v>1</v>
      </c>
      <c r="K103" s="14">
        <v>1</v>
      </c>
      <c r="L103" s="14">
        <f>IF(ISERROR(VLOOKUP(surveyHistory!A103,environment93!$A$2:$E$333,5)),0,1)</f>
        <v>1</v>
      </c>
      <c r="M103" s="14">
        <f>IF(ISBLANK(VLOOKUP(surveyHistory!A103,environment05!$A$2:$E$333,3)),0,1)</f>
        <v>1</v>
      </c>
      <c r="O103" s="15" t="s">
        <v>13</v>
      </c>
      <c r="Q103" s="14">
        <f t="shared" si="7"/>
        <v>7</v>
      </c>
      <c r="R103" s="14">
        <f t="shared" si="8"/>
        <v>3</v>
      </c>
      <c r="S103" s="14">
        <f t="shared" si="9"/>
        <v>2</v>
      </c>
      <c r="T103" s="14">
        <f t="shared" si="10"/>
        <v>2</v>
      </c>
    </row>
    <row r="104" spans="1:20" x14ac:dyDescent="0.2">
      <c r="A104" s="13" t="s">
        <v>779</v>
      </c>
      <c r="B104" s="14" t="s">
        <v>219</v>
      </c>
      <c r="C104" s="53">
        <v>590901.90209600003</v>
      </c>
      <c r="D104" s="53">
        <v>6238692.81678</v>
      </c>
      <c r="E104" s="14">
        <v>1</v>
      </c>
      <c r="F104" s="14"/>
      <c r="G104" s="14">
        <v>1</v>
      </c>
      <c r="H104" s="14"/>
      <c r="I104" s="14">
        <v>1</v>
      </c>
      <c r="J104" s="14">
        <v>1</v>
      </c>
      <c r="K104" s="14">
        <v>0</v>
      </c>
      <c r="L104" s="14">
        <f>IF(ISERROR(VLOOKUP(surveyHistory!A104,environment93!$A$2:$E$333,5)),0,1)</f>
        <v>1</v>
      </c>
      <c r="M104" s="14">
        <f>IF(ISBLANK(VLOOKUP(surveyHistory!A104,environment05!$A$2:$E$333,3)),0,1)</f>
        <v>0</v>
      </c>
      <c r="O104" s="15" t="s">
        <v>24</v>
      </c>
      <c r="Q104" s="14">
        <f t="shared" si="7"/>
        <v>5</v>
      </c>
      <c r="R104" s="14">
        <f t="shared" si="8"/>
        <v>2</v>
      </c>
      <c r="S104" s="14">
        <f t="shared" si="9"/>
        <v>1</v>
      </c>
      <c r="T104" s="14">
        <f t="shared" si="10"/>
        <v>2</v>
      </c>
    </row>
    <row r="105" spans="1:20" x14ac:dyDescent="0.2">
      <c r="A105" s="13" t="s">
        <v>780</v>
      </c>
      <c r="B105" s="14" t="s">
        <v>221</v>
      </c>
      <c r="C105" s="53">
        <v>590898.131146</v>
      </c>
      <c r="D105" s="53">
        <v>6238796.4818799999</v>
      </c>
      <c r="E105" s="14">
        <v>1</v>
      </c>
      <c r="F105" s="14"/>
      <c r="G105" s="14">
        <v>1</v>
      </c>
      <c r="H105" s="14"/>
      <c r="I105" s="14">
        <v>1</v>
      </c>
      <c r="J105" s="14">
        <v>1</v>
      </c>
      <c r="K105" s="14">
        <v>1</v>
      </c>
      <c r="L105" s="14">
        <f>IF(ISERROR(VLOOKUP(surveyHistory!A105,environment93!$A$2:$E$333,5)),0,1)</f>
        <v>1</v>
      </c>
      <c r="M105" s="14">
        <f>IF(ISBLANK(VLOOKUP(surveyHistory!A105,environment05!$A$2:$E$333,3)),0,1)</f>
        <v>1</v>
      </c>
      <c r="O105" s="15" t="s">
        <v>6</v>
      </c>
      <c r="Q105" s="14">
        <f t="shared" si="7"/>
        <v>7</v>
      </c>
      <c r="R105" s="14">
        <f t="shared" si="8"/>
        <v>3</v>
      </c>
      <c r="S105" s="14">
        <f t="shared" si="9"/>
        <v>2</v>
      </c>
      <c r="T105" s="14">
        <f t="shared" si="10"/>
        <v>2</v>
      </c>
    </row>
    <row r="106" spans="1:20" x14ac:dyDescent="0.2">
      <c r="A106" s="13" t="s">
        <v>781</v>
      </c>
      <c r="B106" s="14" t="s">
        <v>223</v>
      </c>
      <c r="C106" s="53">
        <v>590910.21615800005</v>
      </c>
      <c r="D106" s="53">
        <v>6238890.4687700002</v>
      </c>
      <c r="E106" s="14">
        <v>0</v>
      </c>
      <c r="F106" s="14"/>
      <c r="G106" s="14">
        <v>1</v>
      </c>
      <c r="H106" s="14"/>
      <c r="I106" s="14">
        <v>1</v>
      </c>
      <c r="J106" s="14">
        <v>1</v>
      </c>
      <c r="K106" s="14">
        <v>0</v>
      </c>
      <c r="L106" s="14">
        <f>IF(ISERROR(VLOOKUP(surveyHistory!A106,environment93!$A$2:$E$333,5)),0,1)</f>
        <v>1</v>
      </c>
      <c r="M106" s="14">
        <f>IF(ISBLANK(VLOOKUP(surveyHistory!A106,environment05!$A$2:$E$333,3)),0,1)</f>
        <v>0</v>
      </c>
      <c r="O106" s="15" t="s">
        <v>6</v>
      </c>
      <c r="Q106" s="14">
        <f t="shared" si="7"/>
        <v>4</v>
      </c>
      <c r="R106" s="14">
        <f t="shared" si="8"/>
        <v>2</v>
      </c>
      <c r="S106" s="14">
        <f t="shared" si="9"/>
        <v>1</v>
      </c>
      <c r="T106" s="14">
        <f t="shared" si="10"/>
        <v>1</v>
      </c>
    </row>
    <row r="107" spans="1:20" x14ac:dyDescent="0.2">
      <c r="A107" s="13" t="s">
        <v>782</v>
      </c>
      <c r="B107" s="14" t="s">
        <v>225</v>
      </c>
      <c r="C107" s="53">
        <v>590911.14017699996</v>
      </c>
      <c r="D107" s="53">
        <v>6238987.1291100001</v>
      </c>
      <c r="E107" s="14">
        <v>0</v>
      </c>
      <c r="F107" s="14"/>
      <c r="G107" s="14">
        <v>1</v>
      </c>
      <c r="H107" s="14"/>
      <c r="I107" s="14">
        <v>1</v>
      </c>
      <c r="J107" s="14">
        <v>1</v>
      </c>
      <c r="K107" s="14">
        <v>0</v>
      </c>
      <c r="L107" s="14">
        <f>IF(ISERROR(VLOOKUP(surveyHistory!A107,environment93!$A$2:$E$333,5)),0,1)</f>
        <v>1</v>
      </c>
      <c r="M107" s="14">
        <f>IF(ISBLANK(VLOOKUP(surveyHistory!A107,environment05!$A$2:$E$333,3)),0,1)</f>
        <v>0</v>
      </c>
      <c r="O107" s="15" t="s">
        <v>76</v>
      </c>
      <c r="Q107" s="14">
        <f t="shared" si="7"/>
        <v>4</v>
      </c>
      <c r="R107" s="14">
        <f t="shared" si="8"/>
        <v>2</v>
      </c>
      <c r="S107" s="14">
        <f t="shared" si="9"/>
        <v>1</v>
      </c>
      <c r="T107" s="14">
        <f t="shared" si="10"/>
        <v>1</v>
      </c>
    </row>
    <row r="108" spans="1:20" x14ac:dyDescent="0.2">
      <c r="A108" s="13" t="s">
        <v>783</v>
      </c>
      <c r="B108" s="14" t="s">
        <v>227</v>
      </c>
      <c r="C108" s="53">
        <v>590907.67552399996</v>
      </c>
      <c r="D108" s="53">
        <v>6239095.9497100003</v>
      </c>
      <c r="E108" s="14">
        <v>1</v>
      </c>
      <c r="F108" s="14"/>
      <c r="G108" s="14">
        <v>1</v>
      </c>
      <c r="H108" s="14"/>
      <c r="I108" s="14">
        <v>1</v>
      </c>
      <c r="J108" s="14">
        <v>1</v>
      </c>
      <c r="K108" s="14">
        <v>1</v>
      </c>
      <c r="L108" s="14">
        <f>IF(ISERROR(VLOOKUP(surveyHistory!A108,environment93!$A$2:$E$333,5)),0,1)</f>
        <v>1</v>
      </c>
      <c r="M108" s="14">
        <f>IF(ISBLANK(VLOOKUP(surveyHistory!A108,environment05!$A$2:$E$333,3)),0,1)</f>
        <v>1</v>
      </c>
      <c r="O108" s="15" t="s">
        <v>6</v>
      </c>
      <c r="Q108" s="14">
        <f t="shared" si="7"/>
        <v>7</v>
      </c>
      <c r="R108" s="14">
        <f t="shared" si="8"/>
        <v>3</v>
      </c>
      <c r="S108" s="14">
        <f t="shared" si="9"/>
        <v>2</v>
      </c>
      <c r="T108" s="14">
        <f t="shared" si="10"/>
        <v>2</v>
      </c>
    </row>
    <row r="109" spans="1:20" x14ac:dyDescent="0.2">
      <c r="A109" s="13" t="s">
        <v>784</v>
      </c>
      <c r="B109" s="14" t="s">
        <v>229</v>
      </c>
      <c r="C109" s="53">
        <v>590902.91187099996</v>
      </c>
      <c r="D109" s="53">
        <v>6239196.4789199997</v>
      </c>
      <c r="E109" s="14">
        <v>1</v>
      </c>
      <c r="F109" s="14"/>
      <c r="G109" s="14">
        <v>1</v>
      </c>
      <c r="H109" s="14"/>
      <c r="I109" s="14">
        <v>1</v>
      </c>
      <c r="J109" s="14">
        <v>1</v>
      </c>
      <c r="K109" s="14">
        <v>1</v>
      </c>
      <c r="L109" s="14">
        <f>IF(ISERROR(VLOOKUP(surveyHistory!A109,environment93!$A$2:$E$333,5)),0,1)</f>
        <v>1</v>
      </c>
      <c r="M109" s="14">
        <f>IF(ISBLANK(VLOOKUP(surveyHistory!A109,environment05!$A$2:$E$333,3)),0,1)</f>
        <v>1</v>
      </c>
      <c r="O109" s="15" t="s">
        <v>6</v>
      </c>
      <c r="Q109" s="14">
        <f t="shared" si="7"/>
        <v>7</v>
      </c>
      <c r="R109" s="14">
        <f t="shared" si="8"/>
        <v>3</v>
      </c>
      <c r="S109" s="14">
        <f t="shared" si="9"/>
        <v>2</v>
      </c>
      <c r="T109" s="14">
        <f t="shared" si="10"/>
        <v>2</v>
      </c>
    </row>
    <row r="110" spans="1:20" x14ac:dyDescent="0.2">
      <c r="A110" s="13" t="s">
        <v>785</v>
      </c>
      <c r="B110" s="14" t="s">
        <v>230</v>
      </c>
      <c r="C110" s="53">
        <v>590900.71552099998</v>
      </c>
      <c r="D110" s="53">
        <v>6239296.8625600003</v>
      </c>
      <c r="E110" s="14">
        <v>1</v>
      </c>
      <c r="F110" s="14"/>
      <c r="G110" s="14">
        <v>1</v>
      </c>
      <c r="H110" s="14"/>
      <c r="I110" s="14">
        <v>1</v>
      </c>
      <c r="J110" s="14">
        <v>1</v>
      </c>
      <c r="K110" s="14">
        <v>0</v>
      </c>
      <c r="L110" s="14">
        <f>IF(ISERROR(VLOOKUP(surveyHistory!A110,environment93!$A$2:$E$333,5)),0,1)</f>
        <v>1</v>
      </c>
      <c r="M110" s="14">
        <f>IF(ISBLANK(VLOOKUP(surveyHistory!A110,environment05!$A$2:$E$333,3)),0,1)</f>
        <v>0</v>
      </c>
      <c r="O110" s="15" t="s">
        <v>195</v>
      </c>
      <c r="Q110" s="14">
        <f t="shared" si="7"/>
        <v>5</v>
      </c>
      <c r="R110" s="14">
        <f t="shared" si="8"/>
        <v>2</v>
      </c>
      <c r="S110" s="14">
        <f t="shared" si="9"/>
        <v>1</v>
      </c>
      <c r="T110" s="14">
        <f t="shared" si="10"/>
        <v>2</v>
      </c>
    </row>
    <row r="111" spans="1:20" x14ac:dyDescent="0.2">
      <c r="A111" s="13" t="s">
        <v>786</v>
      </c>
      <c r="B111" s="14" t="s">
        <v>232</v>
      </c>
      <c r="C111" s="53">
        <v>590898.66029200004</v>
      </c>
      <c r="D111" s="53">
        <v>6239407.0223399997</v>
      </c>
      <c r="E111" s="14">
        <v>1</v>
      </c>
      <c r="F111" s="14"/>
      <c r="G111" s="14">
        <v>1</v>
      </c>
      <c r="H111" s="14"/>
      <c r="I111" s="14">
        <v>1</v>
      </c>
      <c r="J111" s="14">
        <v>1</v>
      </c>
      <c r="K111" s="14">
        <v>0</v>
      </c>
      <c r="L111" s="14">
        <f>IF(ISERROR(VLOOKUP(surveyHistory!A111,environment93!$A$2:$E$333,5)),0,1)</f>
        <v>1</v>
      </c>
      <c r="M111" s="14">
        <f>IF(ISBLANK(VLOOKUP(surveyHistory!A111,environment05!$A$2:$E$333,3)),0,1)</f>
        <v>0</v>
      </c>
      <c r="O111" s="15" t="s">
        <v>231</v>
      </c>
      <c r="Q111" s="14">
        <f t="shared" si="7"/>
        <v>5</v>
      </c>
      <c r="R111" s="14">
        <f t="shared" si="8"/>
        <v>2</v>
      </c>
      <c r="S111" s="14">
        <f t="shared" si="9"/>
        <v>1</v>
      </c>
      <c r="T111" s="14">
        <f t="shared" si="10"/>
        <v>2</v>
      </c>
    </row>
    <row r="112" spans="1:20" x14ac:dyDescent="0.2">
      <c r="A112" s="13" t="s">
        <v>787</v>
      </c>
      <c r="B112" s="14" t="s">
        <v>234</v>
      </c>
      <c r="C112" s="53">
        <v>590913.117035</v>
      </c>
      <c r="D112" s="53">
        <v>6239505.3120900001</v>
      </c>
      <c r="E112" s="14">
        <v>1</v>
      </c>
      <c r="F112" s="14"/>
      <c r="G112" s="14">
        <v>1</v>
      </c>
      <c r="H112" s="14"/>
      <c r="I112" s="14">
        <v>1</v>
      </c>
      <c r="J112" s="14">
        <v>1</v>
      </c>
      <c r="K112" s="14">
        <v>1</v>
      </c>
      <c r="L112" s="14">
        <f>IF(ISERROR(VLOOKUP(surveyHistory!A112,environment93!$A$2:$E$333,5)),0,1)</f>
        <v>1</v>
      </c>
      <c r="M112" s="14">
        <f>IF(ISBLANK(VLOOKUP(surveyHistory!A112,environment05!$A$2:$E$333,3)),0,1)</f>
        <v>1</v>
      </c>
      <c r="O112" s="15" t="s">
        <v>6</v>
      </c>
      <c r="Q112" s="14">
        <f t="shared" si="7"/>
        <v>7</v>
      </c>
      <c r="R112" s="14">
        <f t="shared" si="8"/>
        <v>3</v>
      </c>
      <c r="S112" s="14">
        <f t="shared" si="9"/>
        <v>2</v>
      </c>
      <c r="T112" s="14">
        <f t="shared" si="10"/>
        <v>2</v>
      </c>
    </row>
    <row r="113" spans="1:20" x14ac:dyDescent="0.2">
      <c r="A113" s="13" t="s">
        <v>788</v>
      </c>
      <c r="B113" s="14" t="s">
        <v>236</v>
      </c>
      <c r="C113" s="53">
        <v>590909.78804100002</v>
      </c>
      <c r="D113" s="53">
        <v>6239603.2593799997</v>
      </c>
      <c r="E113" s="14">
        <v>1</v>
      </c>
      <c r="F113" s="14"/>
      <c r="G113" s="14">
        <v>1</v>
      </c>
      <c r="H113" s="14"/>
      <c r="I113" s="14">
        <v>1</v>
      </c>
      <c r="J113" s="14">
        <v>1</v>
      </c>
      <c r="K113" s="14">
        <v>0</v>
      </c>
      <c r="L113" s="14">
        <f>IF(ISERROR(VLOOKUP(surveyHistory!A113,environment93!$A$2:$E$333,5)),0,1)</f>
        <v>1</v>
      </c>
      <c r="M113" s="14">
        <f>IF(ISBLANK(VLOOKUP(surveyHistory!A113,environment05!$A$2:$E$333,3)),0,1)</f>
        <v>0</v>
      </c>
      <c r="O113" s="15" t="s">
        <v>6</v>
      </c>
      <c r="Q113" s="14">
        <f t="shared" si="7"/>
        <v>5</v>
      </c>
      <c r="R113" s="14">
        <f t="shared" si="8"/>
        <v>2</v>
      </c>
      <c r="S113" s="14">
        <f t="shared" si="9"/>
        <v>1</v>
      </c>
      <c r="T113" s="14">
        <f t="shared" si="10"/>
        <v>2</v>
      </c>
    </row>
    <row r="114" spans="1:20" x14ac:dyDescent="0.2">
      <c r="A114" s="13" t="s">
        <v>789</v>
      </c>
      <c r="B114" s="14" t="s">
        <v>238</v>
      </c>
      <c r="C114" s="53">
        <v>590911.94992699998</v>
      </c>
      <c r="D114" s="53">
        <v>6239693.8404299999</v>
      </c>
      <c r="E114" s="14">
        <v>1</v>
      </c>
      <c r="F114" s="14"/>
      <c r="G114" s="14">
        <v>1</v>
      </c>
      <c r="H114" s="14"/>
      <c r="I114" s="14">
        <v>1</v>
      </c>
      <c r="J114" s="14">
        <v>1</v>
      </c>
      <c r="K114" s="14">
        <v>1</v>
      </c>
      <c r="L114" s="14">
        <f>IF(ISERROR(VLOOKUP(surveyHistory!A114,environment93!$A$2:$E$333,5)),0,1)</f>
        <v>1</v>
      </c>
      <c r="M114" s="14">
        <f>IF(ISBLANK(VLOOKUP(surveyHistory!A114,environment05!$A$2:$E$333,3)),0,1)</f>
        <v>1</v>
      </c>
      <c r="O114" s="15" t="s">
        <v>6</v>
      </c>
      <c r="Q114" s="14">
        <f t="shared" si="7"/>
        <v>7</v>
      </c>
      <c r="R114" s="14">
        <f t="shared" si="8"/>
        <v>3</v>
      </c>
      <c r="S114" s="14">
        <f t="shared" si="9"/>
        <v>2</v>
      </c>
      <c r="T114" s="14">
        <f t="shared" si="10"/>
        <v>2</v>
      </c>
    </row>
    <row r="115" spans="1:20" x14ac:dyDescent="0.2">
      <c r="A115" s="13" t="s">
        <v>790</v>
      </c>
      <c r="B115" s="14" t="s">
        <v>240</v>
      </c>
      <c r="C115" s="53">
        <v>590911.76252900006</v>
      </c>
      <c r="D115" s="53">
        <v>6239799.9273899999</v>
      </c>
      <c r="E115" s="14">
        <v>1</v>
      </c>
      <c r="F115" s="14"/>
      <c r="G115" s="14">
        <v>1</v>
      </c>
      <c r="H115" s="14"/>
      <c r="I115" s="14">
        <v>1</v>
      </c>
      <c r="J115" s="14">
        <v>1</v>
      </c>
      <c r="K115" s="14">
        <v>0</v>
      </c>
      <c r="L115" s="14">
        <f>IF(ISERROR(VLOOKUP(surveyHistory!A115,environment93!$A$2:$E$333,5)),0,1)</f>
        <v>1</v>
      </c>
      <c r="M115" s="14">
        <f>IF(ISBLANK(VLOOKUP(surveyHistory!A115,environment05!$A$2:$E$333,3)),0,1)</f>
        <v>0</v>
      </c>
      <c r="O115" s="15" t="s">
        <v>6</v>
      </c>
      <c r="Q115" s="14">
        <f t="shared" si="7"/>
        <v>5</v>
      </c>
      <c r="R115" s="14">
        <f t="shared" si="8"/>
        <v>2</v>
      </c>
      <c r="S115" s="14">
        <f t="shared" si="9"/>
        <v>1</v>
      </c>
      <c r="T115" s="14">
        <f t="shared" si="10"/>
        <v>2</v>
      </c>
    </row>
    <row r="116" spans="1:20" x14ac:dyDescent="0.2">
      <c r="A116" s="13" t="s">
        <v>791</v>
      </c>
      <c r="B116" s="14" t="s">
        <v>241</v>
      </c>
      <c r="C116" s="53">
        <v>590903.92518200004</v>
      </c>
      <c r="D116" s="53">
        <v>6239895.4092699997</v>
      </c>
      <c r="E116" s="14">
        <v>1</v>
      </c>
      <c r="F116" s="14"/>
      <c r="G116" s="14">
        <v>1</v>
      </c>
      <c r="H116" s="14"/>
      <c r="I116" s="14">
        <v>1</v>
      </c>
      <c r="J116" s="14">
        <v>1</v>
      </c>
      <c r="K116" s="14">
        <v>1</v>
      </c>
      <c r="L116" s="14">
        <f>IF(ISERROR(VLOOKUP(surveyHistory!A116,environment93!$A$2:$E$333,5)),0,1)</f>
        <v>1</v>
      </c>
      <c r="M116" s="14">
        <f>IF(ISBLANK(VLOOKUP(surveyHistory!A116,environment05!$A$2:$E$333,3)),0,1)</f>
        <v>1</v>
      </c>
      <c r="O116" s="15" t="s">
        <v>6</v>
      </c>
      <c r="Q116" s="14">
        <f t="shared" si="7"/>
        <v>7</v>
      </c>
      <c r="R116" s="14">
        <f t="shared" si="8"/>
        <v>3</v>
      </c>
      <c r="S116" s="14">
        <f t="shared" si="9"/>
        <v>2</v>
      </c>
      <c r="T116" s="14">
        <f t="shared" si="10"/>
        <v>2</v>
      </c>
    </row>
    <row r="117" spans="1:20" x14ac:dyDescent="0.2">
      <c r="A117" s="13" t="s">
        <v>792</v>
      </c>
      <c r="B117" s="14" t="s">
        <v>243</v>
      </c>
      <c r="C117" s="53">
        <v>591001.35896999994</v>
      </c>
      <c r="D117" s="53">
        <v>6238593.9352900004</v>
      </c>
      <c r="E117" s="14">
        <v>1</v>
      </c>
      <c r="F117" s="14"/>
      <c r="G117" s="14">
        <v>1</v>
      </c>
      <c r="H117" s="14"/>
      <c r="I117" s="14">
        <v>1</v>
      </c>
      <c r="J117" s="14">
        <v>1</v>
      </c>
      <c r="K117" s="14">
        <v>1</v>
      </c>
      <c r="L117" s="14">
        <f>IF(ISERROR(VLOOKUP(surveyHistory!A117,environment93!$A$2:$E$333,5)),0,1)</f>
        <v>1</v>
      </c>
      <c r="M117" s="14">
        <f>IF(ISBLANK(VLOOKUP(surveyHistory!A117,environment05!$A$2:$E$333,3)),0,1)</f>
        <v>1</v>
      </c>
      <c r="O117" s="15" t="s">
        <v>6</v>
      </c>
      <c r="Q117" s="14">
        <f t="shared" si="7"/>
        <v>7</v>
      </c>
      <c r="R117" s="14">
        <f t="shared" si="8"/>
        <v>3</v>
      </c>
      <c r="S117" s="14">
        <f t="shared" si="9"/>
        <v>2</v>
      </c>
      <c r="T117" s="14">
        <f t="shared" si="10"/>
        <v>2</v>
      </c>
    </row>
    <row r="118" spans="1:20" x14ac:dyDescent="0.2">
      <c r="A118" s="13" t="s">
        <v>793</v>
      </c>
      <c r="B118" s="14" t="s">
        <v>245</v>
      </c>
      <c r="C118" s="53">
        <v>591007.02985100006</v>
      </c>
      <c r="D118" s="53">
        <v>6238693.6874900004</v>
      </c>
      <c r="E118" s="14">
        <v>1</v>
      </c>
      <c r="F118" s="14"/>
      <c r="G118" s="14">
        <v>1</v>
      </c>
      <c r="H118" s="14"/>
      <c r="I118" s="14">
        <v>1</v>
      </c>
      <c r="J118" s="14">
        <v>1</v>
      </c>
      <c r="K118" s="14">
        <v>1</v>
      </c>
      <c r="L118" s="14">
        <f>IF(ISERROR(VLOOKUP(surveyHistory!A118,environment93!$A$2:$E$333,5)),0,1)</f>
        <v>1</v>
      </c>
      <c r="M118" s="14">
        <f>IF(ISBLANK(VLOOKUP(surveyHistory!A118,environment05!$A$2:$E$333,3)),0,1)</f>
        <v>1</v>
      </c>
      <c r="O118" s="15" t="s">
        <v>6</v>
      </c>
      <c r="Q118" s="14">
        <f t="shared" si="7"/>
        <v>7</v>
      </c>
      <c r="R118" s="14">
        <f t="shared" si="8"/>
        <v>3</v>
      </c>
      <c r="S118" s="14">
        <f t="shared" si="9"/>
        <v>2</v>
      </c>
      <c r="T118" s="14">
        <f t="shared" si="10"/>
        <v>2</v>
      </c>
    </row>
    <row r="119" spans="1:20" x14ac:dyDescent="0.2">
      <c r="A119" s="13" t="s">
        <v>794</v>
      </c>
      <c r="B119" s="14" t="s">
        <v>247</v>
      </c>
      <c r="C119" s="53">
        <v>591022.24917299999</v>
      </c>
      <c r="D119" s="53">
        <v>6238810.7125000004</v>
      </c>
      <c r="E119" s="14">
        <v>1</v>
      </c>
      <c r="F119" s="14"/>
      <c r="G119" s="14">
        <v>1</v>
      </c>
      <c r="H119" s="14"/>
      <c r="I119" s="14">
        <v>1</v>
      </c>
      <c r="J119" s="14">
        <v>0</v>
      </c>
      <c r="K119" s="14">
        <v>1</v>
      </c>
      <c r="L119" s="14">
        <f>IF(ISERROR(VLOOKUP(surveyHistory!A119,environment93!$A$2:$E$333,5)),0,1)</f>
        <v>1</v>
      </c>
      <c r="M119" s="14">
        <f>IF(ISBLANK(VLOOKUP(surveyHistory!A119,environment05!$A$2:$E$333,3)),0,1)</f>
        <v>1</v>
      </c>
      <c r="O119" s="15" t="s">
        <v>6</v>
      </c>
      <c r="Q119" s="14">
        <f t="shared" si="7"/>
        <v>6</v>
      </c>
      <c r="R119" s="14">
        <f t="shared" si="8"/>
        <v>2</v>
      </c>
      <c r="S119" s="14">
        <f t="shared" si="9"/>
        <v>2</v>
      </c>
      <c r="T119" s="14">
        <f t="shared" si="10"/>
        <v>2</v>
      </c>
    </row>
    <row r="120" spans="1:20" x14ac:dyDescent="0.2">
      <c r="A120" s="13" t="s">
        <v>795</v>
      </c>
      <c r="B120" s="14" t="s">
        <v>249</v>
      </c>
      <c r="C120" s="53">
        <v>590994.20924999996</v>
      </c>
      <c r="D120" s="53">
        <v>6238905.2478900002</v>
      </c>
      <c r="E120" s="14">
        <v>1</v>
      </c>
      <c r="F120" s="14"/>
      <c r="G120" s="14">
        <v>1</v>
      </c>
      <c r="H120" s="14"/>
      <c r="I120" s="14">
        <v>1</v>
      </c>
      <c r="J120" s="14">
        <v>1</v>
      </c>
      <c r="K120" s="14">
        <v>0</v>
      </c>
      <c r="L120" s="14">
        <f>IF(ISERROR(VLOOKUP(surveyHistory!A120,environment93!$A$2:$E$333,5)),0,1)</f>
        <v>1</v>
      </c>
      <c r="M120" s="14">
        <f>IF(ISBLANK(VLOOKUP(surveyHistory!A120,environment05!$A$2:$E$333,3)),0,1)</f>
        <v>0</v>
      </c>
      <c r="O120" s="15" t="s">
        <v>13</v>
      </c>
      <c r="Q120" s="14">
        <f t="shared" si="7"/>
        <v>5</v>
      </c>
      <c r="R120" s="14">
        <f t="shared" si="8"/>
        <v>2</v>
      </c>
      <c r="S120" s="14">
        <f t="shared" si="9"/>
        <v>1</v>
      </c>
      <c r="T120" s="14">
        <f t="shared" si="10"/>
        <v>2</v>
      </c>
    </row>
    <row r="121" spans="1:20" x14ac:dyDescent="0.2">
      <c r="A121" s="13" t="s">
        <v>796</v>
      </c>
      <c r="B121" s="14" t="s">
        <v>251</v>
      </c>
      <c r="C121" s="53">
        <v>590992.13404000003</v>
      </c>
      <c r="D121" s="53">
        <v>6238983.7447699998</v>
      </c>
      <c r="E121" s="14">
        <v>1</v>
      </c>
      <c r="F121" s="14"/>
      <c r="G121" s="14">
        <v>1</v>
      </c>
      <c r="H121" s="14"/>
      <c r="I121" s="14">
        <v>1</v>
      </c>
      <c r="J121" s="14">
        <v>1</v>
      </c>
      <c r="K121" s="14">
        <v>1</v>
      </c>
      <c r="L121" s="14">
        <f>IF(ISERROR(VLOOKUP(surveyHistory!A121,environment93!$A$2:$E$333,5)),0,1)</f>
        <v>1</v>
      </c>
      <c r="M121" s="14">
        <f>IF(ISBLANK(VLOOKUP(surveyHistory!A121,environment05!$A$2:$E$333,3)),0,1)</f>
        <v>1</v>
      </c>
      <c r="O121" s="15" t="s">
        <v>6</v>
      </c>
      <c r="Q121" s="14">
        <f t="shared" si="7"/>
        <v>7</v>
      </c>
      <c r="R121" s="14">
        <f t="shared" si="8"/>
        <v>3</v>
      </c>
      <c r="S121" s="14">
        <f t="shared" si="9"/>
        <v>2</v>
      </c>
      <c r="T121" s="14">
        <f t="shared" si="10"/>
        <v>2</v>
      </c>
    </row>
    <row r="122" spans="1:20" x14ac:dyDescent="0.2">
      <c r="A122" s="13" t="s">
        <v>797</v>
      </c>
      <c r="B122" s="14" t="s">
        <v>252</v>
      </c>
      <c r="C122" s="53">
        <v>591011.55901800003</v>
      </c>
      <c r="D122" s="53">
        <v>6239093.8870200003</v>
      </c>
      <c r="E122" s="14">
        <v>1</v>
      </c>
      <c r="F122" s="14"/>
      <c r="G122" s="14">
        <v>1</v>
      </c>
      <c r="H122" s="14"/>
      <c r="I122" s="14">
        <v>1</v>
      </c>
      <c r="J122" s="14">
        <v>1</v>
      </c>
      <c r="K122" s="14">
        <v>1</v>
      </c>
      <c r="L122" s="14">
        <f>IF(ISERROR(VLOOKUP(surveyHistory!A122,environment93!$A$2:$E$333,5)),0,1)</f>
        <v>1</v>
      </c>
      <c r="M122" s="14">
        <f>IF(ISBLANK(VLOOKUP(surveyHistory!A122,environment05!$A$2:$E$333,3)),0,1)</f>
        <v>1</v>
      </c>
      <c r="O122" s="15" t="s">
        <v>6</v>
      </c>
      <c r="Q122" s="14">
        <f t="shared" si="7"/>
        <v>7</v>
      </c>
      <c r="R122" s="14">
        <f t="shared" si="8"/>
        <v>3</v>
      </c>
      <c r="S122" s="14">
        <f t="shared" si="9"/>
        <v>2</v>
      </c>
      <c r="T122" s="14">
        <f t="shared" si="10"/>
        <v>2</v>
      </c>
    </row>
    <row r="123" spans="1:20" x14ac:dyDescent="0.2">
      <c r="A123" s="13" t="s">
        <v>798</v>
      </c>
      <c r="B123" s="14" t="s">
        <v>253</v>
      </c>
      <c r="C123" s="53">
        <v>591005.98340999999</v>
      </c>
      <c r="D123" s="53">
        <v>6239191.6214699997</v>
      </c>
      <c r="E123" s="14">
        <v>1</v>
      </c>
      <c r="F123" s="14"/>
      <c r="G123" s="14">
        <v>1</v>
      </c>
      <c r="H123" s="14"/>
      <c r="I123" s="14">
        <v>1</v>
      </c>
      <c r="J123" s="14">
        <v>1</v>
      </c>
      <c r="K123" s="14">
        <v>1</v>
      </c>
      <c r="L123" s="14">
        <f>IF(ISERROR(VLOOKUP(surveyHistory!A123,environment93!$A$2:$E$333,5)),0,1)</f>
        <v>1</v>
      </c>
      <c r="M123" s="14">
        <f>IF(ISBLANK(VLOOKUP(surveyHistory!A123,environment05!$A$2:$E$333,3)),0,1)</f>
        <v>1</v>
      </c>
      <c r="O123" s="15" t="s">
        <v>6</v>
      </c>
      <c r="Q123" s="14">
        <f t="shared" si="7"/>
        <v>7</v>
      </c>
      <c r="R123" s="14">
        <f t="shared" si="8"/>
        <v>3</v>
      </c>
      <c r="S123" s="14">
        <f t="shared" si="9"/>
        <v>2</v>
      </c>
      <c r="T123" s="14">
        <f t="shared" si="10"/>
        <v>2</v>
      </c>
    </row>
    <row r="124" spans="1:20" x14ac:dyDescent="0.2">
      <c r="A124" s="13" t="s">
        <v>799</v>
      </c>
      <c r="B124" s="14" t="s">
        <v>255</v>
      </c>
      <c r="C124" s="53">
        <v>591013.11728699994</v>
      </c>
      <c r="D124" s="53">
        <v>6239297.1044699997</v>
      </c>
      <c r="E124" s="14">
        <v>1</v>
      </c>
      <c r="F124" s="14"/>
      <c r="G124" s="14">
        <v>1</v>
      </c>
      <c r="H124" s="14"/>
      <c r="I124" s="14">
        <v>1</v>
      </c>
      <c r="J124" s="14">
        <v>1</v>
      </c>
      <c r="K124" s="14">
        <v>1</v>
      </c>
      <c r="L124" s="14">
        <f>IF(ISERROR(VLOOKUP(surveyHistory!A124,environment93!$A$2:$E$333,5)),0,1)</f>
        <v>1</v>
      </c>
      <c r="M124" s="14">
        <f>IF(ISBLANK(VLOOKUP(surveyHistory!A124,environment05!$A$2:$E$333,3)),0,1)</f>
        <v>1</v>
      </c>
      <c r="O124" s="15" t="s">
        <v>6</v>
      </c>
      <c r="Q124" s="14">
        <f t="shared" si="7"/>
        <v>7</v>
      </c>
      <c r="R124" s="14">
        <f t="shared" si="8"/>
        <v>3</v>
      </c>
      <c r="S124" s="14">
        <f t="shared" si="9"/>
        <v>2</v>
      </c>
      <c r="T124" s="14">
        <f t="shared" si="10"/>
        <v>2</v>
      </c>
    </row>
    <row r="125" spans="1:20" x14ac:dyDescent="0.2">
      <c r="A125" s="13" t="s">
        <v>800</v>
      </c>
      <c r="B125" s="14" t="s">
        <v>257</v>
      </c>
      <c r="C125" s="53">
        <v>591006.23263400001</v>
      </c>
      <c r="D125" s="53">
        <v>6239400.1845000004</v>
      </c>
      <c r="E125" s="14">
        <v>1</v>
      </c>
      <c r="F125" s="14"/>
      <c r="G125" s="14">
        <v>1</v>
      </c>
      <c r="H125" s="14"/>
      <c r="I125" s="14">
        <v>1</v>
      </c>
      <c r="J125" s="14">
        <v>1</v>
      </c>
      <c r="K125" s="14">
        <v>1</v>
      </c>
      <c r="L125" s="14">
        <f>IF(ISERROR(VLOOKUP(surveyHistory!A125,environment93!$A$2:$E$333,5)),0,1)</f>
        <v>1</v>
      </c>
      <c r="M125" s="14">
        <f>IF(ISBLANK(VLOOKUP(surveyHistory!A125,environment05!$A$2:$E$333,3)),0,1)</f>
        <v>1</v>
      </c>
      <c r="O125" s="15" t="s">
        <v>6</v>
      </c>
      <c r="Q125" s="14">
        <f t="shared" si="7"/>
        <v>7</v>
      </c>
      <c r="R125" s="14">
        <f t="shared" si="8"/>
        <v>3</v>
      </c>
      <c r="S125" s="14">
        <f t="shared" si="9"/>
        <v>2</v>
      </c>
      <c r="T125" s="14">
        <f t="shared" si="10"/>
        <v>2</v>
      </c>
    </row>
    <row r="126" spans="1:20" x14ac:dyDescent="0.2">
      <c r="A126" s="13" t="s">
        <v>801</v>
      </c>
      <c r="B126" s="14" t="s">
        <v>259</v>
      </c>
      <c r="C126" s="53">
        <v>591002.53608600004</v>
      </c>
      <c r="D126" s="53">
        <v>6239506.2292999998</v>
      </c>
      <c r="E126" s="14">
        <v>1</v>
      </c>
      <c r="F126" s="14"/>
      <c r="G126" s="14">
        <v>1</v>
      </c>
      <c r="H126" s="14"/>
      <c r="I126" s="14">
        <v>1</v>
      </c>
      <c r="J126" s="14">
        <v>1</v>
      </c>
      <c r="K126" s="14">
        <v>1</v>
      </c>
      <c r="L126" s="14">
        <f>IF(ISERROR(VLOOKUP(surveyHistory!A126,environment93!$A$2:$E$333,5)),0,1)</f>
        <v>1</v>
      </c>
      <c r="M126" s="14">
        <f>IF(ISBLANK(VLOOKUP(surveyHistory!A126,environment05!$A$2:$E$333,3)),0,1)</f>
        <v>1</v>
      </c>
      <c r="O126" s="15" t="s">
        <v>6</v>
      </c>
      <c r="Q126" s="14">
        <f t="shared" si="7"/>
        <v>7</v>
      </c>
      <c r="R126" s="14">
        <f t="shared" si="8"/>
        <v>3</v>
      </c>
      <c r="S126" s="14">
        <f t="shared" si="9"/>
        <v>2</v>
      </c>
      <c r="T126" s="14">
        <f t="shared" si="10"/>
        <v>2</v>
      </c>
    </row>
    <row r="127" spans="1:20" x14ac:dyDescent="0.2">
      <c r="A127" s="13" t="s">
        <v>802</v>
      </c>
      <c r="B127" s="14" t="s">
        <v>261</v>
      </c>
      <c r="C127" s="53">
        <v>591022.48555500002</v>
      </c>
      <c r="D127" s="53">
        <v>6239590.7309299996</v>
      </c>
      <c r="E127" s="14">
        <v>1</v>
      </c>
      <c r="F127" s="14"/>
      <c r="G127" s="14">
        <v>1</v>
      </c>
      <c r="H127" s="14"/>
      <c r="I127" s="14">
        <v>1</v>
      </c>
      <c r="J127" s="14">
        <v>1</v>
      </c>
      <c r="K127" s="14">
        <v>1</v>
      </c>
      <c r="L127" s="14">
        <f>IF(ISERROR(VLOOKUP(surveyHistory!A127,environment93!$A$2:$E$333,5)),0,1)</f>
        <v>1</v>
      </c>
      <c r="M127" s="14">
        <f>IF(ISBLANK(VLOOKUP(surveyHistory!A127,environment05!$A$2:$E$333,3)),0,1)</f>
        <v>1</v>
      </c>
      <c r="O127" s="15" t="s">
        <v>6</v>
      </c>
      <c r="Q127" s="14">
        <f t="shared" si="7"/>
        <v>7</v>
      </c>
      <c r="R127" s="14">
        <f t="shared" si="8"/>
        <v>3</v>
      </c>
      <c r="S127" s="14">
        <f t="shared" si="9"/>
        <v>2</v>
      </c>
      <c r="T127" s="14">
        <f t="shared" si="10"/>
        <v>2</v>
      </c>
    </row>
    <row r="128" spans="1:20" x14ac:dyDescent="0.2">
      <c r="A128" s="13" t="s">
        <v>803</v>
      </c>
      <c r="B128" s="14" t="s">
        <v>263</v>
      </c>
      <c r="C128" s="53">
        <v>591008.82340899995</v>
      </c>
      <c r="D128" s="53">
        <v>6239694.6092299996</v>
      </c>
      <c r="E128" s="14">
        <v>1</v>
      </c>
      <c r="F128" s="14"/>
      <c r="G128" s="14">
        <v>1</v>
      </c>
      <c r="H128" s="14"/>
      <c r="I128" s="14">
        <v>1</v>
      </c>
      <c r="J128" s="14">
        <v>1</v>
      </c>
      <c r="K128" s="14">
        <v>1</v>
      </c>
      <c r="L128" s="14">
        <f>IF(ISERROR(VLOOKUP(surveyHistory!A128,environment93!$A$2:$E$333,5)),0,1)</f>
        <v>1</v>
      </c>
      <c r="M128" s="14">
        <f>IF(ISBLANK(VLOOKUP(surveyHistory!A128,environment05!$A$2:$E$333,3)),0,1)</f>
        <v>1</v>
      </c>
      <c r="O128" s="15" t="s">
        <v>6</v>
      </c>
      <c r="Q128" s="14">
        <f t="shared" si="7"/>
        <v>7</v>
      </c>
      <c r="R128" s="14">
        <f t="shared" si="8"/>
        <v>3</v>
      </c>
      <c r="S128" s="14">
        <f t="shared" si="9"/>
        <v>2</v>
      </c>
      <c r="T128" s="14">
        <f t="shared" si="10"/>
        <v>2</v>
      </c>
    </row>
    <row r="129" spans="1:20" x14ac:dyDescent="0.2">
      <c r="A129" s="13" t="s">
        <v>804</v>
      </c>
      <c r="B129" s="14" t="s">
        <v>265</v>
      </c>
      <c r="C129" s="53">
        <v>590986.04191999999</v>
      </c>
      <c r="D129" s="53">
        <v>6239791.1876499997</v>
      </c>
      <c r="E129" s="14">
        <v>1</v>
      </c>
      <c r="F129" s="14"/>
      <c r="G129" s="14">
        <v>1</v>
      </c>
      <c r="H129" s="14"/>
      <c r="I129" s="14">
        <v>1</v>
      </c>
      <c r="J129" s="14">
        <v>1</v>
      </c>
      <c r="K129" s="14">
        <v>1</v>
      </c>
      <c r="L129" s="14">
        <f>IF(ISERROR(VLOOKUP(surveyHistory!A129,environment93!$A$2:$E$333,5)),0,1)</f>
        <v>1</v>
      </c>
      <c r="M129" s="14">
        <f>IF(ISBLANK(VLOOKUP(surveyHistory!A129,environment05!$A$2:$E$333,3)),0,1)</f>
        <v>1</v>
      </c>
      <c r="O129" s="15" t="s">
        <v>13</v>
      </c>
      <c r="Q129" s="14">
        <f t="shared" si="7"/>
        <v>7</v>
      </c>
      <c r="R129" s="14">
        <f t="shared" si="8"/>
        <v>3</v>
      </c>
      <c r="S129" s="14">
        <f t="shared" si="9"/>
        <v>2</v>
      </c>
      <c r="T129" s="14">
        <f t="shared" si="10"/>
        <v>2</v>
      </c>
    </row>
    <row r="130" spans="1:20" x14ac:dyDescent="0.2">
      <c r="A130" s="13" t="s">
        <v>805</v>
      </c>
      <c r="B130" s="14" t="s">
        <v>267</v>
      </c>
      <c r="C130" s="53">
        <v>591000.52475900005</v>
      </c>
      <c r="D130" s="53">
        <v>6239898.3151099999</v>
      </c>
      <c r="E130" s="14">
        <v>1</v>
      </c>
      <c r="F130" s="14"/>
      <c r="G130" s="14">
        <v>1</v>
      </c>
      <c r="H130" s="14"/>
      <c r="I130" s="14">
        <v>0</v>
      </c>
      <c r="J130" s="14">
        <v>0</v>
      </c>
      <c r="K130" s="14">
        <v>1</v>
      </c>
      <c r="L130" s="14">
        <f>IF(ISERROR(VLOOKUP(surveyHistory!A130,environment93!$A$2:$E$333,5)),0,1)</f>
        <v>0</v>
      </c>
      <c r="M130" s="14">
        <f>IF(ISBLANK(VLOOKUP(surveyHistory!A130,environment05!$A$2:$E$333,3)),0,1)</f>
        <v>1</v>
      </c>
      <c r="O130" s="15" t="s">
        <v>6</v>
      </c>
      <c r="Q130" s="14">
        <f t="shared" si="7"/>
        <v>4</v>
      </c>
      <c r="R130" s="14">
        <f t="shared" si="8"/>
        <v>1</v>
      </c>
      <c r="S130" s="14">
        <f t="shared" si="9"/>
        <v>1</v>
      </c>
      <c r="T130" s="14">
        <f t="shared" si="10"/>
        <v>2</v>
      </c>
    </row>
    <row r="131" spans="1:20" x14ac:dyDescent="0.2">
      <c r="A131" s="13" t="s">
        <v>806</v>
      </c>
      <c r="B131" s="14" t="s">
        <v>269</v>
      </c>
      <c r="C131" s="53">
        <v>591099.43718600005</v>
      </c>
      <c r="D131" s="53">
        <v>6238610.7531000003</v>
      </c>
      <c r="E131" s="14">
        <v>1</v>
      </c>
      <c r="F131" s="14"/>
      <c r="G131" s="14">
        <v>1</v>
      </c>
      <c r="H131" s="14"/>
      <c r="I131" s="14">
        <v>1</v>
      </c>
      <c r="J131" s="14">
        <v>1</v>
      </c>
      <c r="K131" s="14">
        <v>0</v>
      </c>
      <c r="L131" s="14">
        <f>IF(ISERROR(VLOOKUP(surveyHistory!A131,environment93!$A$2:$E$333,5)),0,1)</f>
        <v>1</v>
      </c>
      <c r="M131" s="14">
        <f>IF(ISBLANK(VLOOKUP(surveyHistory!A131,environment05!$A$2:$E$333,3)),0,1)</f>
        <v>0</v>
      </c>
      <c r="O131" s="15" t="s">
        <v>231</v>
      </c>
      <c r="Q131" s="14">
        <f t="shared" si="7"/>
        <v>5</v>
      </c>
      <c r="R131" s="14">
        <f t="shared" si="8"/>
        <v>2</v>
      </c>
      <c r="S131" s="14">
        <f t="shared" si="9"/>
        <v>1</v>
      </c>
      <c r="T131" s="14">
        <f t="shared" si="10"/>
        <v>2</v>
      </c>
    </row>
    <row r="132" spans="1:20" x14ac:dyDescent="0.2">
      <c r="A132" s="13" t="s">
        <v>807</v>
      </c>
      <c r="B132" s="14" t="s">
        <v>271</v>
      </c>
      <c r="C132" s="53">
        <v>591103.899079</v>
      </c>
      <c r="D132" s="53">
        <v>6238693.1978399996</v>
      </c>
      <c r="E132" s="14">
        <v>1</v>
      </c>
      <c r="F132" s="14"/>
      <c r="G132" s="14">
        <v>1</v>
      </c>
      <c r="H132" s="14"/>
      <c r="I132" s="14">
        <v>1</v>
      </c>
      <c r="J132" s="14">
        <v>1</v>
      </c>
      <c r="K132" s="14">
        <v>1</v>
      </c>
      <c r="L132" s="14">
        <f>IF(ISERROR(VLOOKUP(surveyHistory!A132,environment93!$A$2:$E$333,5)),0,1)</f>
        <v>1</v>
      </c>
      <c r="M132" s="14">
        <f>IF(ISBLANK(VLOOKUP(surveyHistory!A132,environment05!$A$2:$E$333,3)),0,1)</f>
        <v>1</v>
      </c>
      <c r="O132" s="15" t="s">
        <v>6</v>
      </c>
      <c r="Q132" s="14">
        <f t="shared" si="7"/>
        <v>7</v>
      </c>
      <c r="R132" s="14">
        <f t="shared" si="8"/>
        <v>3</v>
      </c>
      <c r="S132" s="14">
        <f t="shared" si="9"/>
        <v>2</v>
      </c>
      <c r="T132" s="14">
        <f t="shared" si="10"/>
        <v>2</v>
      </c>
    </row>
    <row r="133" spans="1:20" x14ac:dyDescent="0.2">
      <c r="A133" s="13" t="s">
        <v>808</v>
      </c>
      <c r="B133" s="14" t="s">
        <v>274</v>
      </c>
      <c r="C133" s="53">
        <v>591103.77712099999</v>
      </c>
      <c r="D133" s="53">
        <v>6238795.80461</v>
      </c>
      <c r="E133" s="14">
        <v>1</v>
      </c>
      <c r="F133" s="14"/>
      <c r="G133" s="14">
        <v>1</v>
      </c>
      <c r="H133" s="14"/>
      <c r="I133" s="14">
        <v>1</v>
      </c>
      <c r="J133" s="14">
        <v>1</v>
      </c>
      <c r="K133" s="14">
        <v>0</v>
      </c>
      <c r="L133" s="14">
        <f>IF(ISERROR(VLOOKUP(surveyHistory!A133,environment93!$A$2:$E$333,5)),0,1)</f>
        <v>1</v>
      </c>
      <c r="M133" s="14">
        <f>IF(ISBLANK(VLOOKUP(surveyHistory!A133,environment05!$A$2:$E$333,3)),0,1)</f>
        <v>0</v>
      </c>
      <c r="O133" s="15" t="s">
        <v>272</v>
      </c>
      <c r="Q133" s="14">
        <f t="shared" si="7"/>
        <v>5</v>
      </c>
      <c r="R133" s="14">
        <f t="shared" si="8"/>
        <v>2</v>
      </c>
      <c r="S133" s="14">
        <f t="shared" si="9"/>
        <v>1</v>
      </c>
      <c r="T133" s="14">
        <f t="shared" si="10"/>
        <v>2</v>
      </c>
    </row>
    <row r="134" spans="1:20" x14ac:dyDescent="0.2">
      <c r="A134" s="13" t="s">
        <v>809</v>
      </c>
      <c r="B134" s="14" t="s">
        <v>276</v>
      </c>
      <c r="C134" s="53">
        <v>591106.75676100003</v>
      </c>
      <c r="D134" s="53">
        <v>6238899.2209599996</v>
      </c>
      <c r="E134" s="14">
        <v>1</v>
      </c>
      <c r="F134" s="14"/>
      <c r="G134" s="14">
        <v>1</v>
      </c>
      <c r="H134" s="14"/>
      <c r="I134" s="14">
        <v>1</v>
      </c>
      <c r="J134" s="14">
        <v>1</v>
      </c>
      <c r="K134" s="14">
        <v>1</v>
      </c>
      <c r="L134" s="14">
        <f>IF(ISERROR(VLOOKUP(surveyHistory!A134,environment93!$A$2:$E$333,5)),0,1)</f>
        <v>1</v>
      </c>
      <c r="M134" s="14">
        <f>IF(ISBLANK(VLOOKUP(surveyHistory!A134,environment05!$A$2:$E$333,3)),0,1)</f>
        <v>1</v>
      </c>
      <c r="O134" s="15" t="s">
        <v>6</v>
      </c>
      <c r="Q134" s="14">
        <f t="shared" ref="Q134:Q197" si="11">E134+G134+I134+J134+K134+L134+M134</f>
        <v>7</v>
      </c>
      <c r="R134" s="14">
        <f t="shared" ref="R134:R197" si="12">I134+J134+K134</f>
        <v>3</v>
      </c>
      <c r="S134" s="14">
        <f t="shared" ref="S134:S197" si="13">L134+M134</f>
        <v>2</v>
      </c>
      <c r="T134" s="14">
        <f t="shared" ref="T134:T197" si="14">E134+G134</f>
        <v>2</v>
      </c>
    </row>
    <row r="135" spans="1:20" x14ac:dyDescent="0.2">
      <c r="A135" s="13" t="s">
        <v>810</v>
      </c>
      <c r="B135" s="14" t="s">
        <v>278</v>
      </c>
      <c r="C135" s="53">
        <v>591103.37277400005</v>
      </c>
      <c r="D135" s="53">
        <v>6239008.4322100002</v>
      </c>
      <c r="E135" s="14">
        <v>1</v>
      </c>
      <c r="F135" s="14"/>
      <c r="G135" s="14">
        <v>1</v>
      </c>
      <c r="H135" s="14"/>
      <c r="I135" s="14">
        <v>1</v>
      </c>
      <c r="J135" s="14">
        <v>1</v>
      </c>
      <c r="K135" s="14">
        <v>1</v>
      </c>
      <c r="L135" s="14">
        <f>IF(ISERROR(VLOOKUP(surveyHistory!A135,environment93!$A$2:$E$333,5)),0,1)</f>
        <v>1</v>
      </c>
      <c r="M135" s="14">
        <f>IF(ISBLANK(VLOOKUP(surveyHistory!A135,environment05!$A$2:$E$333,3)),0,1)</f>
        <v>1</v>
      </c>
      <c r="O135" s="15" t="s">
        <v>6</v>
      </c>
      <c r="Q135" s="14">
        <f t="shared" si="11"/>
        <v>7</v>
      </c>
      <c r="R135" s="14">
        <f t="shared" si="12"/>
        <v>3</v>
      </c>
      <c r="S135" s="14">
        <f t="shared" si="13"/>
        <v>2</v>
      </c>
      <c r="T135" s="14">
        <f t="shared" si="14"/>
        <v>2</v>
      </c>
    </row>
    <row r="136" spans="1:20" x14ac:dyDescent="0.2">
      <c r="A136" s="13" t="s">
        <v>811</v>
      </c>
      <c r="B136" s="14" t="s">
        <v>280</v>
      </c>
      <c r="C136" s="53">
        <v>591096.02294599998</v>
      </c>
      <c r="D136" s="53">
        <v>6239092.4340199996</v>
      </c>
      <c r="E136" s="14">
        <v>1</v>
      </c>
      <c r="F136" s="14"/>
      <c r="G136" s="14">
        <v>1</v>
      </c>
      <c r="H136" s="14"/>
      <c r="I136" s="14">
        <v>1</v>
      </c>
      <c r="J136" s="14">
        <v>1</v>
      </c>
      <c r="K136" s="14">
        <v>1</v>
      </c>
      <c r="L136" s="14">
        <f>IF(ISERROR(VLOOKUP(surveyHistory!A136,environment93!$A$2:$E$333,5)),0,1)</f>
        <v>1</v>
      </c>
      <c r="M136" s="14">
        <f>IF(ISBLANK(VLOOKUP(surveyHistory!A136,environment05!$A$2:$E$333,3)),0,1)</f>
        <v>1</v>
      </c>
      <c r="O136" s="15" t="s">
        <v>6</v>
      </c>
      <c r="Q136" s="14">
        <f t="shared" si="11"/>
        <v>7</v>
      </c>
      <c r="R136" s="14">
        <f t="shared" si="12"/>
        <v>3</v>
      </c>
      <c r="S136" s="14">
        <f t="shared" si="13"/>
        <v>2</v>
      </c>
      <c r="T136" s="14">
        <f t="shared" si="14"/>
        <v>2</v>
      </c>
    </row>
    <row r="137" spans="1:20" x14ac:dyDescent="0.2">
      <c r="A137" s="13" t="s">
        <v>812</v>
      </c>
      <c r="B137" s="14" t="s">
        <v>282</v>
      </c>
      <c r="C137" s="53">
        <v>591106.93605000002</v>
      </c>
      <c r="D137" s="53">
        <v>6239205.96098</v>
      </c>
      <c r="E137" s="14">
        <v>1</v>
      </c>
      <c r="F137" s="14"/>
      <c r="G137" s="14">
        <v>1</v>
      </c>
      <c r="H137" s="14"/>
      <c r="I137" s="14">
        <v>1</v>
      </c>
      <c r="J137" s="14">
        <v>1</v>
      </c>
      <c r="K137" s="14">
        <v>1</v>
      </c>
      <c r="L137" s="14">
        <f>IF(ISERROR(VLOOKUP(surveyHistory!A137,environment93!$A$2:$E$333,5)),0,1)</f>
        <v>1</v>
      </c>
      <c r="M137" s="14">
        <f>IF(ISBLANK(VLOOKUP(surveyHistory!A137,environment05!$A$2:$E$333,3)),0,1)</f>
        <v>1</v>
      </c>
      <c r="O137" s="15" t="s">
        <v>6</v>
      </c>
      <c r="Q137" s="14">
        <f t="shared" si="11"/>
        <v>7</v>
      </c>
      <c r="R137" s="14">
        <f t="shared" si="12"/>
        <v>3</v>
      </c>
      <c r="S137" s="14">
        <f t="shared" si="13"/>
        <v>2</v>
      </c>
      <c r="T137" s="14">
        <f t="shared" si="14"/>
        <v>2</v>
      </c>
    </row>
    <row r="138" spans="1:20" x14ac:dyDescent="0.2">
      <c r="A138" s="13" t="s">
        <v>813</v>
      </c>
      <c r="B138" s="14" t="s">
        <v>284</v>
      </c>
      <c r="C138" s="53">
        <v>591100.58834799996</v>
      </c>
      <c r="D138" s="53">
        <v>6239297.8759199996</v>
      </c>
      <c r="E138" s="14">
        <v>1</v>
      </c>
      <c r="F138" s="14"/>
      <c r="G138" s="14">
        <v>1</v>
      </c>
      <c r="H138" s="14"/>
      <c r="I138" s="14">
        <v>1</v>
      </c>
      <c r="J138" s="14">
        <v>1</v>
      </c>
      <c r="K138" s="14">
        <v>1</v>
      </c>
      <c r="L138" s="14">
        <f>IF(ISERROR(VLOOKUP(surveyHistory!A138,environment93!$A$2:$E$333,5)),0,1)</f>
        <v>1</v>
      </c>
      <c r="M138" s="14">
        <f>IF(ISBLANK(VLOOKUP(surveyHistory!A138,environment05!$A$2:$E$333,3)),0,1)</f>
        <v>1</v>
      </c>
      <c r="O138" s="15" t="s">
        <v>6</v>
      </c>
      <c r="Q138" s="14">
        <f t="shared" si="11"/>
        <v>7</v>
      </c>
      <c r="R138" s="14">
        <f t="shared" si="12"/>
        <v>3</v>
      </c>
      <c r="S138" s="14">
        <f t="shared" si="13"/>
        <v>2</v>
      </c>
      <c r="T138" s="14">
        <f t="shared" si="14"/>
        <v>2</v>
      </c>
    </row>
    <row r="139" spans="1:20" x14ac:dyDescent="0.2">
      <c r="A139" s="13" t="s">
        <v>814</v>
      </c>
      <c r="B139" s="14" t="s">
        <v>286</v>
      </c>
      <c r="C139" s="53">
        <v>591101.58731199999</v>
      </c>
      <c r="D139" s="53">
        <v>6239393.9753400004</v>
      </c>
      <c r="E139" s="14">
        <v>1</v>
      </c>
      <c r="F139" s="14"/>
      <c r="G139" s="14">
        <v>1</v>
      </c>
      <c r="H139" s="14"/>
      <c r="I139" s="14">
        <v>1</v>
      </c>
      <c r="J139" s="14">
        <v>1</v>
      </c>
      <c r="K139" s="14">
        <v>1</v>
      </c>
      <c r="L139" s="14">
        <f>IF(ISERROR(VLOOKUP(surveyHistory!A139,environment93!$A$2:$E$333,5)),0,1)</f>
        <v>1</v>
      </c>
      <c r="M139" s="14">
        <f>IF(ISBLANK(VLOOKUP(surveyHistory!A139,environment05!$A$2:$E$333,3)),0,1)</f>
        <v>1</v>
      </c>
      <c r="O139" s="15" t="s">
        <v>6</v>
      </c>
      <c r="Q139" s="14">
        <f t="shared" si="11"/>
        <v>7</v>
      </c>
      <c r="R139" s="14">
        <f t="shared" si="12"/>
        <v>3</v>
      </c>
      <c r="S139" s="14">
        <f t="shared" si="13"/>
        <v>2</v>
      </c>
      <c r="T139" s="14">
        <f t="shared" si="14"/>
        <v>2</v>
      </c>
    </row>
    <row r="140" spans="1:20" x14ac:dyDescent="0.2">
      <c r="A140" s="13" t="s">
        <v>815</v>
      </c>
      <c r="B140" s="14" t="s">
        <v>288</v>
      </c>
      <c r="C140" s="53">
        <v>591111.89324999996</v>
      </c>
      <c r="D140" s="53">
        <v>6239498.9603500003</v>
      </c>
      <c r="E140" s="14">
        <v>1</v>
      </c>
      <c r="F140" s="14"/>
      <c r="G140" s="14">
        <v>1</v>
      </c>
      <c r="H140" s="14"/>
      <c r="I140" s="14">
        <v>1</v>
      </c>
      <c r="J140" s="14">
        <v>1</v>
      </c>
      <c r="K140" s="14">
        <v>1</v>
      </c>
      <c r="L140" s="14">
        <f>IF(ISERROR(VLOOKUP(surveyHistory!A140,environment93!$A$2:$E$333,5)),0,1)</f>
        <v>1</v>
      </c>
      <c r="M140" s="14">
        <f>IF(ISBLANK(VLOOKUP(surveyHistory!A140,environment05!$A$2:$E$333,3)),0,1)</f>
        <v>1</v>
      </c>
      <c r="O140" s="15" t="s">
        <v>6</v>
      </c>
      <c r="Q140" s="14">
        <f t="shared" si="11"/>
        <v>7</v>
      </c>
      <c r="R140" s="14">
        <f t="shared" si="12"/>
        <v>3</v>
      </c>
      <c r="S140" s="14">
        <f t="shared" si="13"/>
        <v>2</v>
      </c>
      <c r="T140" s="14">
        <f t="shared" si="14"/>
        <v>2</v>
      </c>
    </row>
    <row r="141" spans="1:20" x14ac:dyDescent="0.2">
      <c r="A141" s="13" t="s">
        <v>816</v>
      </c>
      <c r="B141" s="14" t="s">
        <v>290</v>
      </c>
      <c r="C141" s="53">
        <v>591110.51638499997</v>
      </c>
      <c r="D141" s="53">
        <v>6239591.5189399999</v>
      </c>
      <c r="E141" s="14">
        <v>1</v>
      </c>
      <c r="F141" s="14"/>
      <c r="G141" s="14">
        <v>1</v>
      </c>
      <c r="H141" s="14"/>
      <c r="I141" s="14">
        <v>1</v>
      </c>
      <c r="J141" s="14">
        <v>1</v>
      </c>
      <c r="K141" s="14">
        <v>1</v>
      </c>
      <c r="L141" s="14">
        <f>IF(ISERROR(VLOOKUP(surveyHistory!A141,environment93!$A$2:$E$333,5)),0,1)</f>
        <v>1</v>
      </c>
      <c r="M141" s="14">
        <f>IF(ISBLANK(VLOOKUP(surveyHistory!A141,environment05!$A$2:$E$333,3)),0,1)</f>
        <v>1</v>
      </c>
      <c r="O141" s="15" t="s">
        <v>6</v>
      </c>
      <c r="Q141" s="14">
        <f t="shared" si="11"/>
        <v>7</v>
      </c>
      <c r="R141" s="14">
        <f t="shared" si="12"/>
        <v>3</v>
      </c>
      <c r="S141" s="14">
        <f t="shared" si="13"/>
        <v>2</v>
      </c>
      <c r="T141" s="14">
        <f t="shared" si="14"/>
        <v>2</v>
      </c>
    </row>
    <row r="142" spans="1:20" x14ac:dyDescent="0.2">
      <c r="A142" s="13" t="s">
        <v>817</v>
      </c>
      <c r="B142" s="14" t="s">
        <v>292</v>
      </c>
      <c r="C142" s="53">
        <v>591107.48787800001</v>
      </c>
      <c r="D142" s="53">
        <v>6239688.5249800002</v>
      </c>
      <c r="E142" s="14">
        <v>1</v>
      </c>
      <c r="F142" s="14"/>
      <c r="G142" s="14">
        <v>1</v>
      </c>
      <c r="H142" s="14"/>
      <c r="I142" s="14">
        <v>1</v>
      </c>
      <c r="J142" s="14">
        <v>1</v>
      </c>
      <c r="K142" s="14">
        <v>0</v>
      </c>
      <c r="L142" s="14">
        <f>IF(ISERROR(VLOOKUP(surveyHistory!A142,environment93!$A$2:$E$333,5)),0,1)</f>
        <v>1</v>
      </c>
      <c r="M142" s="14">
        <f>IF(ISBLANK(VLOOKUP(surveyHistory!A142,environment05!$A$2:$E$333,3)),0,1)</f>
        <v>0</v>
      </c>
      <c r="O142" s="15" t="s">
        <v>24</v>
      </c>
      <c r="Q142" s="14">
        <f t="shared" si="11"/>
        <v>5</v>
      </c>
      <c r="R142" s="14">
        <f t="shared" si="12"/>
        <v>2</v>
      </c>
      <c r="S142" s="14">
        <f t="shared" si="13"/>
        <v>1</v>
      </c>
      <c r="T142" s="14">
        <f t="shared" si="14"/>
        <v>2</v>
      </c>
    </row>
    <row r="143" spans="1:20" x14ac:dyDescent="0.2">
      <c r="A143" s="13" t="s">
        <v>818</v>
      </c>
      <c r="B143" s="14" t="s">
        <v>294</v>
      </c>
      <c r="C143" s="53">
        <v>591201.54405300005</v>
      </c>
      <c r="D143" s="53">
        <v>6238692.6489500003</v>
      </c>
      <c r="E143" s="14">
        <v>1</v>
      </c>
      <c r="F143" s="14"/>
      <c r="G143" s="14">
        <v>1</v>
      </c>
      <c r="H143" s="14"/>
      <c r="I143" s="14">
        <v>1</v>
      </c>
      <c r="J143" s="14">
        <v>1</v>
      </c>
      <c r="K143" s="14">
        <v>0</v>
      </c>
      <c r="L143" s="14">
        <f>IF(ISERROR(VLOOKUP(surveyHistory!A143,environment93!$A$2:$E$333,5)),0,1)</f>
        <v>1</v>
      </c>
      <c r="M143" s="14">
        <f>IF(ISBLANK(VLOOKUP(surveyHistory!A143,environment05!$A$2:$E$333,3)),0,1)</f>
        <v>0</v>
      </c>
      <c r="O143" s="15" t="s">
        <v>6</v>
      </c>
      <c r="Q143" s="14">
        <f t="shared" si="11"/>
        <v>5</v>
      </c>
      <c r="R143" s="14">
        <f t="shared" si="12"/>
        <v>2</v>
      </c>
      <c r="S143" s="14">
        <f t="shared" si="13"/>
        <v>1</v>
      </c>
      <c r="T143" s="14">
        <f t="shared" si="14"/>
        <v>2</v>
      </c>
    </row>
    <row r="144" spans="1:20" x14ac:dyDescent="0.2">
      <c r="A144" s="13" t="s">
        <v>819</v>
      </c>
      <c r="B144" s="14" t="s">
        <v>296</v>
      </c>
      <c r="C144" s="53">
        <v>591199.42740599997</v>
      </c>
      <c r="D144" s="53">
        <v>6238797.7876000004</v>
      </c>
      <c r="E144" s="14">
        <v>0</v>
      </c>
      <c r="F144" s="14"/>
      <c r="G144" s="14">
        <v>1</v>
      </c>
      <c r="H144" s="14"/>
      <c r="I144" s="14">
        <v>1</v>
      </c>
      <c r="J144" s="14">
        <v>1</v>
      </c>
      <c r="K144" s="14">
        <v>1</v>
      </c>
      <c r="L144" s="14">
        <f>IF(ISERROR(VLOOKUP(surveyHistory!A144,environment93!$A$2:$E$333,5)),0,1)</f>
        <v>1</v>
      </c>
      <c r="M144" s="14">
        <f>IF(ISBLANK(VLOOKUP(surveyHistory!A144,environment05!$A$2:$E$333,3)),0,1)</f>
        <v>1</v>
      </c>
      <c r="O144" s="15" t="s">
        <v>6</v>
      </c>
      <c r="Q144" s="14">
        <f t="shared" si="11"/>
        <v>6</v>
      </c>
      <c r="R144" s="14">
        <f t="shared" si="12"/>
        <v>3</v>
      </c>
      <c r="S144" s="14">
        <f t="shared" si="13"/>
        <v>2</v>
      </c>
      <c r="T144" s="14">
        <f t="shared" si="14"/>
        <v>1</v>
      </c>
    </row>
    <row r="145" spans="1:20" x14ac:dyDescent="0.2">
      <c r="A145" s="13" t="s">
        <v>820</v>
      </c>
      <c r="B145" s="14" t="s">
        <v>298</v>
      </c>
      <c r="C145" s="53">
        <v>591203.83221300005</v>
      </c>
      <c r="D145" s="53">
        <v>6238901.7125000004</v>
      </c>
      <c r="E145" s="14">
        <v>1</v>
      </c>
      <c r="F145" s="14"/>
      <c r="G145" s="14">
        <v>1</v>
      </c>
      <c r="H145" s="14"/>
      <c r="I145" s="14">
        <v>1</v>
      </c>
      <c r="J145" s="14">
        <v>1</v>
      </c>
      <c r="K145" s="14">
        <v>1</v>
      </c>
      <c r="L145" s="14">
        <f>IF(ISERROR(VLOOKUP(surveyHistory!A145,environment93!$A$2:$E$333,5)),0,1)</f>
        <v>1</v>
      </c>
      <c r="M145" s="14">
        <f>IF(ISBLANK(VLOOKUP(surveyHistory!A145,environment05!$A$2:$E$333,3)),0,1)</f>
        <v>1</v>
      </c>
      <c r="O145" s="15" t="s">
        <v>13</v>
      </c>
      <c r="Q145" s="14">
        <f t="shared" si="11"/>
        <v>7</v>
      </c>
      <c r="R145" s="14">
        <f t="shared" si="12"/>
        <v>3</v>
      </c>
      <c r="S145" s="14">
        <f t="shared" si="13"/>
        <v>2</v>
      </c>
      <c r="T145" s="14">
        <f t="shared" si="14"/>
        <v>2</v>
      </c>
    </row>
    <row r="146" spans="1:20" x14ac:dyDescent="0.2">
      <c r="A146" s="13" t="s">
        <v>821</v>
      </c>
      <c r="B146" s="14" t="s">
        <v>300</v>
      </c>
      <c r="C146" s="53">
        <v>591207.18766599998</v>
      </c>
      <c r="D146" s="53">
        <v>6239001.3699000003</v>
      </c>
      <c r="E146" s="14">
        <v>1</v>
      </c>
      <c r="F146" s="14"/>
      <c r="G146" s="14">
        <v>1</v>
      </c>
      <c r="H146" s="14"/>
      <c r="I146" s="14">
        <v>1</v>
      </c>
      <c r="J146" s="14">
        <v>1</v>
      </c>
      <c r="K146" s="14">
        <v>1</v>
      </c>
      <c r="L146" s="14">
        <f>IF(ISERROR(VLOOKUP(surveyHistory!A146,environment93!$A$2:$E$333,5)),0,1)</f>
        <v>1</v>
      </c>
      <c r="M146" s="14">
        <f>IF(ISBLANK(VLOOKUP(surveyHistory!A146,environment05!$A$2:$E$333,3)),0,1)</f>
        <v>1</v>
      </c>
      <c r="O146" s="15" t="s">
        <v>6</v>
      </c>
      <c r="Q146" s="14">
        <f t="shared" si="11"/>
        <v>7</v>
      </c>
      <c r="R146" s="14">
        <f t="shared" si="12"/>
        <v>3</v>
      </c>
      <c r="S146" s="14">
        <f t="shared" si="13"/>
        <v>2</v>
      </c>
      <c r="T146" s="14">
        <f t="shared" si="14"/>
        <v>2</v>
      </c>
    </row>
    <row r="147" spans="1:20" x14ac:dyDescent="0.2">
      <c r="A147" s="13" t="s">
        <v>822</v>
      </c>
      <c r="B147" s="14" t="s">
        <v>302</v>
      </c>
      <c r="C147" s="53">
        <v>591203.83855300001</v>
      </c>
      <c r="D147" s="53">
        <v>6239088.1744100004</v>
      </c>
      <c r="E147" s="14">
        <v>1</v>
      </c>
      <c r="F147" s="14"/>
      <c r="G147" s="14">
        <v>1</v>
      </c>
      <c r="H147" s="14"/>
      <c r="I147" s="14">
        <v>1</v>
      </c>
      <c r="J147" s="14">
        <v>1</v>
      </c>
      <c r="K147" s="14">
        <v>1</v>
      </c>
      <c r="L147" s="14">
        <f>IF(ISERROR(VLOOKUP(surveyHistory!A147,environment93!$A$2:$E$333,5)),0,1)</f>
        <v>1</v>
      </c>
      <c r="M147" s="14">
        <f>IF(ISBLANK(VLOOKUP(surveyHistory!A147,environment05!$A$2:$E$333,3)),0,1)</f>
        <v>1</v>
      </c>
      <c r="O147" s="15" t="s">
        <v>6</v>
      </c>
      <c r="Q147" s="14">
        <f t="shared" si="11"/>
        <v>7</v>
      </c>
      <c r="R147" s="14">
        <f t="shared" si="12"/>
        <v>3</v>
      </c>
      <c r="S147" s="14">
        <f t="shared" si="13"/>
        <v>2</v>
      </c>
      <c r="T147" s="14">
        <f t="shared" si="14"/>
        <v>2</v>
      </c>
    </row>
    <row r="148" spans="1:20" x14ac:dyDescent="0.2">
      <c r="A148" s="13" t="s">
        <v>823</v>
      </c>
      <c r="B148" s="14" t="s">
        <v>304</v>
      </c>
      <c r="C148" s="53">
        <v>591218.79533500003</v>
      </c>
      <c r="D148" s="53">
        <v>6239210.4012200003</v>
      </c>
      <c r="E148" s="14">
        <v>1</v>
      </c>
      <c r="F148" s="14"/>
      <c r="G148" s="14">
        <v>1</v>
      </c>
      <c r="H148" s="14"/>
      <c r="I148" s="14">
        <v>1</v>
      </c>
      <c r="J148" s="14">
        <v>1</v>
      </c>
      <c r="K148" s="14">
        <v>0</v>
      </c>
      <c r="L148" s="14">
        <f>IF(ISERROR(VLOOKUP(surveyHistory!A148,environment93!$A$2:$E$333,5)),0,1)</f>
        <v>1</v>
      </c>
      <c r="M148" s="14">
        <f>IF(ISBLANK(VLOOKUP(surveyHistory!A148,environment05!$A$2:$E$333,3)),0,1)</f>
        <v>0</v>
      </c>
      <c r="O148" s="15" t="s">
        <v>13</v>
      </c>
      <c r="Q148" s="14">
        <f t="shared" si="11"/>
        <v>5</v>
      </c>
      <c r="R148" s="14">
        <f t="shared" si="12"/>
        <v>2</v>
      </c>
      <c r="S148" s="14">
        <f t="shared" si="13"/>
        <v>1</v>
      </c>
      <c r="T148" s="14">
        <f t="shared" si="14"/>
        <v>2</v>
      </c>
    </row>
    <row r="149" spans="1:20" x14ac:dyDescent="0.2">
      <c r="A149" s="13" t="s">
        <v>824</v>
      </c>
      <c r="B149" s="14" t="s">
        <v>306</v>
      </c>
      <c r="C149" s="53">
        <v>591202.97647600004</v>
      </c>
      <c r="D149" s="53">
        <v>6239297.9118799996</v>
      </c>
      <c r="E149" s="14">
        <v>1</v>
      </c>
      <c r="F149" s="14"/>
      <c r="G149" s="14">
        <v>1</v>
      </c>
      <c r="H149" s="14"/>
      <c r="I149" s="14">
        <v>1</v>
      </c>
      <c r="J149" s="14">
        <v>1</v>
      </c>
      <c r="K149" s="14">
        <v>1</v>
      </c>
      <c r="L149" s="14">
        <f>IF(ISERROR(VLOOKUP(surveyHistory!A149,environment93!$A$2:$E$333,5)),0,1)</f>
        <v>1</v>
      </c>
      <c r="M149" s="14">
        <f>IF(ISBLANK(VLOOKUP(surveyHistory!A149,environment05!$A$2:$E$333,3)),0,1)</f>
        <v>1</v>
      </c>
      <c r="O149" s="15" t="s">
        <v>6</v>
      </c>
      <c r="Q149" s="14">
        <f t="shared" si="11"/>
        <v>7</v>
      </c>
      <c r="R149" s="14">
        <f t="shared" si="12"/>
        <v>3</v>
      </c>
      <c r="S149" s="14">
        <f t="shared" si="13"/>
        <v>2</v>
      </c>
      <c r="T149" s="14">
        <f t="shared" si="14"/>
        <v>2</v>
      </c>
    </row>
    <row r="150" spans="1:20" x14ac:dyDescent="0.2">
      <c r="A150" s="13" t="s">
        <v>825</v>
      </c>
      <c r="B150" s="14" t="s">
        <v>308</v>
      </c>
      <c r="C150" s="53">
        <v>591202.88980100001</v>
      </c>
      <c r="D150" s="53">
        <v>6239390.0478999997</v>
      </c>
      <c r="E150" s="14">
        <v>1</v>
      </c>
      <c r="F150" s="14"/>
      <c r="G150" s="14">
        <v>1</v>
      </c>
      <c r="H150" s="14"/>
      <c r="I150" s="14">
        <v>1</v>
      </c>
      <c r="J150" s="14">
        <v>1</v>
      </c>
      <c r="K150" s="14">
        <v>1</v>
      </c>
      <c r="L150" s="14">
        <f>IF(ISERROR(VLOOKUP(surveyHistory!A150,environment93!$A$2:$E$333,5)),0,1)</f>
        <v>1</v>
      </c>
      <c r="M150" s="14">
        <f>IF(ISBLANK(VLOOKUP(surveyHistory!A150,environment05!$A$2:$E$333,3)),0,1)</f>
        <v>1</v>
      </c>
      <c r="O150" s="15" t="s">
        <v>172</v>
      </c>
      <c r="Q150" s="14">
        <f t="shared" si="11"/>
        <v>7</v>
      </c>
      <c r="R150" s="14">
        <f t="shared" si="12"/>
        <v>3</v>
      </c>
      <c r="S150" s="14">
        <f t="shared" si="13"/>
        <v>2</v>
      </c>
      <c r="T150" s="14">
        <f t="shared" si="14"/>
        <v>2</v>
      </c>
    </row>
    <row r="151" spans="1:20" x14ac:dyDescent="0.2">
      <c r="A151" s="13" t="s">
        <v>826</v>
      </c>
      <c r="B151" s="14" t="s">
        <v>309</v>
      </c>
      <c r="C151" s="53">
        <v>591197.05415600003</v>
      </c>
      <c r="D151" s="53">
        <v>6239495.7960000001</v>
      </c>
      <c r="E151" s="14">
        <v>1</v>
      </c>
      <c r="F151" s="14"/>
      <c r="G151" s="14">
        <v>1</v>
      </c>
      <c r="H151" s="14"/>
      <c r="I151" s="14">
        <v>1</v>
      </c>
      <c r="J151" s="14">
        <v>1</v>
      </c>
      <c r="K151" s="14">
        <v>0</v>
      </c>
      <c r="L151" s="14">
        <f>IF(ISERROR(VLOOKUP(surveyHistory!A151,environment93!$A$2:$E$333,5)),0,1)</f>
        <v>1</v>
      </c>
      <c r="M151" s="14">
        <f>IF(ISBLANK(VLOOKUP(surveyHistory!A151,environment05!$A$2:$E$333,3)),0,1)</f>
        <v>0</v>
      </c>
      <c r="O151" s="15" t="s">
        <v>24</v>
      </c>
      <c r="Q151" s="14">
        <f t="shared" si="11"/>
        <v>5</v>
      </c>
      <c r="R151" s="14">
        <f t="shared" si="12"/>
        <v>2</v>
      </c>
      <c r="S151" s="14">
        <f t="shared" si="13"/>
        <v>1</v>
      </c>
      <c r="T151" s="14">
        <f t="shared" si="14"/>
        <v>2</v>
      </c>
    </row>
    <row r="152" spans="1:20" x14ac:dyDescent="0.2">
      <c r="A152" s="13" t="s">
        <v>827</v>
      </c>
      <c r="B152" s="14" t="s">
        <v>311</v>
      </c>
      <c r="C152" s="53">
        <v>591194.524874</v>
      </c>
      <c r="D152" s="53">
        <v>6239597.5681699999</v>
      </c>
      <c r="E152" s="14">
        <v>1</v>
      </c>
      <c r="F152" s="14"/>
      <c r="G152" s="14">
        <v>1</v>
      </c>
      <c r="H152" s="14"/>
      <c r="I152" s="14">
        <v>1</v>
      </c>
      <c r="J152" s="14">
        <v>1</v>
      </c>
      <c r="K152" s="14">
        <v>1</v>
      </c>
      <c r="L152" s="14">
        <f>IF(ISERROR(VLOOKUP(surveyHistory!A152,environment93!$A$2:$E$333,5)),0,1)</f>
        <v>1</v>
      </c>
      <c r="M152" s="14">
        <f>IF(ISBLANK(VLOOKUP(surveyHistory!A152,environment05!$A$2:$E$333,3)),0,1)</f>
        <v>1</v>
      </c>
      <c r="O152" s="15" t="s">
        <v>6</v>
      </c>
      <c r="Q152" s="14">
        <f t="shared" si="11"/>
        <v>7</v>
      </c>
      <c r="R152" s="14">
        <f t="shared" si="12"/>
        <v>3</v>
      </c>
      <c r="S152" s="14">
        <f t="shared" si="13"/>
        <v>2</v>
      </c>
      <c r="T152" s="14">
        <f t="shared" si="14"/>
        <v>2</v>
      </c>
    </row>
    <row r="153" spans="1:20" x14ac:dyDescent="0.2">
      <c r="A153" s="13" t="s">
        <v>828</v>
      </c>
      <c r="B153" s="14" t="s">
        <v>313</v>
      </c>
      <c r="C153" s="53">
        <v>591316.09519100003</v>
      </c>
      <c r="D153" s="53">
        <v>6238804.9724300001</v>
      </c>
      <c r="E153" s="14">
        <v>1</v>
      </c>
      <c r="F153" s="14"/>
      <c r="G153" s="14">
        <v>1</v>
      </c>
      <c r="H153" s="14"/>
      <c r="I153" s="14">
        <v>1</v>
      </c>
      <c r="J153" s="14">
        <v>1</v>
      </c>
      <c r="K153" s="14">
        <v>0</v>
      </c>
      <c r="L153" s="14">
        <f>IF(ISERROR(VLOOKUP(surveyHistory!A153,environment93!$A$2:$E$333,5)),0,1)</f>
        <v>1</v>
      </c>
      <c r="M153" s="14">
        <f>IF(ISBLANK(VLOOKUP(surveyHistory!A153,environment05!$A$2:$E$333,3)),0,1)</f>
        <v>0</v>
      </c>
      <c r="O153" s="15" t="s">
        <v>13</v>
      </c>
      <c r="Q153" s="14">
        <f t="shared" si="11"/>
        <v>5</v>
      </c>
      <c r="R153" s="14">
        <f t="shared" si="12"/>
        <v>2</v>
      </c>
      <c r="S153" s="14">
        <f t="shared" si="13"/>
        <v>1</v>
      </c>
      <c r="T153" s="14">
        <f t="shared" si="14"/>
        <v>2</v>
      </c>
    </row>
    <row r="154" spans="1:20" x14ac:dyDescent="0.2">
      <c r="A154" s="13" t="s">
        <v>829</v>
      </c>
      <c r="B154" s="14" t="s">
        <v>315</v>
      </c>
      <c r="C154" s="53">
        <v>591295.07455400005</v>
      </c>
      <c r="D154" s="53">
        <v>6238889.0557899997</v>
      </c>
      <c r="E154" s="14">
        <v>1</v>
      </c>
      <c r="F154" s="14"/>
      <c r="G154" s="14">
        <v>1</v>
      </c>
      <c r="H154" s="14"/>
      <c r="I154" s="14">
        <v>1</v>
      </c>
      <c r="J154" s="14">
        <v>1</v>
      </c>
      <c r="K154" s="14">
        <v>0</v>
      </c>
      <c r="L154" s="14">
        <f>IF(ISERROR(VLOOKUP(surveyHistory!A154,environment93!$A$2:$E$333,5)),0,1)</f>
        <v>1</v>
      </c>
      <c r="M154" s="14">
        <f>IF(ISBLANK(VLOOKUP(surveyHistory!A154,environment05!$A$2:$E$333,3)),0,1)</f>
        <v>0</v>
      </c>
      <c r="O154" s="15" t="s">
        <v>24</v>
      </c>
      <c r="Q154" s="14">
        <f t="shared" si="11"/>
        <v>5</v>
      </c>
      <c r="R154" s="14">
        <f t="shared" si="12"/>
        <v>2</v>
      </c>
      <c r="S154" s="14">
        <f t="shared" si="13"/>
        <v>1</v>
      </c>
      <c r="T154" s="14">
        <f t="shared" si="14"/>
        <v>2</v>
      </c>
    </row>
    <row r="155" spans="1:20" x14ac:dyDescent="0.2">
      <c r="A155" s="13" t="s">
        <v>830</v>
      </c>
      <c r="B155" s="14" t="s">
        <v>317</v>
      </c>
      <c r="C155" s="53">
        <v>591300.581488</v>
      </c>
      <c r="D155" s="53">
        <v>6238987.8123599999</v>
      </c>
      <c r="E155" s="14">
        <v>1</v>
      </c>
      <c r="F155" s="14"/>
      <c r="G155" s="14">
        <v>1</v>
      </c>
      <c r="H155" s="14"/>
      <c r="I155" s="14">
        <v>1</v>
      </c>
      <c r="J155" s="14">
        <v>1</v>
      </c>
      <c r="K155" s="14">
        <v>0</v>
      </c>
      <c r="L155" s="14">
        <f>IF(ISERROR(VLOOKUP(surveyHistory!A155,environment93!$A$2:$E$333,5)),0,1)</f>
        <v>1</v>
      </c>
      <c r="M155" s="14">
        <f>IF(ISBLANK(VLOOKUP(surveyHistory!A155,environment05!$A$2:$E$333,3)),0,1)</f>
        <v>0</v>
      </c>
      <c r="O155" s="15" t="s">
        <v>6</v>
      </c>
      <c r="Q155" s="14">
        <f t="shared" si="11"/>
        <v>5</v>
      </c>
      <c r="R155" s="14">
        <f t="shared" si="12"/>
        <v>2</v>
      </c>
      <c r="S155" s="14">
        <f t="shared" si="13"/>
        <v>1</v>
      </c>
      <c r="T155" s="14">
        <f t="shared" si="14"/>
        <v>2</v>
      </c>
    </row>
    <row r="156" spans="1:20" x14ac:dyDescent="0.2">
      <c r="A156" s="13" t="s">
        <v>831</v>
      </c>
      <c r="B156" s="14" t="s">
        <v>319</v>
      </c>
      <c r="C156" s="53">
        <v>591302.60247100005</v>
      </c>
      <c r="D156" s="53">
        <v>6239097.1444499996</v>
      </c>
      <c r="E156" s="14">
        <v>1</v>
      </c>
      <c r="F156" s="14"/>
      <c r="G156" s="14">
        <v>1</v>
      </c>
      <c r="H156" s="14"/>
      <c r="I156" s="14">
        <v>1</v>
      </c>
      <c r="J156" s="14">
        <v>1</v>
      </c>
      <c r="K156" s="14">
        <v>1</v>
      </c>
      <c r="L156" s="14">
        <f>IF(ISERROR(VLOOKUP(surveyHistory!A156,environment93!$A$2:$E$333,5)),0,1)</f>
        <v>1</v>
      </c>
      <c r="M156" s="14">
        <f>IF(ISBLANK(VLOOKUP(surveyHistory!A156,environment05!$A$2:$E$333,3)),0,1)</f>
        <v>1</v>
      </c>
      <c r="O156" s="15" t="s">
        <v>6</v>
      </c>
      <c r="Q156" s="14">
        <f t="shared" si="11"/>
        <v>7</v>
      </c>
      <c r="R156" s="14">
        <f t="shared" si="12"/>
        <v>3</v>
      </c>
      <c r="S156" s="14">
        <f t="shared" si="13"/>
        <v>2</v>
      </c>
      <c r="T156" s="14">
        <f t="shared" si="14"/>
        <v>2</v>
      </c>
    </row>
    <row r="157" spans="1:20" x14ac:dyDescent="0.2">
      <c r="A157" s="13" t="s">
        <v>832</v>
      </c>
      <c r="B157" s="14" t="s">
        <v>321</v>
      </c>
      <c r="C157" s="53">
        <v>591304.77781400003</v>
      </c>
      <c r="D157" s="53">
        <v>6239196.68879</v>
      </c>
      <c r="E157" s="14">
        <v>1</v>
      </c>
      <c r="F157" s="14"/>
      <c r="G157" s="14">
        <v>1</v>
      </c>
      <c r="H157" s="14"/>
      <c r="I157" s="14">
        <v>1</v>
      </c>
      <c r="J157" s="14">
        <v>1</v>
      </c>
      <c r="K157" s="14">
        <v>0</v>
      </c>
      <c r="L157" s="14">
        <f>IF(ISERROR(VLOOKUP(surveyHistory!A157,environment93!$A$2:$E$333,5)),0,1)</f>
        <v>1</v>
      </c>
      <c r="M157" s="14">
        <f>IF(ISBLANK(VLOOKUP(surveyHistory!A157,environment05!$A$2:$E$333,3)),0,1)</f>
        <v>0</v>
      </c>
      <c r="O157" s="15" t="s">
        <v>24</v>
      </c>
      <c r="Q157" s="14">
        <f t="shared" si="11"/>
        <v>5</v>
      </c>
      <c r="R157" s="14">
        <f t="shared" si="12"/>
        <v>2</v>
      </c>
      <c r="S157" s="14">
        <f t="shared" si="13"/>
        <v>1</v>
      </c>
      <c r="T157" s="14">
        <f t="shared" si="14"/>
        <v>2</v>
      </c>
    </row>
    <row r="158" spans="1:20" x14ac:dyDescent="0.2">
      <c r="A158" s="13" t="s">
        <v>833</v>
      </c>
      <c r="B158" s="14" t="s">
        <v>323</v>
      </c>
      <c r="C158" s="53">
        <v>591300.04142599995</v>
      </c>
      <c r="D158" s="53">
        <v>6239293.6255900003</v>
      </c>
      <c r="E158" s="14">
        <v>1</v>
      </c>
      <c r="F158" s="14"/>
      <c r="G158" s="14">
        <v>1</v>
      </c>
      <c r="H158" s="14"/>
      <c r="I158" s="14">
        <v>1</v>
      </c>
      <c r="J158" s="14">
        <v>1</v>
      </c>
      <c r="K158" s="14">
        <v>0</v>
      </c>
      <c r="L158" s="14">
        <f>IF(ISERROR(VLOOKUP(surveyHistory!A158,environment93!$A$2:$E$333,5)),0,1)</f>
        <v>1</v>
      </c>
      <c r="M158" s="14">
        <f>IF(ISBLANK(VLOOKUP(surveyHistory!A158,environment05!$A$2:$E$333,3)),0,1)</f>
        <v>0</v>
      </c>
      <c r="O158" s="15" t="s">
        <v>13</v>
      </c>
      <c r="Q158" s="14">
        <f t="shared" si="11"/>
        <v>5</v>
      </c>
      <c r="R158" s="14">
        <f t="shared" si="12"/>
        <v>2</v>
      </c>
      <c r="S158" s="14">
        <f t="shared" si="13"/>
        <v>1</v>
      </c>
      <c r="T158" s="14">
        <f t="shared" si="14"/>
        <v>2</v>
      </c>
    </row>
    <row r="159" spans="1:20" x14ac:dyDescent="0.2">
      <c r="A159" s="13" t="s">
        <v>834</v>
      </c>
      <c r="B159" s="14" t="s">
        <v>325</v>
      </c>
      <c r="C159" s="53">
        <v>591292.60705300001</v>
      </c>
      <c r="D159" s="53">
        <v>6239407.4385599997</v>
      </c>
      <c r="E159" s="14">
        <v>1</v>
      </c>
      <c r="F159" s="14"/>
      <c r="G159" s="14">
        <v>1</v>
      </c>
      <c r="H159" s="14"/>
      <c r="I159" s="14">
        <v>1</v>
      </c>
      <c r="J159" s="14">
        <v>1</v>
      </c>
      <c r="K159" s="14">
        <v>1</v>
      </c>
      <c r="L159" s="14">
        <f>IF(ISERROR(VLOOKUP(surveyHistory!A159,environment93!$A$2:$E$333,5)),0,1)</f>
        <v>1</v>
      </c>
      <c r="M159" s="14">
        <f>IF(ISBLANK(VLOOKUP(surveyHistory!A159,environment05!$A$2:$E$333,3)),0,1)</f>
        <v>1</v>
      </c>
      <c r="O159" s="15" t="s">
        <v>6</v>
      </c>
      <c r="Q159" s="14">
        <f t="shared" si="11"/>
        <v>7</v>
      </c>
      <c r="R159" s="14">
        <f t="shared" si="12"/>
        <v>3</v>
      </c>
      <c r="S159" s="14">
        <f t="shared" si="13"/>
        <v>2</v>
      </c>
      <c r="T159" s="14">
        <f t="shared" si="14"/>
        <v>2</v>
      </c>
    </row>
    <row r="160" spans="1:20" x14ac:dyDescent="0.2">
      <c r="A160" s="13" t="s">
        <v>835</v>
      </c>
      <c r="B160" s="14" t="s">
        <v>327</v>
      </c>
      <c r="C160" s="53">
        <v>591290.18400200002</v>
      </c>
      <c r="D160" s="53">
        <v>6239510.3004799997</v>
      </c>
      <c r="E160" s="14">
        <v>1</v>
      </c>
      <c r="F160" s="14"/>
      <c r="G160" s="14">
        <v>1</v>
      </c>
      <c r="H160" s="14"/>
      <c r="I160" s="14">
        <v>1</v>
      </c>
      <c r="J160" s="14">
        <v>1</v>
      </c>
      <c r="K160" s="14">
        <v>1</v>
      </c>
      <c r="L160" s="14">
        <f>IF(ISERROR(VLOOKUP(surveyHistory!A160,environment93!$A$2:$E$333,5)),0,1)</f>
        <v>1</v>
      </c>
      <c r="M160" s="14">
        <f>IF(ISBLANK(VLOOKUP(surveyHistory!A160,environment05!$A$2:$E$333,3)),0,1)</f>
        <v>1</v>
      </c>
      <c r="O160" s="15" t="s">
        <v>13</v>
      </c>
      <c r="Q160" s="14">
        <f t="shared" si="11"/>
        <v>7</v>
      </c>
      <c r="R160" s="14">
        <f t="shared" si="12"/>
        <v>3</v>
      </c>
      <c r="S160" s="14">
        <f t="shared" si="13"/>
        <v>2</v>
      </c>
      <c r="T160" s="14">
        <f t="shared" si="14"/>
        <v>2</v>
      </c>
    </row>
    <row r="161" spans="1:20" x14ac:dyDescent="0.2">
      <c r="A161" s="13" t="s">
        <v>836</v>
      </c>
      <c r="B161" s="14" t="s">
        <v>329</v>
      </c>
      <c r="C161" s="53">
        <v>591301.47718799999</v>
      </c>
      <c r="D161" s="53">
        <v>6239600.35898</v>
      </c>
      <c r="E161" s="14">
        <v>1</v>
      </c>
      <c r="F161" s="14"/>
      <c r="G161" s="14">
        <v>1</v>
      </c>
      <c r="H161" s="14"/>
      <c r="I161" s="14">
        <v>1</v>
      </c>
      <c r="J161" s="14">
        <v>1</v>
      </c>
      <c r="K161" s="14">
        <v>1</v>
      </c>
      <c r="L161" s="14">
        <f>IF(ISERROR(VLOOKUP(surveyHistory!A161,environment93!$A$2:$E$333,5)),0,1)</f>
        <v>1</v>
      </c>
      <c r="M161" s="14">
        <f>IF(ISBLANK(VLOOKUP(surveyHistory!A161,environment05!$A$2:$E$333,3)),0,1)</f>
        <v>1</v>
      </c>
      <c r="O161" s="15" t="s">
        <v>6</v>
      </c>
      <c r="Q161" s="14">
        <f t="shared" si="11"/>
        <v>7</v>
      </c>
      <c r="R161" s="14">
        <f t="shared" si="12"/>
        <v>3</v>
      </c>
      <c r="S161" s="14">
        <f t="shared" si="13"/>
        <v>2</v>
      </c>
      <c r="T161" s="14">
        <f t="shared" si="14"/>
        <v>2</v>
      </c>
    </row>
    <row r="162" spans="1:20" x14ac:dyDescent="0.2">
      <c r="A162" s="13" t="s">
        <v>837</v>
      </c>
      <c r="B162" s="14" t="s">
        <v>332</v>
      </c>
      <c r="C162" s="53">
        <v>591399.16586299997</v>
      </c>
      <c r="D162" s="53">
        <v>6238997.7910000002</v>
      </c>
      <c r="E162" s="14">
        <v>1</v>
      </c>
      <c r="F162" s="14"/>
      <c r="G162" s="14">
        <v>1</v>
      </c>
      <c r="H162" s="14"/>
      <c r="I162" s="14">
        <v>1</v>
      </c>
      <c r="J162" s="14">
        <v>1</v>
      </c>
      <c r="K162" s="14">
        <v>1</v>
      </c>
      <c r="L162" s="14">
        <f>IF(ISERROR(VLOOKUP(surveyHistory!A162,environment93!$A$2:$E$333,5)),0,1)</f>
        <v>1</v>
      </c>
      <c r="M162" s="14">
        <f>IF(ISBLANK(VLOOKUP(surveyHistory!A162,environment05!$A$2:$E$333,3)),0,1)</f>
        <v>1</v>
      </c>
      <c r="O162" s="15" t="s">
        <v>330</v>
      </c>
      <c r="Q162" s="14">
        <f t="shared" si="11"/>
        <v>7</v>
      </c>
      <c r="R162" s="14">
        <f t="shared" si="12"/>
        <v>3</v>
      </c>
      <c r="S162" s="14">
        <f t="shared" si="13"/>
        <v>2</v>
      </c>
      <c r="T162" s="14">
        <f t="shared" si="14"/>
        <v>2</v>
      </c>
    </row>
    <row r="163" spans="1:20" x14ac:dyDescent="0.2">
      <c r="A163" s="13" t="s">
        <v>838</v>
      </c>
      <c r="B163" s="14" t="s">
        <v>334</v>
      </c>
      <c r="C163" s="53">
        <v>591409.27098599996</v>
      </c>
      <c r="D163" s="53">
        <v>6239093.6537899999</v>
      </c>
      <c r="E163" s="14">
        <v>1</v>
      </c>
      <c r="F163" s="14"/>
      <c r="G163" s="14">
        <v>1</v>
      </c>
      <c r="H163" s="14"/>
      <c r="I163" s="14">
        <v>1</v>
      </c>
      <c r="J163" s="14">
        <v>1</v>
      </c>
      <c r="K163" s="14">
        <v>1</v>
      </c>
      <c r="L163" s="14">
        <f>IF(ISERROR(VLOOKUP(surveyHistory!A163,environment93!$A$2:$E$333,5)),0,1)</f>
        <v>1</v>
      </c>
      <c r="M163" s="14">
        <f>IF(ISBLANK(VLOOKUP(surveyHistory!A163,environment05!$A$2:$E$333,3)),0,1)</f>
        <v>1</v>
      </c>
      <c r="O163" s="15" t="s">
        <v>6</v>
      </c>
      <c r="Q163" s="14">
        <f t="shared" si="11"/>
        <v>7</v>
      </c>
      <c r="R163" s="14">
        <f t="shared" si="12"/>
        <v>3</v>
      </c>
      <c r="S163" s="14">
        <f t="shared" si="13"/>
        <v>2</v>
      </c>
      <c r="T163" s="14">
        <f t="shared" si="14"/>
        <v>2</v>
      </c>
    </row>
    <row r="164" spans="1:20" x14ac:dyDescent="0.2">
      <c r="A164" s="13" t="s">
        <v>839</v>
      </c>
      <c r="B164" s="14" t="s">
        <v>336</v>
      </c>
      <c r="C164" s="53">
        <v>591408.73525499995</v>
      </c>
      <c r="D164" s="53">
        <v>6239200.0538900001</v>
      </c>
      <c r="E164" s="14">
        <v>1</v>
      </c>
      <c r="F164" s="14"/>
      <c r="G164" s="14">
        <v>1</v>
      </c>
      <c r="H164" s="14"/>
      <c r="I164" s="14">
        <v>1</v>
      </c>
      <c r="J164" s="14">
        <v>1</v>
      </c>
      <c r="K164" s="14">
        <v>1</v>
      </c>
      <c r="L164" s="14">
        <f>IF(ISERROR(VLOOKUP(surveyHistory!A164,environment93!$A$2:$E$333,5)),0,1)</f>
        <v>1</v>
      </c>
      <c r="M164" s="14">
        <f>IF(ISBLANK(VLOOKUP(surveyHistory!A164,environment05!$A$2:$E$333,3)),0,1)</f>
        <v>1</v>
      </c>
      <c r="O164" s="15" t="s">
        <v>6</v>
      </c>
      <c r="Q164" s="14">
        <f t="shared" si="11"/>
        <v>7</v>
      </c>
      <c r="R164" s="14">
        <f t="shared" si="12"/>
        <v>3</v>
      </c>
      <c r="S164" s="14">
        <f t="shared" si="13"/>
        <v>2</v>
      </c>
      <c r="T164" s="14">
        <f t="shared" si="14"/>
        <v>2</v>
      </c>
    </row>
    <row r="165" spans="1:20" x14ac:dyDescent="0.2">
      <c r="A165" s="13" t="s">
        <v>840</v>
      </c>
      <c r="B165" s="14" t="s">
        <v>338</v>
      </c>
      <c r="C165" s="53">
        <v>591403.248777</v>
      </c>
      <c r="D165" s="53">
        <v>6239293.3452099999</v>
      </c>
      <c r="E165" s="14">
        <v>1</v>
      </c>
      <c r="F165" s="14"/>
      <c r="G165" s="14">
        <v>1</v>
      </c>
      <c r="H165" s="14"/>
      <c r="I165" s="14">
        <v>1</v>
      </c>
      <c r="J165" s="14">
        <v>1</v>
      </c>
      <c r="K165" s="14">
        <v>0</v>
      </c>
      <c r="L165" s="14">
        <f>IF(ISERROR(VLOOKUP(surveyHistory!A165,environment93!$A$2:$E$333,5)),0,1)</f>
        <v>1</v>
      </c>
      <c r="M165" s="14">
        <f>IF(ISBLANK(VLOOKUP(surveyHistory!A165,environment05!$A$2:$E$333,3)),0,1)</f>
        <v>0</v>
      </c>
      <c r="O165" s="15" t="s">
        <v>24</v>
      </c>
      <c r="Q165" s="14">
        <f t="shared" si="11"/>
        <v>5</v>
      </c>
      <c r="R165" s="14">
        <f t="shared" si="12"/>
        <v>2</v>
      </c>
      <c r="S165" s="14">
        <f t="shared" si="13"/>
        <v>1</v>
      </c>
      <c r="T165" s="14">
        <f t="shared" si="14"/>
        <v>2</v>
      </c>
    </row>
    <row r="166" spans="1:20" x14ac:dyDescent="0.2">
      <c r="A166" s="13" t="s">
        <v>841</v>
      </c>
      <c r="B166" s="14" t="s">
        <v>340</v>
      </c>
      <c r="C166" s="53">
        <v>591398.251697</v>
      </c>
      <c r="D166" s="53">
        <v>6239398.0252400003</v>
      </c>
      <c r="E166" s="14">
        <v>1</v>
      </c>
      <c r="F166" s="14"/>
      <c r="G166" s="14">
        <v>1</v>
      </c>
      <c r="H166" s="14"/>
      <c r="I166" s="14">
        <v>1</v>
      </c>
      <c r="J166" s="14">
        <v>1</v>
      </c>
      <c r="K166" s="14">
        <v>0</v>
      </c>
      <c r="L166" s="14">
        <f>IF(ISERROR(VLOOKUP(surveyHistory!A166,environment93!$A$2:$E$333,5)),0,1)</f>
        <v>1</v>
      </c>
      <c r="M166" s="14">
        <f>IF(ISBLANK(VLOOKUP(surveyHistory!A166,environment05!$A$2:$E$333,3)),0,1)</f>
        <v>0</v>
      </c>
      <c r="O166" s="15" t="s">
        <v>6</v>
      </c>
      <c r="Q166" s="14">
        <f t="shared" si="11"/>
        <v>5</v>
      </c>
      <c r="R166" s="14">
        <f t="shared" si="12"/>
        <v>2</v>
      </c>
      <c r="S166" s="14">
        <f t="shared" si="13"/>
        <v>1</v>
      </c>
      <c r="T166" s="14">
        <f t="shared" si="14"/>
        <v>2</v>
      </c>
    </row>
    <row r="167" spans="1:20" x14ac:dyDescent="0.2">
      <c r="A167" s="13" t="s">
        <v>842</v>
      </c>
      <c r="B167" s="14" t="s">
        <v>342</v>
      </c>
      <c r="C167" s="53">
        <v>591397.80994299997</v>
      </c>
      <c r="D167" s="53">
        <v>6239519.7775299996</v>
      </c>
      <c r="E167" s="14">
        <v>1</v>
      </c>
      <c r="F167" s="14"/>
      <c r="G167" s="14">
        <v>1</v>
      </c>
      <c r="H167" s="14"/>
      <c r="I167" s="14">
        <v>1</v>
      </c>
      <c r="J167" s="14">
        <v>1</v>
      </c>
      <c r="K167" s="14">
        <v>0</v>
      </c>
      <c r="L167" s="14">
        <f>IF(ISERROR(VLOOKUP(surveyHistory!A167,environment93!$A$2:$E$333,5)),0,1)</f>
        <v>1</v>
      </c>
      <c r="M167" s="14">
        <f>IF(ISBLANK(VLOOKUP(surveyHistory!A167,environment05!$A$2:$E$333,3)),0,1)</f>
        <v>0</v>
      </c>
      <c r="O167" s="15" t="s">
        <v>76</v>
      </c>
      <c r="Q167" s="14">
        <f t="shared" si="11"/>
        <v>5</v>
      </c>
      <c r="R167" s="14">
        <f t="shared" si="12"/>
        <v>2</v>
      </c>
      <c r="S167" s="14">
        <f t="shared" si="13"/>
        <v>1</v>
      </c>
      <c r="T167" s="14">
        <f t="shared" si="14"/>
        <v>2</v>
      </c>
    </row>
    <row r="168" spans="1:20" x14ac:dyDescent="0.2">
      <c r="A168" s="13" t="s">
        <v>843</v>
      </c>
      <c r="B168" s="14" t="s">
        <v>344</v>
      </c>
      <c r="C168" s="53">
        <v>591402.74533800001</v>
      </c>
      <c r="D168" s="53">
        <v>6239584.8579700002</v>
      </c>
      <c r="E168" s="14">
        <v>1</v>
      </c>
      <c r="F168" s="14"/>
      <c r="G168" s="14">
        <v>1</v>
      </c>
      <c r="H168" s="14"/>
      <c r="I168" s="14">
        <v>1</v>
      </c>
      <c r="J168" s="14">
        <v>1</v>
      </c>
      <c r="K168" s="14">
        <v>0</v>
      </c>
      <c r="L168" s="14">
        <f>IF(ISERROR(VLOOKUP(surveyHistory!A168,environment93!$A$2:$E$333,5)),0,1)</f>
        <v>1</v>
      </c>
      <c r="M168" s="14">
        <f>IF(ISBLANK(VLOOKUP(surveyHistory!A168,environment05!$A$2:$E$333,3)),0,1)</f>
        <v>0</v>
      </c>
      <c r="O168" s="15" t="s">
        <v>13</v>
      </c>
      <c r="Q168" s="14">
        <f t="shared" si="11"/>
        <v>5</v>
      </c>
      <c r="R168" s="14">
        <f t="shared" si="12"/>
        <v>2</v>
      </c>
      <c r="S168" s="14">
        <f t="shared" si="13"/>
        <v>1</v>
      </c>
      <c r="T168" s="14">
        <f t="shared" si="14"/>
        <v>2</v>
      </c>
    </row>
    <row r="169" spans="1:20" x14ac:dyDescent="0.2">
      <c r="A169" s="13" t="s">
        <v>844</v>
      </c>
      <c r="B169" s="14" t="s">
        <v>346</v>
      </c>
      <c r="C169" s="53">
        <v>591495.587696</v>
      </c>
      <c r="D169" s="53">
        <v>6239289.5927799996</v>
      </c>
      <c r="E169" s="14">
        <v>1</v>
      </c>
      <c r="F169" s="14"/>
      <c r="G169" s="14">
        <v>1</v>
      </c>
      <c r="H169" s="14"/>
      <c r="I169" s="14">
        <v>1</v>
      </c>
      <c r="J169" s="14">
        <v>1</v>
      </c>
      <c r="K169" s="14">
        <v>1</v>
      </c>
      <c r="L169" s="14">
        <f>IF(ISERROR(VLOOKUP(surveyHistory!A169,environment93!$A$2:$E$333,5)),0,1)</f>
        <v>1</v>
      </c>
      <c r="M169" s="14">
        <f>IF(ISBLANK(VLOOKUP(surveyHistory!A169,environment05!$A$2:$E$333,3)),0,1)</f>
        <v>1</v>
      </c>
      <c r="O169" s="15" t="s">
        <v>6</v>
      </c>
      <c r="Q169" s="14">
        <f t="shared" si="11"/>
        <v>7</v>
      </c>
      <c r="R169" s="14">
        <f t="shared" si="12"/>
        <v>3</v>
      </c>
      <c r="S169" s="14">
        <f t="shared" si="13"/>
        <v>2</v>
      </c>
      <c r="T169" s="14">
        <f t="shared" si="14"/>
        <v>2</v>
      </c>
    </row>
    <row r="170" spans="1:20" x14ac:dyDescent="0.2">
      <c r="A170" s="13" t="s">
        <v>845</v>
      </c>
      <c r="B170" s="14" t="s">
        <v>348</v>
      </c>
      <c r="C170" s="53">
        <v>591495.346212</v>
      </c>
      <c r="D170" s="53">
        <v>6239395.5260899998</v>
      </c>
      <c r="E170" s="14">
        <v>1</v>
      </c>
      <c r="F170" s="14"/>
      <c r="G170" s="14">
        <v>1</v>
      </c>
      <c r="H170" s="14"/>
      <c r="I170" s="14">
        <v>1</v>
      </c>
      <c r="J170" s="14">
        <v>1</v>
      </c>
      <c r="K170" s="14">
        <v>1</v>
      </c>
      <c r="L170" s="14">
        <f>IF(ISERROR(VLOOKUP(surveyHistory!A170,environment93!$A$2:$E$333,5)),0,1)</f>
        <v>1</v>
      </c>
      <c r="M170" s="14">
        <f>IF(ISBLANK(VLOOKUP(surveyHistory!A170,environment05!$A$2:$E$333,3)),0,1)</f>
        <v>1</v>
      </c>
      <c r="O170" s="15" t="s">
        <v>6</v>
      </c>
      <c r="Q170" s="14">
        <f t="shared" si="11"/>
        <v>7</v>
      </c>
      <c r="R170" s="14">
        <f t="shared" si="12"/>
        <v>3</v>
      </c>
      <c r="S170" s="14">
        <f t="shared" si="13"/>
        <v>2</v>
      </c>
      <c r="T170" s="14">
        <f t="shared" si="14"/>
        <v>2</v>
      </c>
    </row>
    <row r="171" spans="1:20" x14ac:dyDescent="0.2">
      <c r="A171" s="13" t="s">
        <v>846</v>
      </c>
      <c r="B171" s="14" t="s">
        <v>350</v>
      </c>
      <c r="C171" s="53">
        <v>591505.35517899995</v>
      </c>
      <c r="D171" s="53">
        <v>6239489.9328100001</v>
      </c>
      <c r="E171" s="14">
        <v>1</v>
      </c>
      <c r="F171" s="14"/>
      <c r="G171" s="14">
        <v>1</v>
      </c>
      <c r="H171" s="14"/>
      <c r="I171" s="14">
        <v>1</v>
      </c>
      <c r="J171" s="14">
        <v>1</v>
      </c>
      <c r="K171" s="14">
        <v>1</v>
      </c>
      <c r="L171" s="14">
        <f>IF(ISERROR(VLOOKUP(surveyHistory!A171,environment93!$A$2:$E$333,5)),0,1)</f>
        <v>1</v>
      </c>
      <c r="M171" s="14">
        <f>IF(ISBLANK(VLOOKUP(surveyHistory!A171,environment05!$A$2:$E$333,3)),0,1)</f>
        <v>1</v>
      </c>
      <c r="O171" s="15" t="s">
        <v>6</v>
      </c>
      <c r="Q171" s="14">
        <f t="shared" si="11"/>
        <v>7</v>
      </c>
      <c r="R171" s="14">
        <f t="shared" si="12"/>
        <v>3</v>
      </c>
      <c r="S171" s="14">
        <f t="shared" si="13"/>
        <v>2</v>
      </c>
      <c r="T171" s="14">
        <f t="shared" si="14"/>
        <v>2</v>
      </c>
    </row>
    <row r="172" spans="1:20" x14ac:dyDescent="0.2">
      <c r="A172" s="13" t="s">
        <v>847</v>
      </c>
      <c r="B172" s="14" t="s">
        <v>352</v>
      </c>
      <c r="C172" s="53">
        <v>591507.31382699998</v>
      </c>
      <c r="D172" s="53">
        <v>6239593.5306099998</v>
      </c>
      <c r="E172" s="14">
        <v>1</v>
      </c>
      <c r="F172" s="14"/>
      <c r="G172" s="14">
        <v>1</v>
      </c>
      <c r="H172" s="14"/>
      <c r="I172" s="14">
        <v>1</v>
      </c>
      <c r="J172" s="14">
        <v>1</v>
      </c>
      <c r="K172" s="14">
        <v>1</v>
      </c>
      <c r="L172" s="14">
        <f>IF(ISERROR(VLOOKUP(surveyHistory!A172,environment93!$A$2:$E$333,5)),0,1)</f>
        <v>1</v>
      </c>
      <c r="M172" s="14">
        <f>IF(ISBLANK(VLOOKUP(surveyHistory!A172,environment05!$A$2:$E$333,3)),0,1)</f>
        <v>1</v>
      </c>
      <c r="O172" s="15" t="s">
        <v>6</v>
      </c>
      <c r="Q172" s="14">
        <f t="shared" si="11"/>
        <v>7</v>
      </c>
      <c r="R172" s="14">
        <f t="shared" si="12"/>
        <v>3</v>
      </c>
      <c r="S172" s="14">
        <f t="shared" si="13"/>
        <v>2</v>
      </c>
      <c r="T172" s="14">
        <f t="shared" si="14"/>
        <v>2</v>
      </c>
    </row>
    <row r="173" spans="1:20" x14ac:dyDescent="0.2">
      <c r="A173" s="13" t="s">
        <v>848</v>
      </c>
      <c r="B173" s="14" t="s">
        <v>353</v>
      </c>
      <c r="C173" s="53">
        <v>591600.93883300002</v>
      </c>
      <c r="D173" s="53">
        <v>6239594.5937000001</v>
      </c>
      <c r="E173" s="14">
        <v>1</v>
      </c>
      <c r="F173" s="14"/>
      <c r="G173" s="14">
        <v>1</v>
      </c>
      <c r="H173" s="14"/>
      <c r="I173" s="14">
        <v>1</v>
      </c>
      <c r="J173" s="14">
        <v>1</v>
      </c>
      <c r="K173" s="14">
        <v>0</v>
      </c>
      <c r="L173" s="14">
        <f>IF(ISERROR(VLOOKUP(surveyHistory!A173,environment93!$A$2:$E$333,5)),0,1)</f>
        <v>1</v>
      </c>
      <c r="M173" s="14">
        <f>IF(ISBLANK(VLOOKUP(surveyHistory!A173,environment05!$A$2:$E$333,3)),0,1)</f>
        <v>0</v>
      </c>
      <c r="O173" s="15" t="s">
        <v>13</v>
      </c>
      <c r="Q173" s="14">
        <f t="shared" si="11"/>
        <v>5</v>
      </c>
      <c r="R173" s="14">
        <f t="shared" si="12"/>
        <v>2</v>
      </c>
      <c r="S173" s="14">
        <f t="shared" si="13"/>
        <v>1</v>
      </c>
      <c r="T173" s="14">
        <f t="shared" si="14"/>
        <v>2</v>
      </c>
    </row>
    <row r="174" spans="1:20" x14ac:dyDescent="0.2">
      <c r="A174" s="13" t="s">
        <v>849</v>
      </c>
      <c r="B174" s="14" t="s">
        <v>355</v>
      </c>
      <c r="C174" s="53">
        <v>591999.092894</v>
      </c>
      <c r="D174" s="53">
        <v>6238797.7347100005</v>
      </c>
      <c r="E174" s="14">
        <v>0</v>
      </c>
      <c r="F174" s="14"/>
      <c r="G174" s="14">
        <v>1</v>
      </c>
      <c r="H174" s="14"/>
      <c r="I174" s="14">
        <v>1</v>
      </c>
      <c r="J174" s="14">
        <v>1</v>
      </c>
      <c r="K174" s="14">
        <v>1</v>
      </c>
      <c r="L174" s="14">
        <f>IF(ISERROR(VLOOKUP(surveyHistory!A174,environment93!$A$2:$E$333,5)),0,1)</f>
        <v>1</v>
      </c>
      <c r="M174" s="14">
        <f>IF(ISBLANK(VLOOKUP(surveyHistory!A174,environment05!$A$2:$E$333,3)),0,1)</f>
        <v>1</v>
      </c>
      <c r="O174" s="15" t="s">
        <v>19</v>
      </c>
      <c r="Q174" s="14">
        <f t="shared" si="11"/>
        <v>6</v>
      </c>
      <c r="R174" s="14">
        <f t="shared" si="12"/>
        <v>3</v>
      </c>
      <c r="S174" s="14">
        <f t="shared" si="13"/>
        <v>2</v>
      </c>
      <c r="T174" s="14">
        <f t="shared" si="14"/>
        <v>1</v>
      </c>
    </row>
    <row r="175" spans="1:20" x14ac:dyDescent="0.2">
      <c r="A175" s="13" t="s">
        <v>850</v>
      </c>
      <c r="B175" s="14" t="s">
        <v>357</v>
      </c>
      <c r="C175" s="53">
        <v>591993.77840499999</v>
      </c>
      <c r="D175" s="53">
        <v>6238895.6728999997</v>
      </c>
      <c r="E175" s="14">
        <v>0</v>
      </c>
      <c r="F175" s="14"/>
      <c r="G175" s="14">
        <v>1</v>
      </c>
      <c r="H175" s="14"/>
      <c r="I175" s="14">
        <v>1</v>
      </c>
      <c r="J175" s="14">
        <v>1</v>
      </c>
      <c r="K175" s="14">
        <v>1</v>
      </c>
      <c r="L175" s="14">
        <f>IF(ISERROR(VLOOKUP(surveyHistory!A175,environment93!$A$2:$E$333,5)),0,1)</f>
        <v>1</v>
      </c>
      <c r="M175" s="14">
        <f>IF(ISBLANK(VLOOKUP(surveyHistory!A175,environment05!$A$2:$E$333,3)),0,1)</f>
        <v>1</v>
      </c>
      <c r="O175" s="15" t="s">
        <v>6</v>
      </c>
      <c r="Q175" s="14">
        <f t="shared" si="11"/>
        <v>6</v>
      </c>
      <c r="R175" s="14">
        <f t="shared" si="12"/>
        <v>3</v>
      </c>
      <c r="S175" s="14">
        <f t="shared" si="13"/>
        <v>2</v>
      </c>
      <c r="T175" s="14">
        <f t="shared" si="14"/>
        <v>1</v>
      </c>
    </row>
    <row r="176" spans="1:20" x14ac:dyDescent="0.2">
      <c r="A176" s="13" t="s">
        <v>851</v>
      </c>
      <c r="B176" s="14" t="s">
        <v>359</v>
      </c>
      <c r="C176" s="53">
        <v>592000.98465700005</v>
      </c>
      <c r="D176" s="53">
        <v>6238991.8543800004</v>
      </c>
      <c r="E176" s="14">
        <v>0</v>
      </c>
      <c r="F176" s="14"/>
      <c r="G176" s="14">
        <v>1</v>
      </c>
      <c r="H176" s="14"/>
      <c r="I176" s="14">
        <v>1</v>
      </c>
      <c r="J176" s="14">
        <v>1</v>
      </c>
      <c r="K176" s="14">
        <v>0</v>
      </c>
      <c r="L176" s="14">
        <f>IF(ISERROR(VLOOKUP(surveyHistory!A176,environment93!$A$2:$E$333,5)),0,1)</f>
        <v>1</v>
      </c>
      <c r="M176" s="14">
        <f>IF(ISBLANK(VLOOKUP(surveyHistory!A176,environment05!$A$2:$E$333,3)),0,1)</f>
        <v>0</v>
      </c>
      <c r="O176" s="15" t="s">
        <v>6</v>
      </c>
      <c r="Q176" s="14">
        <f t="shared" si="11"/>
        <v>4</v>
      </c>
      <c r="R176" s="14">
        <f t="shared" si="12"/>
        <v>2</v>
      </c>
      <c r="S176" s="14">
        <f t="shared" si="13"/>
        <v>1</v>
      </c>
      <c r="T176" s="14">
        <f t="shared" si="14"/>
        <v>1</v>
      </c>
    </row>
    <row r="177" spans="1:20" x14ac:dyDescent="0.2">
      <c r="A177" s="13" t="s">
        <v>852</v>
      </c>
      <c r="B177" s="14" t="s">
        <v>361</v>
      </c>
      <c r="C177" s="53">
        <v>591993.550361</v>
      </c>
      <c r="D177" s="53">
        <v>6239091.0664499998</v>
      </c>
      <c r="E177" s="14">
        <v>1</v>
      </c>
      <c r="F177" s="14"/>
      <c r="G177" s="14">
        <v>1</v>
      </c>
      <c r="H177" s="14"/>
      <c r="I177" s="14">
        <v>1</v>
      </c>
      <c r="J177" s="14">
        <v>1</v>
      </c>
      <c r="K177" s="14">
        <v>1</v>
      </c>
      <c r="L177" s="14">
        <f>IF(ISERROR(VLOOKUP(surveyHistory!A177,environment93!$A$2:$E$333,5)),0,1)</f>
        <v>1</v>
      </c>
      <c r="M177" s="14">
        <f>IF(ISBLANK(VLOOKUP(surveyHistory!A177,environment05!$A$2:$E$333,3)),0,1)</f>
        <v>1</v>
      </c>
      <c r="O177" s="15" t="s">
        <v>6</v>
      </c>
      <c r="Q177" s="14">
        <f t="shared" si="11"/>
        <v>7</v>
      </c>
      <c r="R177" s="14">
        <f t="shared" si="12"/>
        <v>3</v>
      </c>
      <c r="S177" s="14">
        <f t="shared" si="13"/>
        <v>2</v>
      </c>
      <c r="T177" s="14">
        <f t="shared" si="14"/>
        <v>2</v>
      </c>
    </row>
    <row r="178" spans="1:20" x14ac:dyDescent="0.2">
      <c r="A178" s="13" t="s">
        <v>853</v>
      </c>
      <c r="B178" s="14" t="s">
        <v>363</v>
      </c>
      <c r="C178" s="53">
        <v>592107.88093700004</v>
      </c>
      <c r="D178" s="53">
        <v>6238796.5345099997</v>
      </c>
      <c r="E178" s="14">
        <v>1</v>
      </c>
      <c r="F178" s="14"/>
      <c r="G178" s="14">
        <v>1</v>
      </c>
      <c r="H178" s="14"/>
      <c r="I178" s="14">
        <v>1</v>
      </c>
      <c r="J178" s="14">
        <v>1</v>
      </c>
      <c r="K178" s="14">
        <v>0</v>
      </c>
      <c r="L178" s="14">
        <f>IF(ISERROR(VLOOKUP(surveyHistory!A178,environment93!$A$2:$E$333,5)),0,1)</f>
        <v>1</v>
      </c>
      <c r="M178" s="14">
        <f>IF(ISBLANK(VLOOKUP(surveyHistory!A178,environment05!$A$2:$E$333,3)),0,1)</f>
        <v>0</v>
      </c>
      <c r="O178" s="15" t="s">
        <v>19</v>
      </c>
      <c r="Q178" s="14">
        <f t="shared" si="11"/>
        <v>5</v>
      </c>
      <c r="R178" s="14">
        <f t="shared" si="12"/>
        <v>2</v>
      </c>
      <c r="S178" s="14">
        <f t="shared" si="13"/>
        <v>1</v>
      </c>
      <c r="T178" s="14">
        <f t="shared" si="14"/>
        <v>2</v>
      </c>
    </row>
    <row r="179" spans="1:20" x14ac:dyDescent="0.2">
      <c r="A179" s="13" t="s">
        <v>854</v>
      </c>
      <c r="B179" s="14" t="s">
        <v>365</v>
      </c>
      <c r="C179" s="53">
        <v>592098.643637</v>
      </c>
      <c r="D179" s="53">
        <v>6238895.9545400003</v>
      </c>
      <c r="E179" s="14">
        <v>0</v>
      </c>
      <c r="F179" s="14"/>
      <c r="G179" s="14">
        <v>1</v>
      </c>
      <c r="H179" s="14"/>
      <c r="I179" s="14">
        <v>1</v>
      </c>
      <c r="J179" s="14">
        <v>1</v>
      </c>
      <c r="K179" s="14">
        <v>0</v>
      </c>
      <c r="L179" s="14">
        <f>IF(ISERROR(VLOOKUP(surveyHistory!A179,environment93!$A$2:$E$333,5)),0,1)</f>
        <v>1</v>
      </c>
      <c r="M179" s="14">
        <f>IF(ISBLANK(VLOOKUP(surveyHistory!A179,environment05!$A$2:$E$333,3)),0,1)</f>
        <v>0</v>
      </c>
      <c r="O179" s="15" t="s">
        <v>13</v>
      </c>
      <c r="Q179" s="14">
        <f t="shared" si="11"/>
        <v>4</v>
      </c>
      <c r="R179" s="14">
        <f t="shared" si="12"/>
        <v>2</v>
      </c>
      <c r="S179" s="14">
        <f t="shared" si="13"/>
        <v>1</v>
      </c>
      <c r="T179" s="14">
        <f t="shared" si="14"/>
        <v>1</v>
      </c>
    </row>
    <row r="180" spans="1:20" x14ac:dyDescent="0.2">
      <c r="A180" s="13" t="s">
        <v>855</v>
      </c>
      <c r="B180" s="14" t="s">
        <v>367</v>
      </c>
      <c r="C180" s="53">
        <v>592100.26688000001</v>
      </c>
      <c r="D180" s="53">
        <v>6239005.3831200004</v>
      </c>
      <c r="E180" s="14">
        <v>1</v>
      </c>
      <c r="F180" s="14"/>
      <c r="G180" s="14">
        <v>1</v>
      </c>
      <c r="H180" s="14"/>
      <c r="I180" s="14">
        <v>1</v>
      </c>
      <c r="J180" s="14">
        <v>1</v>
      </c>
      <c r="K180" s="14">
        <v>1</v>
      </c>
      <c r="L180" s="14">
        <f>IF(ISERROR(VLOOKUP(surveyHistory!A180,environment93!$A$2:$E$333,5)),0,1)</f>
        <v>1</v>
      </c>
      <c r="M180" s="14">
        <f>IF(ISBLANK(VLOOKUP(surveyHistory!A180,environment05!$A$2:$E$333,3)),0,1)</f>
        <v>1</v>
      </c>
      <c r="O180" s="15" t="s">
        <v>6</v>
      </c>
      <c r="Q180" s="14">
        <f t="shared" si="11"/>
        <v>7</v>
      </c>
      <c r="R180" s="14">
        <f t="shared" si="12"/>
        <v>3</v>
      </c>
      <c r="S180" s="14">
        <f t="shared" si="13"/>
        <v>2</v>
      </c>
      <c r="T180" s="14">
        <f t="shared" si="14"/>
        <v>2</v>
      </c>
    </row>
    <row r="181" spans="1:20" x14ac:dyDescent="0.2">
      <c r="A181" s="13" t="s">
        <v>856</v>
      </c>
      <c r="B181" s="14" t="s">
        <v>369</v>
      </c>
      <c r="C181" s="53">
        <v>592101.76923700003</v>
      </c>
      <c r="D181" s="53">
        <v>6239102.1117399996</v>
      </c>
      <c r="E181" s="14">
        <v>1</v>
      </c>
      <c r="F181" s="14"/>
      <c r="G181" s="14">
        <v>1</v>
      </c>
      <c r="H181" s="14"/>
      <c r="I181" s="14">
        <v>1</v>
      </c>
      <c r="J181" s="14">
        <v>1</v>
      </c>
      <c r="K181" s="14">
        <v>1</v>
      </c>
      <c r="L181" s="14">
        <f>IF(ISERROR(VLOOKUP(surveyHistory!A181,environment93!$A$2:$E$333,5)),0,1)</f>
        <v>1</v>
      </c>
      <c r="M181" s="14">
        <f>IF(ISBLANK(VLOOKUP(surveyHistory!A181,environment05!$A$2:$E$333,3)),0,1)</f>
        <v>1</v>
      </c>
      <c r="O181" s="15" t="s">
        <v>6</v>
      </c>
      <c r="Q181" s="14">
        <f t="shared" si="11"/>
        <v>7</v>
      </c>
      <c r="R181" s="14">
        <f t="shared" si="12"/>
        <v>3</v>
      </c>
      <c r="S181" s="14">
        <f t="shared" si="13"/>
        <v>2</v>
      </c>
      <c r="T181" s="14">
        <f t="shared" si="14"/>
        <v>2</v>
      </c>
    </row>
    <row r="182" spans="1:20" x14ac:dyDescent="0.2">
      <c r="A182" s="13" t="s">
        <v>857</v>
      </c>
      <c r="B182" s="14" t="s">
        <v>371</v>
      </c>
      <c r="C182" s="53">
        <v>592099.20393700001</v>
      </c>
      <c r="D182" s="53">
        <v>6239201.0355000002</v>
      </c>
      <c r="E182" s="14">
        <v>1</v>
      </c>
      <c r="F182" s="14"/>
      <c r="G182" s="14">
        <v>1</v>
      </c>
      <c r="H182" s="14"/>
      <c r="I182" s="14">
        <v>1</v>
      </c>
      <c r="J182" s="14">
        <v>1</v>
      </c>
      <c r="K182" s="14">
        <v>1</v>
      </c>
      <c r="L182" s="14">
        <f>IF(ISERROR(VLOOKUP(surveyHistory!A182,environment93!$A$2:$E$333,5)),0,1)</f>
        <v>1</v>
      </c>
      <c r="M182" s="14">
        <f>IF(ISBLANK(VLOOKUP(surveyHistory!A182,environment05!$A$2:$E$333,3)),0,1)</f>
        <v>1</v>
      </c>
      <c r="O182" s="15" t="s">
        <v>6</v>
      </c>
      <c r="Q182" s="14">
        <f t="shared" si="11"/>
        <v>7</v>
      </c>
      <c r="R182" s="14">
        <f t="shared" si="12"/>
        <v>3</v>
      </c>
      <c r="S182" s="14">
        <f t="shared" si="13"/>
        <v>2</v>
      </c>
      <c r="T182" s="14">
        <f t="shared" si="14"/>
        <v>2</v>
      </c>
    </row>
    <row r="183" spans="1:20" x14ac:dyDescent="0.2">
      <c r="A183" s="13" t="s">
        <v>858</v>
      </c>
      <c r="B183" s="14" t="s">
        <v>373</v>
      </c>
      <c r="C183" s="53">
        <v>592101.97533599997</v>
      </c>
      <c r="D183" s="53">
        <v>6239692.7761700004</v>
      </c>
      <c r="E183" s="14">
        <v>1</v>
      </c>
      <c r="F183" s="14"/>
      <c r="G183" s="14">
        <v>1</v>
      </c>
      <c r="H183" s="14"/>
      <c r="I183" s="14">
        <v>1</v>
      </c>
      <c r="J183" s="14">
        <v>0</v>
      </c>
      <c r="K183" s="14">
        <v>1</v>
      </c>
      <c r="L183" s="14">
        <f>IF(ISERROR(VLOOKUP(surveyHistory!A183,environment93!$A$2:$E$333,5)),0,1)</f>
        <v>1</v>
      </c>
      <c r="M183" s="14">
        <f>IF(ISBLANK(VLOOKUP(surveyHistory!A183,environment05!$A$2:$E$333,3)),0,1)</f>
        <v>1</v>
      </c>
      <c r="O183" s="15" t="s">
        <v>6</v>
      </c>
      <c r="Q183" s="14">
        <f t="shared" si="11"/>
        <v>6</v>
      </c>
      <c r="R183" s="14">
        <f t="shared" si="12"/>
        <v>2</v>
      </c>
      <c r="S183" s="14">
        <f t="shared" si="13"/>
        <v>2</v>
      </c>
      <c r="T183" s="14">
        <f t="shared" si="14"/>
        <v>2</v>
      </c>
    </row>
    <row r="184" spans="1:20" x14ac:dyDescent="0.2">
      <c r="A184" s="13" t="s">
        <v>859</v>
      </c>
      <c r="B184" s="14" t="s">
        <v>375</v>
      </c>
      <c r="C184" s="53">
        <v>592108.59716999996</v>
      </c>
      <c r="D184" s="53">
        <v>6239803.17289</v>
      </c>
      <c r="E184" s="14">
        <v>1</v>
      </c>
      <c r="F184" s="14"/>
      <c r="G184" s="14">
        <v>1</v>
      </c>
      <c r="H184" s="14"/>
      <c r="I184" s="14">
        <v>1</v>
      </c>
      <c r="J184" s="14">
        <v>1</v>
      </c>
      <c r="K184" s="14">
        <v>1</v>
      </c>
      <c r="L184" s="14">
        <f>IF(ISERROR(VLOOKUP(surveyHistory!A184,environment93!$A$2:$E$333,5)),0,1)</f>
        <v>1</v>
      </c>
      <c r="M184" s="14">
        <f>IF(ISBLANK(VLOOKUP(surveyHistory!A184,environment05!$A$2:$E$333,3)),0,1)</f>
        <v>1</v>
      </c>
      <c r="O184" s="15" t="s">
        <v>6</v>
      </c>
      <c r="Q184" s="14">
        <f t="shared" si="11"/>
        <v>7</v>
      </c>
      <c r="R184" s="14">
        <f t="shared" si="12"/>
        <v>3</v>
      </c>
      <c r="S184" s="14">
        <f t="shared" si="13"/>
        <v>2</v>
      </c>
      <c r="T184" s="14">
        <f t="shared" si="14"/>
        <v>2</v>
      </c>
    </row>
    <row r="185" spans="1:20" x14ac:dyDescent="0.2">
      <c r="A185" s="13" t="s">
        <v>860</v>
      </c>
      <c r="B185" s="14" t="s">
        <v>377</v>
      </c>
      <c r="C185" s="53">
        <v>592205.51243600005</v>
      </c>
      <c r="D185" s="53">
        <v>6238701.49235</v>
      </c>
      <c r="E185" s="14">
        <v>1</v>
      </c>
      <c r="F185" s="14"/>
      <c r="G185" s="14">
        <v>1</v>
      </c>
      <c r="H185" s="14"/>
      <c r="I185" s="14">
        <v>1</v>
      </c>
      <c r="J185" s="14">
        <v>1</v>
      </c>
      <c r="K185" s="14">
        <v>0</v>
      </c>
      <c r="L185" s="14">
        <f>IF(ISERROR(VLOOKUP(surveyHistory!A185,environment93!$A$2:$E$333,5)),0,1)</f>
        <v>1</v>
      </c>
      <c r="M185" s="14">
        <f>IF(ISBLANK(VLOOKUP(surveyHistory!A185,environment05!$A$2:$E$333,3)),0,1)</f>
        <v>0</v>
      </c>
      <c r="O185" s="15" t="s">
        <v>13</v>
      </c>
      <c r="Q185" s="14">
        <f t="shared" si="11"/>
        <v>5</v>
      </c>
      <c r="R185" s="14">
        <f t="shared" si="12"/>
        <v>2</v>
      </c>
      <c r="S185" s="14">
        <f t="shared" si="13"/>
        <v>1</v>
      </c>
      <c r="T185" s="14">
        <f t="shared" si="14"/>
        <v>2</v>
      </c>
    </row>
    <row r="186" spans="1:20" x14ac:dyDescent="0.2">
      <c r="A186" s="13" t="s">
        <v>861</v>
      </c>
      <c r="B186" s="14" t="s">
        <v>379</v>
      </c>
      <c r="C186" s="53">
        <v>592201.83356699999</v>
      </c>
      <c r="D186" s="53">
        <v>6238797.6415799996</v>
      </c>
      <c r="E186" s="14">
        <v>1</v>
      </c>
      <c r="F186" s="14"/>
      <c r="G186" s="14">
        <v>1</v>
      </c>
      <c r="H186" s="14"/>
      <c r="I186" s="14">
        <v>1</v>
      </c>
      <c r="J186" s="14">
        <v>1</v>
      </c>
      <c r="K186" s="14">
        <v>0</v>
      </c>
      <c r="L186" s="14">
        <f>IF(ISERROR(VLOOKUP(surveyHistory!A186,environment93!$A$2:$E$333,5)),0,1)</f>
        <v>1</v>
      </c>
      <c r="M186" s="14">
        <f>IF(ISBLANK(VLOOKUP(surveyHistory!A186,environment05!$A$2:$E$333,3)),0,1)</f>
        <v>0</v>
      </c>
      <c r="O186" s="15" t="s">
        <v>13</v>
      </c>
      <c r="Q186" s="14">
        <f t="shared" si="11"/>
        <v>5</v>
      </c>
      <c r="R186" s="14">
        <f t="shared" si="12"/>
        <v>2</v>
      </c>
      <c r="S186" s="14">
        <f t="shared" si="13"/>
        <v>1</v>
      </c>
      <c r="T186" s="14">
        <f t="shared" si="14"/>
        <v>2</v>
      </c>
    </row>
    <row r="187" spans="1:20" x14ac:dyDescent="0.2">
      <c r="A187" s="13" t="s">
        <v>862</v>
      </c>
      <c r="B187" s="14" t="s">
        <v>381</v>
      </c>
      <c r="C187" s="53">
        <v>592212.67918800004</v>
      </c>
      <c r="D187" s="53">
        <v>6238899.3885000004</v>
      </c>
      <c r="E187" s="14">
        <v>1</v>
      </c>
      <c r="F187" s="14"/>
      <c r="G187" s="14">
        <v>1</v>
      </c>
      <c r="H187" s="14"/>
      <c r="I187" s="14">
        <v>1</v>
      </c>
      <c r="J187" s="14">
        <v>1</v>
      </c>
      <c r="K187" s="14">
        <v>1</v>
      </c>
      <c r="L187" s="14">
        <f>IF(ISERROR(VLOOKUP(surveyHistory!A187,environment93!$A$2:$E$333,5)),0,1)</f>
        <v>1</v>
      </c>
      <c r="M187" s="14">
        <f>IF(ISBLANK(VLOOKUP(surveyHistory!A187,environment05!$A$2:$E$333,3)),0,1)</f>
        <v>1</v>
      </c>
      <c r="O187" s="15" t="s">
        <v>6</v>
      </c>
      <c r="Q187" s="14">
        <f t="shared" si="11"/>
        <v>7</v>
      </c>
      <c r="R187" s="14">
        <f t="shared" si="12"/>
        <v>3</v>
      </c>
      <c r="S187" s="14">
        <f t="shared" si="13"/>
        <v>2</v>
      </c>
      <c r="T187" s="14">
        <f t="shared" si="14"/>
        <v>2</v>
      </c>
    </row>
    <row r="188" spans="1:20" x14ac:dyDescent="0.2">
      <c r="A188" s="13" t="s">
        <v>863</v>
      </c>
      <c r="B188" s="14" t="s">
        <v>383</v>
      </c>
      <c r="C188" s="53">
        <v>592193.47927500005</v>
      </c>
      <c r="D188" s="53">
        <v>6239015.5190599998</v>
      </c>
      <c r="E188" s="14">
        <v>1</v>
      </c>
      <c r="F188" s="14"/>
      <c r="G188" s="14">
        <v>1</v>
      </c>
      <c r="H188" s="14"/>
      <c r="I188" s="14">
        <v>1</v>
      </c>
      <c r="J188" s="14">
        <v>1</v>
      </c>
      <c r="K188" s="14">
        <v>1</v>
      </c>
      <c r="L188" s="14">
        <f>IF(ISERROR(VLOOKUP(surveyHistory!A188,environment93!$A$2:$E$333,5)),0,1)</f>
        <v>1</v>
      </c>
      <c r="M188" s="14">
        <f>IF(ISBLANK(VLOOKUP(surveyHistory!A188,environment05!$A$2:$E$333,3)),0,1)</f>
        <v>1</v>
      </c>
      <c r="O188" s="15" t="s">
        <v>6</v>
      </c>
      <c r="Q188" s="14">
        <f t="shared" si="11"/>
        <v>7</v>
      </c>
      <c r="R188" s="14">
        <f t="shared" si="12"/>
        <v>3</v>
      </c>
      <c r="S188" s="14">
        <f t="shared" si="13"/>
        <v>2</v>
      </c>
      <c r="T188" s="14">
        <f t="shared" si="14"/>
        <v>2</v>
      </c>
    </row>
    <row r="189" spans="1:20" x14ac:dyDescent="0.2">
      <c r="A189" s="13" t="s">
        <v>864</v>
      </c>
      <c r="B189" s="14" t="s">
        <v>385</v>
      </c>
      <c r="C189" s="53">
        <v>592203.18306900002</v>
      </c>
      <c r="D189" s="53">
        <v>6239102.4957800005</v>
      </c>
      <c r="E189" s="14">
        <v>1</v>
      </c>
      <c r="F189" s="14"/>
      <c r="G189" s="14">
        <v>1</v>
      </c>
      <c r="H189" s="14"/>
      <c r="I189" s="14">
        <v>1</v>
      </c>
      <c r="J189" s="14">
        <v>1</v>
      </c>
      <c r="K189" s="14">
        <v>1</v>
      </c>
      <c r="L189" s="14">
        <f>IF(ISERROR(VLOOKUP(surveyHistory!A189,environment93!$A$2:$E$333,5)),0,1)</f>
        <v>1</v>
      </c>
      <c r="M189" s="14">
        <f>IF(ISBLANK(VLOOKUP(surveyHistory!A189,environment05!$A$2:$E$333,3)),0,1)</f>
        <v>1</v>
      </c>
      <c r="O189" s="15" t="s">
        <v>6</v>
      </c>
      <c r="Q189" s="14">
        <f t="shared" si="11"/>
        <v>7</v>
      </c>
      <c r="R189" s="14">
        <f t="shared" si="12"/>
        <v>3</v>
      </c>
      <c r="S189" s="14">
        <f t="shared" si="13"/>
        <v>2</v>
      </c>
      <c r="T189" s="14">
        <f t="shared" si="14"/>
        <v>2</v>
      </c>
    </row>
    <row r="190" spans="1:20" x14ac:dyDescent="0.2">
      <c r="A190" s="13" t="s">
        <v>865</v>
      </c>
      <c r="B190" s="14" t="s">
        <v>387</v>
      </c>
      <c r="C190" s="53">
        <v>592201.901663</v>
      </c>
      <c r="D190" s="53">
        <v>6239205.6117700003</v>
      </c>
      <c r="E190" s="14">
        <v>1</v>
      </c>
      <c r="F190" s="14"/>
      <c r="G190" s="14">
        <v>1</v>
      </c>
      <c r="H190" s="14"/>
      <c r="I190" s="14">
        <v>1</v>
      </c>
      <c r="J190" s="14">
        <v>1</v>
      </c>
      <c r="K190" s="14">
        <v>1</v>
      </c>
      <c r="L190" s="14">
        <f>IF(ISERROR(VLOOKUP(surveyHistory!A190,environment93!$A$2:$E$333,5)),0,1)</f>
        <v>1</v>
      </c>
      <c r="M190" s="14">
        <f>IF(ISBLANK(VLOOKUP(surveyHistory!A190,environment05!$A$2:$E$333,3)),0,1)</f>
        <v>0</v>
      </c>
      <c r="O190" s="15" t="s">
        <v>6</v>
      </c>
      <c r="Q190" s="14">
        <f t="shared" si="11"/>
        <v>6</v>
      </c>
      <c r="R190" s="14">
        <f t="shared" si="12"/>
        <v>3</v>
      </c>
      <c r="S190" s="14">
        <f t="shared" si="13"/>
        <v>1</v>
      </c>
      <c r="T190" s="14">
        <f t="shared" si="14"/>
        <v>2</v>
      </c>
    </row>
    <row r="191" spans="1:20" x14ac:dyDescent="0.2">
      <c r="A191" s="13" t="s">
        <v>866</v>
      </c>
      <c r="B191" s="14" t="s">
        <v>389</v>
      </c>
      <c r="C191" s="53">
        <v>592198.78622799995</v>
      </c>
      <c r="D191" s="53">
        <v>6239299.4717100002</v>
      </c>
      <c r="E191" s="14">
        <v>1</v>
      </c>
      <c r="F191" s="14"/>
      <c r="G191" s="14">
        <v>1</v>
      </c>
      <c r="H191" s="14"/>
      <c r="I191" s="14">
        <v>1</v>
      </c>
      <c r="J191" s="14">
        <v>1</v>
      </c>
      <c r="K191" s="14">
        <v>0</v>
      </c>
      <c r="L191" s="14">
        <f>IF(ISERROR(VLOOKUP(surveyHistory!A191,environment93!$A$2:$E$333,5)),0,1)</f>
        <v>1</v>
      </c>
      <c r="M191" s="14">
        <f>IF(ISBLANK(VLOOKUP(surveyHistory!A191,environment05!$A$2:$E$333,3)),0,1)</f>
        <v>0</v>
      </c>
      <c r="O191" s="15" t="s">
        <v>13</v>
      </c>
      <c r="Q191" s="14">
        <f t="shared" si="11"/>
        <v>5</v>
      </c>
      <c r="R191" s="14">
        <f t="shared" si="12"/>
        <v>2</v>
      </c>
      <c r="S191" s="14">
        <f t="shared" si="13"/>
        <v>1</v>
      </c>
      <c r="T191" s="14">
        <f t="shared" si="14"/>
        <v>2</v>
      </c>
    </row>
    <row r="192" spans="1:20" x14ac:dyDescent="0.2">
      <c r="A192" s="13" t="s">
        <v>867</v>
      </c>
      <c r="B192" s="14" t="s">
        <v>391</v>
      </c>
      <c r="C192" s="53">
        <v>592195.98759000003</v>
      </c>
      <c r="D192" s="53">
        <v>6239394.02697</v>
      </c>
      <c r="E192" s="14">
        <v>1</v>
      </c>
      <c r="F192" s="14"/>
      <c r="G192" s="14">
        <v>1</v>
      </c>
      <c r="H192" s="14"/>
      <c r="I192" s="14">
        <v>1</v>
      </c>
      <c r="J192" s="14">
        <v>1</v>
      </c>
      <c r="K192" s="14">
        <v>0</v>
      </c>
      <c r="L192" s="14">
        <f>IF(ISERROR(VLOOKUP(surveyHistory!A192,environment93!$A$2:$E$333,5)),0,1)</f>
        <v>1</v>
      </c>
      <c r="M192" s="14">
        <f>IF(ISBLANK(VLOOKUP(surveyHistory!A192,environment05!$A$2:$E$333,3)),0,1)</f>
        <v>0</v>
      </c>
      <c r="O192" s="15" t="s">
        <v>13</v>
      </c>
      <c r="Q192" s="14">
        <f t="shared" si="11"/>
        <v>5</v>
      </c>
      <c r="R192" s="14">
        <f t="shared" si="12"/>
        <v>2</v>
      </c>
      <c r="S192" s="14">
        <f t="shared" si="13"/>
        <v>1</v>
      </c>
      <c r="T192" s="14">
        <f t="shared" si="14"/>
        <v>2</v>
      </c>
    </row>
    <row r="193" spans="1:20" x14ac:dyDescent="0.2">
      <c r="A193" s="13" t="s">
        <v>868</v>
      </c>
      <c r="B193" s="14" t="s">
        <v>393</v>
      </c>
      <c r="C193" s="53">
        <v>592199.46408900002</v>
      </c>
      <c r="D193" s="53">
        <v>6239499.4670500001</v>
      </c>
      <c r="E193" s="14">
        <v>1</v>
      </c>
      <c r="F193" s="14"/>
      <c r="G193" s="14">
        <v>1</v>
      </c>
      <c r="H193" s="14"/>
      <c r="I193" s="14">
        <v>1</v>
      </c>
      <c r="J193" s="14">
        <v>1</v>
      </c>
      <c r="K193" s="14">
        <v>0</v>
      </c>
      <c r="L193" s="14">
        <f>IF(ISERROR(VLOOKUP(surveyHistory!A193,environment93!$A$2:$E$333,5)),0,1)</f>
        <v>1</v>
      </c>
      <c r="M193" s="14">
        <f>IF(ISBLANK(VLOOKUP(surveyHistory!A193,environment05!$A$2:$E$333,3)),0,1)</f>
        <v>0</v>
      </c>
      <c r="O193" s="15" t="s">
        <v>13</v>
      </c>
      <c r="Q193" s="14">
        <f t="shared" si="11"/>
        <v>5</v>
      </c>
      <c r="R193" s="14">
        <f t="shared" si="12"/>
        <v>2</v>
      </c>
      <c r="S193" s="14">
        <f t="shared" si="13"/>
        <v>1</v>
      </c>
      <c r="T193" s="14">
        <f t="shared" si="14"/>
        <v>2</v>
      </c>
    </row>
    <row r="194" spans="1:20" x14ac:dyDescent="0.2">
      <c r="A194" s="13" t="s">
        <v>869</v>
      </c>
      <c r="B194" s="14" t="s">
        <v>394</v>
      </c>
      <c r="C194" s="53">
        <v>592205.41088500002</v>
      </c>
      <c r="D194" s="53">
        <v>6239595.5171400001</v>
      </c>
      <c r="E194" s="14">
        <v>1</v>
      </c>
      <c r="F194" s="14"/>
      <c r="G194" s="14">
        <v>1</v>
      </c>
      <c r="H194" s="14"/>
      <c r="I194" s="14">
        <v>1</v>
      </c>
      <c r="J194" s="14">
        <v>1</v>
      </c>
      <c r="K194" s="14">
        <v>1</v>
      </c>
      <c r="L194" s="14">
        <f>IF(ISERROR(VLOOKUP(surveyHistory!A194,environment93!$A$2:$E$333,5)),0,1)</f>
        <v>1</v>
      </c>
      <c r="M194" s="14">
        <f>IF(ISBLANK(VLOOKUP(surveyHistory!A194,environment05!$A$2:$E$333,3)),0,1)</f>
        <v>1</v>
      </c>
      <c r="O194" s="15" t="s">
        <v>6</v>
      </c>
      <c r="Q194" s="14">
        <f t="shared" si="11"/>
        <v>7</v>
      </c>
      <c r="R194" s="14">
        <f t="shared" si="12"/>
        <v>3</v>
      </c>
      <c r="S194" s="14">
        <f t="shared" si="13"/>
        <v>2</v>
      </c>
      <c r="T194" s="14">
        <f t="shared" si="14"/>
        <v>2</v>
      </c>
    </row>
    <row r="195" spans="1:20" x14ac:dyDescent="0.2">
      <c r="A195" s="13" t="s">
        <v>870</v>
      </c>
      <c r="B195" s="14" t="s">
        <v>396</v>
      </c>
      <c r="C195" s="53">
        <v>592202.45482300001</v>
      </c>
      <c r="D195" s="53">
        <v>6239699.75825</v>
      </c>
      <c r="E195" s="14">
        <v>1</v>
      </c>
      <c r="F195" s="14"/>
      <c r="G195" s="14">
        <v>1</v>
      </c>
      <c r="H195" s="14"/>
      <c r="I195" s="14">
        <v>1</v>
      </c>
      <c r="J195" s="14">
        <v>1</v>
      </c>
      <c r="K195" s="14">
        <v>1</v>
      </c>
      <c r="L195" s="14">
        <f>IF(ISERROR(VLOOKUP(surveyHistory!A195,environment93!$A$2:$E$333,5)),0,1)</f>
        <v>1</v>
      </c>
      <c r="M195" s="14">
        <f>IF(ISBLANK(VLOOKUP(surveyHistory!A195,environment05!$A$2:$E$333,3)),0,1)</f>
        <v>1</v>
      </c>
      <c r="O195" s="15" t="s">
        <v>6</v>
      </c>
      <c r="Q195" s="14">
        <f t="shared" si="11"/>
        <v>7</v>
      </c>
      <c r="R195" s="14">
        <f t="shared" si="12"/>
        <v>3</v>
      </c>
      <c r="S195" s="14">
        <f t="shared" si="13"/>
        <v>2</v>
      </c>
      <c r="T195" s="14">
        <f t="shared" si="14"/>
        <v>2</v>
      </c>
    </row>
    <row r="196" spans="1:20" x14ac:dyDescent="0.2">
      <c r="A196" s="13" t="s">
        <v>871</v>
      </c>
      <c r="B196" s="14" t="s">
        <v>398</v>
      </c>
      <c r="C196" s="53">
        <v>592200.26065199997</v>
      </c>
      <c r="D196" s="53">
        <v>6239798.2869600002</v>
      </c>
      <c r="E196" s="14">
        <v>1</v>
      </c>
      <c r="F196" s="14"/>
      <c r="G196" s="14">
        <v>1</v>
      </c>
      <c r="H196" s="14"/>
      <c r="I196" s="14">
        <v>1</v>
      </c>
      <c r="J196" s="14">
        <v>1</v>
      </c>
      <c r="K196" s="14">
        <v>1</v>
      </c>
      <c r="L196" s="14">
        <f>IF(ISERROR(VLOOKUP(surveyHistory!A196,environment93!$A$2:$E$333,5)),0,1)</f>
        <v>1</v>
      </c>
      <c r="M196" s="14">
        <f>IF(ISBLANK(VLOOKUP(surveyHistory!A196,environment05!$A$2:$E$333,3)),0,1)</f>
        <v>1</v>
      </c>
      <c r="O196" s="15" t="s">
        <v>13</v>
      </c>
      <c r="Q196" s="14">
        <f t="shared" si="11"/>
        <v>7</v>
      </c>
      <c r="R196" s="14">
        <f t="shared" si="12"/>
        <v>3</v>
      </c>
      <c r="S196" s="14">
        <f t="shared" si="13"/>
        <v>2</v>
      </c>
      <c r="T196" s="14">
        <f t="shared" si="14"/>
        <v>2</v>
      </c>
    </row>
    <row r="197" spans="1:20" x14ac:dyDescent="0.2">
      <c r="A197" s="13" t="s">
        <v>872</v>
      </c>
      <c r="B197" s="14" t="s">
        <v>400</v>
      </c>
      <c r="C197" s="53">
        <v>592298.17139000003</v>
      </c>
      <c r="D197" s="53">
        <v>6238494.9391000001</v>
      </c>
      <c r="E197" s="14">
        <v>0</v>
      </c>
      <c r="F197" s="14"/>
      <c r="G197" s="14">
        <v>1</v>
      </c>
      <c r="H197" s="14"/>
      <c r="I197" s="14">
        <v>1</v>
      </c>
      <c r="J197" s="14">
        <v>1</v>
      </c>
      <c r="K197" s="14">
        <v>0</v>
      </c>
      <c r="L197" s="14">
        <f>IF(ISERROR(VLOOKUP(surveyHistory!A197,environment93!$A$2:$E$333,5)),0,1)</f>
        <v>1</v>
      </c>
      <c r="M197" s="14">
        <f>IF(ISBLANK(VLOOKUP(surveyHistory!A197,environment05!$A$2:$E$333,3)),0,1)</f>
        <v>0</v>
      </c>
      <c r="O197" s="15" t="s">
        <v>13</v>
      </c>
      <c r="Q197" s="14">
        <f t="shared" si="11"/>
        <v>4</v>
      </c>
      <c r="R197" s="14">
        <f t="shared" si="12"/>
        <v>2</v>
      </c>
      <c r="S197" s="14">
        <f t="shared" si="13"/>
        <v>1</v>
      </c>
      <c r="T197" s="14">
        <f t="shared" si="14"/>
        <v>1</v>
      </c>
    </row>
    <row r="198" spans="1:20" x14ac:dyDescent="0.2">
      <c r="A198" s="13" t="s">
        <v>873</v>
      </c>
      <c r="B198" s="14" t="s">
        <v>402</v>
      </c>
      <c r="C198" s="53">
        <v>592296.39340099995</v>
      </c>
      <c r="D198" s="53">
        <v>6238696.4238600004</v>
      </c>
      <c r="E198" s="14">
        <v>1</v>
      </c>
      <c r="F198" s="14"/>
      <c r="G198" s="14">
        <v>1</v>
      </c>
      <c r="H198" s="14"/>
      <c r="I198" s="14">
        <v>1</v>
      </c>
      <c r="J198" s="14">
        <v>1</v>
      </c>
      <c r="K198" s="14">
        <v>0</v>
      </c>
      <c r="L198" s="14">
        <f>IF(ISERROR(VLOOKUP(surveyHistory!A198,environment93!$A$2:$E$333,5)),0,1)</f>
        <v>1</v>
      </c>
      <c r="M198" s="14">
        <f>IF(ISBLANK(VLOOKUP(surveyHistory!A198,environment05!$A$2:$E$333,3)),0,1)</f>
        <v>0</v>
      </c>
      <c r="O198" s="15" t="s">
        <v>13</v>
      </c>
      <c r="Q198" s="14">
        <f t="shared" ref="Q198:Q261" si="15">E198+G198+I198+J198+K198+L198+M198</f>
        <v>5</v>
      </c>
      <c r="R198" s="14">
        <f t="shared" ref="R198:R261" si="16">I198+J198+K198</f>
        <v>2</v>
      </c>
      <c r="S198" s="14">
        <f t="shared" ref="S198:S261" si="17">L198+M198</f>
        <v>1</v>
      </c>
      <c r="T198" s="14">
        <f t="shared" ref="T198:T261" si="18">E198+G198</f>
        <v>2</v>
      </c>
    </row>
    <row r="199" spans="1:20" x14ac:dyDescent="0.2">
      <c r="A199" s="13" t="s">
        <v>874</v>
      </c>
      <c r="B199" s="14" t="s">
        <v>404</v>
      </c>
      <c r="C199" s="53">
        <v>592302.71155899996</v>
      </c>
      <c r="D199" s="53">
        <v>6238789.1595900003</v>
      </c>
      <c r="E199" s="14">
        <v>1</v>
      </c>
      <c r="F199" s="14"/>
      <c r="G199" s="14">
        <v>1</v>
      </c>
      <c r="H199" s="14"/>
      <c r="I199" s="14">
        <v>1</v>
      </c>
      <c r="J199" s="14">
        <v>1</v>
      </c>
      <c r="K199" s="14">
        <v>1</v>
      </c>
      <c r="L199" s="14">
        <f>IF(ISERROR(VLOOKUP(surveyHistory!A199,environment93!$A$2:$E$333,5)),0,1)</f>
        <v>1</v>
      </c>
      <c r="M199" s="14">
        <f>IF(ISBLANK(VLOOKUP(surveyHistory!A199,environment05!$A$2:$E$333,3)),0,1)</f>
        <v>1</v>
      </c>
      <c r="O199" s="15" t="s">
        <v>13</v>
      </c>
      <c r="Q199" s="14">
        <f t="shared" si="15"/>
        <v>7</v>
      </c>
      <c r="R199" s="14">
        <f t="shared" si="16"/>
        <v>3</v>
      </c>
      <c r="S199" s="14">
        <f t="shared" si="17"/>
        <v>2</v>
      </c>
      <c r="T199" s="14">
        <f t="shared" si="18"/>
        <v>2</v>
      </c>
    </row>
    <row r="200" spans="1:20" x14ac:dyDescent="0.2">
      <c r="A200" s="13" t="s">
        <v>875</v>
      </c>
      <c r="B200" s="14" t="s">
        <v>406</v>
      </c>
      <c r="C200" s="53">
        <v>592309.48831299995</v>
      </c>
      <c r="D200" s="53">
        <v>6238903.3703100001</v>
      </c>
      <c r="E200" s="14">
        <v>1</v>
      </c>
      <c r="F200" s="14"/>
      <c r="G200" s="14">
        <v>1</v>
      </c>
      <c r="H200" s="14"/>
      <c r="I200" s="14">
        <v>1</v>
      </c>
      <c r="J200" s="14">
        <v>1</v>
      </c>
      <c r="K200" s="14">
        <v>1</v>
      </c>
      <c r="L200" s="14">
        <f>IF(ISERROR(VLOOKUP(surveyHistory!A200,environment93!$A$2:$E$333,5)),0,1)</f>
        <v>1</v>
      </c>
      <c r="M200" s="14">
        <f>IF(ISBLANK(VLOOKUP(surveyHistory!A200,environment05!$A$2:$E$333,3)),0,1)</f>
        <v>1</v>
      </c>
      <c r="O200" s="15" t="s">
        <v>6</v>
      </c>
      <c r="Q200" s="14">
        <f t="shared" si="15"/>
        <v>7</v>
      </c>
      <c r="R200" s="14">
        <f t="shared" si="16"/>
        <v>3</v>
      </c>
      <c r="S200" s="14">
        <f t="shared" si="17"/>
        <v>2</v>
      </c>
      <c r="T200" s="14">
        <f t="shared" si="18"/>
        <v>2</v>
      </c>
    </row>
    <row r="201" spans="1:20" x14ac:dyDescent="0.2">
      <c r="A201" s="13" t="s">
        <v>876</v>
      </c>
      <c r="B201" s="14" t="s">
        <v>408</v>
      </c>
      <c r="C201" s="53">
        <v>592303.40957699995</v>
      </c>
      <c r="D201" s="53">
        <v>6238988.46875</v>
      </c>
      <c r="E201" s="14">
        <v>1</v>
      </c>
      <c r="F201" s="14"/>
      <c r="G201" s="14">
        <v>1</v>
      </c>
      <c r="H201" s="14"/>
      <c r="I201" s="14">
        <v>1</v>
      </c>
      <c r="J201" s="14">
        <v>1</v>
      </c>
      <c r="K201" s="14">
        <v>1</v>
      </c>
      <c r="L201" s="14">
        <f>IF(ISERROR(VLOOKUP(surveyHistory!A201,environment93!$A$2:$E$333,5)),0,1)</f>
        <v>1</v>
      </c>
      <c r="M201" s="14">
        <f>IF(ISBLANK(VLOOKUP(surveyHistory!A201,environment05!$A$2:$E$333,3)),0,1)</f>
        <v>1</v>
      </c>
      <c r="O201" s="15" t="s">
        <v>6</v>
      </c>
      <c r="Q201" s="14">
        <f t="shared" si="15"/>
        <v>7</v>
      </c>
      <c r="R201" s="14">
        <f t="shared" si="16"/>
        <v>3</v>
      </c>
      <c r="S201" s="14">
        <f t="shared" si="17"/>
        <v>2</v>
      </c>
      <c r="T201" s="14">
        <f t="shared" si="18"/>
        <v>2</v>
      </c>
    </row>
    <row r="202" spans="1:20" x14ac:dyDescent="0.2">
      <c r="A202" s="13" t="s">
        <v>877</v>
      </c>
      <c r="B202" s="14" t="s">
        <v>410</v>
      </c>
      <c r="C202" s="53">
        <v>592293.70625699998</v>
      </c>
      <c r="D202" s="53">
        <v>6239100.9618300004</v>
      </c>
      <c r="E202" s="14">
        <v>1</v>
      </c>
      <c r="F202" s="14"/>
      <c r="G202" s="14">
        <v>1</v>
      </c>
      <c r="H202" s="14"/>
      <c r="I202" s="14">
        <v>1</v>
      </c>
      <c r="J202" s="14">
        <v>1</v>
      </c>
      <c r="K202" s="14">
        <v>1</v>
      </c>
      <c r="L202" s="14">
        <f>IF(ISERROR(VLOOKUP(surveyHistory!A202,environment93!$A$2:$E$333,5)),0,1)</f>
        <v>1</v>
      </c>
      <c r="M202" s="14">
        <f>IF(ISBLANK(VLOOKUP(surveyHistory!A202,environment05!$A$2:$E$333,3)),0,1)</f>
        <v>1</v>
      </c>
      <c r="O202" s="15" t="s">
        <v>6</v>
      </c>
      <c r="Q202" s="14">
        <f t="shared" si="15"/>
        <v>7</v>
      </c>
      <c r="R202" s="14">
        <f t="shared" si="16"/>
        <v>3</v>
      </c>
      <c r="S202" s="14">
        <f t="shared" si="17"/>
        <v>2</v>
      </c>
      <c r="T202" s="14">
        <f t="shared" si="18"/>
        <v>2</v>
      </c>
    </row>
    <row r="203" spans="1:20" x14ac:dyDescent="0.2">
      <c r="A203" s="13" t="s">
        <v>878</v>
      </c>
      <c r="B203" s="14" t="s">
        <v>412</v>
      </c>
      <c r="C203" s="53">
        <v>592309.06622499996</v>
      </c>
      <c r="D203" s="53">
        <v>6239193.2631299999</v>
      </c>
      <c r="E203" s="14">
        <v>1</v>
      </c>
      <c r="F203" s="14"/>
      <c r="G203" s="14">
        <v>1</v>
      </c>
      <c r="H203" s="14"/>
      <c r="I203" s="14">
        <v>1</v>
      </c>
      <c r="J203" s="14">
        <v>1</v>
      </c>
      <c r="K203" s="14">
        <v>1</v>
      </c>
      <c r="L203" s="14">
        <f>IF(ISERROR(VLOOKUP(surveyHistory!A203,environment93!$A$2:$E$333,5)),0,1)</f>
        <v>1</v>
      </c>
      <c r="M203" s="14">
        <f>IF(ISBLANK(VLOOKUP(surveyHistory!A203,environment05!$A$2:$E$333,3)),0,1)</f>
        <v>1</v>
      </c>
      <c r="O203" s="15" t="s">
        <v>19</v>
      </c>
      <c r="Q203" s="14">
        <f t="shared" si="15"/>
        <v>7</v>
      </c>
      <c r="R203" s="14">
        <f t="shared" si="16"/>
        <v>3</v>
      </c>
      <c r="S203" s="14">
        <f t="shared" si="17"/>
        <v>2</v>
      </c>
      <c r="T203" s="14">
        <f t="shared" si="18"/>
        <v>2</v>
      </c>
    </row>
    <row r="204" spans="1:20" x14ac:dyDescent="0.2">
      <c r="A204" s="13" t="s">
        <v>879</v>
      </c>
      <c r="B204" s="14" t="s">
        <v>414</v>
      </c>
      <c r="C204" s="53">
        <v>592306.25691400003</v>
      </c>
      <c r="D204" s="53">
        <v>6239301.76064</v>
      </c>
      <c r="E204" s="14">
        <v>1</v>
      </c>
      <c r="F204" s="14"/>
      <c r="G204" s="14">
        <v>1</v>
      </c>
      <c r="H204" s="14"/>
      <c r="I204" s="14">
        <v>1</v>
      </c>
      <c r="J204" s="14">
        <v>1</v>
      </c>
      <c r="K204" s="14">
        <v>1</v>
      </c>
      <c r="L204" s="14">
        <f>IF(ISERROR(VLOOKUP(surveyHistory!A204,environment93!$A$2:$E$333,5)),0,1)</f>
        <v>1</v>
      </c>
      <c r="M204" s="14">
        <f>IF(ISBLANK(VLOOKUP(surveyHistory!A204,environment05!$A$2:$E$333,3)),0,1)</f>
        <v>1</v>
      </c>
      <c r="O204" s="15" t="s">
        <v>6</v>
      </c>
      <c r="Q204" s="14">
        <f t="shared" si="15"/>
        <v>7</v>
      </c>
      <c r="R204" s="14">
        <f t="shared" si="16"/>
        <v>3</v>
      </c>
      <c r="S204" s="14">
        <f t="shared" si="17"/>
        <v>2</v>
      </c>
      <c r="T204" s="14">
        <f t="shared" si="18"/>
        <v>2</v>
      </c>
    </row>
    <row r="205" spans="1:20" x14ac:dyDescent="0.2">
      <c r="A205" s="13" t="s">
        <v>880</v>
      </c>
      <c r="B205" s="14" t="s">
        <v>416</v>
      </c>
      <c r="C205" s="53">
        <v>592302.92232899996</v>
      </c>
      <c r="D205" s="53">
        <v>6239397.4749699999</v>
      </c>
      <c r="E205" s="14">
        <v>1</v>
      </c>
      <c r="F205" s="14"/>
      <c r="G205" s="14">
        <v>1</v>
      </c>
      <c r="H205" s="14"/>
      <c r="I205" s="14">
        <v>1</v>
      </c>
      <c r="J205" s="14">
        <v>0</v>
      </c>
      <c r="K205" s="14">
        <v>1</v>
      </c>
      <c r="L205" s="14">
        <f>IF(ISERROR(VLOOKUP(surveyHistory!A205,environment93!$A$2:$E$333,5)),0,1)</f>
        <v>1</v>
      </c>
      <c r="M205" s="14">
        <f>IF(ISBLANK(VLOOKUP(surveyHistory!A205,environment05!$A$2:$E$333,3)),0,1)</f>
        <v>1</v>
      </c>
      <c r="O205" s="15" t="s">
        <v>6</v>
      </c>
      <c r="Q205" s="14">
        <f t="shared" si="15"/>
        <v>6</v>
      </c>
      <c r="R205" s="14">
        <f t="shared" si="16"/>
        <v>2</v>
      </c>
      <c r="S205" s="14">
        <f t="shared" si="17"/>
        <v>2</v>
      </c>
      <c r="T205" s="14">
        <f t="shared" si="18"/>
        <v>2</v>
      </c>
    </row>
    <row r="206" spans="1:20" x14ac:dyDescent="0.2">
      <c r="A206" s="13" t="s">
        <v>881</v>
      </c>
      <c r="B206" s="14" t="s">
        <v>418</v>
      </c>
      <c r="C206" s="53">
        <v>592311.94411899999</v>
      </c>
      <c r="D206" s="53">
        <v>6239626.2352600005</v>
      </c>
      <c r="E206" s="14">
        <v>1</v>
      </c>
      <c r="F206" s="14"/>
      <c r="G206" s="14">
        <v>1</v>
      </c>
      <c r="H206" s="14"/>
      <c r="I206" s="14">
        <v>1</v>
      </c>
      <c r="J206" s="14">
        <v>1</v>
      </c>
      <c r="K206" s="14">
        <v>1</v>
      </c>
      <c r="L206" s="14">
        <f>IF(ISERROR(VLOOKUP(surveyHistory!A206,environment93!$A$2:$E$333,5)),0,1)</f>
        <v>1</v>
      </c>
      <c r="M206" s="14">
        <f>IF(ISBLANK(VLOOKUP(surveyHistory!A206,environment05!$A$2:$E$333,3)),0,1)</f>
        <v>1</v>
      </c>
      <c r="O206" s="15" t="s">
        <v>6</v>
      </c>
      <c r="Q206" s="14">
        <f t="shared" si="15"/>
        <v>7</v>
      </c>
      <c r="R206" s="14">
        <f t="shared" si="16"/>
        <v>3</v>
      </c>
      <c r="S206" s="14">
        <f t="shared" si="17"/>
        <v>2</v>
      </c>
      <c r="T206" s="14">
        <f t="shared" si="18"/>
        <v>2</v>
      </c>
    </row>
    <row r="207" spans="1:20" x14ac:dyDescent="0.2">
      <c r="A207" s="13" t="s">
        <v>882</v>
      </c>
      <c r="B207" s="14" t="s">
        <v>420</v>
      </c>
      <c r="C207" s="53">
        <v>592307.44635400001</v>
      </c>
      <c r="D207" s="53">
        <v>6239703.5465799998</v>
      </c>
      <c r="E207" s="14">
        <v>1</v>
      </c>
      <c r="F207" s="14"/>
      <c r="G207" s="14">
        <v>1</v>
      </c>
      <c r="H207" s="14"/>
      <c r="I207" s="14">
        <v>1</v>
      </c>
      <c r="J207" s="14">
        <v>1</v>
      </c>
      <c r="K207" s="14">
        <v>1</v>
      </c>
      <c r="L207" s="14">
        <f>IF(ISERROR(VLOOKUP(surveyHistory!A207,environment93!$A$2:$E$333,5)),0,1)</f>
        <v>1</v>
      </c>
      <c r="M207" s="14">
        <f>IF(ISBLANK(VLOOKUP(surveyHistory!A207,environment05!$A$2:$E$333,3)),0,1)</f>
        <v>1</v>
      </c>
      <c r="O207" s="15" t="s">
        <v>6</v>
      </c>
      <c r="Q207" s="14">
        <f t="shared" si="15"/>
        <v>7</v>
      </c>
      <c r="R207" s="14">
        <f t="shared" si="16"/>
        <v>3</v>
      </c>
      <c r="S207" s="14">
        <f t="shared" si="17"/>
        <v>2</v>
      </c>
      <c r="T207" s="14">
        <f t="shared" si="18"/>
        <v>2</v>
      </c>
    </row>
    <row r="208" spans="1:20" x14ac:dyDescent="0.2">
      <c r="A208" s="13" t="s">
        <v>883</v>
      </c>
      <c r="B208" s="14" t="s">
        <v>422</v>
      </c>
      <c r="C208" s="53">
        <v>592301.53065099998</v>
      </c>
      <c r="D208" s="53">
        <v>6239805.7501299996</v>
      </c>
      <c r="E208" s="14">
        <v>1</v>
      </c>
      <c r="F208" s="14"/>
      <c r="G208" s="14">
        <v>1</v>
      </c>
      <c r="H208" s="14"/>
      <c r="I208" s="14">
        <v>1</v>
      </c>
      <c r="J208" s="14">
        <v>1</v>
      </c>
      <c r="K208" s="14">
        <v>1</v>
      </c>
      <c r="L208" s="14">
        <f>IF(ISERROR(VLOOKUP(surveyHistory!A208,environment93!$A$2:$E$333,5)),0,1)</f>
        <v>1</v>
      </c>
      <c r="M208" s="14">
        <f>IF(ISBLANK(VLOOKUP(surveyHistory!A208,environment05!$A$2:$E$333,3)),0,1)</f>
        <v>1</v>
      </c>
      <c r="O208" s="15" t="s">
        <v>6</v>
      </c>
      <c r="Q208" s="14">
        <f t="shared" si="15"/>
        <v>7</v>
      </c>
      <c r="R208" s="14">
        <f t="shared" si="16"/>
        <v>3</v>
      </c>
      <c r="S208" s="14">
        <f t="shared" si="17"/>
        <v>2</v>
      </c>
      <c r="T208" s="14">
        <f t="shared" si="18"/>
        <v>2</v>
      </c>
    </row>
    <row r="209" spans="1:20" x14ac:dyDescent="0.2">
      <c r="A209" s="13" t="s">
        <v>884</v>
      </c>
      <c r="B209" s="14" t="s">
        <v>424</v>
      </c>
      <c r="C209" s="53">
        <v>592407.54492899997</v>
      </c>
      <c r="D209" s="53">
        <v>6238503.0272899996</v>
      </c>
      <c r="E209" s="14">
        <v>1</v>
      </c>
      <c r="F209" s="14"/>
      <c r="G209" s="14">
        <v>1</v>
      </c>
      <c r="H209" s="14"/>
      <c r="I209" s="14">
        <v>1</v>
      </c>
      <c r="J209" s="14">
        <v>1</v>
      </c>
      <c r="K209" s="14">
        <v>1</v>
      </c>
      <c r="L209" s="14">
        <f>IF(ISERROR(VLOOKUP(surveyHistory!A209,environment93!$A$2:$E$333,5)),0,1)</f>
        <v>1</v>
      </c>
      <c r="M209" s="14">
        <f>IF(ISBLANK(VLOOKUP(surveyHistory!A209,environment05!$A$2:$E$333,3)),0,1)</f>
        <v>1</v>
      </c>
      <c r="O209" s="15" t="s">
        <v>6</v>
      </c>
      <c r="Q209" s="14">
        <f t="shared" si="15"/>
        <v>7</v>
      </c>
      <c r="R209" s="14">
        <f t="shared" si="16"/>
        <v>3</v>
      </c>
      <c r="S209" s="14">
        <f t="shared" si="17"/>
        <v>2</v>
      </c>
      <c r="T209" s="14">
        <f t="shared" si="18"/>
        <v>2</v>
      </c>
    </row>
    <row r="210" spans="1:20" x14ac:dyDescent="0.2">
      <c r="A210" s="13" t="s">
        <v>885</v>
      </c>
      <c r="B210" s="14" t="s">
        <v>426</v>
      </c>
      <c r="C210" s="53">
        <v>592418.26541300002</v>
      </c>
      <c r="D210" s="53">
        <v>6238596.2670999998</v>
      </c>
      <c r="E210" s="14">
        <v>1</v>
      </c>
      <c r="F210" s="14"/>
      <c r="G210" s="14">
        <v>1</v>
      </c>
      <c r="H210" s="14"/>
      <c r="I210" s="14">
        <v>1</v>
      </c>
      <c r="J210" s="14">
        <v>1</v>
      </c>
      <c r="K210" s="14">
        <v>1</v>
      </c>
      <c r="L210" s="14">
        <f>IF(ISERROR(VLOOKUP(surveyHistory!A210,environment93!$A$2:$E$333,5)),0,1)</f>
        <v>1</v>
      </c>
      <c r="M210" s="14">
        <f>IF(ISBLANK(VLOOKUP(surveyHistory!A210,environment05!$A$2:$E$333,3)),0,1)</f>
        <v>1</v>
      </c>
      <c r="O210" s="15" t="s">
        <v>6</v>
      </c>
      <c r="Q210" s="14">
        <f t="shared" si="15"/>
        <v>7</v>
      </c>
      <c r="R210" s="14">
        <f t="shared" si="16"/>
        <v>3</v>
      </c>
      <c r="S210" s="14">
        <f t="shared" si="17"/>
        <v>2</v>
      </c>
      <c r="T210" s="14">
        <f t="shared" si="18"/>
        <v>2</v>
      </c>
    </row>
    <row r="211" spans="1:20" x14ac:dyDescent="0.2">
      <c r="A211" s="13" t="s">
        <v>886</v>
      </c>
      <c r="B211" s="14" t="s">
        <v>428</v>
      </c>
      <c r="C211" s="53">
        <v>592396.14031799999</v>
      </c>
      <c r="D211" s="53">
        <v>6238702.6747500002</v>
      </c>
      <c r="E211" s="14">
        <v>1</v>
      </c>
      <c r="F211" s="14"/>
      <c r="G211" s="14">
        <v>1</v>
      </c>
      <c r="H211" s="14"/>
      <c r="I211" s="14">
        <v>1</v>
      </c>
      <c r="J211" s="14">
        <v>1</v>
      </c>
      <c r="K211" s="14">
        <v>1</v>
      </c>
      <c r="L211" s="14">
        <f>IF(ISERROR(VLOOKUP(surveyHistory!A211,environment93!$A$2:$E$333,5)),0,1)</f>
        <v>1</v>
      </c>
      <c r="M211" s="14">
        <f>IF(ISBLANK(VLOOKUP(surveyHistory!A211,environment05!$A$2:$E$333,3)),0,1)</f>
        <v>1</v>
      </c>
      <c r="O211" s="15" t="s">
        <v>13</v>
      </c>
      <c r="Q211" s="14">
        <f t="shared" si="15"/>
        <v>7</v>
      </c>
      <c r="R211" s="14">
        <f t="shared" si="16"/>
        <v>3</v>
      </c>
      <c r="S211" s="14">
        <f t="shared" si="17"/>
        <v>2</v>
      </c>
      <c r="T211" s="14">
        <f t="shared" si="18"/>
        <v>2</v>
      </c>
    </row>
    <row r="212" spans="1:20" x14ac:dyDescent="0.2">
      <c r="A212" s="13" t="s">
        <v>887</v>
      </c>
      <c r="B212" s="14" t="s">
        <v>430</v>
      </c>
      <c r="C212" s="53">
        <v>592398.45250599994</v>
      </c>
      <c r="D212" s="53">
        <v>6238792.1209800001</v>
      </c>
      <c r="E212" s="14">
        <v>1</v>
      </c>
      <c r="F212" s="14"/>
      <c r="G212" s="14">
        <v>1</v>
      </c>
      <c r="H212" s="14"/>
      <c r="I212" s="14">
        <v>1</v>
      </c>
      <c r="J212" s="14">
        <v>1</v>
      </c>
      <c r="K212" s="14">
        <v>1</v>
      </c>
      <c r="L212" s="14">
        <f>IF(ISERROR(VLOOKUP(surveyHistory!A212,environment93!$A$2:$E$333,5)),0,1)</f>
        <v>1</v>
      </c>
      <c r="M212" s="14">
        <f>IF(ISBLANK(VLOOKUP(surveyHistory!A212,environment05!$A$2:$E$333,3)),0,1)</f>
        <v>1</v>
      </c>
      <c r="O212" s="15" t="s">
        <v>6</v>
      </c>
      <c r="Q212" s="14">
        <f t="shared" si="15"/>
        <v>7</v>
      </c>
      <c r="R212" s="14">
        <f t="shared" si="16"/>
        <v>3</v>
      </c>
      <c r="S212" s="14">
        <f t="shared" si="17"/>
        <v>2</v>
      </c>
      <c r="T212" s="14">
        <f t="shared" si="18"/>
        <v>2</v>
      </c>
    </row>
    <row r="213" spans="1:20" x14ac:dyDescent="0.2">
      <c r="A213" s="13" t="s">
        <v>888</v>
      </c>
      <c r="B213" s="14" t="s">
        <v>432</v>
      </c>
      <c r="C213" s="53">
        <v>592423.75618000003</v>
      </c>
      <c r="D213" s="53">
        <v>6238883.6938899998</v>
      </c>
      <c r="E213" s="14">
        <v>1</v>
      </c>
      <c r="F213" s="14"/>
      <c r="G213" s="14">
        <v>1</v>
      </c>
      <c r="H213" s="14"/>
      <c r="I213" s="14">
        <v>1</v>
      </c>
      <c r="J213" s="14">
        <v>1</v>
      </c>
      <c r="K213" s="14">
        <v>1</v>
      </c>
      <c r="L213" s="14">
        <f>IF(ISERROR(VLOOKUP(surveyHistory!A213,environment93!$A$2:$E$333,5)),0,1)</f>
        <v>1</v>
      </c>
      <c r="M213" s="14">
        <f>IF(ISBLANK(VLOOKUP(surveyHistory!A213,environment05!$A$2:$E$333,3)),0,1)</f>
        <v>1</v>
      </c>
      <c r="O213" s="15" t="s">
        <v>6</v>
      </c>
      <c r="Q213" s="14">
        <f t="shared" si="15"/>
        <v>7</v>
      </c>
      <c r="R213" s="14">
        <f t="shared" si="16"/>
        <v>3</v>
      </c>
      <c r="S213" s="14">
        <f t="shared" si="17"/>
        <v>2</v>
      </c>
      <c r="T213" s="14">
        <f t="shared" si="18"/>
        <v>2</v>
      </c>
    </row>
    <row r="214" spans="1:20" x14ac:dyDescent="0.2">
      <c r="A214" s="13" t="s">
        <v>889</v>
      </c>
      <c r="B214" s="14" t="s">
        <v>434</v>
      </c>
      <c r="C214" s="53">
        <v>592400.33042400004</v>
      </c>
      <c r="D214" s="53">
        <v>6239006.2355800001</v>
      </c>
      <c r="E214" s="14">
        <v>1</v>
      </c>
      <c r="F214" s="14"/>
      <c r="G214" s="14">
        <v>1</v>
      </c>
      <c r="H214" s="14"/>
      <c r="I214" s="14">
        <v>1</v>
      </c>
      <c r="J214" s="14">
        <v>1</v>
      </c>
      <c r="K214" s="14">
        <v>0</v>
      </c>
      <c r="L214" s="14">
        <f>IF(ISERROR(VLOOKUP(surveyHistory!A214,environment93!$A$2:$E$333,5)),0,1)</f>
        <v>1</v>
      </c>
      <c r="M214" s="14">
        <f>IF(ISBLANK(VLOOKUP(surveyHistory!A214,environment05!$A$2:$E$333,3)),0,1)</f>
        <v>0</v>
      </c>
      <c r="O214" s="15" t="s">
        <v>13</v>
      </c>
      <c r="Q214" s="14">
        <f t="shared" si="15"/>
        <v>5</v>
      </c>
      <c r="R214" s="14">
        <f t="shared" si="16"/>
        <v>2</v>
      </c>
      <c r="S214" s="14">
        <f t="shared" si="17"/>
        <v>1</v>
      </c>
      <c r="T214" s="14">
        <f t="shared" si="18"/>
        <v>2</v>
      </c>
    </row>
    <row r="215" spans="1:20" x14ac:dyDescent="0.2">
      <c r="A215" s="13" t="s">
        <v>890</v>
      </c>
      <c r="B215" s="14" t="s">
        <v>436</v>
      </c>
      <c r="C215" s="53">
        <v>592413.08326400002</v>
      </c>
      <c r="D215" s="53">
        <v>6239095.1240999997</v>
      </c>
      <c r="E215" s="14">
        <v>1</v>
      </c>
      <c r="F215" s="14"/>
      <c r="G215" s="14">
        <v>1</v>
      </c>
      <c r="H215" s="14"/>
      <c r="I215" s="14">
        <v>1</v>
      </c>
      <c r="J215" s="14">
        <v>0</v>
      </c>
      <c r="K215" s="14">
        <v>0</v>
      </c>
      <c r="L215" s="14">
        <f>IF(ISERROR(VLOOKUP(surveyHistory!A215,environment93!$A$2:$E$333,5)),0,1)</f>
        <v>1</v>
      </c>
      <c r="M215" s="14">
        <f>IF(ISBLANK(VLOOKUP(surveyHistory!A215,environment05!$A$2:$E$333,3)),0,1)</f>
        <v>0</v>
      </c>
      <c r="O215" s="15" t="s">
        <v>16</v>
      </c>
      <c r="Q215" s="14">
        <f t="shared" si="15"/>
        <v>4</v>
      </c>
      <c r="R215" s="14">
        <f t="shared" si="16"/>
        <v>1</v>
      </c>
      <c r="S215" s="14">
        <f t="shared" si="17"/>
        <v>1</v>
      </c>
      <c r="T215" s="14">
        <f t="shared" si="18"/>
        <v>2</v>
      </c>
    </row>
    <row r="216" spans="1:20" x14ac:dyDescent="0.2">
      <c r="A216" s="13" t="s">
        <v>891</v>
      </c>
      <c r="B216" s="14" t="s">
        <v>438</v>
      </c>
      <c r="C216" s="53">
        <v>592391.25347999996</v>
      </c>
      <c r="D216" s="53">
        <v>6239195.1428699996</v>
      </c>
      <c r="E216" s="14">
        <v>1</v>
      </c>
      <c r="F216" s="14"/>
      <c r="G216" s="14">
        <v>1</v>
      </c>
      <c r="H216" s="14"/>
      <c r="I216" s="14">
        <v>1</v>
      </c>
      <c r="J216" s="14">
        <v>1</v>
      </c>
      <c r="K216" s="14">
        <v>1</v>
      </c>
      <c r="L216" s="14">
        <f>IF(ISERROR(VLOOKUP(surveyHistory!A216,environment93!$A$2:$E$333,5)),0,1)</f>
        <v>1</v>
      </c>
      <c r="M216" s="14">
        <f>IF(ISBLANK(VLOOKUP(surveyHistory!A216,environment05!$A$2:$E$333,3)),0,1)</f>
        <v>1</v>
      </c>
      <c r="O216" s="15" t="s">
        <v>6</v>
      </c>
      <c r="Q216" s="14">
        <f t="shared" si="15"/>
        <v>7</v>
      </c>
      <c r="R216" s="14">
        <f t="shared" si="16"/>
        <v>3</v>
      </c>
      <c r="S216" s="14">
        <f t="shared" si="17"/>
        <v>2</v>
      </c>
      <c r="T216" s="14">
        <f t="shared" si="18"/>
        <v>2</v>
      </c>
    </row>
    <row r="217" spans="1:20" x14ac:dyDescent="0.2">
      <c r="A217" s="13" t="s">
        <v>892</v>
      </c>
      <c r="B217" s="14" t="s">
        <v>440</v>
      </c>
      <c r="C217" s="53">
        <v>592398.99890999997</v>
      </c>
      <c r="D217" s="53">
        <v>6239287.4450899996</v>
      </c>
      <c r="E217" s="14">
        <v>1</v>
      </c>
      <c r="F217" s="14"/>
      <c r="G217" s="14">
        <v>1</v>
      </c>
      <c r="H217" s="14"/>
      <c r="I217" s="14">
        <v>1</v>
      </c>
      <c r="J217" s="14">
        <v>0</v>
      </c>
      <c r="K217" s="14">
        <v>0</v>
      </c>
      <c r="L217" s="14">
        <f>IF(ISERROR(VLOOKUP(surveyHistory!A217,environment93!$A$2:$E$333,5)),0,1)</f>
        <v>1</v>
      </c>
      <c r="M217" s="14">
        <f>IF(ISBLANK(VLOOKUP(surveyHistory!A217,environment05!$A$2:$E$333,3)),0,1)</f>
        <v>0</v>
      </c>
      <c r="O217" s="15" t="s">
        <v>13</v>
      </c>
      <c r="Q217" s="14">
        <f t="shared" si="15"/>
        <v>4</v>
      </c>
      <c r="R217" s="14">
        <f t="shared" si="16"/>
        <v>1</v>
      </c>
      <c r="S217" s="14">
        <f t="shared" si="17"/>
        <v>1</v>
      </c>
      <c r="T217" s="14">
        <f t="shared" si="18"/>
        <v>2</v>
      </c>
    </row>
    <row r="218" spans="1:20" x14ac:dyDescent="0.2">
      <c r="A218" s="13" t="s">
        <v>893</v>
      </c>
      <c r="B218" s="14" t="s">
        <v>442</v>
      </c>
      <c r="C218" s="53">
        <v>592401.96807900001</v>
      </c>
      <c r="D218" s="53">
        <v>6239391.8664100002</v>
      </c>
      <c r="E218" s="14">
        <v>1</v>
      </c>
      <c r="F218" s="14"/>
      <c r="G218" s="14">
        <v>1</v>
      </c>
      <c r="H218" s="14"/>
      <c r="I218" s="14">
        <v>1</v>
      </c>
      <c r="J218" s="14">
        <v>1</v>
      </c>
      <c r="K218" s="14">
        <v>1</v>
      </c>
      <c r="L218" s="14">
        <f>IF(ISERROR(VLOOKUP(surveyHistory!A218,environment93!$A$2:$E$333,5)),0,1)</f>
        <v>1</v>
      </c>
      <c r="M218" s="14">
        <f>IF(ISBLANK(VLOOKUP(surveyHistory!A218,environment05!$A$2:$E$333,3)),0,1)</f>
        <v>1</v>
      </c>
      <c r="O218" s="15" t="s">
        <v>6</v>
      </c>
      <c r="Q218" s="14">
        <f t="shared" si="15"/>
        <v>7</v>
      </c>
      <c r="R218" s="14">
        <f t="shared" si="16"/>
        <v>3</v>
      </c>
      <c r="S218" s="14">
        <f t="shared" si="17"/>
        <v>2</v>
      </c>
      <c r="T218" s="14">
        <f t="shared" si="18"/>
        <v>2</v>
      </c>
    </row>
    <row r="219" spans="1:20" x14ac:dyDescent="0.2">
      <c r="A219" s="13" t="s">
        <v>894</v>
      </c>
      <c r="B219" s="14" t="s">
        <v>444</v>
      </c>
      <c r="C219" s="53">
        <v>592409.33210999996</v>
      </c>
      <c r="D219" s="53">
        <v>6239495.0210800003</v>
      </c>
      <c r="E219" s="14">
        <v>1</v>
      </c>
      <c r="F219" s="14"/>
      <c r="G219" s="14">
        <v>1</v>
      </c>
      <c r="H219" s="14"/>
      <c r="I219" s="14">
        <v>1</v>
      </c>
      <c r="J219" s="14">
        <v>1</v>
      </c>
      <c r="K219" s="14">
        <v>1</v>
      </c>
      <c r="L219" s="14">
        <f>IF(ISERROR(VLOOKUP(surveyHistory!A219,environment93!$A$2:$E$333,5)),0,1)</f>
        <v>1</v>
      </c>
      <c r="M219" s="14">
        <f>IF(ISBLANK(VLOOKUP(surveyHistory!A219,environment05!$A$2:$E$333,3)),0,1)</f>
        <v>1</v>
      </c>
      <c r="O219" s="15" t="s">
        <v>6</v>
      </c>
      <c r="Q219" s="14">
        <f t="shared" si="15"/>
        <v>7</v>
      </c>
      <c r="R219" s="14">
        <f t="shared" si="16"/>
        <v>3</v>
      </c>
      <c r="S219" s="14">
        <f t="shared" si="17"/>
        <v>2</v>
      </c>
      <c r="T219" s="14">
        <f t="shared" si="18"/>
        <v>2</v>
      </c>
    </row>
    <row r="220" spans="1:20" x14ac:dyDescent="0.2">
      <c r="A220" s="13" t="s">
        <v>895</v>
      </c>
      <c r="B220" s="14" t="s">
        <v>446</v>
      </c>
      <c r="C220" s="53">
        <v>592396.907244</v>
      </c>
      <c r="D220" s="53">
        <v>6239595.3049999997</v>
      </c>
      <c r="E220" s="14">
        <v>1</v>
      </c>
      <c r="F220" s="14"/>
      <c r="G220" s="14">
        <v>1</v>
      </c>
      <c r="H220" s="14"/>
      <c r="I220" s="14">
        <v>1</v>
      </c>
      <c r="J220" s="14">
        <v>1</v>
      </c>
      <c r="K220" s="14">
        <v>0</v>
      </c>
      <c r="L220" s="14">
        <f>IF(ISERROR(VLOOKUP(surveyHistory!A220,environment93!$A$2:$E$333,5)),0,1)</f>
        <v>1</v>
      </c>
      <c r="M220" s="14">
        <f>IF(ISBLANK(VLOOKUP(surveyHistory!A220,environment05!$A$2:$E$333,3)),0,1)</f>
        <v>0</v>
      </c>
      <c r="O220" s="15" t="s">
        <v>13</v>
      </c>
      <c r="Q220" s="14">
        <f t="shared" si="15"/>
        <v>5</v>
      </c>
      <c r="R220" s="14">
        <f t="shared" si="16"/>
        <v>2</v>
      </c>
      <c r="S220" s="14">
        <f t="shared" si="17"/>
        <v>1</v>
      </c>
      <c r="T220" s="14">
        <f t="shared" si="18"/>
        <v>2</v>
      </c>
    </row>
    <row r="221" spans="1:20" x14ac:dyDescent="0.2">
      <c r="A221" s="13" t="s">
        <v>896</v>
      </c>
      <c r="B221" s="14" t="s">
        <v>448</v>
      </c>
      <c r="C221" s="53">
        <v>592409.90161299997</v>
      </c>
      <c r="D221" s="53">
        <v>6239700.9470600002</v>
      </c>
      <c r="E221" s="14">
        <v>1</v>
      </c>
      <c r="F221" s="14"/>
      <c r="G221" s="14">
        <v>1</v>
      </c>
      <c r="H221" s="14"/>
      <c r="I221" s="14">
        <v>1</v>
      </c>
      <c r="J221" s="14">
        <v>0</v>
      </c>
      <c r="K221" s="14">
        <v>1</v>
      </c>
      <c r="L221" s="14">
        <f>IF(ISERROR(VLOOKUP(surveyHistory!A221,environment93!$A$2:$E$333,5)),0,1)</f>
        <v>1</v>
      </c>
      <c r="M221" s="14">
        <f>IF(ISBLANK(VLOOKUP(surveyHistory!A221,environment05!$A$2:$E$333,3)),0,1)</f>
        <v>1</v>
      </c>
      <c r="O221" s="15" t="s">
        <v>6</v>
      </c>
      <c r="Q221" s="14">
        <f t="shared" si="15"/>
        <v>6</v>
      </c>
      <c r="R221" s="14">
        <f t="shared" si="16"/>
        <v>2</v>
      </c>
      <c r="S221" s="14">
        <f t="shared" si="17"/>
        <v>2</v>
      </c>
      <c r="T221" s="14">
        <f t="shared" si="18"/>
        <v>2</v>
      </c>
    </row>
    <row r="222" spans="1:20" x14ac:dyDescent="0.2">
      <c r="A222" s="13" t="s">
        <v>897</v>
      </c>
      <c r="B222" s="14" t="s">
        <v>450</v>
      </c>
      <c r="C222" s="53">
        <v>592396.25633999996</v>
      </c>
      <c r="D222" s="53">
        <v>6239802.3345400002</v>
      </c>
      <c r="E222" s="14">
        <v>1</v>
      </c>
      <c r="F222" s="14"/>
      <c r="G222" s="14">
        <v>1</v>
      </c>
      <c r="H222" s="14"/>
      <c r="I222" s="14">
        <v>1</v>
      </c>
      <c r="J222" s="14">
        <v>1</v>
      </c>
      <c r="K222" s="14">
        <v>1</v>
      </c>
      <c r="L222" s="14">
        <f>IF(ISERROR(VLOOKUP(surveyHistory!A222,environment93!$A$2:$E$333,5)),0,1)</f>
        <v>1</v>
      </c>
      <c r="M222" s="14">
        <f>IF(ISBLANK(VLOOKUP(surveyHistory!A222,environment05!$A$2:$E$333,3)),0,1)</f>
        <v>1</v>
      </c>
      <c r="O222" s="15" t="s">
        <v>6</v>
      </c>
      <c r="Q222" s="14">
        <f t="shared" si="15"/>
        <v>7</v>
      </c>
      <c r="R222" s="14">
        <f t="shared" si="16"/>
        <v>3</v>
      </c>
      <c r="S222" s="14">
        <f t="shared" si="17"/>
        <v>2</v>
      </c>
      <c r="T222" s="14">
        <f t="shared" si="18"/>
        <v>2</v>
      </c>
    </row>
    <row r="223" spans="1:20" x14ac:dyDescent="0.2">
      <c r="A223" s="13" t="s">
        <v>898</v>
      </c>
      <c r="B223" s="14" t="s">
        <v>452</v>
      </c>
      <c r="C223" s="53">
        <v>592509.82844399998</v>
      </c>
      <c r="D223" s="53">
        <v>6238401.6965800002</v>
      </c>
      <c r="E223" s="14">
        <v>1</v>
      </c>
      <c r="F223" s="14"/>
      <c r="G223" s="14">
        <v>1</v>
      </c>
      <c r="H223" s="14"/>
      <c r="I223" s="14">
        <v>1</v>
      </c>
      <c r="J223" s="14">
        <v>1</v>
      </c>
      <c r="K223" s="14">
        <v>1</v>
      </c>
      <c r="L223" s="14">
        <f>IF(ISERROR(VLOOKUP(surveyHistory!A223,environment93!$A$2:$E$333,5)),0,1)</f>
        <v>1</v>
      </c>
      <c r="M223" s="14">
        <f>IF(ISBLANK(VLOOKUP(surveyHistory!A223,environment05!$A$2:$E$333,3)),0,1)</f>
        <v>1</v>
      </c>
      <c r="O223" s="15" t="s">
        <v>6</v>
      </c>
      <c r="Q223" s="14">
        <f t="shared" si="15"/>
        <v>7</v>
      </c>
      <c r="R223" s="14">
        <f t="shared" si="16"/>
        <v>3</v>
      </c>
      <c r="S223" s="14">
        <f t="shared" si="17"/>
        <v>2</v>
      </c>
      <c r="T223" s="14">
        <f t="shared" si="18"/>
        <v>2</v>
      </c>
    </row>
    <row r="224" spans="1:20" x14ac:dyDescent="0.2">
      <c r="A224" s="13" t="s">
        <v>899</v>
      </c>
      <c r="B224" s="14" t="s">
        <v>454</v>
      </c>
      <c r="C224" s="53">
        <v>592502.35412599996</v>
      </c>
      <c r="D224" s="53">
        <v>6238498.2373200003</v>
      </c>
      <c r="E224" s="14">
        <v>1</v>
      </c>
      <c r="F224" s="14"/>
      <c r="G224" s="14">
        <v>1</v>
      </c>
      <c r="H224" s="14"/>
      <c r="I224" s="14">
        <v>1</v>
      </c>
      <c r="J224" s="14">
        <v>1</v>
      </c>
      <c r="K224" s="14">
        <v>1</v>
      </c>
      <c r="L224" s="14">
        <f>IF(ISERROR(VLOOKUP(surveyHistory!A224,environment93!$A$2:$E$333,5)),0,1)</f>
        <v>1</v>
      </c>
      <c r="M224" s="14">
        <f>IF(ISBLANK(VLOOKUP(surveyHistory!A224,environment05!$A$2:$E$333,3)),0,1)</f>
        <v>1</v>
      </c>
      <c r="O224" s="15" t="s">
        <v>6</v>
      </c>
      <c r="Q224" s="14">
        <f t="shared" si="15"/>
        <v>7</v>
      </c>
      <c r="R224" s="14">
        <f t="shared" si="16"/>
        <v>3</v>
      </c>
      <c r="S224" s="14">
        <f t="shared" si="17"/>
        <v>2</v>
      </c>
      <c r="T224" s="14">
        <f t="shared" si="18"/>
        <v>2</v>
      </c>
    </row>
    <row r="225" spans="1:20" x14ac:dyDescent="0.2">
      <c r="A225" s="13" t="s">
        <v>900</v>
      </c>
      <c r="B225" s="14" t="s">
        <v>456</v>
      </c>
      <c r="C225" s="53">
        <v>592502.04506399995</v>
      </c>
      <c r="D225" s="53">
        <v>6238608.62598</v>
      </c>
      <c r="E225" s="14">
        <v>1</v>
      </c>
      <c r="F225" s="14"/>
      <c r="G225" s="14">
        <v>1</v>
      </c>
      <c r="H225" s="14"/>
      <c r="I225" s="14">
        <v>1</v>
      </c>
      <c r="J225" s="14">
        <v>1</v>
      </c>
      <c r="K225" s="14">
        <v>1</v>
      </c>
      <c r="L225" s="14">
        <f>IF(ISERROR(VLOOKUP(surveyHistory!A225,environment93!$A$2:$E$333,5)),0,1)</f>
        <v>1</v>
      </c>
      <c r="M225" s="14">
        <f>IF(ISBLANK(VLOOKUP(surveyHistory!A225,environment05!$A$2:$E$333,3)),0,1)</f>
        <v>1</v>
      </c>
      <c r="O225" s="15" t="s">
        <v>6</v>
      </c>
      <c r="Q225" s="14">
        <f t="shared" si="15"/>
        <v>7</v>
      </c>
      <c r="R225" s="14">
        <f t="shared" si="16"/>
        <v>3</v>
      </c>
      <c r="S225" s="14">
        <f t="shared" si="17"/>
        <v>2</v>
      </c>
      <c r="T225" s="14">
        <f t="shared" si="18"/>
        <v>2</v>
      </c>
    </row>
    <row r="226" spans="1:20" x14ac:dyDescent="0.2">
      <c r="A226" s="13" t="s">
        <v>901</v>
      </c>
      <c r="B226" s="14" t="s">
        <v>458</v>
      </c>
      <c r="C226" s="53">
        <v>592503.33426000003</v>
      </c>
      <c r="D226" s="53">
        <v>6238703.1301499996</v>
      </c>
      <c r="E226" s="14">
        <v>1</v>
      </c>
      <c r="F226" s="14"/>
      <c r="G226" s="14">
        <v>1</v>
      </c>
      <c r="H226" s="14"/>
      <c r="I226" s="14">
        <v>1</v>
      </c>
      <c r="J226" s="14">
        <v>1</v>
      </c>
      <c r="K226" s="14">
        <v>1</v>
      </c>
      <c r="L226" s="14">
        <f>IF(ISERROR(VLOOKUP(surveyHistory!A226,environment93!$A$2:$E$333,5)),0,1)</f>
        <v>1</v>
      </c>
      <c r="M226" s="14">
        <f>IF(ISBLANK(VLOOKUP(surveyHistory!A226,environment05!$A$2:$E$333,3)),0,1)</f>
        <v>1</v>
      </c>
      <c r="O226" s="15" t="s">
        <v>6</v>
      </c>
      <c r="Q226" s="14">
        <f t="shared" si="15"/>
        <v>7</v>
      </c>
      <c r="R226" s="14">
        <f t="shared" si="16"/>
        <v>3</v>
      </c>
      <c r="S226" s="14">
        <f t="shared" si="17"/>
        <v>2</v>
      </c>
      <c r="T226" s="14">
        <f t="shared" si="18"/>
        <v>2</v>
      </c>
    </row>
    <row r="227" spans="1:20" x14ac:dyDescent="0.2">
      <c r="A227" s="13" t="s">
        <v>902</v>
      </c>
      <c r="B227" s="14" t="s">
        <v>460</v>
      </c>
      <c r="C227" s="53">
        <v>592495.10229099996</v>
      </c>
      <c r="D227" s="53">
        <v>6238790.4744499996</v>
      </c>
      <c r="E227" s="14">
        <v>1</v>
      </c>
      <c r="F227" s="14"/>
      <c r="G227" s="14">
        <v>1</v>
      </c>
      <c r="H227" s="14"/>
      <c r="I227" s="14">
        <v>1</v>
      </c>
      <c r="J227" s="14">
        <v>0</v>
      </c>
      <c r="K227" s="14">
        <v>1</v>
      </c>
      <c r="L227" s="14">
        <f>IF(ISERROR(VLOOKUP(surveyHistory!A227,environment93!$A$2:$E$333,5)),0,1)</f>
        <v>1</v>
      </c>
      <c r="M227" s="14">
        <f>IF(ISBLANK(VLOOKUP(surveyHistory!A227,environment05!$A$2:$E$333,3)),0,1)</f>
        <v>1</v>
      </c>
      <c r="O227" s="15" t="s">
        <v>6</v>
      </c>
      <c r="Q227" s="14">
        <f t="shared" si="15"/>
        <v>6</v>
      </c>
      <c r="R227" s="14">
        <f t="shared" si="16"/>
        <v>2</v>
      </c>
      <c r="S227" s="14">
        <f t="shared" si="17"/>
        <v>2</v>
      </c>
      <c r="T227" s="14">
        <f t="shared" si="18"/>
        <v>2</v>
      </c>
    </row>
    <row r="228" spans="1:20" x14ac:dyDescent="0.2">
      <c r="A228" s="13" t="s">
        <v>903</v>
      </c>
      <c r="B228" s="14" t="s">
        <v>462</v>
      </c>
      <c r="C228" s="53">
        <v>592518.97831200005</v>
      </c>
      <c r="D228" s="53">
        <v>6238879.2567800004</v>
      </c>
      <c r="E228" s="14">
        <v>1</v>
      </c>
      <c r="F228" s="14"/>
      <c r="G228" s="14">
        <v>1</v>
      </c>
      <c r="H228" s="14"/>
      <c r="I228" s="14">
        <v>1</v>
      </c>
      <c r="J228" s="14">
        <v>1</v>
      </c>
      <c r="K228" s="14">
        <v>1</v>
      </c>
      <c r="L228" s="14">
        <f>IF(ISERROR(VLOOKUP(surveyHistory!A228,environment93!$A$2:$E$333,5)),0,1)</f>
        <v>1</v>
      </c>
      <c r="M228" s="14">
        <f>IF(ISBLANK(VLOOKUP(surveyHistory!A228,environment05!$A$2:$E$333,3)),0,1)</f>
        <v>1</v>
      </c>
      <c r="O228" s="15" t="s">
        <v>6</v>
      </c>
      <c r="Q228" s="14">
        <f t="shared" si="15"/>
        <v>7</v>
      </c>
      <c r="R228" s="14">
        <f t="shared" si="16"/>
        <v>3</v>
      </c>
      <c r="S228" s="14">
        <f t="shared" si="17"/>
        <v>2</v>
      </c>
      <c r="T228" s="14">
        <f t="shared" si="18"/>
        <v>2</v>
      </c>
    </row>
    <row r="229" spans="1:20" x14ac:dyDescent="0.2">
      <c r="A229" s="13" t="s">
        <v>904</v>
      </c>
      <c r="B229" s="14" t="s">
        <v>465</v>
      </c>
      <c r="C229" s="53">
        <v>592497.923144</v>
      </c>
      <c r="D229" s="53">
        <v>6239004.6656099996</v>
      </c>
      <c r="E229" s="14">
        <v>1</v>
      </c>
      <c r="F229" s="14"/>
      <c r="G229" s="14">
        <v>1</v>
      </c>
      <c r="H229" s="14"/>
      <c r="I229" s="14">
        <v>1</v>
      </c>
      <c r="J229" s="14">
        <v>1</v>
      </c>
      <c r="K229" s="14">
        <v>0</v>
      </c>
      <c r="L229" s="14">
        <f>IF(ISERROR(VLOOKUP(surveyHistory!A229,environment93!$A$2:$E$333,5)),0,1)</f>
        <v>1</v>
      </c>
      <c r="M229" s="14">
        <f>IF(ISBLANK(VLOOKUP(surveyHistory!A229,environment05!$A$2:$E$333,3)),0,1)</f>
        <v>0</v>
      </c>
      <c r="O229" s="15" t="s">
        <v>463</v>
      </c>
      <c r="Q229" s="14">
        <f t="shared" si="15"/>
        <v>5</v>
      </c>
      <c r="R229" s="14">
        <f t="shared" si="16"/>
        <v>2</v>
      </c>
      <c r="S229" s="14">
        <f t="shared" si="17"/>
        <v>1</v>
      </c>
      <c r="T229" s="14">
        <f t="shared" si="18"/>
        <v>2</v>
      </c>
    </row>
    <row r="230" spans="1:20" x14ac:dyDescent="0.2">
      <c r="A230" s="13" t="s">
        <v>905</v>
      </c>
      <c r="B230" s="14" t="s">
        <v>467</v>
      </c>
      <c r="C230" s="53">
        <v>592499.62028300005</v>
      </c>
      <c r="D230" s="53">
        <v>6239098.4041099995</v>
      </c>
      <c r="E230" s="14">
        <v>0</v>
      </c>
      <c r="F230" s="14"/>
      <c r="G230" s="14">
        <v>1</v>
      </c>
      <c r="H230" s="14"/>
      <c r="I230" s="14">
        <v>1</v>
      </c>
      <c r="J230" s="14">
        <v>0</v>
      </c>
      <c r="K230" s="14">
        <v>1</v>
      </c>
      <c r="L230" s="14">
        <f>IF(ISERROR(VLOOKUP(surveyHistory!A230,environment93!$A$2:$E$333,5)),0,1)</f>
        <v>1</v>
      </c>
      <c r="M230" s="14">
        <f>IF(ISBLANK(VLOOKUP(surveyHistory!A230,environment05!$A$2:$E$333,3)),0,1)</f>
        <v>1</v>
      </c>
      <c r="O230" s="15" t="s">
        <v>13</v>
      </c>
      <c r="Q230" s="14">
        <f t="shared" si="15"/>
        <v>5</v>
      </c>
      <c r="R230" s="14">
        <f t="shared" si="16"/>
        <v>2</v>
      </c>
      <c r="S230" s="14">
        <f t="shared" si="17"/>
        <v>2</v>
      </c>
      <c r="T230" s="14">
        <f t="shared" si="18"/>
        <v>1</v>
      </c>
    </row>
    <row r="231" spans="1:20" x14ac:dyDescent="0.2">
      <c r="A231" s="13" t="s">
        <v>906</v>
      </c>
      <c r="B231" s="14" t="s">
        <v>469</v>
      </c>
      <c r="C231" s="53">
        <v>592506.02859100001</v>
      </c>
      <c r="D231" s="53">
        <v>6239194.17741</v>
      </c>
      <c r="E231" s="14">
        <v>1</v>
      </c>
      <c r="F231" s="14"/>
      <c r="G231" s="14">
        <v>1</v>
      </c>
      <c r="H231" s="14"/>
      <c r="I231" s="14">
        <v>1</v>
      </c>
      <c r="J231" s="14">
        <v>1</v>
      </c>
      <c r="K231" s="14">
        <v>1</v>
      </c>
      <c r="L231" s="14">
        <f>IF(ISERROR(VLOOKUP(surveyHistory!A231,environment93!$A$2:$E$333,5)),0,1)</f>
        <v>1</v>
      </c>
      <c r="M231" s="14">
        <f>IF(ISBLANK(VLOOKUP(surveyHistory!A231,environment05!$A$2:$E$333,3)),0,1)</f>
        <v>1</v>
      </c>
      <c r="O231" s="15" t="s">
        <v>6</v>
      </c>
      <c r="Q231" s="14">
        <f t="shared" si="15"/>
        <v>7</v>
      </c>
      <c r="R231" s="14">
        <f t="shared" si="16"/>
        <v>3</v>
      </c>
      <c r="S231" s="14">
        <f t="shared" si="17"/>
        <v>2</v>
      </c>
      <c r="T231" s="14">
        <f t="shared" si="18"/>
        <v>2</v>
      </c>
    </row>
    <row r="232" spans="1:20" x14ac:dyDescent="0.2">
      <c r="A232" s="13" t="s">
        <v>907</v>
      </c>
      <c r="B232" s="14" t="s">
        <v>471</v>
      </c>
      <c r="C232" s="53">
        <v>592491.503302</v>
      </c>
      <c r="D232" s="53">
        <v>6239279.0609600004</v>
      </c>
      <c r="E232" s="14">
        <v>1</v>
      </c>
      <c r="F232" s="14"/>
      <c r="G232" s="14">
        <v>1</v>
      </c>
      <c r="H232" s="14"/>
      <c r="I232" s="14">
        <v>1</v>
      </c>
      <c r="J232" s="14">
        <v>1</v>
      </c>
      <c r="K232" s="14">
        <v>1</v>
      </c>
      <c r="L232" s="14">
        <f>IF(ISERROR(VLOOKUP(surveyHistory!A232,environment93!$A$2:$E$333,5)),0,1)</f>
        <v>1</v>
      </c>
      <c r="M232" s="14">
        <f>IF(ISBLANK(VLOOKUP(surveyHistory!A232,environment05!$A$2:$E$333,3)),0,1)</f>
        <v>1</v>
      </c>
      <c r="O232" s="15" t="s">
        <v>6</v>
      </c>
      <c r="Q232" s="14">
        <f t="shared" si="15"/>
        <v>7</v>
      </c>
      <c r="R232" s="14">
        <f t="shared" si="16"/>
        <v>3</v>
      </c>
      <c r="S232" s="14">
        <f t="shared" si="17"/>
        <v>2</v>
      </c>
      <c r="T232" s="14">
        <f t="shared" si="18"/>
        <v>2</v>
      </c>
    </row>
    <row r="233" spans="1:20" x14ac:dyDescent="0.2">
      <c r="A233" s="13" t="s">
        <v>908</v>
      </c>
      <c r="B233" s="14" t="s">
        <v>474</v>
      </c>
      <c r="C233" s="53">
        <v>592497.44154799997</v>
      </c>
      <c r="D233" s="53">
        <v>6239360.2364600003</v>
      </c>
      <c r="E233" s="14">
        <v>1</v>
      </c>
      <c r="F233" s="14"/>
      <c r="G233" s="14">
        <v>1</v>
      </c>
      <c r="H233" s="14"/>
      <c r="I233" s="14">
        <v>1</v>
      </c>
      <c r="J233" s="14">
        <v>1</v>
      </c>
      <c r="K233" s="14">
        <v>1</v>
      </c>
      <c r="L233" s="14">
        <f>IF(ISERROR(VLOOKUP(surveyHistory!A233,environment93!$A$2:$E$333,5)),0,1)</f>
        <v>1</v>
      </c>
      <c r="M233" s="14">
        <f>IF(ISBLANK(VLOOKUP(surveyHistory!A233,environment05!$A$2:$E$333,3)),0,1)</f>
        <v>1</v>
      </c>
      <c r="O233" s="15" t="s">
        <v>1390</v>
      </c>
      <c r="Q233" s="14">
        <f t="shared" si="15"/>
        <v>7</v>
      </c>
      <c r="R233" s="14">
        <f t="shared" si="16"/>
        <v>3</v>
      </c>
      <c r="S233" s="14">
        <f t="shared" si="17"/>
        <v>2</v>
      </c>
      <c r="T233" s="14">
        <f t="shared" si="18"/>
        <v>2</v>
      </c>
    </row>
    <row r="234" spans="1:20" x14ac:dyDescent="0.2">
      <c r="A234" s="13" t="s">
        <v>909</v>
      </c>
      <c r="B234" s="14" t="s">
        <v>477</v>
      </c>
      <c r="C234" s="53">
        <v>592501.63233199995</v>
      </c>
      <c r="D234" s="53">
        <v>6239496.7958899997</v>
      </c>
      <c r="E234" s="14">
        <v>0</v>
      </c>
      <c r="F234" s="14"/>
      <c r="G234" s="14">
        <v>1</v>
      </c>
      <c r="H234" s="14"/>
      <c r="I234" s="14">
        <v>1</v>
      </c>
      <c r="J234" s="14">
        <v>0</v>
      </c>
      <c r="K234" s="14">
        <v>1</v>
      </c>
      <c r="L234" s="14">
        <f>IF(ISERROR(VLOOKUP(surveyHistory!A234,environment93!$A$2:$E$333,5)),0,1)</f>
        <v>1</v>
      </c>
      <c r="M234" s="14">
        <f>IF(ISBLANK(VLOOKUP(surveyHistory!A234,environment05!$A$2:$E$333,3)),0,1)</f>
        <v>1</v>
      </c>
      <c r="O234" s="15" t="s">
        <v>475</v>
      </c>
      <c r="Q234" s="14">
        <f t="shared" si="15"/>
        <v>5</v>
      </c>
      <c r="R234" s="14">
        <f t="shared" si="16"/>
        <v>2</v>
      </c>
      <c r="S234" s="14">
        <f t="shared" si="17"/>
        <v>2</v>
      </c>
      <c r="T234" s="14">
        <f t="shared" si="18"/>
        <v>1</v>
      </c>
    </row>
    <row r="235" spans="1:20" x14ac:dyDescent="0.2">
      <c r="A235" s="13" t="s">
        <v>910</v>
      </c>
      <c r="B235" s="14" t="s">
        <v>479</v>
      </c>
      <c r="C235" s="53">
        <v>592505.77896200004</v>
      </c>
      <c r="D235" s="53">
        <v>6239599.5054000001</v>
      </c>
      <c r="E235" s="14">
        <v>1</v>
      </c>
      <c r="F235" s="14"/>
      <c r="G235" s="14">
        <v>1</v>
      </c>
      <c r="H235" s="14"/>
      <c r="I235" s="14">
        <v>1</v>
      </c>
      <c r="J235" s="14">
        <v>1</v>
      </c>
      <c r="K235" s="14">
        <v>1</v>
      </c>
      <c r="L235" s="14">
        <f>IF(ISERROR(VLOOKUP(surveyHistory!A235,environment93!$A$2:$E$333,5)),0,1)</f>
        <v>1</v>
      </c>
      <c r="M235" s="14">
        <f>IF(ISBLANK(VLOOKUP(surveyHistory!A235,environment05!$A$2:$E$333,3)),0,1)</f>
        <v>1</v>
      </c>
      <c r="O235" s="15" t="s">
        <v>6</v>
      </c>
      <c r="Q235" s="14">
        <f t="shared" si="15"/>
        <v>7</v>
      </c>
      <c r="R235" s="14">
        <f t="shared" si="16"/>
        <v>3</v>
      </c>
      <c r="S235" s="14">
        <f t="shared" si="17"/>
        <v>2</v>
      </c>
      <c r="T235" s="14">
        <f t="shared" si="18"/>
        <v>2</v>
      </c>
    </row>
    <row r="236" spans="1:20" x14ac:dyDescent="0.2">
      <c r="A236" s="13" t="s">
        <v>911</v>
      </c>
      <c r="B236" s="14" t="s">
        <v>481</v>
      </c>
      <c r="C236" s="53">
        <v>592508.02045700001</v>
      </c>
      <c r="D236" s="53">
        <v>6239697.9936499996</v>
      </c>
      <c r="E236" s="14">
        <v>1</v>
      </c>
      <c r="F236" s="14"/>
      <c r="G236" s="14">
        <v>1</v>
      </c>
      <c r="H236" s="14"/>
      <c r="I236" s="14">
        <v>1</v>
      </c>
      <c r="J236" s="14">
        <v>0</v>
      </c>
      <c r="K236" s="14">
        <v>1</v>
      </c>
      <c r="L236" s="14">
        <f>IF(ISERROR(VLOOKUP(surveyHistory!A236,environment93!$A$2:$E$333,5)),0,1)</f>
        <v>1</v>
      </c>
      <c r="M236" s="14">
        <f>IF(ISBLANK(VLOOKUP(surveyHistory!A236,environment05!$A$2:$E$333,3)),0,1)</f>
        <v>1</v>
      </c>
      <c r="O236" s="15" t="s">
        <v>6</v>
      </c>
      <c r="Q236" s="14">
        <f t="shared" si="15"/>
        <v>6</v>
      </c>
      <c r="R236" s="14">
        <f t="shared" si="16"/>
        <v>2</v>
      </c>
      <c r="S236" s="14">
        <f t="shared" si="17"/>
        <v>2</v>
      </c>
      <c r="T236" s="14">
        <f t="shared" si="18"/>
        <v>2</v>
      </c>
    </row>
    <row r="237" spans="1:20" x14ac:dyDescent="0.2">
      <c r="A237" s="13" t="s">
        <v>912</v>
      </c>
      <c r="B237" s="14" t="s">
        <v>483</v>
      </c>
      <c r="C237" s="53">
        <v>592483.34833399998</v>
      </c>
      <c r="D237" s="53">
        <v>6239805.6697399998</v>
      </c>
      <c r="E237" s="14">
        <v>1</v>
      </c>
      <c r="F237" s="14"/>
      <c r="G237" s="14">
        <v>1</v>
      </c>
      <c r="H237" s="14"/>
      <c r="I237" s="14">
        <v>1</v>
      </c>
      <c r="J237" s="14">
        <v>1</v>
      </c>
      <c r="K237" s="14">
        <v>1</v>
      </c>
      <c r="L237" s="14">
        <f>IF(ISERROR(VLOOKUP(surveyHistory!A237,environment93!$A$2:$E$333,5)),0,1)</f>
        <v>1</v>
      </c>
      <c r="M237" s="14">
        <f>IF(ISBLANK(VLOOKUP(surveyHistory!A237,environment05!$A$2:$E$333,3)),0,1)</f>
        <v>1</v>
      </c>
      <c r="O237" s="15" t="s">
        <v>6</v>
      </c>
      <c r="Q237" s="14">
        <f t="shared" si="15"/>
        <v>7</v>
      </c>
      <c r="R237" s="14">
        <f t="shared" si="16"/>
        <v>3</v>
      </c>
      <c r="S237" s="14">
        <f t="shared" si="17"/>
        <v>2</v>
      </c>
      <c r="T237" s="14">
        <f t="shared" si="18"/>
        <v>2</v>
      </c>
    </row>
    <row r="238" spans="1:20" x14ac:dyDescent="0.2">
      <c r="A238" s="13" t="s">
        <v>913</v>
      </c>
      <c r="B238" s="14" t="s">
        <v>485</v>
      </c>
      <c r="C238" s="53">
        <v>592599.75690200005</v>
      </c>
      <c r="D238" s="53">
        <v>6238384.2003300004</v>
      </c>
      <c r="E238" s="14">
        <v>1</v>
      </c>
      <c r="F238" s="14"/>
      <c r="G238" s="14">
        <v>1</v>
      </c>
      <c r="H238" s="14"/>
      <c r="I238" s="14">
        <v>1</v>
      </c>
      <c r="J238" s="14">
        <v>1</v>
      </c>
      <c r="K238" s="14">
        <v>0</v>
      </c>
      <c r="L238" s="14">
        <f>IF(ISERROR(VLOOKUP(surveyHistory!A238,environment93!$A$2:$E$333,5)),0,1)</f>
        <v>1</v>
      </c>
      <c r="M238" s="14">
        <f>IF(ISBLANK(VLOOKUP(surveyHistory!A238,environment05!$A$2:$E$333,3)),0,1)</f>
        <v>0</v>
      </c>
      <c r="O238" s="15" t="s">
        <v>13</v>
      </c>
      <c r="Q238" s="14">
        <f t="shared" si="15"/>
        <v>5</v>
      </c>
      <c r="R238" s="14">
        <f t="shared" si="16"/>
        <v>2</v>
      </c>
      <c r="S238" s="14">
        <f t="shared" si="17"/>
        <v>1</v>
      </c>
      <c r="T238" s="14">
        <f t="shared" si="18"/>
        <v>2</v>
      </c>
    </row>
    <row r="239" spans="1:20" x14ac:dyDescent="0.2">
      <c r="A239" s="13" t="s">
        <v>914</v>
      </c>
      <c r="B239" s="14" t="s">
        <v>487</v>
      </c>
      <c r="C239" s="53">
        <v>592603.49449399998</v>
      </c>
      <c r="D239" s="53">
        <v>6238501.6130900001</v>
      </c>
      <c r="E239" s="14">
        <v>1</v>
      </c>
      <c r="F239" s="14"/>
      <c r="G239" s="14">
        <v>1</v>
      </c>
      <c r="H239" s="14"/>
      <c r="I239" s="14">
        <v>1</v>
      </c>
      <c r="J239" s="14">
        <v>1</v>
      </c>
      <c r="K239" s="14">
        <v>1</v>
      </c>
      <c r="L239" s="14">
        <f>IF(ISERROR(VLOOKUP(surveyHistory!A239,environment93!$A$2:$E$333,5)),0,1)</f>
        <v>1</v>
      </c>
      <c r="M239" s="14">
        <f>IF(ISBLANK(VLOOKUP(surveyHistory!A239,environment05!$A$2:$E$333,3)),0,1)</f>
        <v>1</v>
      </c>
      <c r="O239" s="15" t="s">
        <v>6</v>
      </c>
      <c r="Q239" s="14">
        <f t="shared" si="15"/>
        <v>7</v>
      </c>
      <c r="R239" s="14">
        <f t="shared" si="16"/>
        <v>3</v>
      </c>
      <c r="S239" s="14">
        <f t="shared" si="17"/>
        <v>2</v>
      </c>
      <c r="T239" s="14">
        <f t="shared" si="18"/>
        <v>2</v>
      </c>
    </row>
    <row r="240" spans="1:20" x14ac:dyDescent="0.2">
      <c r="A240" s="13" t="s">
        <v>915</v>
      </c>
      <c r="B240" s="14" t="s">
        <v>489</v>
      </c>
      <c r="C240" s="53">
        <v>592603.55931399995</v>
      </c>
      <c r="D240" s="53">
        <v>6238597.5863600001</v>
      </c>
      <c r="E240" s="14">
        <v>0</v>
      </c>
      <c r="F240" s="14"/>
      <c r="G240" s="14">
        <v>1</v>
      </c>
      <c r="H240" s="14"/>
      <c r="I240" s="14">
        <v>1</v>
      </c>
      <c r="J240" s="14">
        <v>0</v>
      </c>
      <c r="K240" s="14">
        <v>0</v>
      </c>
      <c r="L240" s="14">
        <f>IF(ISERROR(VLOOKUP(surveyHistory!A240,environment93!$A$2:$E$333,5)),0,1)</f>
        <v>1</v>
      </c>
      <c r="M240" s="14">
        <f>IF(ISBLANK(VLOOKUP(surveyHistory!A240,environment05!$A$2:$E$333,3)),0,1)</f>
        <v>0</v>
      </c>
      <c r="O240" s="15" t="s">
        <v>13</v>
      </c>
      <c r="Q240" s="14">
        <f t="shared" si="15"/>
        <v>3</v>
      </c>
      <c r="R240" s="14">
        <f t="shared" si="16"/>
        <v>1</v>
      </c>
      <c r="S240" s="14">
        <f t="shared" si="17"/>
        <v>1</v>
      </c>
      <c r="T240" s="14">
        <f t="shared" si="18"/>
        <v>1</v>
      </c>
    </row>
    <row r="241" spans="1:20" x14ac:dyDescent="0.2">
      <c r="A241" s="13" t="s">
        <v>916</v>
      </c>
      <c r="B241" s="14" t="s">
        <v>491</v>
      </c>
      <c r="C241" s="53">
        <v>592600.08063999994</v>
      </c>
      <c r="D241" s="53">
        <v>6238691.3234400004</v>
      </c>
      <c r="E241" s="14">
        <v>0</v>
      </c>
      <c r="F241" s="14"/>
      <c r="G241" s="14">
        <v>1</v>
      </c>
      <c r="H241" s="14"/>
      <c r="I241" s="14">
        <v>1</v>
      </c>
      <c r="J241" s="14">
        <v>0</v>
      </c>
      <c r="K241" s="14">
        <v>1</v>
      </c>
      <c r="L241" s="14">
        <f>IF(ISERROR(VLOOKUP(surveyHistory!A241,environment93!$A$2:$E$333,5)),0,1)</f>
        <v>1</v>
      </c>
      <c r="M241" s="14">
        <f>IF(ISBLANK(VLOOKUP(surveyHistory!A241,environment05!$A$2:$E$333,3)),0,1)</f>
        <v>1</v>
      </c>
      <c r="O241" s="15" t="s">
        <v>13</v>
      </c>
      <c r="Q241" s="14">
        <f t="shared" si="15"/>
        <v>5</v>
      </c>
      <c r="R241" s="14">
        <f t="shared" si="16"/>
        <v>2</v>
      </c>
      <c r="S241" s="14">
        <f t="shared" si="17"/>
        <v>2</v>
      </c>
      <c r="T241" s="14">
        <f t="shared" si="18"/>
        <v>1</v>
      </c>
    </row>
    <row r="242" spans="1:20" x14ac:dyDescent="0.2">
      <c r="A242" s="13" t="s">
        <v>917</v>
      </c>
      <c r="B242" s="14" t="s">
        <v>493</v>
      </c>
      <c r="C242" s="53">
        <v>592610.73907100002</v>
      </c>
      <c r="D242" s="53">
        <v>6238802.50557</v>
      </c>
      <c r="E242" s="14">
        <v>1</v>
      </c>
      <c r="F242" s="14"/>
      <c r="G242" s="14">
        <v>1</v>
      </c>
      <c r="H242" s="14"/>
      <c r="I242" s="14">
        <v>1</v>
      </c>
      <c r="J242" s="14">
        <v>1</v>
      </c>
      <c r="K242" s="14">
        <v>1</v>
      </c>
      <c r="L242" s="14">
        <f>IF(ISERROR(VLOOKUP(surveyHistory!A242,environment93!$A$2:$E$333,5)),0,1)</f>
        <v>1</v>
      </c>
      <c r="M242" s="14">
        <f>IF(ISBLANK(VLOOKUP(surveyHistory!A242,environment05!$A$2:$E$333,3)),0,1)</f>
        <v>1</v>
      </c>
      <c r="O242" s="15" t="s">
        <v>6</v>
      </c>
      <c r="Q242" s="14">
        <f t="shared" si="15"/>
        <v>7</v>
      </c>
      <c r="R242" s="14">
        <f t="shared" si="16"/>
        <v>3</v>
      </c>
      <c r="S242" s="14">
        <f t="shared" si="17"/>
        <v>2</v>
      </c>
      <c r="T242" s="14">
        <f t="shared" si="18"/>
        <v>2</v>
      </c>
    </row>
    <row r="243" spans="1:20" x14ac:dyDescent="0.2">
      <c r="A243" s="13" t="s">
        <v>918</v>
      </c>
      <c r="B243" s="14" t="s">
        <v>495</v>
      </c>
      <c r="C243" s="53">
        <v>592614.42618800001</v>
      </c>
      <c r="D243" s="53">
        <v>6238900.2297799997</v>
      </c>
      <c r="E243" s="14">
        <v>1</v>
      </c>
      <c r="F243" s="14"/>
      <c r="G243" s="14">
        <v>1</v>
      </c>
      <c r="H243" s="14"/>
      <c r="I243" s="14">
        <v>1</v>
      </c>
      <c r="J243" s="14">
        <v>1</v>
      </c>
      <c r="K243" s="14">
        <v>1</v>
      </c>
      <c r="L243" s="14">
        <f>IF(ISERROR(VLOOKUP(surveyHistory!A243,environment93!$A$2:$E$333,5)),0,1)</f>
        <v>1</v>
      </c>
      <c r="M243" s="14">
        <f>IF(ISBLANK(VLOOKUP(surveyHistory!A243,environment05!$A$2:$E$333,3)),0,1)</f>
        <v>1</v>
      </c>
      <c r="O243" s="15" t="s">
        <v>6</v>
      </c>
      <c r="Q243" s="14">
        <f t="shared" si="15"/>
        <v>7</v>
      </c>
      <c r="R243" s="14">
        <f t="shared" si="16"/>
        <v>3</v>
      </c>
      <c r="S243" s="14">
        <f t="shared" si="17"/>
        <v>2</v>
      </c>
      <c r="T243" s="14">
        <f t="shared" si="18"/>
        <v>2</v>
      </c>
    </row>
    <row r="244" spans="1:20" x14ac:dyDescent="0.2">
      <c r="A244" s="13" t="s">
        <v>919</v>
      </c>
      <c r="B244" s="14" t="s">
        <v>497</v>
      </c>
      <c r="C244" s="53">
        <v>592598.70325899997</v>
      </c>
      <c r="D244" s="53">
        <v>6238995.3702800004</v>
      </c>
      <c r="E244" s="14">
        <v>1</v>
      </c>
      <c r="F244" s="14"/>
      <c r="G244" s="14">
        <v>1</v>
      </c>
      <c r="H244" s="14"/>
      <c r="I244" s="14">
        <v>1</v>
      </c>
      <c r="J244" s="14">
        <v>1</v>
      </c>
      <c r="K244" s="14">
        <v>1</v>
      </c>
      <c r="L244" s="14">
        <f>IF(ISERROR(VLOOKUP(surveyHistory!A244,environment93!$A$2:$E$333,5)),0,1)</f>
        <v>1</v>
      </c>
      <c r="M244" s="14">
        <f>IF(ISBLANK(VLOOKUP(surveyHistory!A244,environment05!$A$2:$E$333,3)),0,1)</f>
        <v>1</v>
      </c>
      <c r="O244" s="15" t="s">
        <v>13</v>
      </c>
      <c r="Q244" s="14">
        <f t="shared" si="15"/>
        <v>7</v>
      </c>
      <c r="R244" s="14">
        <f t="shared" si="16"/>
        <v>3</v>
      </c>
      <c r="S244" s="14">
        <f t="shared" si="17"/>
        <v>2</v>
      </c>
      <c r="T244" s="14">
        <f t="shared" si="18"/>
        <v>2</v>
      </c>
    </row>
    <row r="245" spans="1:20" x14ac:dyDescent="0.2">
      <c r="A245" s="13" t="s">
        <v>920</v>
      </c>
      <c r="B245" s="14" t="s">
        <v>499</v>
      </c>
      <c r="C245" s="53">
        <v>592616.10025200003</v>
      </c>
      <c r="D245" s="53">
        <v>6239090.97083</v>
      </c>
      <c r="E245" s="14">
        <v>1</v>
      </c>
      <c r="F245" s="14"/>
      <c r="G245" s="14">
        <v>1</v>
      </c>
      <c r="H245" s="14"/>
      <c r="I245" s="14">
        <v>1</v>
      </c>
      <c r="J245" s="14">
        <v>1</v>
      </c>
      <c r="K245" s="14">
        <v>1</v>
      </c>
      <c r="L245" s="14">
        <f>IF(ISERROR(VLOOKUP(surveyHistory!A245,environment93!$A$2:$E$333,5)),0,1)</f>
        <v>1</v>
      </c>
      <c r="M245" s="14">
        <f>IF(ISBLANK(VLOOKUP(surveyHistory!A245,environment05!$A$2:$E$333,3)),0,1)</f>
        <v>1</v>
      </c>
      <c r="O245" s="15" t="s">
        <v>13</v>
      </c>
      <c r="Q245" s="14">
        <f t="shared" si="15"/>
        <v>7</v>
      </c>
      <c r="R245" s="14">
        <f t="shared" si="16"/>
        <v>3</v>
      </c>
      <c r="S245" s="14">
        <f t="shared" si="17"/>
        <v>2</v>
      </c>
      <c r="T245" s="14">
        <f t="shared" si="18"/>
        <v>2</v>
      </c>
    </row>
    <row r="246" spans="1:20" x14ac:dyDescent="0.2">
      <c r="A246" s="13" t="s">
        <v>921</v>
      </c>
      <c r="B246" s="14" t="s">
        <v>501</v>
      </c>
      <c r="C246" s="53">
        <v>592615.99215900002</v>
      </c>
      <c r="D246" s="53">
        <v>6239196.2096300004</v>
      </c>
      <c r="E246" s="14">
        <v>1</v>
      </c>
      <c r="F246" s="14"/>
      <c r="G246" s="14">
        <v>1</v>
      </c>
      <c r="H246" s="14"/>
      <c r="I246" s="14">
        <v>1</v>
      </c>
      <c r="J246" s="14">
        <v>1</v>
      </c>
      <c r="K246" s="14">
        <v>1</v>
      </c>
      <c r="L246" s="14">
        <f>IF(ISERROR(VLOOKUP(surveyHistory!A246,environment93!$A$2:$E$333,5)),0,1)</f>
        <v>1</v>
      </c>
      <c r="M246" s="14">
        <f>IF(ISBLANK(VLOOKUP(surveyHistory!A246,environment05!$A$2:$E$333,3)),0,1)</f>
        <v>1</v>
      </c>
      <c r="O246" s="15" t="s">
        <v>6</v>
      </c>
      <c r="Q246" s="14">
        <f t="shared" si="15"/>
        <v>7</v>
      </c>
      <c r="R246" s="14">
        <f t="shared" si="16"/>
        <v>3</v>
      </c>
      <c r="S246" s="14">
        <f t="shared" si="17"/>
        <v>2</v>
      </c>
      <c r="T246" s="14">
        <f t="shared" si="18"/>
        <v>2</v>
      </c>
    </row>
    <row r="247" spans="1:20" x14ac:dyDescent="0.2">
      <c r="A247" s="13" t="s">
        <v>922</v>
      </c>
      <c r="B247" s="14" t="s">
        <v>503</v>
      </c>
      <c r="C247" s="53">
        <v>592597.45156199997</v>
      </c>
      <c r="D247" s="53">
        <v>6239288.4845799999</v>
      </c>
      <c r="E247" s="14">
        <v>1</v>
      </c>
      <c r="F247" s="14"/>
      <c r="G247" s="14">
        <v>1</v>
      </c>
      <c r="H247" s="14"/>
      <c r="I247" s="14">
        <v>1</v>
      </c>
      <c r="J247" s="14">
        <v>1</v>
      </c>
      <c r="K247" s="14">
        <v>1</v>
      </c>
      <c r="L247" s="14">
        <f>IF(ISERROR(VLOOKUP(surveyHistory!A247,environment93!$A$2:$E$333,5)),0,1)</f>
        <v>1</v>
      </c>
      <c r="M247" s="14">
        <f>IF(ISBLANK(VLOOKUP(surveyHistory!A247,environment05!$A$2:$E$333,3)),0,1)</f>
        <v>1</v>
      </c>
      <c r="O247" s="15" t="s">
        <v>6</v>
      </c>
      <c r="Q247" s="14">
        <f t="shared" si="15"/>
        <v>7</v>
      </c>
      <c r="R247" s="14">
        <f t="shared" si="16"/>
        <v>3</v>
      </c>
      <c r="S247" s="14">
        <f t="shared" si="17"/>
        <v>2</v>
      </c>
      <c r="T247" s="14">
        <f t="shared" si="18"/>
        <v>2</v>
      </c>
    </row>
    <row r="248" spans="1:20" x14ac:dyDescent="0.2">
      <c r="A248" s="13" t="s">
        <v>923</v>
      </c>
      <c r="B248" s="14" t="s">
        <v>505</v>
      </c>
      <c r="C248" s="53">
        <v>592599.44613499998</v>
      </c>
      <c r="D248" s="53">
        <v>6239397.4877899997</v>
      </c>
      <c r="E248" s="14">
        <v>1</v>
      </c>
      <c r="F248" s="14"/>
      <c r="G248" s="14">
        <v>1</v>
      </c>
      <c r="H248" s="14"/>
      <c r="I248" s="14">
        <v>1</v>
      </c>
      <c r="J248" s="14">
        <v>1</v>
      </c>
      <c r="K248" s="14">
        <v>1</v>
      </c>
      <c r="L248" s="14">
        <f>IF(ISERROR(VLOOKUP(surveyHistory!A248,environment93!$A$2:$E$333,5)),0,1)</f>
        <v>1</v>
      </c>
      <c r="M248" s="14">
        <f>IF(ISBLANK(VLOOKUP(surveyHistory!A248,environment05!$A$2:$E$333,3)),0,1)</f>
        <v>1</v>
      </c>
      <c r="O248" s="15" t="s">
        <v>6</v>
      </c>
      <c r="Q248" s="14">
        <f t="shared" si="15"/>
        <v>7</v>
      </c>
      <c r="R248" s="14">
        <f t="shared" si="16"/>
        <v>3</v>
      </c>
      <c r="S248" s="14">
        <f t="shared" si="17"/>
        <v>2</v>
      </c>
      <c r="T248" s="14">
        <f t="shared" si="18"/>
        <v>2</v>
      </c>
    </row>
    <row r="249" spans="1:20" x14ac:dyDescent="0.2">
      <c r="A249" s="13" t="s">
        <v>924</v>
      </c>
      <c r="B249" s="14" t="s">
        <v>507</v>
      </c>
      <c r="C249" s="53">
        <v>592597.86129499995</v>
      </c>
      <c r="D249" s="53">
        <v>6239503.3810000001</v>
      </c>
      <c r="E249" s="14">
        <v>1</v>
      </c>
      <c r="F249" s="14"/>
      <c r="G249" s="14">
        <v>1</v>
      </c>
      <c r="H249" s="14"/>
      <c r="I249" s="14">
        <v>1</v>
      </c>
      <c r="J249" s="14">
        <v>1</v>
      </c>
      <c r="K249" s="14">
        <v>0</v>
      </c>
      <c r="L249" s="14">
        <f>IF(ISERROR(VLOOKUP(surveyHistory!A249,environment93!$A$2:$E$333,5)),0,1)</f>
        <v>1</v>
      </c>
      <c r="M249" s="14">
        <f>IF(ISBLANK(VLOOKUP(surveyHistory!A249,environment05!$A$2:$E$333,3)),0,1)</f>
        <v>0</v>
      </c>
      <c r="O249" s="15" t="s">
        <v>6</v>
      </c>
      <c r="Q249" s="14">
        <f t="shared" si="15"/>
        <v>5</v>
      </c>
      <c r="R249" s="14">
        <f t="shared" si="16"/>
        <v>2</v>
      </c>
      <c r="S249" s="14">
        <f t="shared" si="17"/>
        <v>1</v>
      </c>
      <c r="T249" s="14">
        <f t="shared" si="18"/>
        <v>2</v>
      </c>
    </row>
    <row r="250" spans="1:20" x14ac:dyDescent="0.2">
      <c r="A250" s="13" t="s">
        <v>925</v>
      </c>
      <c r="B250" s="14" t="s">
        <v>509</v>
      </c>
      <c r="C250" s="53">
        <v>592595.464897</v>
      </c>
      <c r="D250" s="53">
        <v>6239589.5410700003</v>
      </c>
      <c r="E250" s="14">
        <v>1</v>
      </c>
      <c r="F250" s="14"/>
      <c r="G250" s="14">
        <v>1</v>
      </c>
      <c r="H250" s="14"/>
      <c r="I250" s="14">
        <v>1</v>
      </c>
      <c r="J250" s="14">
        <v>0</v>
      </c>
      <c r="K250" s="14">
        <v>1</v>
      </c>
      <c r="L250" s="14">
        <f>IF(ISERROR(VLOOKUP(surveyHistory!A250,environment93!$A$2:$E$333,5)),0,1)</f>
        <v>1</v>
      </c>
      <c r="M250" s="14">
        <f>IF(ISBLANK(VLOOKUP(surveyHistory!A250,environment05!$A$2:$E$333,3)),0,1)</f>
        <v>1</v>
      </c>
      <c r="O250" s="15" t="s">
        <v>13</v>
      </c>
      <c r="Q250" s="14">
        <f t="shared" si="15"/>
        <v>6</v>
      </c>
      <c r="R250" s="14">
        <f t="shared" si="16"/>
        <v>2</v>
      </c>
      <c r="S250" s="14">
        <f t="shared" si="17"/>
        <v>2</v>
      </c>
      <c r="T250" s="14">
        <f t="shared" si="18"/>
        <v>2</v>
      </c>
    </row>
    <row r="251" spans="1:20" x14ac:dyDescent="0.2">
      <c r="A251" s="13" t="s">
        <v>926</v>
      </c>
      <c r="B251" s="14" t="s">
        <v>511</v>
      </c>
      <c r="C251" s="53">
        <v>592593.12247299997</v>
      </c>
      <c r="D251" s="53">
        <v>6239704.3654500004</v>
      </c>
      <c r="E251" s="14">
        <v>1</v>
      </c>
      <c r="F251" s="14"/>
      <c r="G251" s="14">
        <v>1</v>
      </c>
      <c r="H251" s="14"/>
      <c r="I251" s="14">
        <v>1</v>
      </c>
      <c r="J251" s="14">
        <v>1</v>
      </c>
      <c r="K251" s="14">
        <v>0</v>
      </c>
      <c r="L251" s="14">
        <f>IF(ISERROR(VLOOKUP(surveyHistory!A251,environment93!$A$2:$E$333,5)),0,1)</f>
        <v>1</v>
      </c>
      <c r="M251" s="14">
        <f>IF(ISBLANK(VLOOKUP(surveyHistory!A251,environment05!$A$2:$E$333,3)),0,1)</f>
        <v>0</v>
      </c>
      <c r="O251" s="15" t="s">
        <v>13</v>
      </c>
      <c r="Q251" s="14">
        <f t="shared" si="15"/>
        <v>5</v>
      </c>
      <c r="R251" s="14">
        <f t="shared" si="16"/>
        <v>2</v>
      </c>
      <c r="S251" s="14">
        <f t="shared" si="17"/>
        <v>1</v>
      </c>
      <c r="T251" s="14">
        <f t="shared" si="18"/>
        <v>2</v>
      </c>
    </row>
    <row r="252" spans="1:20" x14ac:dyDescent="0.2">
      <c r="A252" s="13" t="s">
        <v>927</v>
      </c>
      <c r="B252" s="14" t="s">
        <v>513</v>
      </c>
      <c r="C252" s="53">
        <v>592599.29908400006</v>
      </c>
      <c r="D252" s="53">
        <v>6239781.4487600001</v>
      </c>
      <c r="E252" s="14">
        <v>1</v>
      </c>
      <c r="F252" s="14"/>
      <c r="G252" s="14">
        <v>1</v>
      </c>
      <c r="H252" s="14"/>
      <c r="I252" s="14">
        <v>1</v>
      </c>
      <c r="J252" s="14">
        <v>1</v>
      </c>
      <c r="K252" s="14">
        <v>1</v>
      </c>
      <c r="L252" s="14">
        <f>IF(ISERROR(VLOOKUP(surveyHistory!A252,environment93!$A$2:$E$333,5)),0,1)</f>
        <v>1</v>
      </c>
      <c r="M252" s="14">
        <f>IF(ISBLANK(VLOOKUP(surveyHistory!A252,environment05!$A$2:$E$333,3)),0,1)</f>
        <v>1</v>
      </c>
      <c r="O252" s="15" t="s">
        <v>6</v>
      </c>
      <c r="Q252" s="14">
        <f t="shared" si="15"/>
        <v>7</v>
      </c>
      <c r="R252" s="14">
        <f t="shared" si="16"/>
        <v>3</v>
      </c>
      <c r="S252" s="14">
        <f t="shared" si="17"/>
        <v>2</v>
      </c>
      <c r="T252" s="14">
        <f t="shared" si="18"/>
        <v>2</v>
      </c>
    </row>
    <row r="253" spans="1:20" x14ac:dyDescent="0.2">
      <c r="A253" s="13" t="s">
        <v>928</v>
      </c>
      <c r="B253" s="14" t="s">
        <v>515</v>
      </c>
      <c r="C253" s="53">
        <v>592695.20429400005</v>
      </c>
      <c r="D253" s="53">
        <v>6238292.85886</v>
      </c>
      <c r="E253" s="14">
        <v>1</v>
      </c>
      <c r="F253" s="14"/>
      <c r="G253" s="14">
        <v>1</v>
      </c>
      <c r="H253" s="14"/>
      <c r="I253" s="14">
        <v>1</v>
      </c>
      <c r="J253" s="14">
        <v>1</v>
      </c>
      <c r="K253" s="14">
        <v>1</v>
      </c>
      <c r="L253" s="14">
        <f>IF(ISERROR(VLOOKUP(surveyHistory!A253,environment93!$A$2:$E$333,5)),0,1)</f>
        <v>1</v>
      </c>
      <c r="M253" s="14">
        <f>IF(ISBLANK(VLOOKUP(surveyHistory!A253,environment05!$A$2:$E$333,3)),0,1)</f>
        <v>1</v>
      </c>
      <c r="O253" s="15" t="s">
        <v>6</v>
      </c>
      <c r="Q253" s="14">
        <f t="shared" si="15"/>
        <v>7</v>
      </c>
      <c r="R253" s="14">
        <f t="shared" si="16"/>
        <v>3</v>
      </c>
      <c r="S253" s="14">
        <f t="shared" si="17"/>
        <v>2</v>
      </c>
      <c r="T253" s="14">
        <f t="shared" si="18"/>
        <v>2</v>
      </c>
    </row>
    <row r="254" spans="1:20" x14ac:dyDescent="0.2">
      <c r="A254" s="13" t="s">
        <v>929</v>
      </c>
      <c r="B254" s="14" t="s">
        <v>517</v>
      </c>
      <c r="C254" s="53">
        <v>592708.85429199995</v>
      </c>
      <c r="D254" s="53">
        <v>6238394.2779200003</v>
      </c>
      <c r="E254" s="14">
        <v>1</v>
      </c>
      <c r="F254" s="14"/>
      <c r="G254" s="14">
        <v>1</v>
      </c>
      <c r="H254" s="14"/>
      <c r="I254" s="14">
        <v>1</v>
      </c>
      <c r="J254" s="14">
        <v>1</v>
      </c>
      <c r="K254" s="14">
        <v>1</v>
      </c>
      <c r="L254" s="14">
        <f>IF(ISERROR(VLOOKUP(surveyHistory!A254,environment93!$A$2:$E$333,5)),0,1)</f>
        <v>1</v>
      </c>
      <c r="M254" s="14">
        <f>IF(ISBLANK(VLOOKUP(surveyHistory!A254,environment05!$A$2:$E$333,3)),0,1)</f>
        <v>1</v>
      </c>
      <c r="O254" s="15" t="s">
        <v>6</v>
      </c>
      <c r="Q254" s="14">
        <f t="shared" si="15"/>
        <v>7</v>
      </c>
      <c r="R254" s="14">
        <f t="shared" si="16"/>
        <v>3</v>
      </c>
      <c r="S254" s="14">
        <f t="shared" si="17"/>
        <v>2</v>
      </c>
      <c r="T254" s="14">
        <f t="shared" si="18"/>
        <v>2</v>
      </c>
    </row>
    <row r="255" spans="1:20" x14ac:dyDescent="0.2">
      <c r="A255" s="13" t="s">
        <v>930</v>
      </c>
      <c r="B255" s="14" t="s">
        <v>519</v>
      </c>
      <c r="C255" s="53">
        <v>592702.58704100002</v>
      </c>
      <c r="D255" s="53">
        <v>6238493.8122500004</v>
      </c>
      <c r="E255" s="14">
        <v>1</v>
      </c>
      <c r="F255" s="14"/>
      <c r="G255" s="14">
        <v>1</v>
      </c>
      <c r="H255" s="14"/>
      <c r="I255" s="14">
        <v>1</v>
      </c>
      <c r="J255" s="14">
        <v>0</v>
      </c>
      <c r="K255" s="14">
        <v>0</v>
      </c>
      <c r="L255" s="14">
        <f>IF(ISERROR(VLOOKUP(surveyHistory!A255,environment93!$A$2:$E$333,5)),0,1)</f>
        <v>1</v>
      </c>
      <c r="M255" s="14">
        <f>IF(ISBLANK(VLOOKUP(surveyHistory!A255,environment05!$A$2:$E$333,3)),0,1)</f>
        <v>0</v>
      </c>
      <c r="O255" s="15" t="s">
        <v>16</v>
      </c>
      <c r="Q255" s="14">
        <f t="shared" si="15"/>
        <v>4</v>
      </c>
      <c r="R255" s="14">
        <f t="shared" si="16"/>
        <v>1</v>
      </c>
      <c r="S255" s="14">
        <f t="shared" si="17"/>
        <v>1</v>
      </c>
      <c r="T255" s="14">
        <f t="shared" si="18"/>
        <v>2</v>
      </c>
    </row>
    <row r="256" spans="1:20" x14ac:dyDescent="0.2">
      <c r="A256" s="13" t="s">
        <v>931</v>
      </c>
      <c r="B256" s="14" t="s">
        <v>521</v>
      </c>
      <c r="C256" s="53">
        <v>592696.78983200004</v>
      </c>
      <c r="D256" s="53">
        <v>6238587.0779200001</v>
      </c>
      <c r="E256" s="14">
        <v>1</v>
      </c>
      <c r="F256" s="14"/>
      <c r="G256" s="14">
        <v>1</v>
      </c>
      <c r="H256" s="14"/>
      <c r="I256" s="14">
        <v>1</v>
      </c>
      <c r="J256" s="14">
        <v>1</v>
      </c>
      <c r="K256" s="14">
        <v>1</v>
      </c>
      <c r="L256" s="14">
        <f>IF(ISERROR(VLOOKUP(surveyHistory!A256,environment93!$A$2:$E$333,5)),0,1)</f>
        <v>1</v>
      </c>
      <c r="M256" s="14">
        <f>IF(ISBLANK(VLOOKUP(surveyHistory!A256,environment05!$A$2:$E$333,3)),0,1)</f>
        <v>1</v>
      </c>
      <c r="O256" s="15" t="s">
        <v>6</v>
      </c>
      <c r="Q256" s="14">
        <f t="shared" si="15"/>
        <v>7</v>
      </c>
      <c r="R256" s="14">
        <f t="shared" si="16"/>
        <v>3</v>
      </c>
      <c r="S256" s="14">
        <f t="shared" si="17"/>
        <v>2</v>
      </c>
      <c r="T256" s="14">
        <f t="shared" si="18"/>
        <v>2</v>
      </c>
    </row>
    <row r="257" spans="1:20" x14ac:dyDescent="0.2">
      <c r="A257" s="13" t="s">
        <v>932</v>
      </c>
      <c r="B257" s="14" t="s">
        <v>523</v>
      </c>
      <c r="C257" s="53">
        <v>592704.41472200002</v>
      </c>
      <c r="D257" s="53">
        <v>6238690.34736</v>
      </c>
      <c r="E257" s="14">
        <v>0</v>
      </c>
      <c r="F257" s="14"/>
      <c r="G257" s="14">
        <v>1</v>
      </c>
      <c r="H257" s="14"/>
      <c r="I257" s="14">
        <v>1</v>
      </c>
      <c r="J257" s="14">
        <v>0</v>
      </c>
      <c r="K257" s="14">
        <v>1</v>
      </c>
      <c r="L257" s="14">
        <f>IF(ISERROR(VLOOKUP(surveyHistory!A257,environment93!$A$2:$E$333,5)),0,1)</f>
        <v>1</v>
      </c>
      <c r="M257" s="14">
        <f>IF(ISBLANK(VLOOKUP(surveyHistory!A257,environment05!$A$2:$E$333,3)),0,1)</f>
        <v>1</v>
      </c>
      <c r="O257" s="15" t="s">
        <v>13</v>
      </c>
      <c r="Q257" s="14">
        <f t="shared" si="15"/>
        <v>5</v>
      </c>
      <c r="R257" s="14">
        <f t="shared" si="16"/>
        <v>2</v>
      </c>
      <c r="S257" s="14">
        <f t="shared" si="17"/>
        <v>2</v>
      </c>
      <c r="T257" s="14">
        <f t="shared" si="18"/>
        <v>1</v>
      </c>
    </row>
    <row r="258" spans="1:20" x14ac:dyDescent="0.2">
      <c r="A258" s="13" t="s">
        <v>933</v>
      </c>
      <c r="B258" s="14" t="s">
        <v>525</v>
      </c>
      <c r="C258" s="53">
        <v>592708.28488799999</v>
      </c>
      <c r="D258" s="53">
        <v>6238797.1662999997</v>
      </c>
      <c r="E258" s="14">
        <v>1</v>
      </c>
      <c r="F258" s="14"/>
      <c r="G258" s="14">
        <v>1</v>
      </c>
      <c r="H258" s="14"/>
      <c r="I258" s="14">
        <v>1</v>
      </c>
      <c r="J258" s="14">
        <v>1</v>
      </c>
      <c r="K258" s="14">
        <v>1</v>
      </c>
      <c r="L258" s="14">
        <f>IF(ISERROR(VLOOKUP(surveyHistory!A258,environment93!$A$2:$E$333,5)),0,1)</f>
        <v>1</v>
      </c>
      <c r="M258" s="14">
        <f>IF(ISBLANK(VLOOKUP(surveyHistory!A258,environment05!$A$2:$E$333,3)),0,1)</f>
        <v>1</v>
      </c>
      <c r="O258" s="15" t="s">
        <v>6</v>
      </c>
      <c r="Q258" s="14">
        <f t="shared" si="15"/>
        <v>7</v>
      </c>
      <c r="R258" s="14">
        <f t="shared" si="16"/>
        <v>3</v>
      </c>
      <c r="S258" s="14">
        <f t="shared" si="17"/>
        <v>2</v>
      </c>
      <c r="T258" s="14">
        <f t="shared" si="18"/>
        <v>2</v>
      </c>
    </row>
    <row r="259" spans="1:20" x14ac:dyDescent="0.2">
      <c r="A259" s="13" t="s">
        <v>934</v>
      </c>
      <c r="B259" s="14" t="s">
        <v>527</v>
      </c>
      <c r="C259" s="53">
        <v>592703.41309399996</v>
      </c>
      <c r="D259" s="53">
        <v>6238888.2680799998</v>
      </c>
      <c r="E259" s="14">
        <v>1</v>
      </c>
      <c r="F259" s="14"/>
      <c r="G259" s="14">
        <v>1</v>
      </c>
      <c r="H259" s="14"/>
      <c r="I259" s="14">
        <v>1</v>
      </c>
      <c r="J259" s="14">
        <v>1</v>
      </c>
      <c r="K259" s="14">
        <v>1</v>
      </c>
      <c r="L259" s="14">
        <f>IF(ISERROR(VLOOKUP(surveyHistory!A259,environment93!$A$2:$E$333,5)),0,1)</f>
        <v>1</v>
      </c>
      <c r="M259" s="14">
        <f>IF(ISBLANK(VLOOKUP(surveyHistory!A259,environment05!$A$2:$E$333,3)),0,1)</f>
        <v>1</v>
      </c>
      <c r="O259" s="15" t="s">
        <v>6</v>
      </c>
      <c r="Q259" s="14">
        <f t="shared" si="15"/>
        <v>7</v>
      </c>
      <c r="R259" s="14">
        <f t="shared" si="16"/>
        <v>3</v>
      </c>
      <c r="S259" s="14">
        <f t="shared" si="17"/>
        <v>2</v>
      </c>
      <c r="T259" s="14">
        <f t="shared" si="18"/>
        <v>2</v>
      </c>
    </row>
    <row r="260" spans="1:20" x14ac:dyDescent="0.2">
      <c r="A260" s="13" t="s">
        <v>935</v>
      </c>
      <c r="B260" s="14" t="s">
        <v>529</v>
      </c>
      <c r="C260" s="53">
        <v>592708.02260400006</v>
      </c>
      <c r="D260" s="53">
        <v>6239003.5204299996</v>
      </c>
      <c r="E260" s="14">
        <v>1</v>
      </c>
      <c r="F260" s="14"/>
      <c r="G260" s="14">
        <v>1</v>
      </c>
      <c r="H260" s="14"/>
      <c r="I260" s="14">
        <v>1</v>
      </c>
      <c r="J260" s="14">
        <v>1</v>
      </c>
      <c r="K260" s="14">
        <v>1</v>
      </c>
      <c r="L260" s="14">
        <f>IF(ISERROR(VLOOKUP(surveyHistory!A260,environment93!$A$2:$E$333,5)),0,1)</f>
        <v>1</v>
      </c>
      <c r="M260" s="14">
        <f>IF(ISBLANK(VLOOKUP(surveyHistory!A260,environment05!$A$2:$E$333,3)),0,1)</f>
        <v>1</v>
      </c>
      <c r="O260" s="15" t="s">
        <v>6</v>
      </c>
      <c r="Q260" s="14">
        <f t="shared" si="15"/>
        <v>7</v>
      </c>
      <c r="R260" s="14">
        <f t="shared" si="16"/>
        <v>3</v>
      </c>
      <c r="S260" s="14">
        <f t="shared" si="17"/>
        <v>2</v>
      </c>
      <c r="T260" s="14">
        <f t="shared" si="18"/>
        <v>2</v>
      </c>
    </row>
    <row r="261" spans="1:20" x14ac:dyDescent="0.2">
      <c r="A261" s="13" t="s">
        <v>936</v>
      </c>
      <c r="B261" s="14" t="s">
        <v>531</v>
      </c>
      <c r="C261" s="53">
        <v>592695.59678100003</v>
      </c>
      <c r="D261" s="53">
        <v>6239101.6396899996</v>
      </c>
      <c r="E261" s="14">
        <v>1</v>
      </c>
      <c r="F261" s="14"/>
      <c r="G261" s="14">
        <v>1</v>
      </c>
      <c r="H261" s="14"/>
      <c r="I261" s="14">
        <v>1</v>
      </c>
      <c r="J261" s="14">
        <v>1</v>
      </c>
      <c r="K261" s="14">
        <v>1</v>
      </c>
      <c r="L261" s="14">
        <f>IF(ISERROR(VLOOKUP(surveyHistory!A261,environment93!$A$2:$E$333,5)),0,1)</f>
        <v>1</v>
      </c>
      <c r="M261" s="14">
        <f>IF(ISBLANK(VLOOKUP(surveyHistory!A261,environment05!$A$2:$E$333,3)),0,1)</f>
        <v>1</v>
      </c>
      <c r="O261" s="15" t="s">
        <v>6</v>
      </c>
      <c r="Q261" s="14">
        <f t="shared" si="15"/>
        <v>7</v>
      </c>
      <c r="R261" s="14">
        <f t="shared" si="16"/>
        <v>3</v>
      </c>
      <c r="S261" s="14">
        <f t="shared" si="17"/>
        <v>2</v>
      </c>
      <c r="T261" s="14">
        <f t="shared" si="18"/>
        <v>2</v>
      </c>
    </row>
    <row r="262" spans="1:20" x14ac:dyDescent="0.2">
      <c r="A262" s="13" t="s">
        <v>937</v>
      </c>
      <c r="B262" s="14" t="s">
        <v>533</v>
      </c>
      <c r="C262" s="53">
        <v>592701.30006599997</v>
      </c>
      <c r="D262" s="53">
        <v>6239199.2141500004</v>
      </c>
      <c r="E262" s="14">
        <v>1</v>
      </c>
      <c r="F262" s="14"/>
      <c r="G262" s="14">
        <v>1</v>
      </c>
      <c r="H262" s="14"/>
      <c r="I262" s="14">
        <v>1</v>
      </c>
      <c r="J262" s="14">
        <v>1</v>
      </c>
      <c r="K262" s="14">
        <v>0</v>
      </c>
      <c r="L262" s="14">
        <f>IF(ISERROR(VLOOKUP(surveyHistory!A262,environment93!$A$2:$E$333,5)),0,1)</f>
        <v>1</v>
      </c>
      <c r="M262" s="14">
        <f>IF(ISBLANK(VLOOKUP(surveyHistory!A262,environment05!$A$2:$E$333,3)),0,1)</f>
        <v>0</v>
      </c>
      <c r="O262" s="15" t="s">
        <v>19</v>
      </c>
      <c r="Q262" s="14">
        <f t="shared" ref="Q262:Q325" si="19">E262+G262+I262+J262+K262+L262+M262</f>
        <v>5</v>
      </c>
      <c r="R262" s="14">
        <f t="shared" ref="R262:R325" si="20">I262+J262+K262</f>
        <v>2</v>
      </c>
      <c r="S262" s="14">
        <f t="shared" ref="S262:S325" si="21">L262+M262</f>
        <v>1</v>
      </c>
      <c r="T262" s="14">
        <f t="shared" ref="T262:T325" si="22">E262+G262</f>
        <v>2</v>
      </c>
    </row>
    <row r="263" spans="1:20" x14ac:dyDescent="0.2">
      <c r="A263" s="13" t="s">
        <v>938</v>
      </c>
      <c r="B263" s="14" t="s">
        <v>535</v>
      </c>
      <c r="C263" s="53">
        <v>592701.43467500003</v>
      </c>
      <c r="D263" s="53">
        <v>6239302.5824199999</v>
      </c>
      <c r="E263" s="14">
        <v>1</v>
      </c>
      <c r="F263" s="14"/>
      <c r="G263" s="14">
        <v>1</v>
      </c>
      <c r="H263" s="14"/>
      <c r="I263" s="14">
        <v>1</v>
      </c>
      <c r="J263" s="14">
        <v>1</v>
      </c>
      <c r="K263" s="14">
        <v>1</v>
      </c>
      <c r="L263" s="14">
        <f>IF(ISERROR(VLOOKUP(surveyHistory!A263,environment93!$A$2:$E$333,5)),0,1)</f>
        <v>1</v>
      </c>
      <c r="M263" s="14">
        <f>IF(ISBLANK(VLOOKUP(surveyHistory!A263,environment05!$A$2:$E$333,3)),0,1)</f>
        <v>1</v>
      </c>
      <c r="O263" s="15" t="s">
        <v>6</v>
      </c>
      <c r="Q263" s="14">
        <f t="shared" si="19"/>
        <v>7</v>
      </c>
      <c r="R263" s="14">
        <f t="shared" si="20"/>
        <v>3</v>
      </c>
      <c r="S263" s="14">
        <f t="shared" si="21"/>
        <v>2</v>
      </c>
      <c r="T263" s="14">
        <f t="shared" si="22"/>
        <v>2</v>
      </c>
    </row>
    <row r="264" spans="1:20" x14ac:dyDescent="0.2">
      <c r="A264" s="13" t="s">
        <v>939</v>
      </c>
      <c r="B264" s="14" t="s">
        <v>537</v>
      </c>
      <c r="C264" s="53">
        <v>592685.84734199999</v>
      </c>
      <c r="D264" s="53">
        <v>6239402.7890499998</v>
      </c>
      <c r="E264" s="14">
        <v>1</v>
      </c>
      <c r="F264" s="14"/>
      <c r="G264" s="14">
        <v>1</v>
      </c>
      <c r="H264" s="14"/>
      <c r="I264" s="14">
        <v>1</v>
      </c>
      <c r="J264" s="14">
        <v>0</v>
      </c>
      <c r="K264" s="14">
        <v>0</v>
      </c>
      <c r="L264" s="14">
        <f>IF(ISERROR(VLOOKUP(surveyHistory!A264,environment93!$A$2:$E$333,5)),0,1)</f>
        <v>1</v>
      </c>
      <c r="M264" s="14">
        <f>IF(ISBLANK(VLOOKUP(surveyHistory!A264,environment05!$A$2:$E$333,3)),0,1)</f>
        <v>0</v>
      </c>
      <c r="O264" s="15" t="s">
        <v>6</v>
      </c>
      <c r="Q264" s="14">
        <f t="shared" si="19"/>
        <v>4</v>
      </c>
      <c r="R264" s="14">
        <f t="shared" si="20"/>
        <v>1</v>
      </c>
      <c r="S264" s="14">
        <f t="shared" si="21"/>
        <v>1</v>
      </c>
      <c r="T264" s="14">
        <f t="shared" si="22"/>
        <v>2</v>
      </c>
    </row>
    <row r="265" spans="1:20" x14ac:dyDescent="0.2">
      <c r="A265" s="13" t="s">
        <v>940</v>
      </c>
      <c r="B265" s="14" t="s">
        <v>539</v>
      </c>
      <c r="C265" s="53">
        <v>592705.73740800004</v>
      </c>
      <c r="D265" s="53">
        <v>6239600.2066500001</v>
      </c>
      <c r="E265" s="14">
        <v>1</v>
      </c>
      <c r="F265" s="14"/>
      <c r="G265" s="14">
        <v>1</v>
      </c>
      <c r="H265" s="14"/>
      <c r="I265" s="14">
        <v>1</v>
      </c>
      <c r="J265" s="14">
        <v>1</v>
      </c>
      <c r="K265" s="14">
        <v>1</v>
      </c>
      <c r="L265" s="14">
        <f>IF(ISERROR(VLOOKUP(surveyHistory!A265,environment93!$A$2:$E$333,5)),0,1)</f>
        <v>1</v>
      </c>
      <c r="M265" s="14">
        <f>IF(ISBLANK(VLOOKUP(surveyHistory!A265,environment05!$A$2:$E$333,3)),0,1)</f>
        <v>1</v>
      </c>
      <c r="O265" s="15" t="s">
        <v>6</v>
      </c>
      <c r="Q265" s="14">
        <f t="shared" si="19"/>
        <v>7</v>
      </c>
      <c r="R265" s="14">
        <f t="shared" si="20"/>
        <v>3</v>
      </c>
      <c r="S265" s="14">
        <f t="shared" si="21"/>
        <v>2</v>
      </c>
      <c r="T265" s="14">
        <f t="shared" si="22"/>
        <v>2</v>
      </c>
    </row>
    <row r="266" spans="1:20" x14ac:dyDescent="0.2">
      <c r="A266" s="13" t="s">
        <v>941</v>
      </c>
      <c r="B266" s="14" t="s">
        <v>541</v>
      </c>
      <c r="C266" s="53">
        <v>592704.20497399999</v>
      </c>
      <c r="D266" s="53">
        <v>6239694.7187999999</v>
      </c>
      <c r="E266" s="14">
        <v>1</v>
      </c>
      <c r="F266" s="14"/>
      <c r="G266" s="14">
        <v>1</v>
      </c>
      <c r="H266" s="14"/>
      <c r="I266" s="14">
        <v>1</v>
      </c>
      <c r="J266" s="14">
        <v>0</v>
      </c>
      <c r="K266" s="14">
        <v>1</v>
      </c>
      <c r="L266" s="14">
        <f>IF(ISERROR(VLOOKUP(surveyHistory!A266,environment93!$A$2:$E$333,5)),0,1)</f>
        <v>1</v>
      </c>
      <c r="M266" s="14">
        <f>IF(ISBLANK(VLOOKUP(surveyHistory!A266,environment05!$A$2:$E$333,3)),0,1)</f>
        <v>1</v>
      </c>
      <c r="O266" s="15" t="s">
        <v>6</v>
      </c>
      <c r="Q266" s="14">
        <f t="shared" si="19"/>
        <v>6</v>
      </c>
      <c r="R266" s="14">
        <f t="shared" si="20"/>
        <v>2</v>
      </c>
      <c r="S266" s="14">
        <f t="shared" si="21"/>
        <v>2</v>
      </c>
      <c r="T266" s="14">
        <f t="shared" si="22"/>
        <v>2</v>
      </c>
    </row>
    <row r="267" spans="1:20" x14ac:dyDescent="0.2">
      <c r="A267" s="13" t="s">
        <v>942</v>
      </c>
      <c r="B267" s="14" t="s">
        <v>543</v>
      </c>
      <c r="C267" s="53">
        <v>592700.56790899998</v>
      </c>
      <c r="D267" s="53">
        <v>6239803.7900599996</v>
      </c>
      <c r="E267" s="14">
        <v>1</v>
      </c>
      <c r="F267" s="14"/>
      <c r="G267" s="14">
        <v>1</v>
      </c>
      <c r="H267" s="14"/>
      <c r="I267" s="14">
        <v>1</v>
      </c>
      <c r="J267" s="14">
        <v>0</v>
      </c>
      <c r="K267" s="14">
        <v>1</v>
      </c>
      <c r="L267" s="14">
        <f>IF(ISERROR(VLOOKUP(surveyHistory!A267,environment93!$A$2:$E$333,5)),0,1)</f>
        <v>1</v>
      </c>
      <c r="M267" s="14">
        <f>IF(ISBLANK(VLOOKUP(surveyHistory!A267,environment05!$A$2:$E$333,3)),0,1)</f>
        <v>1</v>
      </c>
      <c r="O267" s="15" t="s">
        <v>16</v>
      </c>
      <c r="Q267" s="14">
        <f t="shared" si="19"/>
        <v>6</v>
      </c>
      <c r="R267" s="14">
        <f t="shared" si="20"/>
        <v>2</v>
      </c>
      <c r="S267" s="14">
        <f t="shared" si="21"/>
        <v>2</v>
      </c>
      <c r="T267" s="14">
        <f t="shared" si="22"/>
        <v>2</v>
      </c>
    </row>
    <row r="268" spans="1:20" x14ac:dyDescent="0.2">
      <c r="A268" s="13" t="s">
        <v>943</v>
      </c>
      <c r="B268" s="14" t="s">
        <v>545</v>
      </c>
      <c r="C268" s="53">
        <v>592792.10202700004</v>
      </c>
      <c r="D268" s="53">
        <v>6238292.3835399998</v>
      </c>
      <c r="E268" s="14">
        <v>1</v>
      </c>
      <c r="F268" s="14"/>
      <c r="G268" s="14">
        <v>1</v>
      </c>
      <c r="H268" s="14"/>
      <c r="I268" s="14">
        <v>1</v>
      </c>
      <c r="J268" s="14">
        <v>1</v>
      </c>
      <c r="K268" s="14">
        <v>1</v>
      </c>
      <c r="L268" s="14">
        <f>IF(ISERROR(VLOOKUP(surveyHistory!A268,environment93!$A$2:$E$333,5)),0,1)</f>
        <v>1</v>
      </c>
      <c r="M268" s="14">
        <f>IF(ISBLANK(VLOOKUP(surveyHistory!A268,environment05!$A$2:$E$333,3)),0,1)</f>
        <v>1</v>
      </c>
      <c r="O268" s="15" t="s">
        <v>19</v>
      </c>
      <c r="Q268" s="14">
        <f t="shared" si="19"/>
        <v>7</v>
      </c>
      <c r="R268" s="14">
        <f t="shared" si="20"/>
        <v>3</v>
      </c>
      <c r="S268" s="14">
        <f t="shared" si="21"/>
        <v>2</v>
      </c>
      <c r="T268" s="14">
        <f t="shared" si="22"/>
        <v>2</v>
      </c>
    </row>
    <row r="269" spans="1:20" x14ac:dyDescent="0.2">
      <c r="A269" s="13" t="s">
        <v>944</v>
      </c>
      <c r="B269" s="14" t="s">
        <v>547</v>
      </c>
      <c r="C269" s="53">
        <v>592798.47885499999</v>
      </c>
      <c r="D269" s="53">
        <v>6238396.4583200002</v>
      </c>
      <c r="E269" s="14">
        <v>1</v>
      </c>
      <c r="F269" s="14"/>
      <c r="G269" s="14">
        <v>1</v>
      </c>
      <c r="H269" s="14"/>
      <c r="I269" s="14">
        <v>1</v>
      </c>
      <c r="J269" s="14">
        <v>1</v>
      </c>
      <c r="K269" s="14">
        <v>1</v>
      </c>
      <c r="L269" s="14">
        <f>IF(ISERROR(VLOOKUP(surveyHistory!A269,environment93!$A$2:$E$333,5)),0,1)</f>
        <v>1</v>
      </c>
      <c r="M269" s="14">
        <f>IF(ISBLANK(VLOOKUP(surveyHistory!A269,environment05!$A$2:$E$333,3)),0,1)</f>
        <v>1</v>
      </c>
      <c r="O269" s="15" t="s">
        <v>6</v>
      </c>
      <c r="Q269" s="14">
        <f t="shared" si="19"/>
        <v>7</v>
      </c>
      <c r="R269" s="14">
        <f t="shared" si="20"/>
        <v>3</v>
      </c>
      <c r="S269" s="14">
        <f t="shared" si="21"/>
        <v>2</v>
      </c>
      <c r="T269" s="14">
        <f t="shared" si="22"/>
        <v>2</v>
      </c>
    </row>
    <row r="270" spans="1:20" x14ac:dyDescent="0.2">
      <c r="A270" s="13" t="s">
        <v>945</v>
      </c>
      <c r="B270" s="14" t="s">
        <v>549</v>
      </c>
      <c r="C270" s="53">
        <v>592809.82140599994</v>
      </c>
      <c r="D270" s="53">
        <v>6238497.7753400002</v>
      </c>
      <c r="E270" s="14">
        <v>0</v>
      </c>
      <c r="F270" s="14"/>
      <c r="G270" s="14">
        <v>1</v>
      </c>
      <c r="H270" s="14"/>
      <c r="I270" s="14">
        <v>1</v>
      </c>
      <c r="J270" s="14">
        <v>0</v>
      </c>
      <c r="K270" s="14">
        <v>1</v>
      </c>
      <c r="L270" s="14">
        <f>IF(ISERROR(VLOOKUP(surveyHistory!A270,environment93!$A$2:$E$333,5)),0,1)</f>
        <v>1</v>
      </c>
      <c r="M270" s="14">
        <f>IF(ISBLANK(VLOOKUP(surveyHistory!A270,environment05!$A$2:$E$333,3)),0,1)</f>
        <v>1</v>
      </c>
      <c r="O270" s="15" t="s">
        <v>6</v>
      </c>
      <c r="Q270" s="14">
        <f t="shared" si="19"/>
        <v>5</v>
      </c>
      <c r="R270" s="14">
        <f t="shared" si="20"/>
        <v>2</v>
      </c>
      <c r="S270" s="14">
        <f t="shared" si="21"/>
        <v>2</v>
      </c>
      <c r="T270" s="14">
        <f t="shared" si="22"/>
        <v>1</v>
      </c>
    </row>
    <row r="271" spans="1:20" x14ac:dyDescent="0.2">
      <c r="A271" s="13" t="s">
        <v>946</v>
      </c>
      <c r="B271" s="14" t="s">
        <v>551</v>
      </c>
      <c r="C271" s="53">
        <v>592803.51236699999</v>
      </c>
      <c r="D271" s="53">
        <v>6238580.2898500003</v>
      </c>
      <c r="E271" s="14">
        <v>1</v>
      </c>
      <c r="F271" s="14"/>
      <c r="G271" s="14">
        <v>1</v>
      </c>
      <c r="H271" s="14"/>
      <c r="I271" s="14">
        <v>1</v>
      </c>
      <c r="J271" s="14">
        <v>1</v>
      </c>
      <c r="K271" s="14">
        <v>0</v>
      </c>
      <c r="L271" s="14">
        <f>IF(ISERROR(VLOOKUP(surveyHistory!A271,environment93!$A$2:$E$333,5)),0,1)</f>
        <v>1</v>
      </c>
      <c r="M271" s="14">
        <f>IF(ISBLANK(VLOOKUP(surveyHistory!A271,environment05!$A$2:$E$333,3)),0,1)</f>
        <v>0</v>
      </c>
      <c r="O271" s="15" t="s">
        <v>6</v>
      </c>
      <c r="Q271" s="14">
        <f t="shared" si="19"/>
        <v>5</v>
      </c>
      <c r="R271" s="14">
        <f t="shared" si="20"/>
        <v>2</v>
      </c>
      <c r="S271" s="14">
        <f t="shared" si="21"/>
        <v>1</v>
      </c>
      <c r="T271" s="14">
        <f t="shared" si="22"/>
        <v>2</v>
      </c>
    </row>
    <row r="272" spans="1:20" x14ac:dyDescent="0.2">
      <c r="A272" s="13" t="s">
        <v>947</v>
      </c>
      <c r="B272" s="14" t="s">
        <v>552</v>
      </c>
      <c r="C272" s="53">
        <v>592801.21579100005</v>
      </c>
      <c r="D272" s="53">
        <v>6238682.4862500001</v>
      </c>
      <c r="E272" s="14">
        <v>1</v>
      </c>
      <c r="F272" s="14"/>
      <c r="G272" s="14">
        <v>1</v>
      </c>
      <c r="H272" s="14"/>
      <c r="I272" s="14">
        <v>1</v>
      </c>
      <c r="J272" s="14">
        <v>1</v>
      </c>
      <c r="K272" s="14">
        <v>1</v>
      </c>
      <c r="L272" s="14">
        <f>IF(ISERROR(VLOOKUP(surveyHistory!A272,environment93!$A$2:$E$333,5)),0,1)</f>
        <v>1</v>
      </c>
      <c r="M272" s="14">
        <f>IF(ISBLANK(VLOOKUP(surveyHistory!A272,environment05!$A$2:$E$333,3)),0,1)</f>
        <v>1</v>
      </c>
      <c r="O272" s="15" t="s">
        <v>6</v>
      </c>
      <c r="Q272" s="14">
        <f t="shared" si="19"/>
        <v>7</v>
      </c>
      <c r="R272" s="14">
        <f t="shared" si="20"/>
        <v>3</v>
      </c>
      <c r="S272" s="14">
        <f t="shared" si="21"/>
        <v>2</v>
      </c>
      <c r="T272" s="14">
        <f t="shared" si="22"/>
        <v>2</v>
      </c>
    </row>
    <row r="273" spans="1:20" x14ac:dyDescent="0.2">
      <c r="A273" s="13" t="s">
        <v>948</v>
      </c>
      <c r="B273" s="14" t="s">
        <v>555</v>
      </c>
      <c r="C273" s="53">
        <v>592813.44903599995</v>
      </c>
      <c r="D273" s="53">
        <v>6238825.3201700002</v>
      </c>
      <c r="E273" s="14">
        <v>1</v>
      </c>
      <c r="F273" s="14"/>
      <c r="G273" s="14">
        <v>1</v>
      </c>
      <c r="H273" s="14"/>
      <c r="I273" s="14">
        <v>1</v>
      </c>
      <c r="J273" s="14">
        <v>1</v>
      </c>
      <c r="K273" s="14">
        <v>0</v>
      </c>
      <c r="L273" s="14">
        <f>IF(ISERROR(VLOOKUP(surveyHistory!A273,environment93!$A$2:$E$333,5)),0,1)</f>
        <v>1</v>
      </c>
      <c r="M273" s="14">
        <f>IF(ISBLANK(VLOOKUP(surveyHistory!A273,environment05!$A$2:$E$333,3)),0,1)</f>
        <v>0</v>
      </c>
      <c r="O273" s="15" t="s">
        <v>553</v>
      </c>
      <c r="Q273" s="14">
        <f t="shared" si="19"/>
        <v>5</v>
      </c>
      <c r="R273" s="14">
        <f t="shared" si="20"/>
        <v>2</v>
      </c>
      <c r="S273" s="14">
        <f t="shared" si="21"/>
        <v>1</v>
      </c>
      <c r="T273" s="14">
        <f t="shared" si="22"/>
        <v>2</v>
      </c>
    </row>
    <row r="274" spans="1:20" x14ac:dyDescent="0.2">
      <c r="A274" s="13" t="s">
        <v>949</v>
      </c>
      <c r="B274" s="14" t="s">
        <v>557</v>
      </c>
      <c r="C274" s="53">
        <v>592800.39546999999</v>
      </c>
      <c r="D274" s="53">
        <v>6238893.7926099999</v>
      </c>
      <c r="E274" s="14">
        <v>1</v>
      </c>
      <c r="F274" s="14"/>
      <c r="G274" s="14">
        <v>1</v>
      </c>
      <c r="H274" s="14"/>
      <c r="I274" s="14">
        <v>1</v>
      </c>
      <c r="J274" s="14">
        <v>1</v>
      </c>
      <c r="K274" s="14">
        <v>1</v>
      </c>
      <c r="L274" s="14">
        <f>IF(ISERROR(VLOOKUP(surveyHistory!A274,environment93!$A$2:$E$333,5)),0,1)</f>
        <v>1</v>
      </c>
      <c r="M274" s="14">
        <f>IF(ISBLANK(VLOOKUP(surveyHistory!A274,environment05!$A$2:$E$333,3)),0,1)</f>
        <v>1</v>
      </c>
      <c r="O274" s="15" t="s">
        <v>13</v>
      </c>
      <c r="Q274" s="14">
        <f t="shared" si="19"/>
        <v>7</v>
      </c>
      <c r="R274" s="14">
        <f t="shared" si="20"/>
        <v>3</v>
      </c>
      <c r="S274" s="14">
        <f t="shared" si="21"/>
        <v>2</v>
      </c>
      <c r="T274" s="14">
        <f t="shared" si="22"/>
        <v>2</v>
      </c>
    </row>
    <row r="275" spans="1:20" x14ac:dyDescent="0.2">
      <c r="A275" s="13" t="s">
        <v>950</v>
      </c>
      <c r="B275" s="14" t="s">
        <v>558</v>
      </c>
      <c r="C275" s="53">
        <v>592800.40345600003</v>
      </c>
      <c r="D275" s="53">
        <v>6239004.8092700001</v>
      </c>
      <c r="E275" s="14">
        <v>1</v>
      </c>
      <c r="F275" s="14"/>
      <c r="G275" s="14">
        <v>1</v>
      </c>
      <c r="H275" s="14"/>
      <c r="I275" s="14">
        <v>1</v>
      </c>
      <c r="J275" s="14">
        <v>0</v>
      </c>
      <c r="K275" s="14">
        <v>1</v>
      </c>
      <c r="L275" s="14">
        <f>IF(ISERROR(VLOOKUP(surveyHistory!A275,environment93!$A$2:$E$333,5)),0,1)</f>
        <v>1</v>
      </c>
      <c r="M275" s="14">
        <f>IF(ISBLANK(VLOOKUP(surveyHistory!A275,environment05!$A$2:$E$333,3)),0,1)</f>
        <v>1</v>
      </c>
      <c r="O275" s="15" t="s">
        <v>6</v>
      </c>
      <c r="Q275" s="14">
        <f t="shared" si="19"/>
        <v>6</v>
      </c>
      <c r="R275" s="14">
        <f t="shared" si="20"/>
        <v>2</v>
      </c>
      <c r="S275" s="14">
        <f t="shared" si="21"/>
        <v>2</v>
      </c>
      <c r="T275" s="14">
        <f t="shared" si="22"/>
        <v>2</v>
      </c>
    </row>
    <row r="276" spans="1:20" x14ac:dyDescent="0.2">
      <c r="A276" s="13" t="s">
        <v>951</v>
      </c>
      <c r="B276" s="14" t="s">
        <v>560</v>
      </c>
      <c r="C276" s="53">
        <v>592796.87899400003</v>
      </c>
      <c r="D276" s="53">
        <v>6239106.50856</v>
      </c>
      <c r="E276" s="14">
        <v>1</v>
      </c>
      <c r="F276" s="14"/>
      <c r="G276" s="14">
        <v>1</v>
      </c>
      <c r="H276" s="14"/>
      <c r="I276" s="14">
        <v>1</v>
      </c>
      <c r="J276" s="14">
        <v>1</v>
      </c>
      <c r="K276" s="14">
        <v>1</v>
      </c>
      <c r="L276" s="14">
        <f>IF(ISERROR(VLOOKUP(surveyHistory!A276,environment93!$A$2:$E$333,5)),0,1)</f>
        <v>1</v>
      </c>
      <c r="M276" s="14">
        <f>IF(ISBLANK(VLOOKUP(surveyHistory!A276,environment05!$A$2:$E$333,3)),0,1)</f>
        <v>1</v>
      </c>
      <c r="O276" s="15" t="s">
        <v>6</v>
      </c>
      <c r="Q276" s="14">
        <f t="shared" si="19"/>
        <v>7</v>
      </c>
      <c r="R276" s="14">
        <f t="shared" si="20"/>
        <v>3</v>
      </c>
      <c r="S276" s="14">
        <f t="shared" si="21"/>
        <v>2</v>
      </c>
      <c r="T276" s="14">
        <f t="shared" si="22"/>
        <v>2</v>
      </c>
    </row>
    <row r="277" spans="1:20" x14ac:dyDescent="0.2">
      <c r="A277" s="13" t="s">
        <v>952</v>
      </c>
      <c r="B277" s="14" t="s">
        <v>562</v>
      </c>
      <c r="C277" s="53">
        <v>592800.65662999998</v>
      </c>
      <c r="D277" s="53">
        <v>6239206.9159599999</v>
      </c>
      <c r="E277" s="14">
        <v>1</v>
      </c>
      <c r="F277" s="14"/>
      <c r="G277" s="14">
        <v>1</v>
      </c>
      <c r="H277" s="14"/>
      <c r="I277" s="14">
        <v>1</v>
      </c>
      <c r="J277" s="14">
        <v>1</v>
      </c>
      <c r="K277" s="14">
        <v>0</v>
      </c>
      <c r="L277" s="14">
        <f>IF(ISERROR(VLOOKUP(surveyHistory!A277,environment93!$A$2:$E$333,5)),0,1)</f>
        <v>1</v>
      </c>
      <c r="M277" s="14">
        <f>IF(ISBLANK(VLOOKUP(surveyHistory!A277,environment05!$A$2:$E$333,3)),0,1)</f>
        <v>0</v>
      </c>
      <c r="O277" s="15" t="s">
        <v>561</v>
      </c>
      <c r="Q277" s="14">
        <f t="shared" si="19"/>
        <v>5</v>
      </c>
      <c r="R277" s="14">
        <f t="shared" si="20"/>
        <v>2</v>
      </c>
      <c r="S277" s="14">
        <f t="shared" si="21"/>
        <v>1</v>
      </c>
      <c r="T277" s="14">
        <f t="shared" si="22"/>
        <v>2</v>
      </c>
    </row>
    <row r="278" spans="1:20" x14ac:dyDescent="0.2">
      <c r="A278" s="13" t="s">
        <v>953</v>
      </c>
      <c r="B278" s="14" t="s">
        <v>564</v>
      </c>
      <c r="C278" s="53">
        <v>592806.51172299997</v>
      </c>
      <c r="D278" s="53">
        <v>6239304.3865099996</v>
      </c>
      <c r="E278" s="14">
        <v>1</v>
      </c>
      <c r="F278" s="14"/>
      <c r="G278" s="14">
        <v>1</v>
      </c>
      <c r="H278" s="14"/>
      <c r="I278" s="14">
        <v>1</v>
      </c>
      <c r="J278" s="14">
        <v>0</v>
      </c>
      <c r="K278" s="14">
        <v>1</v>
      </c>
      <c r="L278" s="14">
        <f>IF(ISERROR(VLOOKUP(surveyHistory!A278,environment93!$A$2:$E$333,5)),0,1)</f>
        <v>1</v>
      </c>
      <c r="M278" s="14">
        <f>IF(ISBLANK(VLOOKUP(surveyHistory!A278,environment05!$A$2:$E$333,3)),0,1)</f>
        <v>1</v>
      </c>
      <c r="O278" s="15" t="s">
        <v>6</v>
      </c>
      <c r="Q278" s="14">
        <f t="shared" si="19"/>
        <v>6</v>
      </c>
      <c r="R278" s="14">
        <f t="shared" si="20"/>
        <v>2</v>
      </c>
      <c r="S278" s="14">
        <f t="shared" si="21"/>
        <v>2</v>
      </c>
      <c r="T278" s="14">
        <f t="shared" si="22"/>
        <v>2</v>
      </c>
    </row>
    <row r="279" spans="1:20" x14ac:dyDescent="0.2">
      <c r="A279" s="13" t="s">
        <v>954</v>
      </c>
      <c r="B279" s="14" t="s">
        <v>566</v>
      </c>
      <c r="C279" s="53">
        <v>592800.387598</v>
      </c>
      <c r="D279" s="53">
        <v>6239400.2490699999</v>
      </c>
      <c r="E279" s="14">
        <v>1</v>
      </c>
      <c r="F279" s="14"/>
      <c r="G279" s="14">
        <v>1</v>
      </c>
      <c r="H279" s="14"/>
      <c r="I279" s="14">
        <v>1</v>
      </c>
      <c r="J279" s="14">
        <v>1</v>
      </c>
      <c r="K279" s="14">
        <v>1</v>
      </c>
      <c r="L279" s="14">
        <f>IF(ISERROR(VLOOKUP(surveyHistory!A279,environment93!$A$2:$E$333,5)),0,1)</f>
        <v>1</v>
      </c>
      <c r="M279" s="14">
        <f>IF(ISBLANK(VLOOKUP(surveyHistory!A279,environment05!$A$2:$E$333,3)),0,1)</f>
        <v>1</v>
      </c>
      <c r="O279" s="15" t="s">
        <v>6</v>
      </c>
      <c r="Q279" s="14">
        <f t="shared" si="19"/>
        <v>7</v>
      </c>
      <c r="R279" s="14">
        <f t="shared" si="20"/>
        <v>3</v>
      </c>
      <c r="S279" s="14">
        <f t="shared" si="21"/>
        <v>2</v>
      </c>
      <c r="T279" s="14">
        <f t="shared" si="22"/>
        <v>2</v>
      </c>
    </row>
    <row r="280" spans="1:20" x14ac:dyDescent="0.2">
      <c r="A280" s="13" t="s">
        <v>955</v>
      </c>
      <c r="B280" s="14" t="s">
        <v>568</v>
      </c>
      <c r="C280" s="53">
        <v>592799.93876599998</v>
      </c>
      <c r="D280" s="53">
        <v>6239796.0853500003</v>
      </c>
      <c r="E280" s="14">
        <v>1</v>
      </c>
      <c r="F280" s="14"/>
      <c r="G280" s="14">
        <v>1</v>
      </c>
      <c r="H280" s="14"/>
      <c r="I280" s="14">
        <v>1</v>
      </c>
      <c r="J280" s="14">
        <v>0</v>
      </c>
      <c r="K280" s="14">
        <v>1</v>
      </c>
      <c r="L280" s="14">
        <f>IF(ISERROR(VLOOKUP(surveyHistory!A280,environment93!$A$2:$E$333,5)),0,1)</f>
        <v>1</v>
      </c>
      <c r="M280" s="14">
        <f>IF(ISBLANK(VLOOKUP(surveyHistory!A280,environment05!$A$2:$E$333,3)),0,1)</f>
        <v>1</v>
      </c>
      <c r="O280" s="15" t="s">
        <v>13</v>
      </c>
      <c r="Q280" s="14">
        <f t="shared" si="19"/>
        <v>6</v>
      </c>
      <c r="R280" s="14">
        <f t="shared" si="20"/>
        <v>2</v>
      </c>
      <c r="S280" s="14">
        <f t="shared" si="21"/>
        <v>2</v>
      </c>
      <c r="T280" s="14">
        <f t="shared" si="22"/>
        <v>2</v>
      </c>
    </row>
    <row r="281" spans="1:20" x14ac:dyDescent="0.2">
      <c r="A281" s="13" t="s">
        <v>956</v>
      </c>
      <c r="B281" s="14" t="s">
        <v>570</v>
      </c>
      <c r="C281" s="53">
        <v>592798.51713199995</v>
      </c>
      <c r="D281" s="53">
        <v>6239896.6449999996</v>
      </c>
      <c r="E281" s="14">
        <v>1</v>
      </c>
      <c r="F281" s="14"/>
      <c r="G281" s="14">
        <v>1</v>
      </c>
      <c r="H281" s="14"/>
      <c r="I281" s="14">
        <v>1</v>
      </c>
      <c r="J281" s="14">
        <v>1</v>
      </c>
      <c r="K281" s="14">
        <v>1</v>
      </c>
      <c r="L281" s="14">
        <f>IF(ISERROR(VLOOKUP(surveyHistory!A281,environment93!$A$2:$E$333,5)),0,1)</f>
        <v>1</v>
      </c>
      <c r="M281" s="14">
        <f>IF(ISBLANK(VLOOKUP(surveyHistory!A281,environment05!$A$2:$E$333,3)),0,1)</f>
        <v>1</v>
      </c>
      <c r="O281" s="15" t="s">
        <v>6</v>
      </c>
      <c r="Q281" s="14">
        <f t="shared" si="19"/>
        <v>7</v>
      </c>
      <c r="R281" s="14">
        <f t="shared" si="20"/>
        <v>3</v>
      </c>
      <c r="S281" s="14">
        <f t="shared" si="21"/>
        <v>2</v>
      </c>
      <c r="T281" s="14">
        <f t="shared" si="22"/>
        <v>2</v>
      </c>
    </row>
    <row r="282" spans="1:20" x14ac:dyDescent="0.2">
      <c r="A282" s="13" t="s">
        <v>957</v>
      </c>
      <c r="B282" s="14" t="s">
        <v>572</v>
      </c>
      <c r="C282" s="53">
        <v>592804.14643299999</v>
      </c>
      <c r="D282" s="53">
        <v>6239991.7304199999</v>
      </c>
      <c r="E282" s="14">
        <v>1</v>
      </c>
      <c r="F282" s="14"/>
      <c r="G282" s="14">
        <v>1</v>
      </c>
      <c r="H282" s="14"/>
      <c r="I282" s="14">
        <v>1</v>
      </c>
      <c r="J282" s="14">
        <v>1</v>
      </c>
      <c r="K282" s="14">
        <v>1</v>
      </c>
      <c r="L282" s="14">
        <f>IF(ISERROR(VLOOKUP(surveyHistory!A282,environment93!$A$2:$E$333,5)),0,1)</f>
        <v>1</v>
      </c>
      <c r="M282" s="14">
        <f>IF(ISBLANK(VLOOKUP(surveyHistory!A282,environment05!$A$2:$E$333,3)),0,1)</f>
        <v>1</v>
      </c>
      <c r="O282" s="15" t="s">
        <v>6</v>
      </c>
      <c r="Q282" s="14">
        <f t="shared" si="19"/>
        <v>7</v>
      </c>
      <c r="R282" s="14">
        <f t="shared" si="20"/>
        <v>3</v>
      </c>
      <c r="S282" s="14">
        <f t="shared" si="21"/>
        <v>2</v>
      </c>
      <c r="T282" s="14">
        <f t="shared" si="22"/>
        <v>2</v>
      </c>
    </row>
    <row r="283" spans="1:20" x14ac:dyDescent="0.2">
      <c r="A283" s="13" t="s">
        <v>958</v>
      </c>
      <c r="B283" s="14" t="s">
        <v>574</v>
      </c>
      <c r="C283" s="53">
        <v>592807.55143200001</v>
      </c>
      <c r="D283" s="53">
        <v>6240101.6585100004</v>
      </c>
      <c r="E283" s="14">
        <v>1</v>
      </c>
      <c r="F283" s="14"/>
      <c r="G283" s="14">
        <v>1</v>
      </c>
      <c r="H283" s="14"/>
      <c r="I283" s="14">
        <v>1</v>
      </c>
      <c r="J283" s="14">
        <v>1</v>
      </c>
      <c r="K283" s="14">
        <v>1</v>
      </c>
      <c r="L283" s="14">
        <f>IF(ISERROR(VLOOKUP(surveyHistory!A283,environment93!$A$2:$E$333,5)),0,1)</f>
        <v>1</v>
      </c>
      <c r="M283" s="14">
        <f>IF(ISBLANK(VLOOKUP(surveyHistory!A283,environment05!$A$2:$E$333,3)),0,1)</f>
        <v>1</v>
      </c>
      <c r="O283" s="15" t="s">
        <v>6</v>
      </c>
      <c r="Q283" s="14">
        <f t="shared" si="19"/>
        <v>7</v>
      </c>
      <c r="R283" s="14">
        <f t="shared" si="20"/>
        <v>3</v>
      </c>
      <c r="S283" s="14">
        <f t="shared" si="21"/>
        <v>2</v>
      </c>
      <c r="T283" s="14">
        <f t="shared" si="22"/>
        <v>2</v>
      </c>
    </row>
    <row r="284" spans="1:20" x14ac:dyDescent="0.2">
      <c r="A284" s="13" t="s">
        <v>959</v>
      </c>
      <c r="B284" s="14" t="s">
        <v>576</v>
      </c>
      <c r="C284" s="53">
        <v>592906.11541800003</v>
      </c>
      <c r="D284" s="53">
        <v>6238197.63332</v>
      </c>
      <c r="E284" s="14">
        <v>1</v>
      </c>
      <c r="F284" s="14"/>
      <c r="G284" s="14">
        <v>1</v>
      </c>
      <c r="H284" s="14"/>
      <c r="I284" s="14">
        <v>1</v>
      </c>
      <c r="J284" s="14">
        <v>0</v>
      </c>
      <c r="K284" s="14">
        <v>1</v>
      </c>
      <c r="L284" s="14">
        <f>IF(ISERROR(VLOOKUP(surveyHistory!A284,environment93!$A$2:$E$333,5)),0,1)</f>
        <v>1</v>
      </c>
      <c r="M284" s="14">
        <f>IF(ISBLANK(VLOOKUP(surveyHistory!A284,environment05!$A$2:$E$333,3)),0,1)</f>
        <v>1</v>
      </c>
      <c r="O284" s="15" t="s">
        <v>6</v>
      </c>
      <c r="Q284" s="14">
        <f t="shared" si="19"/>
        <v>6</v>
      </c>
      <c r="R284" s="14">
        <f t="shared" si="20"/>
        <v>2</v>
      </c>
      <c r="S284" s="14">
        <f t="shared" si="21"/>
        <v>2</v>
      </c>
      <c r="T284" s="14">
        <f t="shared" si="22"/>
        <v>2</v>
      </c>
    </row>
    <row r="285" spans="1:20" x14ac:dyDescent="0.2">
      <c r="A285" s="13" t="s">
        <v>960</v>
      </c>
      <c r="B285" s="14" t="s">
        <v>578</v>
      </c>
      <c r="C285" s="53">
        <v>592890.27950199996</v>
      </c>
      <c r="D285" s="53">
        <v>6238292.6334600002</v>
      </c>
      <c r="E285" s="14">
        <v>1</v>
      </c>
      <c r="F285" s="14"/>
      <c r="G285" s="14">
        <v>1</v>
      </c>
      <c r="H285" s="14"/>
      <c r="I285" s="14">
        <v>1</v>
      </c>
      <c r="J285" s="14">
        <v>1</v>
      </c>
      <c r="K285" s="14">
        <v>1</v>
      </c>
      <c r="L285" s="14">
        <f>IF(ISERROR(VLOOKUP(surveyHistory!A285,environment93!$A$2:$E$333,5)),0,1)</f>
        <v>1</v>
      </c>
      <c r="M285" s="14">
        <f>IF(ISBLANK(VLOOKUP(surveyHistory!A285,environment05!$A$2:$E$333,3)),0,1)</f>
        <v>1</v>
      </c>
      <c r="O285" s="15" t="s">
        <v>6</v>
      </c>
      <c r="Q285" s="14">
        <f t="shared" si="19"/>
        <v>7</v>
      </c>
      <c r="R285" s="14">
        <f t="shared" si="20"/>
        <v>3</v>
      </c>
      <c r="S285" s="14">
        <f t="shared" si="21"/>
        <v>2</v>
      </c>
      <c r="T285" s="14">
        <f t="shared" si="22"/>
        <v>2</v>
      </c>
    </row>
    <row r="286" spans="1:20" x14ac:dyDescent="0.2">
      <c r="A286" s="13" t="s">
        <v>961</v>
      </c>
      <c r="B286" s="14" t="s">
        <v>580</v>
      </c>
      <c r="C286" s="53">
        <v>592905.11299699999</v>
      </c>
      <c r="D286" s="53">
        <v>6238389.3731800001</v>
      </c>
      <c r="E286" s="14">
        <v>1</v>
      </c>
      <c r="F286" s="14"/>
      <c r="G286" s="14">
        <v>1</v>
      </c>
      <c r="H286" s="14"/>
      <c r="I286" s="14">
        <v>1</v>
      </c>
      <c r="J286" s="14">
        <v>0</v>
      </c>
      <c r="K286" s="14">
        <v>1</v>
      </c>
      <c r="L286" s="14">
        <f>IF(ISERROR(VLOOKUP(surveyHistory!A286,environment93!$A$2:$E$333,5)),0,1)</f>
        <v>1</v>
      </c>
      <c r="M286" s="14">
        <f>IF(ISBLANK(VLOOKUP(surveyHistory!A286,environment05!$A$2:$E$333,3)),0,1)</f>
        <v>1</v>
      </c>
      <c r="O286" s="15" t="s">
        <v>6</v>
      </c>
      <c r="Q286" s="14">
        <f t="shared" si="19"/>
        <v>6</v>
      </c>
      <c r="R286" s="14">
        <f t="shared" si="20"/>
        <v>2</v>
      </c>
      <c r="S286" s="14">
        <f t="shared" si="21"/>
        <v>2</v>
      </c>
      <c r="T286" s="14">
        <f t="shared" si="22"/>
        <v>2</v>
      </c>
    </row>
    <row r="287" spans="1:20" x14ac:dyDescent="0.2">
      <c r="A287" s="13" t="s">
        <v>962</v>
      </c>
      <c r="B287" s="14" t="s">
        <v>582</v>
      </c>
      <c r="C287" s="53">
        <v>592922.50153999997</v>
      </c>
      <c r="D287" s="53">
        <v>6238471.8916300004</v>
      </c>
      <c r="E287" s="14">
        <v>1</v>
      </c>
      <c r="F287" s="14"/>
      <c r="G287" s="14">
        <v>1</v>
      </c>
      <c r="H287" s="14"/>
      <c r="I287" s="14">
        <v>1</v>
      </c>
      <c r="J287" s="14">
        <v>1</v>
      </c>
      <c r="K287" s="14">
        <v>1</v>
      </c>
      <c r="L287" s="14">
        <f>IF(ISERROR(VLOOKUP(surveyHistory!A287,environment93!$A$2:$E$333,5)),0,1)</f>
        <v>1</v>
      </c>
      <c r="M287" s="14">
        <f>IF(ISBLANK(VLOOKUP(surveyHistory!A287,environment05!$A$2:$E$333,3)),0,1)</f>
        <v>1</v>
      </c>
      <c r="O287" s="15" t="s">
        <v>6</v>
      </c>
      <c r="Q287" s="14">
        <f t="shared" si="19"/>
        <v>7</v>
      </c>
      <c r="R287" s="14">
        <f t="shared" si="20"/>
        <v>3</v>
      </c>
      <c r="S287" s="14">
        <f t="shared" si="21"/>
        <v>2</v>
      </c>
      <c r="T287" s="14">
        <f t="shared" si="22"/>
        <v>2</v>
      </c>
    </row>
    <row r="288" spans="1:20" x14ac:dyDescent="0.2">
      <c r="A288" s="13" t="s">
        <v>963</v>
      </c>
      <c r="B288" s="14" t="s">
        <v>584</v>
      </c>
      <c r="C288" s="53">
        <v>592894.81215200003</v>
      </c>
      <c r="D288" s="53">
        <v>6238589.7957699997</v>
      </c>
      <c r="E288" s="14">
        <v>1</v>
      </c>
      <c r="F288" s="14"/>
      <c r="G288" s="14">
        <v>1</v>
      </c>
      <c r="H288" s="14"/>
      <c r="I288" s="14">
        <v>1</v>
      </c>
      <c r="J288" s="14">
        <v>1</v>
      </c>
      <c r="K288" s="14">
        <v>1</v>
      </c>
      <c r="L288" s="14">
        <f>IF(ISERROR(VLOOKUP(surveyHistory!A288,environment93!$A$2:$E$333,5)),0,1)</f>
        <v>1</v>
      </c>
      <c r="M288" s="14">
        <f>IF(ISBLANK(VLOOKUP(surveyHistory!A288,environment05!$A$2:$E$333,3)),0,1)</f>
        <v>1</v>
      </c>
      <c r="O288" s="15" t="s">
        <v>6</v>
      </c>
      <c r="Q288" s="14">
        <f t="shared" si="19"/>
        <v>7</v>
      </c>
      <c r="R288" s="14">
        <f t="shared" si="20"/>
        <v>3</v>
      </c>
      <c r="S288" s="14">
        <f t="shared" si="21"/>
        <v>2</v>
      </c>
      <c r="T288" s="14">
        <f t="shared" si="22"/>
        <v>2</v>
      </c>
    </row>
    <row r="289" spans="1:20" x14ac:dyDescent="0.2">
      <c r="A289" s="13" t="s">
        <v>964</v>
      </c>
      <c r="B289" s="14" t="s">
        <v>586</v>
      </c>
      <c r="C289" s="53">
        <v>592902.66974399996</v>
      </c>
      <c r="D289" s="53">
        <v>6238683.6652899999</v>
      </c>
      <c r="E289" s="14">
        <v>1</v>
      </c>
      <c r="F289" s="14"/>
      <c r="G289" s="14">
        <v>1</v>
      </c>
      <c r="H289" s="14"/>
      <c r="I289" s="14">
        <v>1</v>
      </c>
      <c r="J289" s="14">
        <v>1</v>
      </c>
      <c r="K289" s="14">
        <v>1</v>
      </c>
      <c r="L289" s="14">
        <f>IF(ISERROR(VLOOKUP(surveyHistory!A289,environment93!$A$2:$E$333,5)),0,1)</f>
        <v>1</v>
      </c>
      <c r="M289" s="14">
        <f>IF(ISBLANK(VLOOKUP(surveyHistory!A289,environment05!$A$2:$E$333,3)),0,1)</f>
        <v>1</v>
      </c>
      <c r="O289" s="15" t="s">
        <v>6</v>
      </c>
      <c r="Q289" s="14">
        <f t="shared" si="19"/>
        <v>7</v>
      </c>
      <c r="R289" s="14">
        <f t="shared" si="20"/>
        <v>3</v>
      </c>
      <c r="S289" s="14">
        <f t="shared" si="21"/>
        <v>2</v>
      </c>
      <c r="T289" s="14">
        <f t="shared" si="22"/>
        <v>2</v>
      </c>
    </row>
    <row r="290" spans="1:20" x14ac:dyDescent="0.2">
      <c r="A290" s="13" t="s">
        <v>965</v>
      </c>
      <c r="B290" s="14" t="s">
        <v>588</v>
      </c>
      <c r="C290" s="53">
        <v>592891.61800500005</v>
      </c>
      <c r="D290" s="53">
        <v>6238789.8672200004</v>
      </c>
      <c r="E290" s="14">
        <v>1</v>
      </c>
      <c r="F290" s="14"/>
      <c r="G290" s="14">
        <v>1</v>
      </c>
      <c r="H290" s="14"/>
      <c r="I290" s="14">
        <v>1</v>
      </c>
      <c r="J290" s="14">
        <v>1</v>
      </c>
      <c r="K290" s="14">
        <v>1</v>
      </c>
      <c r="L290" s="14">
        <f>IF(ISERROR(VLOOKUP(surveyHistory!A290,environment93!$A$2:$E$333,5)),0,1)</f>
        <v>1</v>
      </c>
      <c r="M290" s="14">
        <f>IF(ISBLANK(VLOOKUP(surveyHistory!A290,environment05!$A$2:$E$333,3)),0,1)</f>
        <v>1</v>
      </c>
      <c r="O290" s="15" t="s">
        <v>6</v>
      </c>
      <c r="Q290" s="14">
        <f t="shared" si="19"/>
        <v>7</v>
      </c>
      <c r="R290" s="14">
        <f t="shared" si="20"/>
        <v>3</v>
      </c>
      <c r="S290" s="14">
        <f t="shared" si="21"/>
        <v>2</v>
      </c>
      <c r="T290" s="14">
        <f t="shared" si="22"/>
        <v>2</v>
      </c>
    </row>
    <row r="291" spans="1:20" x14ac:dyDescent="0.2">
      <c r="A291" s="13" t="s">
        <v>966</v>
      </c>
      <c r="B291" s="14" t="s">
        <v>590</v>
      </c>
      <c r="C291" s="53">
        <v>592895.36917800002</v>
      </c>
      <c r="D291" s="53">
        <v>6238892.9617400002</v>
      </c>
      <c r="E291" s="14">
        <v>1</v>
      </c>
      <c r="F291" s="14"/>
      <c r="G291" s="14">
        <v>1</v>
      </c>
      <c r="H291" s="14"/>
      <c r="I291" s="14">
        <v>1</v>
      </c>
      <c r="J291" s="14">
        <v>1</v>
      </c>
      <c r="K291" s="14">
        <v>1</v>
      </c>
      <c r="L291" s="14">
        <f>IF(ISERROR(VLOOKUP(surveyHistory!A291,environment93!$A$2:$E$333,5)),0,1)</f>
        <v>1</v>
      </c>
      <c r="M291" s="14">
        <f>IF(ISBLANK(VLOOKUP(surveyHistory!A291,environment05!$A$2:$E$333,3)),0,1)</f>
        <v>1</v>
      </c>
      <c r="O291" s="15" t="s">
        <v>13</v>
      </c>
      <c r="Q291" s="14">
        <f t="shared" si="19"/>
        <v>7</v>
      </c>
      <c r="R291" s="14">
        <f t="shared" si="20"/>
        <v>3</v>
      </c>
      <c r="S291" s="14">
        <f t="shared" si="21"/>
        <v>2</v>
      </c>
      <c r="T291" s="14">
        <f t="shared" si="22"/>
        <v>2</v>
      </c>
    </row>
    <row r="292" spans="1:20" x14ac:dyDescent="0.2">
      <c r="A292" s="13" t="s">
        <v>967</v>
      </c>
      <c r="B292" s="14" t="s">
        <v>592</v>
      </c>
      <c r="C292" s="53">
        <v>592907.93531099998</v>
      </c>
      <c r="D292" s="53">
        <v>6238994.1095700003</v>
      </c>
      <c r="E292" s="14">
        <v>0</v>
      </c>
      <c r="F292" s="14"/>
      <c r="G292" s="14">
        <v>1</v>
      </c>
      <c r="H292" s="14"/>
      <c r="I292" s="14">
        <v>1</v>
      </c>
      <c r="J292" s="14">
        <v>0</v>
      </c>
      <c r="K292" s="14">
        <v>0</v>
      </c>
      <c r="L292" s="14">
        <f>IF(ISERROR(VLOOKUP(surveyHistory!A292,environment93!$A$2:$E$333,5)),0,1)</f>
        <v>1</v>
      </c>
      <c r="M292" s="14">
        <f>IF(ISBLANK(VLOOKUP(surveyHistory!A292,environment05!$A$2:$E$333,3)),0,1)</f>
        <v>0</v>
      </c>
      <c r="O292" s="15" t="s">
        <v>13</v>
      </c>
      <c r="Q292" s="14">
        <f t="shared" si="19"/>
        <v>3</v>
      </c>
      <c r="R292" s="14">
        <f t="shared" si="20"/>
        <v>1</v>
      </c>
      <c r="S292" s="14">
        <f t="shared" si="21"/>
        <v>1</v>
      </c>
      <c r="T292" s="14">
        <f t="shared" si="22"/>
        <v>1</v>
      </c>
    </row>
    <row r="293" spans="1:20" x14ac:dyDescent="0.2">
      <c r="A293" s="13" t="s">
        <v>968</v>
      </c>
      <c r="B293" s="14" t="s">
        <v>594</v>
      </c>
      <c r="C293" s="53">
        <v>592868.91542900004</v>
      </c>
      <c r="D293" s="53">
        <v>6239092.4284300003</v>
      </c>
      <c r="E293" s="14">
        <v>1</v>
      </c>
      <c r="F293" s="14"/>
      <c r="G293" s="14">
        <v>1</v>
      </c>
      <c r="H293" s="14"/>
      <c r="I293" s="14">
        <v>1</v>
      </c>
      <c r="J293" s="14">
        <v>1</v>
      </c>
      <c r="K293" s="14">
        <v>1</v>
      </c>
      <c r="L293" s="14">
        <f>IF(ISERROR(VLOOKUP(surveyHistory!A293,environment93!$A$2:$E$333,5)),0,1)</f>
        <v>1</v>
      </c>
      <c r="M293" s="14">
        <f>IF(ISBLANK(VLOOKUP(surveyHistory!A293,environment05!$A$2:$E$333,3)),0,1)</f>
        <v>1</v>
      </c>
      <c r="O293" s="15" t="s">
        <v>6</v>
      </c>
      <c r="Q293" s="14">
        <f t="shared" si="19"/>
        <v>7</v>
      </c>
      <c r="R293" s="14">
        <f t="shared" si="20"/>
        <v>3</v>
      </c>
      <c r="S293" s="14">
        <f t="shared" si="21"/>
        <v>2</v>
      </c>
      <c r="T293" s="14">
        <f t="shared" si="22"/>
        <v>2</v>
      </c>
    </row>
    <row r="294" spans="1:20" x14ac:dyDescent="0.2">
      <c r="A294" s="13" t="s">
        <v>969</v>
      </c>
      <c r="B294" s="14" t="s">
        <v>596</v>
      </c>
      <c r="C294" s="53">
        <v>592911.60995499999</v>
      </c>
      <c r="D294" s="53">
        <v>6239209.2686700001</v>
      </c>
      <c r="E294" s="14">
        <v>1</v>
      </c>
      <c r="F294" s="14"/>
      <c r="G294" s="14">
        <v>1</v>
      </c>
      <c r="H294" s="14"/>
      <c r="I294" s="14">
        <v>1</v>
      </c>
      <c r="J294" s="14">
        <v>1</v>
      </c>
      <c r="K294" s="14">
        <v>1</v>
      </c>
      <c r="L294" s="14">
        <f>IF(ISERROR(VLOOKUP(surveyHistory!A294,environment93!$A$2:$E$333,5)),0,1)</f>
        <v>1</v>
      </c>
      <c r="M294" s="14">
        <f>IF(ISBLANK(VLOOKUP(surveyHistory!A294,environment05!$A$2:$E$333,3)),0,1)</f>
        <v>1</v>
      </c>
      <c r="O294" s="15" t="s">
        <v>6</v>
      </c>
      <c r="Q294" s="14">
        <f t="shared" si="19"/>
        <v>7</v>
      </c>
      <c r="R294" s="14">
        <f t="shared" si="20"/>
        <v>3</v>
      </c>
      <c r="S294" s="14">
        <f t="shared" si="21"/>
        <v>2</v>
      </c>
      <c r="T294" s="14">
        <f t="shared" si="22"/>
        <v>2</v>
      </c>
    </row>
    <row r="295" spans="1:20" x14ac:dyDescent="0.2">
      <c r="A295" s="13" t="s">
        <v>970</v>
      </c>
      <c r="B295" s="14" t="s">
        <v>598</v>
      </c>
      <c r="C295" s="53">
        <v>592897.58426200005</v>
      </c>
      <c r="D295" s="53">
        <v>6239302.1551599996</v>
      </c>
      <c r="E295" s="14">
        <v>1</v>
      </c>
      <c r="F295" s="14"/>
      <c r="G295" s="14">
        <v>1</v>
      </c>
      <c r="H295" s="14"/>
      <c r="I295" s="14">
        <v>1</v>
      </c>
      <c r="J295" s="14">
        <v>1</v>
      </c>
      <c r="K295" s="14">
        <v>1</v>
      </c>
      <c r="L295" s="14">
        <f>IF(ISERROR(VLOOKUP(surveyHistory!A295,environment93!$A$2:$E$333,5)),0,1)</f>
        <v>1</v>
      </c>
      <c r="M295" s="14">
        <f>IF(ISBLANK(VLOOKUP(surveyHistory!A295,environment05!$A$2:$E$333,3)),0,1)</f>
        <v>1</v>
      </c>
      <c r="O295" s="15" t="s">
        <v>16</v>
      </c>
      <c r="Q295" s="14">
        <f t="shared" si="19"/>
        <v>7</v>
      </c>
      <c r="R295" s="14">
        <f t="shared" si="20"/>
        <v>3</v>
      </c>
      <c r="S295" s="14">
        <f t="shared" si="21"/>
        <v>2</v>
      </c>
      <c r="T295" s="14">
        <f t="shared" si="22"/>
        <v>2</v>
      </c>
    </row>
    <row r="296" spans="1:20" x14ac:dyDescent="0.2">
      <c r="A296" s="13" t="s">
        <v>971</v>
      </c>
      <c r="B296" s="14" t="s">
        <v>600</v>
      </c>
      <c r="C296" s="53">
        <v>592911.12874199997</v>
      </c>
      <c r="D296" s="53">
        <v>6239404.4189099995</v>
      </c>
      <c r="E296" s="14">
        <v>1</v>
      </c>
      <c r="F296" s="14"/>
      <c r="G296" s="14">
        <v>1</v>
      </c>
      <c r="H296" s="14"/>
      <c r="I296" s="14">
        <v>1</v>
      </c>
      <c r="J296" s="14">
        <v>1</v>
      </c>
      <c r="K296" s="14">
        <v>0</v>
      </c>
      <c r="L296" s="14">
        <f>IF(ISERROR(VLOOKUP(surveyHistory!A296,environment93!$A$2:$E$333,5)),0,1)</f>
        <v>1</v>
      </c>
      <c r="M296" s="14">
        <f>IF(ISBLANK(VLOOKUP(surveyHistory!A296,environment05!$A$2:$E$333,3)),0,1)</f>
        <v>0</v>
      </c>
      <c r="O296" s="15" t="s">
        <v>6</v>
      </c>
      <c r="Q296" s="14">
        <f t="shared" si="19"/>
        <v>5</v>
      </c>
      <c r="R296" s="14">
        <f t="shared" si="20"/>
        <v>2</v>
      </c>
      <c r="S296" s="14">
        <f t="shared" si="21"/>
        <v>1</v>
      </c>
      <c r="T296" s="14">
        <f t="shared" si="22"/>
        <v>2</v>
      </c>
    </row>
    <row r="297" spans="1:20" x14ac:dyDescent="0.2">
      <c r="A297" s="13" t="s">
        <v>972</v>
      </c>
      <c r="B297" s="14" t="s">
        <v>602</v>
      </c>
      <c r="C297" s="53">
        <v>592905.76126199996</v>
      </c>
      <c r="D297" s="53">
        <v>6240099.8655399997</v>
      </c>
      <c r="E297" s="14">
        <v>1</v>
      </c>
      <c r="F297" s="14"/>
      <c r="G297" s="14">
        <v>1</v>
      </c>
      <c r="H297" s="14"/>
      <c r="I297" s="14">
        <v>1</v>
      </c>
      <c r="J297" s="14">
        <v>1</v>
      </c>
      <c r="K297" s="14">
        <v>1</v>
      </c>
      <c r="L297" s="14">
        <f>IF(ISERROR(VLOOKUP(surveyHistory!A297,environment93!$A$2:$E$333,5)),0,1)</f>
        <v>1</v>
      </c>
      <c r="M297" s="14">
        <f>IF(ISBLANK(VLOOKUP(surveyHistory!A297,environment05!$A$2:$E$333,3)),0,1)</f>
        <v>1</v>
      </c>
      <c r="O297" s="15" t="s">
        <v>6</v>
      </c>
      <c r="Q297" s="14">
        <f t="shared" si="19"/>
        <v>7</v>
      </c>
      <c r="R297" s="14">
        <f t="shared" si="20"/>
        <v>3</v>
      </c>
      <c r="S297" s="14">
        <f t="shared" si="21"/>
        <v>2</v>
      </c>
      <c r="T297" s="14">
        <f t="shared" si="22"/>
        <v>2</v>
      </c>
    </row>
    <row r="298" spans="1:20" x14ac:dyDescent="0.2">
      <c r="A298" s="13" t="s">
        <v>973</v>
      </c>
      <c r="B298" s="14" t="s">
        <v>604</v>
      </c>
      <c r="C298" s="53">
        <v>592905.93319799996</v>
      </c>
      <c r="D298" s="53">
        <v>6240200.1927199997</v>
      </c>
      <c r="E298" s="14">
        <v>1</v>
      </c>
      <c r="F298" s="14"/>
      <c r="G298" s="14">
        <v>1</v>
      </c>
      <c r="H298" s="14"/>
      <c r="I298" s="14">
        <v>1</v>
      </c>
      <c r="J298" s="14">
        <v>1</v>
      </c>
      <c r="K298" s="14">
        <v>0</v>
      </c>
      <c r="L298" s="14">
        <f>IF(ISERROR(VLOOKUP(surveyHistory!A298,environment93!$A$2:$E$333,5)),0,1)</f>
        <v>1</v>
      </c>
      <c r="M298" s="14">
        <f>IF(ISBLANK(VLOOKUP(surveyHistory!A298,environment05!$A$2:$E$333,3)),0,1)</f>
        <v>0</v>
      </c>
      <c r="O298" s="15" t="s">
        <v>19</v>
      </c>
      <c r="Q298" s="14">
        <f t="shared" si="19"/>
        <v>5</v>
      </c>
      <c r="R298" s="14">
        <f t="shared" si="20"/>
        <v>2</v>
      </c>
      <c r="S298" s="14">
        <f t="shared" si="21"/>
        <v>1</v>
      </c>
      <c r="T298" s="14">
        <f t="shared" si="22"/>
        <v>2</v>
      </c>
    </row>
    <row r="299" spans="1:20" x14ac:dyDescent="0.2">
      <c r="A299" s="13" t="s">
        <v>974</v>
      </c>
      <c r="B299" s="14" t="s">
        <v>606</v>
      </c>
      <c r="C299" s="53">
        <v>593005.38429900003</v>
      </c>
      <c r="D299" s="53">
        <v>6238402.5571600003</v>
      </c>
      <c r="E299" s="14">
        <v>1</v>
      </c>
      <c r="F299" s="14"/>
      <c r="G299" s="14">
        <v>1</v>
      </c>
      <c r="H299" s="14"/>
      <c r="I299" s="14">
        <v>1</v>
      </c>
      <c r="J299" s="14">
        <v>1</v>
      </c>
      <c r="K299" s="14">
        <v>0</v>
      </c>
      <c r="L299" s="14">
        <f>IF(ISERROR(VLOOKUP(surveyHistory!A299,environment93!$A$2:$E$333,5)),0,1)</f>
        <v>1</v>
      </c>
      <c r="M299" s="14">
        <f>IF(ISBLANK(VLOOKUP(surveyHistory!A299,environment05!$A$2:$E$333,3)),0,1)</f>
        <v>0</v>
      </c>
      <c r="O299" s="15" t="s">
        <v>110</v>
      </c>
      <c r="Q299" s="14">
        <f t="shared" si="19"/>
        <v>5</v>
      </c>
      <c r="R299" s="14">
        <f t="shared" si="20"/>
        <v>2</v>
      </c>
      <c r="S299" s="14">
        <f t="shared" si="21"/>
        <v>1</v>
      </c>
      <c r="T299" s="14">
        <f t="shared" si="22"/>
        <v>2</v>
      </c>
    </row>
    <row r="300" spans="1:20" x14ac:dyDescent="0.2">
      <c r="A300" s="13" t="s">
        <v>975</v>
      </c>
      <c r="B300" s="14" t="s">
        <v>608</v>
      </c>
      <c r="C300" s="53">
        <v>593000.436598</v>
      </c>
      <c r="D300" s="53">
        <v>6238497.28847</v>
      </c>
      <c r="E300" s="14">
        <v>1</v>
      </c>
      <c r="F300" s="14"/>
      <c r="G300" s="14">
        <v>1</v>
      </c>
      <c r="H300" s="14"/>
      <c r="I300" s="14">
        <v>1</v>
      </c>
      <c r="J300" s="14">
        <v>1</v>
      </c>
      <c r="K300" s="14">
        <v>1</v>
      </c>
      <c r="L300" s="14">
        <f>IF(ISERROR(VLOOKUP(surveyHistory!A300,environment93!$A$2:$E$333,5)),0,1)</f>
        <v>1</v>
      </c>
      <c r="M300" s="14">
        <f>IF(ISBLANK(VLOOKUP(surveyHistory!A300,environment05!$A$2:$E$333,3)),0,1)</f>
        <v>1</v>
      </c>
      <c r="O300" s="15" t="s">
        <v>6</v>
      </c>
      <c r="Q300" s="14">
        <f t="shared" si="19"/>
        <v>7</v>
      </c>
      <c r="R300" s="14">
        <f t="shared" si="20"/>
        <v>3</v>
      </c>
      <c r="S300" s="14">
        <f t="shared" si="21"/>
        <v>2</v>
      </c>
      <c r="T300" s="14">
        <f t="shared" si="22"/>
        <v>2</v>
      </c>
    </row>
    <row r="301" spans="1:20" x14ac:dyDescent="0.2">
      <c r="A301" s="13" t="s">
        <v>976</v>
      </c>
      <c r="B301" s="14" t="s">
        <v>610</v>
      </c>
      <c r="C301" s="53">
        <v>593006.47217299999</v>
      </c>
      <c r="D301" s="53">
        <v>6238598.3035500003</v>
      </c>
      <c r="E301" s="14">
        <v>1</v>
      </c>
      <c r="F301" s="14"/>
      <c r="G301" s="14">
        <v>1</v>
      </c>
      <c r="H301" s="14"/>
      <c r="I301" s="14">
        <v>1</v>
      </c>
      <c r="J301" s="14">
        <v>1</v>
      </c>
      <c r="K301" s="14">
        <v>1</v>
      </c>
      <c r="L301" s="14">
        <f>IF(ISERROR(VLOOKUP(surveyHistory!A301,environment93!$A$2:$E$333,5)),0,1)</f>
        <v>1</v>
      </c>
      <c r="M301" s="14">
        <f>IF(ISBLANK(VLOOKUP(surveyHistory!A301,environment05!$A$2:$E$333,3)),0,1)</f>
        <v>1</v>
      </c>
      <c r="O301" s="15" t="s">
        <v>6</v>
      </c>
      <c r="Q301" s="14">
        <f t="shared" si="19"/>
        <v>7</v>
      </c>
      <c r="R301" s="14">
        <f t="shared" si="20"/>
        <v>3</v>
      </c>
      <c r="S301" s="14">
        <f t="shared" si="21"/>
        <v>2</v>
      </c>
      <c r="T301" s="14">
        <f t="shared" si="22"/>
        <v>2</v>
      </c>
    </row>
    <row r="302" spans="1:20" x14ac:dyDescent="0.2">
      <c r="A302" s="13" t="s">
        <v>977</v>
      </c>
      <c r="B302" s="14" t="s">
        <v>612</v>
      </c>
      <c r="C302" s="53">
        <v>592990.45633099996</v>
      </c>
      <c r="D302" s="53">
        <v>6238701.0497199995</v>
      </c>
      <c r="E302" s="14">
        <v>1</v>
      </c>
      <c r="F302" s="14"/>
      <c r="G302" s="14">
        <v>1</v>
      </c>
      <c r="H302" s="14"/>
      <c r="I302" s="14">
        <v>1</v>
      </c>
      <c r="J302" s="14">
        <v>0</v>
      </c>
      <c r="K302" s="14">
        <v>1</v>
      </c>
      <c r="L302" s="14">
        <f>IF(ISERROR(VLOOKUP(surveyHistory!A302,environment93!$A$2:$E$333,5)),0,1)</f>
        <v>1</v>
      </c>
      <c r="M302" s="14">
        <f>IF(ISBLANK(VLOOKUP(surveyHistory!A302,environment05!$A$2:$E$333,3)),0,1)</f>
        <v>1</v>
      </c>
      <c r="O302" s="15" t="s">
        <v>13</v>
      </c>
      <c r="Q302" s="14">
        <f t="shared" si="19"/>
        <v>6</v>
      </c>
      <c r="R302" s="14">
        <f t="shared" si="20"/>
        <v>2</v>
      </c>
      <c r="S302" s="14">
        <f t="shared" si="21"/>
        <v>2</v>
      </c>
      <c r="T302" s="14">
        <f t="shared" si="22"/>
        <v>2</v>
      </c>
    </row>
    <row r="303" spans="1:20" x14ac:dyDescent="0.2">
      <c r="A303" s="13" t="s">
        <v>978</v>
      </c>
      <c r="B303" s="14" t="s">
        <v>614</v>
      </c>
      <c r="C303" s="53">
        <v>592997.354742</v>
      </c>
      <c r="D303" s="53">
        <v>6238803.8723600004</v>
      </c>
      <c r="E303" s="14">
        <v>0</v>
      </c>
      <c r="F303" s="14"/>
      <c r="G303" s="14">
        <v>1</v>
      </c>
      <c r="H303" s="14"/>
      <c r="I303" s="14">
        <v>0</v>
      </c>
      <c r="J303" s="14">
        <v>0</v>
      </c>
      <c r="K303" s="14">
        <v>0</v>
      </c>
      <c r="L303" s="14">
        <f>IF(ISERROR(VLOOKUP(surveyHistory!A303,environment93!$A$2:$E$333,5)),0,1)</f>
        <v>0</v>
      </c>
      <c r="M303" s="14">
        <f>IF(ISBLANK(VLOOKUP(surveyHistory!A303,environment05!$A$2:$E$333,3)),0,1)</f>
        <v>0</v>
      </c>
      <c r="O303" s="15" t="s">
        <v>13</v>
      </c>
      <c r="Q303" s="14">
        <f t="shared" si="19"/>
        <v>1</v>
      </c>
      <c r="R303" s="14">
        <f t="shared" si="20"/>
        <v>0</v>
      </c>
      <c r="S303" s="14">
        <f t="shared" si="21"/>
        <v>0</v>
      </c>
      <c r="T303" s="14">
        <f t="shared" si="22"/>
        <v>1</v>
      </c>
    </row>
    <row r="304" spans="1:20" x14ac:dyDescent="0.2">
      <c r="A304" s="13" t="s">
        <v>979</v>
      </c>
      <c r="B304" s="14" t="s">
        <v>616</v>
      </c>
      <c r="C304" s="53">
        <v>593010.40328600002</v>
      </c>
      <c r="D304" s="53">
        <v>6238885.66995</v>
      </c>
      <c r="E304" s="14">
        <v>1</v>
      </c>
      <c r="F304" s="14"/>
      <c r="G304" s="14">
        <v>1</v>
      </c>
      <c r="H304" s="14"/>
      <c r="I304" s="14">
        <v>1</v>
      </c>
      <c r="J304" s="14">
        <v>0</v>
      </c>
      <c r="K304" s="14">
        <v>1</v>
      </c>
      <c r="L304" s="14">
        <f>IF(ISERROR(VLOOKUP(surveyHistory!A304,environment93!$A$2:$E$333,5)),0,1)</f>
        <v>1</v>
      </c>
      <c r="M304" s="14">
        <f>IF(ISBLANK(VLOOKUP(surveyHistory!A304,environment05!$A$2:$E$333,3)),0,1)</f>
        <v>1</v>
      </c>
      <c r="O304" s="15" t="s">
        <v>6</v>
      </c>
      <c r="Q304" s="14">
        <f t="shared" si="19"/>
        <v>6</v>
      </c>
      <c r="R304" s="14">
        <f t="shared" si="20"/>
        <v>2</v>
      </c>
      <c r="S304" s="14">
        <f t="shared" si="21"/>
        <v>2</v>
      </c>
      <c r="T304" s="14">
        <f t="shared" si="22"/>
        <v>2</v>
      </c>
    </row>
    <row r="305" spans="1:20" x14ac:dyDescent="0.2">
      <c r="A305" s="13" t="s">
        <v>980</v>
      </c>
      <c r="B305" s="14" t="s">
        <v>618</v>
      </c>
      <c r="C305" s="53">
        <v>593010.62838100002</v>
      </c>
      <c r="D305" s="53">
        <v>6238999.9360100003</v>
      </c>
      <c r="E305" s="14">
        <v>1</v>
      </c>
      <c r="F305" s="14"/>
      <c r="G305" s="14">
        <v>1</v>
      </c>
      <c r="H305" s="14"/>
      <c r="I305" s="14">
        <v>1</v>
      </c>
      <c r="J305" s="14">
        <v>1</v>
      </c>
      <c r="K305" s="14">
        <v>0</v>
      </c>
      <c r="L305" s="14">
        <f>IF(ISERROR(VLOOKUP(surveyHistory!A305,environment93!$A$2:$E$333,5)),0,1)</f>
        <v>1</v>
      </c>
      <c r="M305" s="14">
        <f>IF(ISBLANK(VLOOKUP(surveyHistory!A305,environment05!$A$2:$E$333,3)),0,1)</f>
        <v>0</v>
      </c>
      <c r="O305" s="15" t="s">
        <v>6</v>
      </c>
      <c r="Q305" s="14">
        <f t="shared" si="19"/>
        <v>5</v>
      </c>
      <c r="R305" s="14">
        <f t="shared" si="20"/>
        <v>2</v>
      </c>
      <c r="S305" s="14">
        <f t="shared" si="21"/>
        <v>1</v>
      </c>
      <c r="T305" s="14">
        <f t="shared" si="22"/>
        <v>2</v>
      </c>
    </row>
    <row r="306" spans="1:20" x14ac:dyDescent="0.2">
      <c r="A306" s="13" t="s">
        <v>981</v>
      </c>
      <c r="B306" s="14" t="s">
        <v>620</v>
      </c>
      <c r="C306" s="53">
        <v>592993.76541500003</v>
      </c>
      <c r="D306" s="53">
        <v>6239089.1878699996</v>
      </c>
      <c r="E306" s="14">
        <v>0</v>
      </c>
      <c r="F306" s="14"/>
      <c r="G306" s="14">
        <v>1</v>
      </c>
      <c r="H306" s="14"/>
      <c r="I306" s="14">
        <v>1</v>
      </c>
      <c r="J306" s="14">
        <v>0</v>
      </c>
      <c r="K306" s="14">
        <v>0</v>
      </c>
      <c r="L306" s="14">
        <f>IF(ISERROR(VLOOKUP(surveyHistory!A306,environment93!$A$2:$E$333,5)),0,1)</f>
        <v>1</v>
      </c>
      <c r="M306" s="14">
        <f>IF(ISBLANK(VLOOKUP(surveyHistory!A306,environment05!$A$2:$E$333,3)),0,1)</f>
        <v>0</v>
      </c>
      <c r="O306" s="15" t="s">
        <v>13</v>
      </c>
      <c r="Q306" s="14">
        <f t="shared" si="19"/>
        <v>3</v>
      </c>
      <c r="R306" s="14">
        <f t="shared" si="20"/>
        <v>1</v>
      </c>
      <c r="S306" s="14">
        <f t="shared" si="21"/>
        <v>1</v>
      </c>
      <c r="T306" s="14">
        <f t="shared" si="22"/>
        <v>1</v>
      </c>
    </row>
    <row r="307" spans="1:20" x14ac:dyDescent="0.2">
      <c r="A307" s="13" t="s">
        <v>982</v>
      </c>
      <c r="B307" s="14" t="s">
        <v>622</v>
      </c>
      <c r="C307" s="53">
        <v>592996.95046399999</v>
      </c>
      <c r="D307" s="53">
        <v>6239198.3964999998</v>
      </c>
      <c r="E307" s="14">
        <v>0</v>
      </c>
      <c r="F307" s="14"/>
      <c r="G307" s="14">
        <v>1</v>
      </c>
      <c r="H307" s="14"/>
      <c r="I307" s="14">
        <v>1</v>
      </c>
      <c r="J307" s="14">
        <v>0</v>
      </c>
      <c r="K307" s="14">
        <v>0</v>
      </c>
      <c r="L307" s="14">
        <f>IF(ISERROR(VLOOKUP(surveyHistory!A307,environment93!$A$2:$E$333,5)),0,1)</f>
        <v>1</v>
      </c>
      <c r="M307" s="14">
        <f>IF(ISBLANK(VLOOKUP(surveyHistory!A307,environment05!$A$2:$E$333,3)),0,1)</f>
        <v>0</v>
      </c>
      <c r="O307" s="15" t="s">
        <v>13</v>
      </c>
      <c r="Q307" s="14">
        <f t="shared" si="19"/>
        <v>3</v>
      </c>
      <c r="R307" s="14">
        <f t="shared" si="20"/>
        <v>1</v>
      </c>
      <c r="S307" s="14">
        <f t="shared" si="21"/>
        <v>1</v>
      </c>
      <c r="T307" s="14">
        <f t="shared" si="22"/>
        <v>1</v>
      </c>
    </row>
    <row r="308" spans="1:20" x14ac:dyDescent="0.2">
      <c r="A308" s="13" t="s">
        <v>983</v>
      </c>
      <c r="B308" s="14" t="s">
        <v>624</v>
      </c>
      <c r="C308" s="53">
        <v>593002.690267</v>
      </c>
      <c r="D308" s="53">
        <v>6239303.5721199997</v>
      </c>
      <c r="E308" s="14">
        <v>1</v>
      </c>
      <c r="F308" s="14"/>
      <c r="G308" s="14">
        <v>1</v>
      </c>
      <c r="H308" s="14"/>
      <c r="I308" s="14">
        <v>1</v>
      </c>
      <c r="J308" s="14">
        <v>1</v>
      </c>
      <c r="K308" s="14">
        <v>0</v>
      </c>
      <c r="L308" s="14">
        <f>IF(ISERROR(VLOOKUP(surveyHistory!A308,environment93!$A$2:$E$333,5)),0,1)</f>
        <v>1</v>
      </c>
      <c r="M308" s="14">
        <f>IF(ISBLANK(VLOOKUP(surveyHistory!A308,environment05!$A$2:$E$333,3)),0,1)</f>
        <v>0</v>
      </c>
      <c r="O308" s="15" t="s">
        <v>19</v>
      </c>
      <c r="Q308" s="14">
        <f t="shared" si="19"/>
        <v>5</v>
      </c>
      <c r="R308" s="14">
        <f t="shared" si="20"/>
        <v>2</v>
      </c>
      <c r="S308" s="14">
        <f t="shared" si="21"/>
        <v>1</v>
      </c>
      <c r="T308" s="14">
        <f t="shared" si="22"/>
        <v>2</v>
      </c>
    </row>
    <row r="309" spans="1:20" x14ac:dyDescent="0.2">
      <c r="A309" s="13" t="s">
        <v>984</v>
      </c>
      <c r="B309" s="14" t="s">
        <v>626</v>
      </c>
      <c r="C309" s="53">
        <v>593003.38356999995</v>
      </c>
      <c r="D309" s="53">
        <v>6239401.1701300004</v>
      </c>
      <c r="E309" s="14">
        <v>1</v>
      </c>
      <c r="F309" s="14"/>
      <c r="G309" s="14">
        <v>1</v>
      </c>
      <c r="H309" s="14"/>
      <c r="I309" s="14">
        <v>1</v>
      </c>
      <c r="J309" s="14">
        <v>1</v>
      </c>
      <c r="K309" s="14">
        <v>1</v>
      </c>
      <c r="L309" s="14">
        <f>IF(ISERROR(VLOOKUP(surveyHistory!A309,environment93!$A$2:$E$333,5)),0,1)</f>
        <v>1</v>
      </c>
      <c r="M309" s="14">
        <f>IF(ISBLANK(VLOOKUP(surveyHistory!A309,environment05!$A$2:$E$333,3)),0,1)</f>
        <v>1</v>
      </c>
      <c r="O309" s="15" t="s">
        <v>6</v>
      </c>
      <c r="Q309" s="14">
        <f t="shared" si="19"/>
        <v>7</v>
      </c>
      <c r="R309" s="14">
        <f t="shared" si="20"/>
        <v>3</v>
      </c>
      <c r="S309" s="14">
        <f t="shared" si="21"/>
        <v>2</v>
      </c>
      <c r="T309" s="14">
        <f t="shared" si="22"/>
        <v>2</v>
      </c>
    </row>
    <row r="310" spans="1:20" x14ac:dyDescent="0.2">
      <c r="A310" s="13" t="s">
        <v>985</v>
      </c>
      <c r="B310" s="14" t="s">
        <v>628</v>
      </c>
      <c r="C310" s="53">
        <v>593102.03110499994</v>
      </c>
      <c r="D310" s="53">
        <v>6238497.30112</v>
      </c>
      <c r="E310" s="14">
        <v>1</v>
      </c>
      <c r="F310" s="14"/>
      <c r="G310" s="14">
        <v>1</v>
      </c>
      <c r="H310" s="14"/>
      <c r="I310" s="14">
        <v>1</v>
      </c>
      <c r="J310" s="14">
        <v>1</v>
      </c>
      <c r="K310" s="14">
        <v>1</v>
      </c>
      <c r="L310" s="14">
        <f>IF(ISERROR(VLOOKUP(surveyHistory!A310,environment93!$A$2:$E$333,5)),0,1)</f>
        <v>1</v>
      </c>
      <c r="M310" s="14">
        <f>IF(ISBLANK(VLOOKUP(surveyHistory!A310,environment05!$A$2:$E$333,3)),0,1)</f>
        <v>1</v>
      </c>
      <c r="O310" s="15" t="s">
        <v>6</v>
      </c>
      <c r="Q310" s="14">
        <f t="shared" si="19"/>
        <v>7</v>
      </c>
      <c r="R310" s="14">
        <f t="shared" si="20"/>
        <v>3</v>
      </c>
      <c r="S310" s="14">
        <f t="shared" si="21"/>
        <v>2</v>
      </c>
      <c r="T310" s="14">
        <f t="shared" si="22"/>
        <v>2</v>
      </c>
    </row>
    <row r="311" spans="1:20" x14ac:dyDescent="0.2">
      <c r="A311" s="13" t="s">
        <v>986</v>
      </c>
      <c r="B311" s="14" t="s">
        <v>630</v>
      </c>
      <c r="C311" s="53">
        <v>593107.589362</v>
      </c>
      <c r="D311" s="53">
        <v>6238600.5572300004</v>
      </c>
      <c r="E311" s="14">
        <v>1</v>
      </c>
      <c r="F311" s="14"/>
      <c r="G311" s="14">
        <v>1</v>
      </c>
      <c r="H311" s="14"/>
      <c r="I311" s="14">
        <v>1</v>
      </c>
      <c r="J311" s="14">
        <v>0</v>
      </c>
      <c r="K311" s="14">
        <v>1</v>
      </c>
      <c r="L311" s="14">
        <f>IF(ISERROR(VLOOKUP(surveyHistory!A311,environment93!$A$2:$E$333,5)),0,1)</f>
        <v>1</v>
      </c>
      <c r="M311" s="14">
        <f>IF(ISBLANK(VLOOKUP(surveyHistory!A311,environment05!$A$2:$E$333,3)),0,1)</f>
        <v>1</v>
      </c>
      <c r="O311" s="15" t="s">
        <v>76</v>
      </c>
      <c r="Q311" s="14">
        <f t="shared" si="19"/>
        <v>6</v>
      </c>
      <c r="R311" s="14">
        <f t="shared" si="20"/>
        <v>2</v>
      </c>
      <c r="S311" s="14">
        <f t="shared" si="21"/>
        <v>2</v>
      </c>
      <c r="T311" s="14">
        <f t="shared" si="22"/>
        <v>2</v>
      </c>
    </row>
    <row r="312" spans="1:20" x14ac:dyDescent="0.2">
      <c r="A312" s="13" t="s">
        <v>987</v>
      </c>
      <c r="B312" s="14" t="s">
        <v>632</v>
      </c>
      <c r="C312" s="53">
        <v>593110.53559700004</v>
      </c>
      <c r="D312" s="53">
        <v>6238669.1723999996</v>
      </c>
      <c r="E312" s="14">
        <v>1</v>
      </c>
      <c r="F312" s="14"/>
      <c r="G312" s="14">
        <v>1</v>
      </c>
      <c r="H312" s="14"/>
      <c r="I312" s="14">
        <v>1</v>
      </c>
      <c r="J312" s="14">
        <v>1</v>
      </c>
      <c r="K312" s="14">
        <v>1</v>
      </c>
      <c r="L312" s="14">
        <f>IF(ISERROR(VLOOKUP(surveyHistory!A312,environment93!$A$2:$E$333,5)),0,1)</f>
        <v>1</v>
      </c>
      <c r="M312" s="14">
        <f>IF(ISBLANK(VLOOKUP(surveyHistory!A312,environment05!$A$2:$E$333,3)),0,1)</f>
        <v>1</v>
      </c>
      <c r="O312" s="15" t="s">
        <v>6</v>
      </c>
      <c r="Q312" s="14">
        <f t="shared" si="19"/>
        <v>7</v>
      </c>
      <c r="R312" s="14">
        <f t="shared" si="20"/>
        <v>3</v>
      </c>
      <c r="S312" s="14">
        <f t="shared" si="21"/>
        <v>2</v>
      </c>
      <c r="T312" s="14">
        <f t="shared" si="22"/>
        <v>2</v>
      </c>
    </row>
    <row r="313" spans="1:20" x14ac:dyDescent="0.2">
      <c r="A313" s="13" t="s">
        <v>988</v>
      </c>
      <c r="B313" s="14" t="s">
        <v>634</v>
      </c>
      <c r="C313" s="53">
        <v>593101.59834400006</v>
      </c>
      <c r="D313" s="53">
        <v>6238766.6993699996</v>
      </c>
      <c r="E313" s="14">
        <v>1</v>
      </c>
      <c r="F313" s="14"/>
      <c r="G313" s="14">
        <v>1</v>
      </c>
      <c r="H313" s="14"/>
      <c r="I313" s="14">
        <v>1</v>
      </c>
      <c r="J313" s="14">
        <v>0</v>
      </c>
      <c r="K313" s="14">
        <v>1</v>
      </c>
      <c r="L313" s="14">
        <f>IF(ISERROR(VLOOKUP(surveyHistory!A313,environment93!$A$2:$E$333,5)),0,1)</f>
        <v>1</v>
      </c>
      <c r="M313" s="14">
        <f>IF(ISBLANK(VLOOKUP(surveyHistory!A313,environment05!$A$2:$E$333,3)),0,1)</f>
        <v>1</v>
      </c>
      <c r="O313" s="15" t="s">
        <v>6</v>
      </c>
      <c r="Q313" s="14">
        <f t="shared" si="19"/>
        <v>6</v>
      </c>
      <c r="R313" s="14">
        <f t="shared" si="20"/>
        <v>2</v>
      </c>
      <c r="S313" s="14">
        <f t="shared" si="21"/>
        <v>2</v>
      </c>
      <c r="T313" s="14">
        <f t="shared" si="22"/>
        <v>2</v>
      </c>
    </row>
    <row r="314" spans="1:20" x14ac:dyDescent="0.2">
      <c r="A314" s="13" t="s">
        <v>989</v>
      </c>
      <c r="B314" s="14" t="s">
        <v>636</v>
      </c>
      <c r="C314" s="53">
        <v>593105.83701000002</v>
      </c>
      <c r="D314" s="53">
        <v>6238893.9014499998</v>
      </c>
      <c r="E314" s="14">
        <v>1</v>
      </c>
      <c r="F314" s="14"/>
      <c r="G314" s="14">
        <v>1</v>
      </c>
      <c r="H314" s="14"/>
      <c r="I314" s="14">
        <v>1</v>
      </c>
      <c r="J314" s="14">
        <v>0</v>
      </c>
      <c r="K314" s="14">
        <v>1</v>
      </c>
      <c r="L314" s="14">
        <f>IF(ISERROR(VLOOKUP(surveyHistory!A314,environment93!$A$2:$E$333,5)),0,1)</f>
        <v>1</v>
      </c>
      <c r="M314" s="14">
        <f>IF(ISBLANK(VLOOKUP(surveyHistory!A314,environment05!$A$2:$E$333,3)),0,1)</f>
        <v>1</v>
      </c>
      <c r="O314" s="15" t="s">
        <v>13</v>
      </c>
      <c r="Q314" s="14">
        <f t="shared" si="19"/>
        <v>6</v>
      </c>
      <c r="R314" s="14">
        <f t="shared" si="20"/>
        <v>2</v>
      </c>
      <c r="S314" s="14">
        <f t="shared" si="21"/>
        <v>2</v>
      </c>
      <c r="T314" s="14">
        <f t="shared" si="22"/>
        <v>2</v>
      </c>
    </row>
    <row r="315" spans="1:20" x14ac:dyDescent="0.2">
      <c r="A315" s="13" t="s">
        <v>990</v>
      </c>
      <c r="B315" s="14" t="s">
        <v>638</v>
      </c>
      <c r="C315" s="53">
        <v>593105.27204399998</v>
      </c>
      <c r="D315" s="53">
        <v>6239000.0831899997</v>
      </c>
      <c r="E315" s="14">
        <v>1</v>
      </c>
      <c r="F315" s="14"/>
      <c r="G315" s="14">
        <v>1</v>
      </c>
      <c r="H315" s="14"/>
      <c r="I315" s="14">
        <v>1</v>
      </c>
      <c r="J315" s="14">
        <v>1</v>
      </c>
      <c r="K315" s="14">
        <v>0</v>
      </c>
      <c r="L315" s="14">
        <f>IF(ISERROR(VLOOKUP(surveyHistory!A315,environment93!$A$2:$E$333,5)),0,1)</f>
        <v>1</v>
      </c>
      <c r="M315" s="14">
        <f>IF(ISBLANK(VLOOKUP(surveyHistory!A315,environment05!$A$2:$E$333,3)),0,1)</f>
        <v>0</v>
      </c>
      <c r="O315" s="15" t="s">
        <v>16</v>
      </c>
      <c r="Q315" s="14">
        <f t="shared" si="19"/>
        <v>5</v>
      </c>
      <c r="R315" s="14">
        <f t="shared" si="20"/>
        <v>2</v>
      </c>
      <c r="S315" s="14">
        <f t="shared" si="21"/>
        <v>1</v>
      </c>
      <c r="T315" s="14">
        <f t="shared" si="22"/>
        <v>2</v>
      </c>
    </row>
    <row r="316" spans="1:20" x14ac:dyDescent="0.2">
      <c r="A316" s="13" t="s">
        <v>991</v>
      </c>
      <c r="B316" s="14" t="s">
        <v>640</v>
      </c>
      <c r="C316" s="53">
        <v>593102.47221799998</v>
      </c>
      <c r="D316" s="53">
        <v>6239099.0117600001</v>
      </c>
      <c r="E316" s="14">
        <v>1</v>
      </c>
      <c r="F316" s="14"/>
      <c r="G316" s="14">
        <v>1</v>
      </c>
      <c r="H316" s="14"/>
      <c r="I316" s="14">
        <v>1</v>
      </c>
      <c r="J316" s="14">
        <v>1</v>
      </c>
      <c r="K316" s="14">
        <v>1</v>
      </c>
      <c r="L316" s="14">
        <f>IF(ISERROR(VLOOKUP(surveyHistory!A316,environment93!$A$2:$E$333,5)),0,1)</f>
        <v>1</v>
      </c>
      <c r="M316" s="14">
        <f>IF(ISBLANK(VLOOKUP(surveyHistory!A316,environment05!$A$2:$E$333,3)),0,1)</f>
        <v>1</v>
      </c>
      <c r="O316" s="15" t="s">
        <v>6</v>
      </c>
      <c r="Q316" s="14">
        <f t="shared" si="19"/>
        <v>7</v>
      </c>
      <c r="R316" s="14">
        <f t="shared" si="20"/>
        <v>3</v>
      </c>
      <c r="S316" s="14">
        <f t="shared" si="21"/>
        <v>2</v>
      </c>
      <c r="T316" s="14">
        <f t="shared" si="22"/>
        <v>2</v>
      </c>
    </row>
    <row r="317" spans="1:20" x14ac:dyDescent="0.2">
      <c r="A317" s="13" t="s">
        <v>992</v>
      </c>
      <c r="B317" s="14" t="s">
        <v>642</v>
      </c>
      <c r="C317" s="53">
        <v>593097.29007999995</v>
      </c>
      <c r="D317" s="53">
        <v>6239194.6970899999</v>
      </c>
      <c r="E317" s="14">
        <v>1</v>
      </c>
      <c r="F317" s="14"/>
      <c r="G317" s="14">
        <v>1</v>
      </c>
      <c r="H317" s="14"/>
      <c r="I317" s="14">
        <v>1</v>
      </c>
      <c r="J317" s="14">
        <v>0</v>
      </c>
      <c r="K317" s="14">
        <v>1</v>
      </c>
      <c r="L317" s="14">
        <f>IF(ISERROR(VLOOKUP(surveyHistory!A317,environment93!$A$2:$E$333,5)),0,1)</f>
        <v>1</v>
      </c>
      <c r="M317" s="14">
        <f>IF(ISBLANK(VLOOKUP(surveyHistory!A317,environment05!$A$2:$E$333,3)),0,1)</f>
        <v>1</v>
      </c>
      <c r="O317" s="15" t="s">
        <v>6</v>
      </c>
      <c r="Q317" s="14">
        <f t="shared" si="19"/>
        <v>6</v>
      </c>
      <c r="R317" s="14">
        <f t="shared" si="20"/>
        <v>2</v>
      </c>
      <c r="S317" s="14">
        <f t="shared" si="21"/>
        <v>2</v>
      </c>
      <c r="T317" s="14">
        <f t="shared" si="22"/>
        <v>2</v>
      </c>
    </row>
    <row r="318" spans="1:20" x14ac:dyDescent="0.2">
      <c r="A318" s="13" t="s">
        <v>993</v>
      </c>
      <c r="B318" s="14" t="s">
        <v>644</v>
      </c>
      <c r="C318" s="53">
        <v>593102.59979000001</v>
      </c>
      <c r="D318" s="53">
        <v>6239293.9078299999</v>
      </c>
      <c r="E318" s="14">
        <v>1</v>
      </c>
      <c r="F318" s="14"/>
      <c r="G318" s="14">
        <v>1</v>
      </c>
      <c r="H318" s="14"/>
      <c r="I318" s="14">
        <v>1</v>
      </c>
      <c r="J318" s="14">
        <v>1</v>
      </c>
      <c r="K318" s="14">
        <v>1</v>
      </c>
      <c r="L318" s="14">
        <f>IF(ISERROR(VLOOKUP(surveyHistory!A318,environment93!$A$2:$E$333,5)),0,1)</f>
        <v>1</v>
      </c>
      <c r="M318" s="14">
        <f>IF(ISBLANK(VLOOKUP(surveyHistory!A318,environment05!$A$2:$E$333,3)),0,1)</f>
        <v>1</v>
      </c>
      <c r="O318" s="15" t="s">
        <v>6</v>
      </c>
      <c r="Q318" s="14">
        <f t="shared" si="19"/>
        <v>7</v>
      </c>
      <c r="R318" s="14">
        <f t="shared" si="20"/>
        <v>3</v>
      </c>
      <c r="S318" s="14">
        <f t="shared" si="21"/>
        <v>2</v>
      </c>
      <c r="T318" s="14">
        <f t="shared" si="22"/>
        <v>2</v>
      </c>
    </row>
    <row r="319" spans="1:20" x14ac:dyDescent="0.2">
      <c r="A319" s="13" t="s">
        <v>994</v>
      </c>
      <c r="B319" s="14" t="s">
        <v>646</v>
      </c>
      <c r="C319" s="53">
        <v>593202.91659299994</v>
      </c>
      <c r="D319" s="53">
        <v>6238395.6523599997</v>
      </c>
      <c r="E319" s="14">
        <v>1</v>
      </c>
      <c r="F319" s="14"/>
      <c r="G319" s="14">
        <v>1</v>
      </c>
      <c r="H319" s="14"/>
      <c r="I319" s="14">
        <v>1</v>
      </c>
      <c r="J319" s="14">
        <v>1</v>
      </c>
      <c r="K319" s="14">
        <v>1</v>
      </c>
      <c r="L319" s="14">
        <f>IF(ISERROR(VLOOKUP(surveyHistory!A319,environment93!$A$2:$E$333,5)),0,1)</f>
        <v>1</v>
      </c>
      <c r="M319" s="14">
        <f>IF(ISBLANK(VLOOKUP(surveyHistory!A319,environment05!$A$2:$E$333,3)),0,1)</f>
        <v>1</v>
      </c>
      <c r="O319" s="15" t="s">
        <v>6</v>
      </c>
      <c r="Q319" s="14">
        <f t="shared" si="19"/>
        <v>7</v>
      </c>
      <c r="R319" s="14">
        <f t="shared" si="20"/>
        <v>3</v>
      </c>
      <c r="S319" s="14">
        <f t="shared" si="21"/>
        <v>2</v>
      </c>
      <c r="T319" s="14">
        <f t="shared" si="22"/>
        <v>2</v>
      </c>
    </row>
    <row r="320" spans="1:20" x14ac:dyDescent="0.2">
      <c r="A320" s="13" t="s">
        <v>995</v>
      </c>
      <c r="B320" s="14" t="s">
        <v>648</v>
      </c>
      <c r="C320" s="53">
        <v>593198.35277300002</v>
      </c>
      <c r="D320" s="53">
        <v>6238495.2033700002</v>
      </c>
      <c r="E320" s="14">
        <v>1</v>
      </c>
      <c r="F320" s="14"/>
      <c r="G320" s="14">
        <v>1</v>
      </c>
      <c r="H320" s="14"/>
      <c r="I320" s="14">
        <v>1</v>
      </c>
      <c r="J320" s="14">
        <v>1</v>
      </c>
      <c r="K320" s="14">
        <v>1</v>
      </c>
      <c r="L320" s="14">
        <f>IF(ISERROR(VLOOKUP(surveyHistory!A320,environment93!$A$2:$E$333,5)),0,1)</f>
        <v>1</v>
      </c>
      <c r="M320" s="14">
        <f>IF(ISBLANK(VLOOKUP(surveyHistory!A320,environment05!$A$2:$E$333,3)),0,1)</f>
        <v>1</v>
      </c>
      <c r="O320" s="15" t="s">
        <v>6</v>
      </c>
      <c r="Q320" s="14">
        <f t="shared" si="19"/>
        <v>7</v>
      </c>
      <c r="R320" s="14">
        <f t="shared" si="20"/>
        <v>3</v>
      </c>
      <c r="S320" s="14">
        <f t="shared" si="21"/>
        <v>2</v>
      </c>
      <c r="T320" s="14">
        <f t="shared" si="22"/>
        <v>2</v>
      </c>
    </row>
    <row r="321" spans="1:20" x14ac:dyDescent="0.2">
      <c r="A321" s="13" t="s">
        <v>996</v>
      </c>
      <c r="B321" s="14" t="s">
        <v>650</v>
      </c>
      <c r="C321" s="53">
        <v>593203.47983600001</v>
      </c>
      <c r="D321" s="53">
        <v>6238600.0400799997</v>
      </c>
      <c r="E321" s="14">
        <v>1</v>
      </c>
      <c r="F321" s="14"/>
      <c r="G321" s="14">
        <v>1</v>
      </c>
      <c r="H321" s="14"/>
      <c r="I321" s="14">
        <v>1</v>
      </c>
      <c r="J321" s="14">
        <v>1</v>
      </c>
      <c r="K321" s="14">
        <v>1</v>
      </c>
      <c r="L321" s="14">
        <f>IF(ISERROR(VLOOKUP(surveyHistory!A321,environment93!$A$2:$E$333,5)),0,1)</f>
        <v>1</v>
      </c>
      <c r="M321" s="14">
        <f>IF(ISBLANK(VLOOKUP(surveyHistory!A321,environment05!$A$2:$E$333,3)),0,1)</f>
        <v>1</v>
      </c>
      <c r="O321" s="15" t="s">
        <v>6</v>
      </c>
      <c r="Q321" s="14">
        <f t="shared" si="19"/>
        <v>7</v>
      </c>
      <c r="R321" s="14">
        <f t="shared" si="20"/>
        <v>3</v>
      </c>
      <c r="S321" s="14">
        <f t="shared" si="21"/>
        <v>2</v>
      </c>
      <c r="T321" s="14">
        <f t="shared" si="22"/>
        <v>2</v>
      </c>
    </row>
    <row r="322" spans="1:20" x14ac:dyDescent="0.2">
      <c r="A322" s="13" t="s">
        <v>997</v>
      </c>
      <c r="B322" s="14" t="s">
        <v>652</v>
      </c>
      <c r="C322" s="53">
        <v>593198.79527500004</v>
      </c>
      <c r="D322" s="53">
        <v>6238666.9615399996</v>
      </c>
      <c r="E322" s="14">
        <v>1</v>
      </c>
      <c r="F322" s="14"/>
      <c r="G322" s="14">
        <v>1</v>
      </c>
      <c r="H322" s="14"/>
      <c r="I322" s="14">
        <v>1</v>
      </c>
      <c r="J322" s="14">
        <v>1</v>
      </c>
      <c r="K322" s="14">
        <v>1</v>
      </c>
      <c r="L322" s="14">
        <f>IF(ISERROR(VLOOKUP(surveyHistory!A322,environment93!$A$2:$E$333,5)),0,1)</f>
        <v>1</v>
      </c>
      <c r="M322" s="14">
        <f>IF(ISBLANK(VLOOKUP(surveyHistory!A322,environment05!$A$2:$E$333,3)),0,1)</f>
        <v>1</v>
      </c>
      <c r="O322" s="15" t="s">
        <v>6</v>
      </c>
      <c r="Q322" s="14">
        <f t="shared" si="19"/>
        <v>7</v>
      </c>
      <c r="R322" s="14">
        <f t="shared" si="20"/>
        <v>3</v>
      </c>
      <c r="S322" s="14">
        <f t="shared" si="21"/>
        <v>2</v>
      </c>
      <c r="T322" s="14">
        <f t="shared" si="22"/>
        <v>2</v>
      </c>
    </row>
    <row r="323" spans="1:20" x14ac:dyDescent="0.2">
      <c r="A323" s="13" t="s">
        <v>998</v>
      </c>
      <c r="B323" s="14" t="s">
        <v>654</v>
      </c>
      <c r="C323" s="53">
        <v>593196.46887999994</v>
      </c>
      <c r="D323" s="53">
        <v>6238804.1696100002</v>
      </c>
      <c r="E323" s="14">
        <v>1</v>
      </c>
      <c r="F323" s="14"/>
      <c r="G323" s="14">
        <v>1</v>
      </c>
      <c r="H323" s="14"/>
      <c r="I323" s="14">
        <v>1</v>
      </c>
      <c r="J323" s="14">
        <v>1</v>
      </c>
      <c r="K323" s="14">
        <v>1</v>
      </c>
      <c r="L323" s="14">
        <f>IF(ISERROR(VLOOKUP(surveyHistory!A323,environment93!$A$2:$E$333,5)),0,1)</f>
        <v>1</v>
      </c>
      <c r="M323" s="14">
        <f>IF(ISBLANK(VLOOKUP(surveyHistory!A323,environment05!$A$2:$E$333,3)),0,1)</f>
        <v>1</v>
      </c>
      <c r="O323" s="15" t="s">
        <v>13</v>
      </c>
      <c r="Q323" s="14">
        <f t="shared" si="19"/>
        <v>7</v>
      </c>
      <c r="R323" s="14">
        <f t="shared" si="20"/>
        <v>3</v>
      </c>
      <c r="S323" s="14">
        <f t="shared" si="21"/>
        <v>2</v>
      </c>
      <c r="T323" s="14">
        <f t="shared" si="22"/>
        <v>2</v>
      </c>
    </row>
    <row r="324" spans="1:20" x14ac:dyDescent="0.2">
      <c r="A324" s="13" t="s">
        <v>999</v>
      </c>
      <c r="B324" s="14" t="s">
        <v>656</v>
      </c>
      <c r="C324" s="53">
        <v>593188.68690600002</v>
      </c>
      <c r="D324" s="53">
        <v>6238872.9733199999</v>
      </c>
      <c r="E324" s="14">
        <v>1</v>
      </c>
      <c r="F324" s="14"/>
      <c r="G324" s="14">
        <v>1</v>
      </c>
      <c r="H324" s="14"/>
      <c r="I324" s="14">
        <v>1</v>
      </c>
      <c r="J324" s="14">
        <v>1</v>
      </c>
      <c r="K324" s="14">
        <v>1</v>
      </c>
      <c r="L324" s="14">
        <f>IF(ISERROR(VLOOKUP(surveyHistory!A324,environment93!$A$2:$E$333,5)),0,1)</f>
        <v>1</v>
      </c>
      <c r="M324" s="14">
        <f>IF(ISBLANK(VLOOKUP(surveyHistory!A324,environment05!$A$2:$E$333,3)),0,1)</f>
        <v>1</v>
      </c>
      <c r="O324" s="15" t="s">
        <v>6</v>
      </c>
      <c r="Q324" s="14">
        <f t="shared" si="19"/>
        <v>7</v>
      </c>
      <c r="R324" s="14">
        <f t="shared" si="20"/>
        <v>3</v>
      </c>
      <c r="S324" s="14">
        <f t="shared" si="21"/>
        <v>2</v>
      </c>
      <c r="T324" s="14">
        <f t="shared" si="22"/>
        <v>2</v>
      </c>
    </row>
    <row r="325" spans="1:20" x14ac:dyDescent="0.2">
      <c r="A325" s="13" t="s">
        <v>1000</v>
      </c>
      <c r="B325" s="14" t="s">
        <v>657</v>
      </c>
      <c r="C325" s="53">
        <v>593198.67709699995</v>
      </c>
      <c r="D325" s="53">
        <v>6238996.0142799998</v>
      </c>
      <c r="E325" s="14">
        <v>1</v>
      </c>
      <c r="F325" s="14"/>
      <c r="G325" s="14">
        <v>1</v>
      </c>
      <c r="H325" s="14"/>
      <c r="I325" s="14">
        <v>1</v>
      </c>
      <c r="J325" s="14">
        <v>0</v>
      </c>
      <c r="K325" s="14">
        <v>1</v>
      </c>
      <c r="L325" s="14">
        <f>IF(ISERROR(VLOOKUP(surveyHistory!A325,environment93!$A$2:$E$333,5)),0,1)</f>
        <v>1</v>
      </c>
      <c r="M325" s="14">
        <f>IF(ISBLANK(VLOOKUP(surveyHistory!A325,environment05!$A$2:$E$333,3)),0,1)</f>
        <v>1</v>
      </c>
      <c r="O325" s="15" t="s">
        <v>6</v>
      </c>
      <c r="Q325" s="14">
        <f t="shared" si="19"/>
        <v>6</v>
      </c>
      <c r="R325" s="14">
        <f t="shared" si="20"/>
        <v>2</v>
      </c>
      <c r="S325" s="14">
        <f t="shared" si="21"/>
        <v>2</v>
      </c>
      <c r="T325" s="14">
        <f t="shared" si="22"/>
        <v>2</v>
      </c>
    </row>
    <row r="326" spans="1:20" x14ac:dyDescent="0.2">
      <c r="A326" s="13" t="s">
        <v>1001</v>
      </c>
      <c r="B326" s="14" t="s">
        <v>659</v>
      </c>
      <c r="C326" s="53">
        <v>593202.92374</v>
      </c>
      <c r="D326" s="53">
        <v>6239093.6150700003</v>
      </c>
      <c r="E326" s="14">
        <v>1</v>
      </c>
      <c r="F326" s="14"/>
      <c r="G326" s="14">
        <v>1</v>
      </c>
      <c r="H326" s="14"/>
      <c r="I326" s="14">
        <v>1</v>
      </c>
      <c r="J326" s="14">
        <v>1</v>
      </c>
      <c r="K326" s="14">
        <v>1</v>
      </c>
      <c r="L326" s="14">
        <f>IF(ISERROR(VLOOKUP(surveyHistory!A326,environment93!$A$2:$E$333,5)),0,1)</f>
        <v>1</v>
      </c>
      <c r="M326" s="14">
        <f>IF(ISBLANK(VLOOKUP(surveyHistory!A326,environment05!$A$2:$E$333,3)),0,1)</f>
        <v>1</v>
      </c>
      <c r="O326" s="15" t="s">
        <v>6</v>
      </c>
      <c r="Q326" s="14">
        <f t="shared" ref="Q326:Q336" si="23">E326+G326+I326+J326+K326+L326+M326</f>
        <v>7</v>
      </c>
      <c r="R326" s="14">
        <f t="shared" ref="R326:R336" si="24">I326+J326+K326</f>
        <v>3</v>
      </c>
      <c r="S326" s="14">
        <f t="shared" ref="S326:S336" si="25">L326+M326</f>
        <v>2</v>
      </c>
      <c r="T326" s="14">
        <f t="shared" ref="T326:T336" si="26">E326+G326</f>
        <v>2</v>
      </c>
    </row>
    <row r="327" spans="1:20" x14ac:dyDescent="0.2">
      <c r="A327" s="13" t="s">
        <v>1002</v>
      </c>
      <c r="B327" s="14" t="s">
        <v>661</v>
      </c>
      <c r="C327" s="53">
        <v>593216.86171199998</v>
      </c>
      <c r="D327" s="53">
        <v>6239191.7678800002</v>
      </c>
      <c r="E327" s="14">
        <v>1</v>
      </c>
      <c r="F327" s="14"/>
      <c r="G327" s="14">
        <v>1</v>
      </c>
      <c r="H327" s="14"/>
      <c r="I327" s="14">
        <v>1</v>
      </c>
      <c r="J327" s="14">
        <v>1</v>
      </c>
      <c r="K327" s="14">
        <v>1</v>
      </c>
      <c r="L327" s="14">
        <f>IF(ISERROR(VLOOKUP(surveyHistory!A327,environment93!$A$2:$E$333,5)),0,1)</f>
        <v>1</v>
      </c>
      <c r="M327" s="14">
        <f>IF(ISBLANK(VLOOKUP(surveyHistory!A327,environment05!$A$2:$E$333,3)),0,1)</f>
        <v>0</v>
      </c>
      <c r="O327" s="15" t="s">
        <v>6</v>
      </c>
      <c r="Q327" s="14">
        <f t="shared" si="23"/>
        <v>6</v>
      </c>
      <c r="R327" s="14">
        <f t="shared" si="24"/>
        <v>3</v>
      </c>
      <c r="S327" s="14">
        <f t="shared" si="25"/>
        <v>1</v>
      </c>
      <c r="T327" s="14">
        <f t="shared" si="26"/>
        <v>2</v>
      </c>
    </row>
    <row r="328" spans="1:20" x14ac:dyDescent="0.2">
      <c r="A328" s="13" t="s">
        <v>1003</v>
      </c>
      <c r="B328" s="14" t="s">
        <v>663</v>
      </c>
      <c r="C328" s="53">
        <v>593208.61678100005</v>
      </c>
      <c r="D328" s="53">
        <v>6239297.38485</v>
      </c>
      <c r="E328" s="14">
        <v>1</v>
      </c>
      <c r="F328" s="14"/>
      <c r="G328" s="14">
        <v>1</v>
      </c>
      <c r="H328" s="14"/>
      <c r="I328" s="14">
        <v>1</v>
      </c>
      <c r="J328" s="14">
        <v>1</v>
      </c>
      <c r="K328" s="14">
        <v>1</v>
      </c>
      <c r="L328" s="14">
        <f>IF(ISERROR(VLOOKUP(surveyHistory!A328,environment93!$A$2:$E$333,5)),0,1)</f>
        <v>1</v>
      </c>
      <c r="M328" s="14">
        <f>IF(ISBLANK(VLOOKUP(surveyHistory!A328,environment05!$A$2:$E$333,3)),0,1)</f>
        <v>1</v>
      </c>
      <c r="O328" s="15" t="s">
        <v>6</v>
      </c>
      <c r="Q328" s="14">
        <f t="shared" si="23"/>
        <v>7</v>
      </c>
      <c r="R328" s="14">
        <f t="shared" si="24"/>
        <v>3</v>
      </c>
      <c r="S328" s="14">
        <f t="shared" si="25"/>
        <v>2</v>
      </c>
      <c r="T328" s="14">
        <f t="shared" si="26"/>
        <v>2</v>
      </c>
    </row>
    <row r="329" spans="1:20" x14ac:dyDescent="0.2">
      <c r="A329" s="13" t="s">
        <v>1004</v>
      </c>
      <c r="B329" s="14" t="s">
        <v>665</v>
      </c>
      <c r="C329" s="53">
        <v>593297.26558999997</v>
      </c>
      <c r="D329" s="53">
        <v>6238402.4279800002</v>
      </c>
      <c r="E329" s="14">
        <v>1</v>
      </c>
      <c r="F329" s="14"/>
      <c r="G329" s="14">
        <v>1</v>
      </c>
      <c r="H329" s="14"/>
      <c r="I329" s="14">
        <v>1</v>
      </c>
      <c r="J329" s="14">
        <v>0</v>
      </c>
      <c r="K329" s="14">
        <v>1</v>
      </c>
      <c r="L329" s="14">
        <f>IF(ISERROR(VLOOKUP(surveyHistory!A329,environment93!$A$2:$E$333,5)),0,1)</f>
        <v>1</v>
      </c>
      <c r="M329" s="14">
        <f>IF(ISBLANK(VLOOKUP(surveyHistory!A329,environment05!$A$2:$E$333,3)),0,1)</f>
        <v>0</v>
      </c>
      <c r="O329" s="15" t="s">
        <v>19</v>
      </c>
      <c r="Q329" s="14">
        <f t="shared" si="23"/>
        <v>5</v>
      </c>
      <c r="R329" s="14">
        <f t="shared" si="24"/>
        <v>2</v>
      </c>
      <c r="S329" s="14">
        <f t="shared" si="25"/>
        <v>1</v>
      </c>
      <c r="T329" s="14">
        <f t="shared" si="26"/>
        <v>2</v>
      </c>
    </row>
    <row r="330" spans="1:20" x14ac:dyDescent="0.2">
      <c r="A330" s="13" t="s">
        <v>1005</v>
      </c>
      <c r="B330" s="14" t="s">
        <v>667</v>
      </c>
      <c r="C330" s="53">
        <v>593305.43319400004</v>
      </c>
      <c r="D330" s="53">
        <v>6238493.5901300004</v>
      </c>
      <c r="E330" s="14">
        <v>1</v>
      </c>
      <c r="F330" s="14"/>
      <c r="G330" s="14">
        <v>1</v>
      </c>
      <c r="H330" s="14"/>
      <c r="I330" s="14">
        <v>1</v>
      </c>
      <c r="J330" s="14">
        <v>0</v>
      </c>
      <c r="K330" s="14">
        <v>0</v>
      </c>
      <c r="L330" s="14">
        <f>IF(ISERROR(VLOOKUP(surveyHistory!A330,environment93!$A$2:$E$333,5)),0,1)</f>
        <v>1</v>
      </c>
      <c r="M330" s="14">
        <f>IF(ISBLANK(VLOOKUP(surveyHistory!A330,environment05!$A$2:$E$333,3)),0,1)</f>
        <v>1</v>
      </c>
      <c r="O330" s="15" t="s">
        <v>19</v>
      </c>
      <c r="Q330" s="14">
        <f t="shared" si="23"/>
        <v>5</v>
      </c>
      <c r="R330" s="14">
        <f t="shared" si="24"/>
        <v>1</v>
      </c>
      <c r="S330" s="14">
        <f t="shared" si="25"/>
        <v>2</v>
      </c>
      <c r="T330" s="14">
        <f t="shared" si="26"/>
        <v>2</v>
      </c>
    </row>
    <row r="331" spans="1:20" x14ac:dyDescent="0.2">
      <c r="A331" s="13" t="s">
        <v>1006</v>
      </c>
      <c r="B331" s="14" t="s">
        <v>669</v>
      </c>
      <c r="C331" s="53">
        <v>593302.51931799995</v>
      </c>
      <c r="D331" s="53">
        <v>6238593.6200000001</v>
      </c>
      <c r="E331" s="14">
        <v>1</v>
      </c>
      <c r="F331" s="14"/>
      <c r="G331" s="14">
        <v>1</v>
      </c>
      <c r="H331" s="14"/>
      <c r="I331" s="14">
        <v>1</v>
      </c>
      <c r="J331" s="14">
        <v>0</v>
      </c>
      <c r="K331" s="14">
        <v>1</v>
      </c>
      <c r="L331" s="14">
        <f>IF(ISERROR(VLOOKUP(surveyHistory!A331,environment93!$A$2:$E$333,5)),0,1)</f>
        <v>1</v>
      </c>
      <c r="M331" s="14">
        <f>IF(ISBLANK(VLOOKUP(surveyHistory!A331,environment05!$A$2:$E$333,3)),0,1)</f>
        <v>1</v>
      </c>
      <c r="O331" s="15" t="s">
        <v>6</v>
      </c>
      <c r="Q331" s="14">
        <f t="shared" si="23"/>
        <v>6</v>
      </c>
      <c r="R331" s="14">
        <f t="shared" si="24"/>
        <v>2</v>
      </c>
      <c r="S331" s="14">
        <f t="shared" si="25"/>
        <v>2</v>
      </c>
      <c r="T331" s="14">
        <f t="shared" si="26"/>
        <v>2</v>
      </c>
    </row>
    <row r="332" spans="1:20" x14ac:dyDescent="0.2">
      <c r="A332" s="13" t="s">
        <v>1007</v>
      </c>
      <c r="B332" s="14" t="s">
        <v>671</v>
      </c>
      <c r="C332" s="53">
        <v>593292.03225000005</v>
      </c>
      <c r="D332" s="53">
        <v>6238875.2754699998</v>
      </c>
      <c r="E332" s="14">
        <v>1</v>
      </c>
      <c r="F332" s="14"/>
      <c r="G332" s="14">
        <v>1</v>
      </c>
      <c r="H332" s="14"/>
      <c r="I332" s="14">
        <v>1</v>
      </c>
      <c r="J332" s="14">
        <v>1</v>
      </c>
      <c r="K332" s="14">
        <v>1</v>
      </c>
      <c r="L332" s="14">
        <f>IF(ISERROR(VLOOKUP(surveyHistory!A332,environment93!$A$2:$E$333,5)),0,1)</f>
        <v>1</v>
      </c>
      <c r="M332" s="14">
        <f>IF(ISBLANK(VLOOKUP(surveyHistory!A332,environment05!$A$2:$E$333,3)),0,1)</f>
        <v>1</v>
      </c>
      <c r="O332" s="15" t="s">
        <v>19</v>
      </c>
      <c r="Q332" s="14">
        <f t="shared" si="23"/>
        <v>7</v>
      </c>
      <c r="R332" s="14">
        <f t="shared" si="24"/>
        <v>3</v>
      </c>
      <c r="S332" s="14">
        <f t="shared" si="25"/>
        <v>2</v>
      </c>
      <c r="T332" s="14">
        <f t="shared" si="26"/>
        <v>2</v>
      </c>
    </row>
    <row r="333" spans="1:20" x14ac:dyDescent="0.2">
      <c r="A333" s="13" t="s">
        <v>1008</v>
      </c>
      <c r="B333" s="14" t="s">
        <v>673</v>
      </c>
      <c r="C333" s="53">
        <v>593292.95571200002</v>
      </c>
      <c r="D333" s="53">
        <v>6239004.9883500002</v>
      </c>
      <c r="E333" s="14">
        <v>1</v>
      </c>
      <c r="F333" s="14"/>
      <c r="G333" s="14">
        <v>1</v>
      </c>
      <c r="H333" s="14"/>
      <c r="I333" s="14">
        <v>1</v>
      </c>
      <c r="J333" s="14">
        <v>1</v>
      </c>
      <c r="K333" s="14">
        <v>1</v>
      </c>
      <c r="L333" s="14">
        <f>IF(ISERROR(VLOOKUP(surveyHistory!A333,environment93!$A$2:$E$333,5)),0,1)</f>
        <v>1</v>
      </c>
      <c r="M333" s="14">
        <f>IF(ISBLANK(VLOOKUP(surveyHistory!A333,environment05!$A$2:$E$333,3)),0,1)</f>
        <v>1</v>
      </c>
      <c r="O333" s="15" t="s">
        <v>6</v>
      </c>
      <c r="Q333" s="14">
        <f t="shared" si="23"/>
        <v>7</v>
      </c>
      <c r="R333" s="14">
        <f t="shared" si="24"/>
        <v>3</v>
      </c>
      <c r="S333" s="14">
        <f t="shared" si="25"/>
        <v>2</v>
      </c>
      <c r="T333" s="14">
        <f t="shared" si="26"/>
        <v>2</v>
      </c>
    </row>
    <row r="334" spans="1:20" x14ac:dyDescent="0.2">
      <c r="A334" s="13" t="s">
        <v>1009</v>
      </c>
      <c r="B334" s="14" t="s">
        <v>675</v>
      </c>
      <c r="C334" s="53">
        <v>593299.68721400003</v>
      </c>
      <c r="D334" s="53">
        <v>6239099.8519400004</v>
      </c>
      <c r="E334" s="14">
        <v>1</v>
      </c>
      <c r="F334" s="14"/>
      <c r="G334" s="14">
        <v>1</v>
      </c>
      <c r="H334" s="14"/>
      <c r="I334" s="14">
        <v>1</v>
      </c>
      <c r="J334" s="14">
        <v>0</v>
      </c>
      <c r="K334" s="14">
        <v>0</v>
      </c>
      <c r="L334" s="14">
        <f>IF(ISERROR(VLOOKUP(surveyHistory!A334,environment93!$A$2:$E$333,5)),0,1)</f>
        <v>1</v>
      </c>
      <c r="M334" s="14">
        <f>IF(ISBLANK(VLOOKUP(surveyHistory!A334,environment05!$A$2:$E$333,3)),0,1)</f>
        <v>0</v>
      </c>
      <c r="O334" s="15" t="s">
        <v>13</v>
      </c>
      <c r="Q334" s="14">
        <f t="shared" si="23"/>
        <v>4</v>
      </c>
      <c r="R334" s="14">
        <f t="shared" si="24"/>
        <v>1</v>
      </c>
      <c r="S334" s="14">
        <f t="shared" si="25"/>
        <v>1</v>
      </c>
      <c r="T334" s="14">
        <f t="shared" si="26"/>
        <v>2</v>
      </c>
    </row>
    <row r="335" spans="1:20" x14ac:dyDescent="0.2">
      <c r="A335" s="13" t="s">
        <v>1010</v>
      </c>
      <c r="B335" s="14" t="s">
        <v>677</v>
      </c>
      <c r="C335" s="53">
        <v>593296.99958399998</v>
      </c>
      <c r="D335" s="53">
        <v>6239202.4352500001</v>
      </c>
      <c r="E335" s="14">
        <v>1</v>
      </c>
      <c r="F335" s="14"/>
      <c r="G335" s="14">
        <v>1</v>
      </c>
      <c r="H335" s="14"/>
      <c r="I335" s="14">
        <v>1</v>
      </c>
      <c r="J335" s="14">
        <v>0</v>
      </c>
      <c r="K335" s="14">
        <v>0</v>
      </c>
      <c r="L335" s="14">
        <f>IF(ISERROR(VLOOKUP(surveyHistory!A335,environment93!$A$2:$E$333,5)),0,1)</f>
        <v>1</v>
      </c>
      <c r="M335" s="14">
        <f>IF(ISBLANK(VLOOKUP(surveyHistory!A335,environment05!$A$2:$E$333,3)),0,1)</f>
        <v>0</v>
      </c>
      <c r="O335" s="15" t="s">
        <v>13</v>
      </c>
      <c r="Q335" s="14">
        <f t="shared" si="23"/>
        <v>4</v>
      </c>
      <c r="R335" s="14">
        <f t="shared" si="24"/>
        <v>1</v>
      </c>
      <c r="S335" s="14">
        <f t="shared" si="25"/>
        <v>1</v>
      </c>
      <c r="T335" s="14">
        <f t="shared" si="26"/>
        <v>2</v>
      </c>
    </row>
    <row r="336" spans="1:20" x14ac:dyDescent="0.2">
      <c r="A336" s="13" t="s">
        <v>1011</v>
      </c>
      <c r="B336" s="14" t="s">
        <v>679</v>
      </c>
      <c r="C336" s="53">
        <v>593295.75902999996</v>
      </c>
      <c r="D336" s="53">
        <v>6239291.9198200004</v>
      </c>
      <c r="E336" s="14">
        <v>1</v>
      </c>
      <c r="F336" s="14"/>
      <c r="G336" s="14">
        <v>1</v>
      </c>
      <c r="H336" s="14"/>
      <c r="I336" s="14">
        <v>1</v>
      </c>
      <c r="J336" s="14">
        <v>1</v>
      </c>
      <c r="K336" s="14">
        <v>1</v>
      </c>
      <c r="L336" s="14">
        <f>IF(ISERROR(VLOOKUP(surveyHistory!A336,environment93!$A$2:$E$333,5)),0,1)</f>
        <v>1</v>
      </c>
      <c r="M336" s="14">
        <f>IF(ISBLANK(VLOOKUP(surveyHistory!A336,environment05!$A$2:$E$333,3)),0,1)</f>
        <v>1</v>
      </c>
      <c r="O336" s="15" t="s">
        <v>6</v>
      </c>
      <c r="Q336" s="14">
        <f t="shared" si="23"/>
        <v>7</v>
      </c>
      <c r="R336" s="14">
        <f t="shared" si="24"/>
        <v>3</v>
      </c>
      <c r="S336" s="14">
        <f t="shared" si="25"/>
        <v>2</v>
      </c>
      <c r="T336" s="14">
        <f t="shared" si="26"/>
        <v>2</v>
      </c>
    </row>
  </sheetData>
  <mergeCells count="4">
    <mergeCell ref="E1:G1"/>
    <mergeCell ref="I1:K1"/>
    <mergeCell ref="L1:M1"/>
    <mergeCell ref="C3:D3"/>
  </mergeCells>
  <conditionalFormatting sqref="E5:F336 I5:M336">
    <cfRule type="cellIs" dxfId="6" priority="7" operator="equal">
      <formula>0</formula>
    </cfRule>
  </conditionalFormatting>
  <conditionalFormatting sqref="G5:G336">
    <cfRule type="cellIs" dxfId="5" priority="6" operator="equal">
      <formula>0</formula>
    </cfRule>
  </conditionalFormatting>
  <conditionalFormatting sqref="Q5:Q336">
    <cfRule type="cellIs" dxfId="4" priority="5" operator="equal">
      <formula>7</formula>
    </cfRule>
  </conditionalFormatting>
  <conditionalFormatting sqref="R5:R336">
    <cfRule type="cellIs" dxfId="3" priority="2" operator="equal">
      <formula>3</formula>
    </cfRule>
    <cfRule type="cellIs" dxfId="2" priority="4" operator="equal">
      <formula>2</formula>
    </cfRule>
  </conditionalFormatting>
  <conditionalFormatting sqref="S5:S336">
    <cfRule type="cellIs" dxfId="1" priority="3" operator="equal">
      <formula>2</formula>
    </cfRule>
  </conditionalFormatting>
  <conditionalFormatting sqref="T5:T336">
    <cfRule type="cellIs" dxfId="0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3"/>
  <sheetViews>
    <sheetView workbookViewId="0">
      <selection activeCell="E4" sqref="E4"/>
    </sheetView>
  </sheetViews>
  <sheetFormatPr defaultRowHeight="12.75" x14ac:dyDescent="0.2"/>
  <cols>
    <col min="1" max="2" width="9.140625" style="2"/>
    <col min="3" max="16384" width="9.140625" style="1"/>
  </cols>
  <sheetData>
    <row r="1" spans="1:45" x14ac:dyDescent="0.2">
      <c r="A1" s="26" t="s">
        <v>1013</v>
      </c>
      <c r="B1" s="26" t="s">
        <v>1014</v>
      </c>
      <c r="C1" s="1" t="s">
        <v>1363</v>
      </c>
      <c r="D1" s="1" t="s">
        <v>1080</v>
      </c>
      <c r="E1" s="1" t="s">
        <v>1081</v>
      </c>
      <c r="F1" s="1" t="s">
        <v>1082</v>
      </c>
      <c r="G1" s="1" t="s">
        <v>1083</v>
      </c>
      <c r="H1" s="1" t="s">
        <v>1084</v>
      </c>
      <c r="I1" s="1" t="s">
        <v>1085</v>
      </c>
      <c r="J1" s="1" t="s">
        <v>1086</v>
      </c>
      <c r="K1" s="1" t="s">
        <v>1087</v>
      </c>
      <c r="L1" s="1" t="s">
        <v>1088</v>
      </c>
      <c r="M1" s="1" t="s">
        <v>1089</v>
      </c>
      <c r="N1" s="1" t="s">
        <v>1090</v>
      </c>
      <c r="O1" s="1" t="s">
        <v>1091</v>
      </c>
      <c r="P1" s="1" t="s">
        <v>1092</v>
      </c>
      <c r="Q1" s="1" t="s">
        <v>1093</v>
      </c>
      <c r="R1" s="1" t="s">
        <v>1094</v>
      </c>
      <c r="S1" s="1" t="s">
        <v>1095</v>
      </c>
      <c r="T1" s="1" t="s">
        <v>1096</v>
      </c>
      <c r="U1" s="1" t="s">
        <v>1097</v>
      </c>
      <c r="V1" s="1" t="s">
        <v>1098</v>
      </c>
      <c r="W1" s="1" t="s">
        <v>1099</v>
      </c>
      <c r="X1" s="1" t="s">
        <v>1100</v>
      </c>
      <c r="Y1" s="1" t="s">
        <v>1101</v>
      </c>
      <c r="Z1" s="1" t="s">
        <v>1102</v>
      </c>
      <c r="AA1" s="1" t="s">
        <v>1103</v>
      </c>
      <c r="AB1" s="1" t="s">
        <v>1104</v>
      </c>
      <c r="AC1" s="1" t="s">
        <v>1105</v>
      </c>
      <c r="AD1" s="1" t="s">
        <v>1106</v>
      </c>
      <c r="AE1" s="1" t="s">
        <v>1107</v>
      </c>
      <c r="AF1" s="1" t="s">
        <v>1108</v>
      </c>
      <c r="AG1" s="1" t="s">
        <v>1109</v>
      </c>
      <c r="AH1" s="1" t="s">
        <v>1110</v>
      </c>
      <c r="AI1" s="1" t="s">
        <v>1111</v>
      </c>
      <c r="AJ1" s="1" t="s">
        <v>1112</v>
      </c>
      <c r="AK1" s="1" t="s">
        <v>1113</v>
      </c>
      <c r="AL1" s="1" t="s">
        <v>1114</v>
      </c>
      <c r="AM1" s="1" t="s">
        <v>1115</v>
      </c>
      <c r="AN1" s="1" t="s">
        <v>1116</v>
      </c>
      <c r="AO1" s="1" t="s">
        <v>1117</v>
      </c>
      <c r="AP1" s="1" t="s">
        <v>1118</v>
      </c>
      <c r="AQ1" s="1" t="s">
        <v>1119</v>
      </c>
      <c r="AR1" s="1" t="s">
        <v>1120</v>
      </c>
      <c r="AS1" s="1" t="s">
        <v>1121</v>
      </c>
    </row>
    <row r="2" spans="1:45" x14ac:dyDescent="0.2">
      <c r="A2" s="6" t="s">
        <v>680</v>
      </c>
      <c r="B2" s="5" t="s">
        <v>8</v>
      </c>
      <c r="C2" s="1" t="e">
        <v>#N/A</v>
      </c>
      <c r="D2" s="1" t="e">
        <v>#N/A</v>
      </c>
      <c r="E2" s="1" t="e">
        <v>#N/A</v>
      </c>
      <c r="F2" s="1" t="e">
        <v>#N/A</v>
      </c>
      <c r="G2" s="1" t="e">
        <v>#N/A</v>
      </c>
      <c r="H2" s="1" t="e">
        <v>#N/A</v>
      </c>
      <c r="I2" s="1" t="e">
        <v>#N/A</v>
      </c>
      <c r="J2" s="1" t="e">
        <v>#N/A</v>
      </c>
      <c r="K2" s="1" t="e">
        <v>#N/A</v>
      </c>
      <c r="L2" s="1" t="e">
        <v>#N/A</v>
      </c>
      <c r="M2" s="1" t="e">
        <v>#N/A</v>
      </c>
      <c r="N2" s="1" t="e">
        <v>#N/A</v>
      </c>
      <c r="O2" s="1" t="e">
        <v>#N/A</v>
      </c>
      <c r="P2" s="1" t="e">
        <v>#N/A</v>
      </c>
      <c r="Q2" s="1" t="e">
        <v>#N/A</v>
      </c>
      <c r="R2" s="1" t="e">
        <v>#N/A</v>
      </c>
      <c r="S2" s="1" t="e">
        <v>#N/A</v>
      </c>
      <c r="T2" s="1" t="e">
        <v>#N/A</v>
      </c>
      <c r="U2" s="1" t="e">
        <v>#N/A</v>
      </c>
      <c r="V2" s="1" t="e">
        <v>#N/A</v>
      </c>
      <c r="W2" s="1" t="e">
        <v>#N/A</v>
      </c>
      <c r="X2" s="1" t="e">
        <v>#N/A</v>
      </c>
      <c r="Y2" s="1" t="e">
        <v>#N/A</v>
      </c>
      <c r="Z2" s="1" t="e">
        <v>#N/A</v>
      </c>
      <c r="AA2" s="1" t="e">
        <v>#N/A</v>
      </c>
      <c r="AB2" s="1" t="e">
        <v>#N/A</v>
      </c>
      <c r="AC2" s="1" t="e">
        <v>#N/A</v>
      </c>
      <c r="AD2" s="1" t="e">
        <v>#N/A</v>
      </c>
      <c r="AE2" s="1" t="e">
        <v>#N/A</v>
      </c>
      <c r="AF2" s="1" t="e">
        <v>#N/A</v>
      </c>
      <c r="AG2" s="1" t="e">
        <v>#N/A</v>
      </c>
      <c r="AH2" s="1" t="e">
        <v>#N/A</v>
      </c>
      <c r="AI2" s="1" t="e">
        <v>#N/A</v>
      </c>
      <c r="AJ2" s="1" t="e">
        <v>#N/A</v>
      </c>
      <c r="AK2" s="1" t="e">
        <v>#N/A</v>
      </c>
      <c r="AL2" s="1" t="e">
        <v>#N/A</v>
      </c>
      <c r="AM2" s="1" t="e">
        <v>#N/A</v>
      </c>
      <c r="AN2" s="1" t="e">
        <v>#N/A</v>
      </c>
      <c r="AO2" s="1" t="e">
        <v>#N/A</v>
      </c>
      <c r="AP2" s="1" t="e">
        <v>#N/A</v>
      </c>
      <c r="AQ2" s="1" t="e">
        <v>#N/A</v>
      </c>
      <c r="AR2" s="1" t="e">
        <v>#N/A</v>
      </c>
      <c r="AS2" s="1" t="e">
        <v>#N/A</v>
      </c>
    </row>
    <row r="3" spans="1:45" x14ac:dyDescent="0.2">
      <c r="A3" s="2" t="s">
        <v>681</v>
      </c>
      <c r="B3" s="5" t="s">
        <v>10</v>
      </c>
      <c r="C3" s="1" t="s">
        <v>681</v>
      </c>
      <c r="D3" s="1" t="s">
        <v>1122</v>
      </c>
      <c r="E3" s="1">
        <v>2</v>
      </c>
      <c r="F3" s="1">
        <v>16</v>
      </c>
      <c r="G3" s="1">
        <v>7</v>
      </c>
      <c r="H3" s="1">
        <v>1</v>
      </c>
      <c r="I3" s="1">
        <v>8</v>
      </c>
      <c r="J3" s="1">
        <v>14</v>
      </c>
      <c r="K3" s="1">
        <v>0</v>
      </c>
      <c r="L3" s="1">
        <v>1.3</v>
      </c>
      <c r="M3" s="1">
        <v>768.4</v>
      </c>
      <c r="N3" s="1">
        <v>1.9</v>
      </c>
      <c r="O3" s="1">
        <v>35</v>
      </c>
      <c r="P3" s="1" t="s">
        <v>1123</v>
      </c>
      <c r="Q3" s="1">
        <v>10.27</v>
      </c>
      <c r="R3" s="1">
        <v>265.74</v>
      </c>
      <c r="S3" s="1">
        <v>10</v>
      </c>
      <c r="T3" s="1" t="s">
        <v>1124</v>
      </c>
      <c r="U3" s="1">
        <v>5</v>
      </c>
      <c r="V3" s="1" t="s">
        <v>1125</v>
      </c>
      <c r="W3" s="1">
        <v>28.57</v>
      </c>
      <c r="X3" s="1">
        <v>0</v>
      </c>
      <c r="Y3" s="1">
        <v>0.84</v>
      </c>
      <c r="Z3" s="1">
        <v>0</v>
      </c>
      <c r="AA3" s="1">
        <v>0</v>
      </c>
      <c r="AB3" s="1">
        <v>0</v>
      </c>
      <c r="AC3" s="1">
        <v>0</v>
      </c>
      <c r="AD3" s="1">
        <v>0.7</v>
      </c>
      <c r="AE3" s="1">
        <v>74.2</v>
      </c>
      <c r="AF3" s="1">
        <v>24.27</v>
      </c>
      <c r="AG3" s="1">
        <v>0</v>
      </c>
      <c r="AH3" s="1">
        <v>675</v>
      </c>
      <c r="AI3" s="1">
        <v>250</v>
      </c>
      <c r="AJ3" s="1">
        <v>0</v>
      </c>
      <c r="AK3" s="1">
        <v>925</v>
      </c>
      <c r="AL3" s="1">
        <v>0</v>
      </c>
      <c r="AM3" s="1">
        <v>12.45</v>
      </c>
      <c r="AN3" s="1">
        <v>6.89</v>
      </c>
      <c r="AO3" s="1">
        <v>0</v>
      </c>
      <c r="AP3" s="1">
        <v>19.329999999999998</v>
      </c>
      <c r="AQ3" s="1">
        <v>5</v>
      </c>
      <c r="AR3" s="1">
        <v>0</v>
      </c>
      <c r="AS3" s="1">
        <v>1</v>
      </c>
    </row>
    <row r="4" spans="1:45" x14ac:dyDescent="0.2">
      <c r="A4" s="2" t="s">
        <v>682</v>
      </c>
      <c r="B4" s="5" t="s">
        <v>12</v>
      </c>
      <c r="C4" s="1" t="s">
        <v>682</v>
      </c>
      <c r="D4" s="1" t="s">
        <v>1122</v>
      </c>
      <c r="E4" s="1">
        <v>4</v>
      </c>
      <c r="F4" s="1">
        <v>25</v>
      </c>
      <c r="G4" s="1">
        <v>10</v>
      </c>
      <c r="H4" s="1">
        <v>4</v>
      </c>
      <c r="I4" s="1">
        <v>11</v>
      </c>
      <c r="J4" s="1">
        <v>10</v>
      </c>
      <c r="K4" s="1">
        <v>3</v>
      </c>
      <c r="L4" s="1">
        <v>1.3</v>
      </c>
      <c r="M4" s="1">
        <v>768.4</v>
      </c>
      <c r="N4" s="1">
        <v>1.9</v>
      </c>
      <c r="O4" s="1">
        <v>35</v>
      </c>
      <c r="P4" s="1" t="s">
        <v>1123</v>
      </c>
      <c r="Q4" s="1">
        <v>40.46</v>
      </c>
      <c r="R4" s="1">
        <v>293.27999999999997</v>
      </c>
      <c r="S4" s="1">
        <v>5</v>
      </c>
      <c r="T4" s="1" t="s">
        <v>1126</v>
      </c>
      <c r="U4" s="1">
        <v>5</v>
      </c>
      <c r="V4" s="1">
        <v>0</v>
      </c>
      <c r="W4" s="1">
        <v>35.71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55.2</v>
      </c>
      <c r="AF4" s="1">
        <v>44.81</v>
      </c>
      <c r="AG4" s="1">
        <v>0</v>
      </c>
      <c r="AH4" s="1">
        <v>175</v>
      </c>
      <c r="AI4" s="1">
        <v>925</v>
      </c>
      <c r="AJ4" s="1">
        <v>150</v>
      </c>
      <c r="AK4" s="1">
        <v>1250</v>
      </c>
      <c r="AL4" s="1">
        <v>0</v>
      </c>
      <c r="AM4" s="1">
        <v>15.45</v>
      </c>
      <c r="AN4" s="1">
        <v>11.35</v>
      </c>
      <c r="AO4" s="1">
        <v>4.1399999999999997</v>
      </c>
      <c r="AP4" s="1">
        <v>30.93</v>
      </c>
      <c r="AQ4" s="1">
        <v>12</v>
      </c>
      <c r="AR4" s="1">
        <v>0</v>
      </c>
      <c r="AS4" s="1">
        <v>2</v>
      </c>
    </row>
    <row r="5" spans="1:45" x14ac:dyDescent="0.2">
      <c r="A5" s="2" t="s">
        <v>683</v>
      </c>
      <c r="B5" s="5" t="s">
        <v>15</v>
      </c>
      <c r="C5" s="1" t="s">
        <v>683</v>
      </c>
      <c r="D5" s="1" t="s">
        <v>1122</v>
      </c>
      <c r="E5" s="1">
        <v>5</v>
      </c>
      <c r="F5" s="1">
        <v>20</v>
      </c>
      <c r="G5" s="1">
        <v>13</v>
      </c>
      <c r="H5" s="1">
        <v>1</v>
      </c>
      <c r="I5" s="1">
        <v>6</v>
      </c>
      <c r="J5" s="1">
        <v>7</v>
      </c>
      <c r="K5" s="1">
        <v>0</v>
      </c>
      <c r="L5" s="1">
        <v>1.3</v>
      </c>
      <c r="M5" s="1">
        <v>768.4</v>
      </c>
      <c r="N5" s="1">
        <v>1.9</v>
      </c>
      <c r="O5" s="1">
        <v>35</v>
      </c>
      <c r="P5" s="1" t="s">
        <v>1123</v>
      </c>
      <c r="Q5" s="1">
        <v>0</v>
      </c>
      <c r="R5" s="1">
        <v>-1</v>
      </c>
      <c r="S5" s="1">
        <v>2.5</v>
      </c>
      <c r="T5" s="1" t="s">
        <v>1126</v>
      </c>
      <c r="U5" s="1">
        <v>5</v>
      </c>
      <c r="V5" s="1">
        <v>0</v>
      </c>
      <c r="W5" s="1">
        <v>14.29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87.31</v>
      </c>
      <c r="AF5" s="1">
        <v>12.69</v>
      </c>
      <c r="AG5" s="1">
        <v>300</v>
      </c>
      <c r="AH5" s="1">
        <v>0</v>
      </c>
      <c r="AI5" s="1">
        <v>475</v>
      </c>
      <c r="AJ5" s="1">
        <v>0</v>
      </c>
      <c r="AK5" s="1">
        <v>775</v>
      </c>
      <c r="AL5" s="1">
        <v>0.93</v>
      </c>
      <c r="AM5" s="1">
        <v>0</v>
      </c>
      <c r="AN5" s="1">
        <v>15.72</v>
      </c>
      <c r="AO5" s="1">
        <v>0</v>
      </c>
      <c r="AP5" s="1">
        <v>16.649999999999999</v>
      </c>
      <c r="AQ5" s="1">
        <v>12</v>
      </c>
      <c r="AR5" s="1">
        <v>0</v>
      </c>
      <c r="AS5" s="1">
        <v>1</v>
      </c>
    </row>
    <row r="6" spans="1:45" x14ac:dyDescent="0.2">
      <c r="A6" s="6" t="s">
        <v>684</v>
      </c>
      <c r="B6" s="5" t="s">
        <v>18</v>
      </c>
      <c r="C6" s="1" t="e">
        <v>#N/A</v>
      </c>
      <c r="D6" s="1" t="e">
        <v>#N/A</v>
      </c>
      <c r="E6" s="1" t="e">
        <v>#N/A</v>
      </c>
      <c r="F6" s="1" t="e">
        <v>#N/A</v>
      </c>
      <c r="G6" s="1" t="e">
        <v>#N/A</v>
      </c>
      <c r="H6" s="1" t="e">
        <v>#N/A</v>
      </c>
      <c r="I6" s="1" t="e">
        <v>#N/A</v>
      </c>
      <c r="J6" s="1" t="e">
        <v>#N/A</v>
      </c>
      <c r="K6" s="1" t="e">
        <v>#N/A</v>
      </c>
      <c r="L6" s="1" t="e">
        <v>#N/A</v>
      </c>
      <c r="M6" s="1" t="e">
        <v>#N/A</v>
      </c>
      <c r="N6" s="1" t="e">
        <v>#N/A</v>
      </c>
      <c r="O6" s="1" t="e">
        <v>#N/A</v>
      </c>
      <c r="P6" s="1" t="e">
        <v>#N/A</v>
      </c>
      <c r="Q6" s="1" t="e">
        <v>#N/A</v>
      </c>
      <c r="R6" s="1" t="e">
        <v>#N/A</v>
      </c>
      <c r="S6" s="1" t="e">
        <v>#N/A</v>
      </c>
      <c r="T6" s="1" t="e">
        <v>#N/A</v>
      </c>
      <c r="U6" s="1" t="e">
        <v>#N/A</v>
      </c>
      <c r="V6" s="1" t="e">
        <v>#N/A</v>
      </c>
      <c r="W6" s="1" t="e">
        <v>#N/A</v>
      </c>
      <c r="X6" s="1" t="e">
        <v>#N/A</v>
      </c>
      <c r="Y6" s="1" t="e">
        <v>#N/A</v>
      </c>
      <c r="Z6" s="1" t="e">
        <v>#N/A</v>
      </c>
      <c r="AA6" s="1" t="e">
        <v>#N/A</v>
      </c>
      <c r="AB6" s="1" t="e">
        <v>#N/A</v>
      </c>
      <c r="AC6" s="1" t="e">
        <v>#N/A</v>
      </c>
      <c r="AD6" s="1" t="e">
        <v>#N/A</v>
      </c>
      <c r="AE6" s="1" t="e">
        <v>#N/A</v>
      </c>
      <c r="AF6" s="1" t="e">
        <v>#N/A</v>
      </c>
      <c r="AG6" s="1" t="e">
        <v>#N/A</v>
      </c>
      <c r="AH6" s="1" t="e">
        <v>#N/A</v>
      </c>
      <c r="AI6" s="1" t="e">
        <v>#N/A</v>
      </c>
      <c r="AJ6" s="1" t="e">
        <v>#N/A</v>
      </c>
      <c r="AK6" s="1" t="e">
        <v>#N/A</v>
      </c>
      <c r="AL6" s="1" t="e">
        <v>#N/A</v>
      </c>
      <c r="AM6" s="1" t="e">
        <v>#N/A</v>
      </c>
      <c r="AN6" s="1" t="e">
        <v>#N/A</v>
      </c>
      <c r="AO6" s="1" t="e">
        <v>#N/A</v>
      </c>
      <c r="AP6" s="1" t="e">
        <v>#N/A</v>
      </c>
      <c r="AQ6" s="1" t="e">
        <v>#N/A</v>
      </c>
      <c r="AR6" s="1" t="e">
        <v>#N/A</v>
      </c>
      <c r="AS6" s="1" t="e">
        <v>#N/A</v>
      </c>
    </row>
    <row r="7" spans="1:45" x14ac:dyDescent="0.2">
      <c r="A7" s="6" t="s">
        <v>685</v>
      </c>
      <c r="B7" s="5" t="s">
        <v>21</v>
      </c>
      <c r="C7" s="1" t="s">
        <v>685</v>
      </c>
      <c r="D7" s="1" t="s">
        <v>1127</v>
      </c>
      <c r="E7" s="1">
        <v>5</v>
      </c>
      <c r="F7" s="1">
        <v>26</v>
      </c>
      <c r="G7" s="1">
        <v>13</v>
      </c>
      <c r="H7" s="1">
        <v>4</v>
      </c>
      <c r="I7" s="1">
        <v>9</v>
      </c>
      <c r="J7" s="1">
        <v>7</v>
      </c>
      <c r="K7" s="1">
        <v>4</v>
      </c>
      <c r="L7" s="1">
        <v>1.36</v>
      </c>
      <c r="M7" s="1">
        <v>727.3</v>
      </c>
      <c r="N7" s="1">
        <v>1.8</v>
      </c>
      <c r="O7" s="1">
        <v>193</v>
      </c>
      <c r="P7" s="1" t="s">
        <v>1128</v>
      </c>
      <c r="Q7" s="1">
        <v>10.029999999999999</v>
      </c>
      <c r="R7" s="1">
        <v>306.20999999999998</v>
      </c>
      <c r="S7" s="1">
        <v>7.5</v>
      </c>
      <c r="T7" s="1" t="s">
        <v>1124</v>
      </c>
      <c r="U7" s="1">
        <v>5</v>
      </c>
      <c r="V7" s="1" t="s">
        <v>1125</v>
      </c>
      <c r="W7" s="1">
        <v>59.64</v>
      </c>
      <c r="X7" s="1">
        <v>0</v>
      </c>
      <c r="Y7" s="1">
        <v>22.39</v>
      </c>
      <c r="Z7" s="1">
        <v>0</v>
      </c>
      <c r="AA7" s="1">
        <v>0</v>
      </c>
      <c r="AB7" s="1">
        <v>0</v>
      </c>
      <c r="AC7" s="1">
        <v>15.59</v>
      </c>
      <c r="AD7" s="1">
        <v>62.03</v>
      </c>
      <c r="AE7" s="1">
        <v>0</v>
      </c>
      <c r="AF7" s="1">
        <v>0</v>
      </c>
      <c r="AG7" s="1">
        <v>75</v>
      </c>
      <c r="AH7" s="1">
        <v>50</v>
      </c>
      <c r="AI7" s="1">
        <v>150</v>
      </c>
      <c r="AJ7" s="1">
        <v>0</v>
      </c>
      <c r="AK7" s="1">
        <v>275</v>
      </c>
      <c r="AL7" s="1">
        <v>0.09</v>
      </c>
      <c r="AM7" s="1">
        <v>26.91</v>
      </c>
      <c r="AN7" s="1">
        <v>0.3</v>
      </c>
      <c r="AO7" s="1">
        <v>0</v>
      </c>
      <c r="AP7" s="1">
        <v>27.3</v>
      </c>
      <c r="AQ7" s="1">
        <v>2</v>
      </c>
      <c r="AR7" s="1">
        <v>0</v>
      </c>
      <c r="AS7" s="1">
        <v>2</v>
      </c>
    </row>
    <row r="8" spans="1:45" x14ac:dyDescent="0.2">
      <c r="A8" s="6" t="s">
        <v>686</v>
      </c>
      <c r="B8" s="5" t="s">
        <v>23</v>
      </c>
      <c r="C8" s="1" t="s">
        <v>686</v>
      </c>
      <c r="D8" s="1" t="s">
        <v>1127</v>
      </c>
      <c r="E8" s="1">
        <v>2</v>
      </c>
      <c r="F8" s="1">
        <v>12</v>
      </c>
      <c r="G8" s="1">
        <v>7</v>
      </c>
      <c r="H8" s="1">
        <v>1</v>
      </c>
      <c r="I8" s="1">
        <v>4</v>
      </c>
      <c r="J8" s="1">
        <v>6</v>
      </c>
      <c r="K8" s="1">
        <v>3</v>
      </c>
      <c r="L8" s="1">
        <v>1.36</v>
      </c>
      <c r="M8" s="1">
        <v>727.3</v>
      </c>
      <c r="N8" s="1">
        <v>1.8</v>
      </c>
      <c r="O8" s="1">
        <v>193</v>
      </c>
      <c r="P8" s="1" t="s">
        <v>1128</v>
      </c>
      <c r="Q8" s="1">
        <v>16.5</v>
      </c>
      <c r="R8" s="1">
        <v>293.39999999999998</v>
      </c>
      <c r="S8" s="1">
        <v>0</v>
      </c>
      <c r="T8" s="1" t="s">
        <v>1126</v>
      </c>
      <c r="U8" s="1">
        <v>5</v>
      </c>
      <c r="V8" s="1">
        <v>0</v>
      </c>
      <c r="W8" s="1">
        <v>4.6399999999999997</v>
      </c>
      <c r="X8" s="1">
        <v>2.16</v>
      </c>
      <c r="Y8" s="1">
        <v>1.4</v>
      </c>
      <c r="Z8" s="1">
        <v>0</v>
      </c>
      <c r="AA8" s="1">
        <v>0</v>
      </c>
      <c r="AB8" s="1">
        <v>0</v>
      </c>
      <c r="AC8" s="1">
        <v>0</v>
      </c>
      <c r="AD8" s="1">
        <v>96.44</v>
      </c>
      <c r="AE8" s="1">
        <v>0</v>
      </c>
      <c r="AF8" s="1">
        <v>0</v>
      </c>
      <c r="AG8" s="1">
        <v>0</v>
      </c>
      <c r="AH8" s="1">
        <v>550</v>
      </c>
      <c r="AI8" s="1">
        <v>100</v>
      </c>
      <c r="AJ8" s="1">
        <v>0</v>
      </c>
      <c r="AK8" s="1">
        <v>650</v>
      </c>
      <c r="AL8" s="1">
        <v>0</v>
      </c>
      <c r="AM8" s="1">
        <v>14.96</v>
      </c>
      <c r="AN8" s="1">
        <v>25.01</v>
      </c>
      <c r="AO8" s="1">
        <v>0</v>
      </c>
      <c r="AP8" s="1">
        <v>39.979999999999997</v>
      </c>
      <c r="AQ8" s="1">
        <v>12</v>
      </c>
      <c r="AR8" s="1">
        <v>0</v>
      </c>
      <c r="AS8" s="1">
        <v>1</v>
      </c>
    </row>
    <row r="9" spans="1:45" x14ac:dyDescent="0.2">
      <c r="A9" s="2" t="s">
        <v>687</v>
      </c>
      <c r="B9" s="5" t="s">
        <v>26</v>
      </c>
      <c r="C9" s="1" t="s">
        <v>687</v>
      </c>
      <c r="D9" s="1" t="s">
        <v>1129</v>
      </c>
      <c r="E9" s="1">
        <v>4</v>
      </c>
      <c r="F9" s="1">
        <v>17</v>
      </c>
      <c r="G9" s="1">
        <v>8</v>
      </c>
      <c r="H9" s="1">
        <v>2</v>
      </c>
      <c r="I9" s="1">
        <v>7</v>
      </c>
      <c r="J9" s="1">
        <v>9</v>
      </c>
      <c r="K9" s="1">
        <v>1</v>
      </c>
      <c r="L9" s="1">
        <v>1.61</v>
      </c>
      <c r="M9" s="1">
        <v>813.1</v>
      </c>
      <c r="N9" s="1">
        <v>1.8</v>
      </c>
      <c r="O9" s="1">
        <v>100</v>
      </c>
      <c r="P9" s="1" t="s">
        <v>1130</v>
      </c>
      <c r="Q9" s="1">
        <v>27.51</v>
      </c>
      <c r="R9" s="1">
        <v>233.24</v>
      </c>
      <c r="S9" s="1">
        <v>17.5</v>
      </c>
      <c r="T9" s="1" t="s">
        <v>1126</v>
      </c>
      <c r="U9" s="1">
        <v>5</v>
      </c>
      <c r="V9" s="1">
        <v>0</v>
      </c>
      <c r="W9" s="1">
        <v>23.93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30.47</v>
      </c>
      <c r="AF9" s="1">
        <v>69.53</v>
      </c>
      <c r="AG9" s="1">
        <v>175</v>
      </c>
      <c r="AH9" s="1">
        <v>225</v>
      </c>
      <c r="AI9" s="1">
        <v>275</v>
      </c>
      <c r="AJ9" s="1">
        <v>0</v>
      </c>
      <c r="AK9" s="1">
        <v>675</v>
      </c>
      <c r="AL9" s="1">
        <v>0.35</v>
      </c>
      <c r="AM9" s="1">
        <v>22.18</v>
      </c>
      <c r="AN9" s="1">
        <v>2.2599999999999998</v>
      </c>
      <c r="AO9" s="1">
        <v>0</v>
      </c>
      <c r="AP9" s="1">
        <v>24.79</v>
      </c>
      <c r="AQ9" s="1">
        <v>7</v>
      </c>
      <c r="AR9" s="1">
        <v>0</v>
      </c>
      <c r="AS9" s="1">
        <v>1.5</v>
      </c>
    </row>
    <row r="10" spans="1:45" x14ac:dyDescent="0.2">
      <c r="A10" s="2" t="s">
        <v>688</v>
      </c>
      <c r="B10" s="5" t="s">
        <v>28</v>
      </c>
      <c r="C10" s="1" t="s">
        <v>688</v>
      </c>
      <c r="D10" s="1" t="s">
        <v>1131</v>
      </c>
      <c r="E10" s="1">
        <v>4</v>
      </c>
      <c r="F10" s="1">
        <v>18</v>
      </c>
      <c r="G10" s="1">
        <v>4</v>
      </c>
      <c r="H10" s="1">
        <v>4</v>
      </c>
      <c r="I10" s="1">
        <v>10</v>
      </c>
      <c r="J10" s="1">
        <v>6</v>
      </c>
      <c r="K10" s="1">
        <v>0</v>
      </c>
      <c r="L10" s="1">
        <v>1.5</v>
      </c>
      <c r="M10" s="1">
        <v>973.1</v>
      </c>
      <c r="N10" s="1">
        <v>2.2000000000000002</v>
      </c>
      <c r="O10" s="1">
        <v>36</v>
      </c>
      <c r="P10" s="1" t="s">
        <v>1123</v>
      </c>
      <c r="Q10" s="1">
        <v>7.81</v>
      </c>
      <c r="R10" s="1">
        <v>3.54</v>
      </c>
      <c r="S10" s="1">
        <v>15</v>
      </c>
      <c r="T10" s="1" t="s">
        <v>1126</v>
      </c>
      <c r="U10" s="1">
        <v>15</v>
      </c>
      <c r="V10" s="1">
        <v>0</v>
      </c>
      <c r="W10" s="1">
        <v>7.14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7.78</v>
      </c>
      <c r="AD10" s="1">
        <v>0</v>
      </c>
      <c r="AE10" s="1">
        <v>92.23</v>
      </c>
      <c r="AF10" s="1">
        <v>0</v>
      </c>
      <c r="AG10" s="1">
        <v>600</v>
      </c>
      <c r="AH10" s="1">
        <v>0</v>
      </c>
      <c r="AI10" s="1">
        <v>525</v>
      </c>
      <c r="AJ10" s="1">
        <v>0</v>
      </c>
      <c r="AK10" s="1">
        <v>1125</v>
      </c>
      <c r="AL10" s="1">
        <v>2.5299999999999998</v>
      </c>
      <c r="AM10" s="1">
        <v>0</v>
      </c>
      <c r="AN10" s="1">
        <v>12.31</v>
      </c>
      <c r="AO10" s="1">
        <v>0</v>
      </c>
      <c r="AP10" s="1">
        <v>14.84</v>
      </c>
      <c r="AQ10" s="1">
        <v>7</v>
      </c>
      <c r="AR10" s="1">
        <v>0</v>
      </c>
      <c r="AS10" s="1">
        <v>2</v>
      </c>
    </row>
    <row r="11" spans="1:45" x14ac:dyDescent="0.2">
      <c r="A11" s="2" t="s">
        <v>689</v>
      </c>
      <c r="B11" s="5" t="s">
        <v>30</v>
      </c>
      <c r="C11" s="1" t="s">
        <v>689</v>
      </c>
      <c r="D11" s="1" t="s">
        <v>1132</v>
      </c>
      <c r="E11" s="1">
        <v>3</v>
      </c>
      <c r="F11" s="1">
        <v>14</v>
      </c>
      <c r="G11" s="1">
        <v>8</v>
      </c>
      <c r="H11" s="1">
        <v>1</v>
      </c>
      <c r="I11" s="1">
        <v>5</v>
      </c>
      <c r="J11" s="1">
        <v>7</v>
      </c>
      <c r="K11" s="1">
        <v>2</v>
      </c>
      <c r="L11" s="1">
        <v>0.66</v>
      </c>
      <c r="M11" s="1">
        <v>328.3</v>
      </c>
      <c r="N11" s="1">
        <v>1.1000000000000001</v>
      </c>
      <c r="O11" s="1">
        <v>56</v>
      </c>
      <c r="P11" s="1" t="s">
        <v>1128</v>
      </c>
      <c r="Q11" s="1">
        <v>5.62</v>
      </c>
      <c r="R11" s="1">
        <v>300.2</v>
      </c>
      <c r="S11" s="1">
        <v>12.5</v>
      </c>
      <c r="T11" s="1" t="s">
        <v>1126</v>
      </c>
      <c r="U11" s="1">
        <v>15</v>
      </c>
      <c r="V11" s="1">
        <v>0</v>
      </c>
      <c r="W11" s="1">
        <v>7.14</v>
      </c>
      <c r="X11" s="1">
        <v>0</v>
      </c>
      <c r="Y11" s="1">
        <v>3.87</v>
      </c>
      <c r="Z11" s="1">
        <v>0</v>
      </c>
      <c r="AA11" s="1">
        <v>0</v>
      </c>
      <c r="AB11" s="1">
        <v>0</v>
      </c>
      <c r="AC11" s="1">
        <v>0</v>
      </c>
      <c r="AD11" s="1">
        <v>96.13</v>
      </c>
      <c r="AE11" s="1">
        <v>0</v>
      </c>
      <c r="AF11" s="1">
        <v>0</v>
      </c>
      <c r="AG11" s="1">
        <v>0</v>
      </c>
      <c r="AH11" s="1">
        <v>475</v>
      </c>
      <c r="AI11" s="1">
        <v>0</v>
      </c>
      <c r="AJ11" s="1">
        <v>0</v>
      </c>
      <c r="AK11" s="1">
        <v>475</v>
      </c>
      <c r="AL11" s="1">
        <v>0</v>
      </c>
      <c r="AM11" s="1">
        <v>23.92</v>
      </c>
      <c r="AN11" s="1">
        <v>0</v>
      </c>
      <c r="AO11" s="1">
        <v>0</v>
      </c>
      <c r="AP11" s="1">
        <v>23.92</v>
      </c>
      <c r="AQ11" s="1">
        <v>8</v>
      </c>
      <c r="AR11" s="1">
        <v>0</v>
      </c>
      <c r="AS11" s="1">
        <v>1</v>
      </c>
    </row>
    <row r="12" spans="1:45" x14ac:dyDescent="0.2">
      <c r="A12" s="2" t="s">
        <v>690</v>
      </c>
      <c r="B12" s="5" t="s">
        <v>32</v>
      </c>
      <c r="C12" s="1" t="s">
        <v>690</v>
      </c>
      <c r="D12" s="1" t="s">
        <v>1133</v>
      </c>
      <c r="E12" s="1">
        <v>1</v>
      </c>
      <c r="F12" s="1">
        <v>6</v>
      </c>
      <c r="G12" s="1">
        <v>4</v>
      </c>
      <c r="H12" s="1">
        <v>0</v>
      </c>
      <c r="I12" s="1">
        <v>2</v>
      </c>
      <c r="J12" s="1">
        <v>6</v>
      </c>
      <c r="K12" s="1">
        <v>0</v>
      </c>
      <c r="L12" s="1">
        <v>0.72</v>
      </c>
      <c r="M12" s="1">
        <v>344</v>
      </c>
      <c r="N12" s="1">
        <v>1.1000000000000001</v>
      </c>
      <c r="O12" s="1">
        <v>50</v>
      </c>
      <c r="P12" s="1" t="s">
        <v>1128</v>
      </c>
      <c r="Q12" s="1">
        <v>5.44</v>
      </c>
      <c r="R12" s="1">
        <v>272.45</v>
      </c>
      <c r="S12" s="1">
        <v>12.5</v>
      </c>
      <c r="T12" s="1" t="s">
        <v>1126</v>
      </c>
      <c r="U12" s="1">
        <v>15</v>
      </c>
      <c r="V12" s="1">
        <v>0</v>
      </c>
      <c r="W12" s="1">
        <v>23.93</v>
      </c>
      <c r="X12" s="1">
        <v>0</v>
      </c>
      <c r="Y12" s="1">
        <v>21.69</v>
      </c>
      <c r="Z12" s="1">
        <v>0</v>
      </c>
      <c r="AA12" s="1">
        <v>0</v>
      </c>
      <c r="AB12" s="1">
        <v>0</v>
      </c>
      <c r="AC12" s="1">
        <v>0</v>
      </c>
      <c r="AD12" s="1">
        <v>78.31</v>
      </c>
      <c r="AE12" s="1">
        <v>0</v>
      </c>
      <c r="AF12" s="1">
        <v>0</v>
      </c>
      <c r="AG12" s="1">
        <v>0</v>
      </c>
      <c r="AH12" s="1">
        <v>1025</v>
      </c>
      <c r="AI12" s="1">
        <v>25</v>
      </c>
      <c r="AJ12" s="1">
        <v>0</v>
      </c>
      <c r="AK12" s="1">
        <v>1050</v>
      </c>
      <c r="AL12" s="1">
        <v>0</v>
      </c>
      <c r="AM12" s="1">
        <v>15.65</v>
      </c>
      <c r="AN12" s="1">
        <v>2.41</v>
      </c>
      <c r="AO12" s="1">
        <v>0</v>
      </c>
      <c r="AP12" s="1">
        <v>18.059999999999999</v>
      </c>
      <c r="AQ12" s="1">
        <v>11</v>
      </c>
      <c r="AR12" s="1">
        <v>0</v>
      </c>
      <c r="AS12" s="1">
        <v>1</v>
      </c>
    </row>
    <row r="13" spans="1:45" x14ac:dyDescent="0.2">
      <c r="A13" s="2" t="s">
        <v>691</v>
      </c>
      <c r="B13" s="5" t="s">
        <v>34</v>
      </c>
      <c r="C13" s="1" t="s">
        <v>691</v>
      </c>
      <c r="D13" s="1" t="s">
        <v>1134</v>
      </c>
      <c r="E13" s="1">
        <v>1</v>
      </c>
      <c r="F13" s="1">
        <v>8</v>
      </c>
      <c r="G13" s="1">
        <v>3</v>
      </c>
      <c r="H13" s="1">
        <v>2</v>
      </c>
      <c r="I13" s="1">
        <v>3</v>
      </c>
      <c r="J13" s="1">
        <v>7</v>
      </c>
      <c r="K13" s="1">
        <v>1</v>
      </c>
      <c r="L13" s="1">
        <v>1.7</v>
      </c>
      <c r="M13" s="1">
        <v>852.6</v>
      </c>
      <c r="N13" s="1">
        <v>1.8</v>
      </c>
      <c r="O13" s="1">
        <v>61</v>
      </c>
      <c r="P13" s="1" t="s">
        <v>1128</v>
      </c>
      <c r="Q13" s="1">
        <v>7.98</v>
      </c>
      <c r="R13" s="1">
        <v>277.70999999999998</v>
      </c>
      <c r="S13" s="1">
        <v>10</v>
      </c>
      <c r="T13" s="1" t="s">
        <v>1126</v>
      </c>
      <c r="U13" s="1">
        <v>5</v>
      </c>
      <c r="V13" s="1">
        <v>0</v>
      </c>
      <c r="W13" s="1">
        <v>2.5</v>
      </c>
      <c r="X13" s="1">
        <v>0</v>
      </c>
      <c r="Y13" s="1">
        <v>4.5</v>
      </c>
      <c r="Z13" s="1">
        <v>0</v>
      </c>
      <c r="AA13" s="1">
        <v>0</v>
      </c>
      <c r="AB13" s="1">
        <v>0</v>
      </c>
      <c r="AC13" s="1">
        <v>0</v>
      </c>
      <c r="AD13" s="1">
        <v>95.5</v>
      </c>
      <c r="AE13" s="1">
        <v>0</v>
      </c>
      <c r="AF13" s="1">
        <v>0</v>
      </c>
      <c r="AG13" s="1">
        <v>0</v>
      </c>
      <c r="AH13" s="1">
        <v>325</v>
      </c>
      <c r="AI13" s="1">
        <v>50</v>
      </c>
      <c r="AJ13" s="1">
        <v>0</v>
      </c>
      <c r="AK13" s="1">
        <v>375</v>
      </c>
      <c r="AL13" s="1">
        <v>0</v>
      </c>
      <c r="AM13" s="1">
        <v>29.82</v>
      </c>
      <c r="AN13" s="1">
        <v>7.28</v>
      </c>
      <c r="AO13" s="1">
        <v>0</v>
      </c>
      <c r="AP13" s="1">
        <v>37.1</v>
      </c>
      <c r="AQ13" s="1">
        <v>9</v>
      </c>
      <c r="AR13" s="1">
        <v>0</v>
      </c>
      <c r="AS13" s="1">
        <v>1</v>
      </c>
    </row>
    <row r="14" spans="1:45" x14ac:dyDescent="0.2">
      <c r="A14" s="2" t="s">
        <v>692</v>
      </c>
      <c r="B14" s="5" t="s">
        <v>36</v>
      </c>
      <c r="C14" s="1" t="s">
        <v>692</v>
      </c>
      <c r="D14" s="1" t="s">
        <v>1134</v>
      </c>
      <c r="E14" s="1">
        <v>6</v>
      </c>
      <c r="F14" s="1">
        <v>17</v>
      </c>
      <c r="G14" s="1">
        <v>8</v>
      </c>
      <c r="H14" s="1">
        <v>5</v>
      </c>
      <c r="I14" s="1">
        <v>4</v>
      </c>
      <c r="J14" s="1">
        <v>8</v>
      </c>
      <c r="K14" s="1">
        <v>0</v>
      </c>
      <c r="L14" s="1">
        <v>1.7</v>
      </c>
      <c r="M14" s="1">
        <v>852.6</v>
      </c>
      <c r="N14" s="1">
        <v>1.8</v>
      </c>
      <c r="O14" s="1">
        <v>61</v>
      </c>
      <c r="P14" s="1" t="s">
        <v>1128</v>
      </c>
      <c r="Q14" s="1">
        <v>6.8</v>
      </c>
      <c r="R14" s="1">
        <v>231.86</v>
      </c>
      <c r="S14" s="1">
        <v>10</v>
      </c>
      <c r="T14" s="1" t="s">
        <v>1126</v>
      </c>
      <c r="U14" s="1">
        <v>5</v>
      </c>
      <c r="V14" s="1">
        <v>0</v>
      </c>
      <c r="W14" s="1">
        <v>23.93</v>
      </c>
      <c r="X14" s="1">
        <v>0</v>
      </c>
      <c r="Y14" s="1">
        <v>0</v>
      </c>
      <c r="Z14" s="1">
        <v>0</v>
      </c>
      <c r="AA14" s="1">
        <v>21.83</v>
      </c>
      <c r="AB14" s="1">
        <v>0</v>
      </c>
      <c r="AC14" s="1">
        <v>0</v>
      </c>
      <c r="AD14" s="1">
        <v>78.17</v>
      </c>
      <c r="AE14" s="1">
        <v>0</v>
      </c>
      <c r="AF14" s="1">
        <v>0</v>
      </c>
      <c r="AG14" s="1">
        <v>25</v>
      </c>
      <c r="AH14" s="1">
        <v>325</v>
      </c>
      <c r="AI14" s="1">
        <v>25</v>
      </c>
      <c r="AJ14" s="1">
        <v>0</v>
      </c>
      <c r="AK14" s="1">
        <v>375</v>
      </c>
      <c r="AL14" s="1">
        <v>1.23</v>
      </c>
      <c r="AM14" s="1">
        <v>19.98</v>
      </c>
      <c r="AN14" s="1">
        <v>1.77</v>
      </c>
      <c r="AO14" s="1">
        <v>0</v>
      </c>
      <c r="AP14" s="1">
        <v>22.97</v>
      </c>
      <c r="AQ14" s="1">
        <v>9</v>
      </c>
      <c r="AR14" s="1">
        <v>0</v>
      </c>
      <c r="AS14" s="1">
        <v>1.5</v>
      </c>
    </row>
    <row r="15" spans="1:45" x14ac:dyDescent="0.2">
      <c r="A15" s="6" t="s">
        <v>693</v>
      </c>
      <c r="B15" s="5" t="s">
        <v>38</v>
      </c>
      <c r="C15" s="1" t="s">
        <v>693</v>
      </c>
      <c r="D15" s="1" t="s">
        <v>1135</v>
      </c>
      <c r="E15" s="1">
        <v>3</v>
      </c>
      <c r="F15" s="1">
        <v>19</v>
      </c>
      <c r="G15" s="1">
        <v>10</v>
      </c>
      <c r="H15" s="1">
        <v>4</v>
      </c>
      <c r="I15" s="1">
        <v>5</v>
      </c>
      <c r="J15" s="1">
        <v>20</v>
      </c>
      <c r="K15" s="1">
        <v>4</v>
      </c>
      <c r="L15" s="1">
        <v>0.37</v>
      </c>
      <c r="M15" s="1">
        <v>261.3</v>
      </c>
      <c r="N15" s="1">
        <v>1.2</v>
      </c>
      <c r="O15" s="1">
        <v>67</v>
      </c>
      <c r="P15" s="1" t="s">
        <v>1130</v>
      </c>
      <c r="Q15" s="1">
        <v>7.84</v>
      </c>
      <c r="R15" s="1">
        <v>296.97000000000003</v>
      </c>
      <c r="S15" s="1">
        <v>10</v>
      </c>
      <c r="T15" s="1" t="s">
        <v>1126</v>
      </c>
      <c r="U15" s="1">
        <v>5</v>
      </c>
      <c r="V15" s="1">
        <v>0</v>
      </c>
      <c r="W15" s="1">
        <v>50</v>
      </c>
      <c r="X15" s="1">
        <v>0</v>
      </c>
      <c r="Y15" s="1">
        <v>33.090000000000003</v>
      </c>
      <c r="Z15" s="1">
        <v>0</v>
      </c>
      <c r="AA15" s="1">
        <v>0</v>
      </c>
      <c r="AB15" s="1">
        <v>0</v>
      </c>
      <c r="AC15" s="1">
        <v>12.69</v>
      </c>
      <c r="AD15" s="1">
        <v>0</v>
      </c>
      <c r="AE15" s="1">
        <v>0</v>
      </c>
      <c r="AF15" s="1">
        <v>54.22</v>
      </c>
      <c r="AG15" s="1">
        <v>0</v>
      </c>
      <c r="AH15" s="1">
        <v>825</v>
      </c>
      <c r="AI15" s="1">
        <v>200</v>
      </c>
      <c r="AJ15" s="1">
        <v>0</v>
      </c>
      <c r="AK15" s="1">
        <v>1025</v>
      </c>
      <c r="AL15" s="1">
        <v>0</v>
      </c>
      <c r="AM15" s="1">
        <v>5.68</v>
      </c>
      <c r="AN15" s="1">
        <v>19.899999999999999</v>
      </c>
      <c r="AO15" s="1">
        <v>0</v>
      </c>
      <c r="AP15" s="1">
        <v>25.58</v>
      </c>
      <c r="AQ15" s="1">
        <v>6</v>
      </c>
      <c r="AR15" s="1">
        <v>0</v>
      </c>
      <c r="AS15" s="1">
        <v>1.5</v>
      </c>
    </row>
    <row r="16" spans="1:45" x14ac:dyDescent="0.2">
      <c r="A16" s="6" t="s">
        <v>694</v>
      </c>
      <c r="B16" s="5" t="s">
        <v>40</v>
      </c>
      <c r="C16" s="1" t="s">
        <v>694</v>
      </c>
      <c r="D16" s="1" t="s">
        <v>1136</v>
      </c>
      <c r="E16" s="1">
        <v>3</v>
      </c>
      <c r="F16" s="1">
        <v>1</v>
      </c>
      <c r="G16" s="1">
        <v>1</v>
      </c>
      <c r="H16" s="1">
        <v>0</v>
      </c>
      <c r="I16" s="1">
        <v>0</v>
      </c>
      <c r="J16" s="1">
        <v>7</v>
      </c>
      <c r="K16" s="1">
        <v>2</v>
      </c>
      <c r="L16" s="1">
        <v>1.85</v>
      </c>
      <c r="M16" s="1">
        <v>588.5</v>
      </c>
      <c r="N16" s="1">
        <v>1.2</v>
      </c>
      <c r="O16" s="1">
        <v>24</v>
      </c>
      <c r="P16" s="1" t="s">
        <v>1137</v>
      </c>
      <c r="Q16" s="1">
        <v>7.14</v>
      </c>
      <c r="R16" s="1">
        <v>294.55</v>
      </c>
      <c r="S16" s="1">
        <v>7.5</v>
      </c>
      <c r="T16" s="1" t="s">
        <v>1126</v>
      </c>
      <c r="U16" s="1">
        <v>5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100</v>
      </c>
      <c r="AD16" s="1">
        <v>0</v>
      </c>
      <c r="AE16" s="1">
        <v>0</v>
      </c>
      <c r="AF16" s="1">
        <v>0</v>
      </c>
      <c r="AG16" s="1">
        <v>625</v>
      </c>
      <c r="AH16" s="1">
        <v>1150</v>
      </c>
      <c r="AI16" s="1">
        <v>50</v>
      </c>
      <c r="AJ16" s="1">
        <v>0</v>
      </c>
      <c r="AK16" s="1">
        <v>1825</v>
      </c>
      <c r="AL16" s="1">
        <v>1.56</v>
      </c>
      <c r="AM16" s="1">
        <v>10.36</v>
      </c>
      <c r="AN16" s="1">
        <v>0.36</v>
      </c>
      <c r="AO16" s="1">
        <v>0</v>
      </c>
      <c r="AP16" s="1">
        <v>12.29</v>
      </c>
      <c r="AQ16" s="1">
        <v>0</v>
      </c>
      <c r="AR16" s="1">
        <v>0</v>
      </c>
      <c r="AS16" s="1">
        <v>1</v>
      </c>
    </row>
    <row r="17" spans="1:45" x14ac:dyDescent="0.2">
      <c r="A17" s="6" t="s">
        <v>695</v>
      </c>
      <c r="B17" s="5" t="s">
        <v>42</v>
      </c>
      <c r="C17" s="1" t="s">
        <v>695</v>
      </c>
      <c r="D17" s="1" t="s">
        <v>1138</v>
      </c>
      <c r="E17" s="1">
        <v>3</v>
      </c>
      <c r="F17" s="1">
        <v>20</v>
      </c>
      <c r="G17" s="1">
        <v>11</v>
      </c>
      <c r="H17" s="1">
        <v>3</v>
      </c>
      <c r="I17" s="1">
        <v>6</v>
      </c>
      <c r="J17" s="1">
        <v>11</v>
      </c>
      <c r="K17" s="1">
        <v>3</v>
      </c>
      <c r="L17" s="1">
        <v>0.44</v>
      </c>
      <c r="M17" s="1">
        <v>301.60000000000002</v>
      </c>
      <c r="N17" s="1">
        <v>1.3</v>
      </c>
      <c r="O17" s="1">
        <v>33</v>
      </c>
      <c r="P17" s="1" t="s">
        <v>1137</v>
      </c>
      <c r="Q17" s="1">
        <v>19.86</v>
      </c>
      <c r="R17" s="1">
        <v>307.95</v>
      </c>
      <c r="S17" s="1">
        <v>5</v>
      </c>
      <c r="T17" s="1" t="s">
        <v>1126</v>
      </c>
      <c r="U17" s="1">
        <v>5</v>
      </c>
      <c r="V17" s="1">
        <v>0</v>
      </c>
      <c r="W17" s="1">
        <v>14.29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86.09</v>
      </c>
      <c r="AD17" s="1">
        <v>13.91</v>
      </c>
      <c r="AE17" s="1">
        <v>0</v>
      </c>
      <c r="AF17" s="1">
        <v>0</v>
      </c>
      <c r="AG17" s="1">
        <v>0</v>
      </c>
      <c r="AH17" s="1">
        <v>875</v>
      </c>
      <c r="AI17" s="1">
        <v>0</v>
      </c>
      <c r="AJ17" s="1">
        <v>0</v>
      </c>
      <c r="AK17" s="1">
        <v>875</v>
      </c>
      <c r="AL17" s="1">
        <v>0</v>
      </c>
      <c r="AM17" s="1">
        <v>21.36</v>
      </c>
      <c r="AN17" s="1">
        <v>0</v>
      </c>
      <c r="AO17" s="1">
        <v>0</v>
      </c>
      <c r="AP17" s="1">
        <v>21.36</v>
      </c>
      <c r="AQ17" s="1">
        <v>13</v>
      </c>
      <c r="AR17" s="1">
        <v>0</v>
      </c>
      <c r="AS17" s="1">
        <v>1</v>
      </c>
    </row>
    <row r="18" spans="1:45" x14ac:dyDescent="0.2">
      <c r="A18" s="2" t="s">
        <v>696</v>
      </c>
      <c r="B18" s="5" t="s">
        <v>44</v>
      </c>
      <c r="C18" s="1" t="s">
        <v>696</v>
      </c>
      <c r="D18" s="1" t="s">
        <v>1139</v>
      </c>
      <c r="E18" s="1">
        <v>5</v>
      </c>
      <c r="F18" s="1">
        <v>22</v>
      </c>
      <c r="G18" s="1">
        <v>11</v>
      </c>
      <c r="H18" s="1">
        <v>1</v>
      </c>
      <c r="I18" s="1">
        <v>10</v>
      </c>
      <c r="J18" s="1">
        <v>9</v>
      </c>
      <c r="K18" s="1">
        <v>0</v>
      </c>
      <c r="L18" s="1">
        <v>0.37</v>
      </c>
      <c r="M18" s="1">
        <v>252.3</v>
      </c>
      <c r="N18" s="1">
        <v>1.2</v>
      </c>
      <c r="O18" s="1">
        <v>98</v>
      </c>
      <c r="P18" s="1" t="s">
        <v>1128</v>
      </c>
      <c r="Q18" s="1">
        <v>29.01</v>
      </c>
      <c r="R18" s="1">
        <v>228.23</v>
      </c>
      <c r="S18" s="1">
        <v>17.5</v>
      </c>
      <c r="T18" s="1" t="s">
        <v>1126</v>
      </c>
      <c r="U18" s="1">
        <v>5</v>
      </c>
      <c r="V18" s="1">
        <v>0</v>
      </c>
      <c r="W18" s="1">
        <v>28.57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69.739999999999995</v>
      </c>
      <c r="AE18" s="1">
        <v>12.94</v>
      </c>
      <c r="AF18" s="1">
        <v>17.329999999999998</v>
      </c>
      <c r="AG18" s="1">
        <v>50</v>
      </c>
      <c r="AH18" s="1">
        <v>100</v>
      </c>
      <c r="AI18" s="1">
        <v>50</v>
      </c>
      <c r="AJ18" s="1">
        <v>0</v>
      </c>
      <c r="AK18" s="1">
        <v>200</v>
      </c>
      <c r="AL18" s="1">
        <v>0.18</v>
      </c>
      <c r="AM18" s="1">
        <v>21.72</v>
      </c>
      <c r="AN18" s="1">
        <v>1.06</v>
      </c>
      <c r="AO18" s="1">
        <v>0</v>
      </c>
      <c r="AP18" s="1">
        <v>22.96</v>
      </c>
      <c r="AQ18" s="1">
        <v>3</v>
      </c>
      <c r="AR18" s="1">
        <v>0</v>
      </c>
      <c r="AS18" s="1">
        <v>2</v>
      </c>
    </row>
    <row r="19" spans="1:45" x14ac:dyDescent="0.2">
      <c r="A19" s="2" t="s">
        <v>697</v>
      </c>
      <c r="B19" s="5" t="s">
        <v>46</v>
      </c>
      <c r="C19" s="1" t="s">
        <v>697</v>
      </c>
      <c r="D19" s="1" t="s">
        <v>1140</v>
      </c>
      <c r="E19" s="1">
        <v>3</v>
      </c>
      <c r="F19" s="1">
        <v>15</v>
      </c>
      <c r="G19" s="1">
        <v>6</v>
      </c>
      <c r="H19" s="1">
        <v>3</v>
      </c>
      <c r="I19" s="1">
        <v>6</v>
      </c>
      <c r="J19" s="1">
        <v>13</v>
      </c>
      <c r="K19" s="1">
        <v>1</v>
      </c>
      <c r="L19" s="1">
        <v>0.44</v>
      </c>
      <c r="M19" s="1">
        <v>264.89999999999998</v>
      </c>
      <c r="N19" s="1">
        <v>1.1000000000000001</v>
      </c>
      <c r="O19" s="1">
        <v>51</v>
      </c>
      <c r="P19" s="1" t="s">
        <v>1141</v>
      </c>
      <c r="Q19" s="1">
        <v>0</v>
      </c>
      <c r="R19" s="1">
        <v>-1</v>
      </c>
      <c r="S19" s="1">
        <v>17.5</v>
      </c>
      <c r="T19" s="1" t="s">
        <v>1126</v>
      </c>
      <c r="U19" s="1">
        <v>5</v>
      </c>
      <c r="V19" s="1">
        <v>0</v>
      </c>
      <c r="W19" s="1">
        <v>61.79</v>
      </c>
      <c r="X19" s="1">
        <v>12.24</v>
      </c>
      <c r="Y19" s="1">
        <v>3.73</v>
      </c>
      <c r="Z19" s="1">
        <v>0</v>
      </c>
      <c r="AA19" s="1">
        <v>0</v>
      </c>
      <c r="AB19" s="1">
        <v>59.1</v>
      </c>
      <c r="AC19" s="1">
        <v>24.93</v>
      </c>
      <c r="AD19" s="1">
        <v>0</v>
      </c>
      <c r="AE19" s="1">
        <v>0</v>
      </c>
      <c r="AF19" s="1">
        <v>0</v>
      </c>
      <c r="AG19" s="1">
        <v>500</v>
      </c>
      <c r="AH19" s="1">
        <v>125</v>
      </c>
      <c r="AI19" s="1">
        <v>0</v>
      </c>
      <c r="AJ19" s="1">
        <v>0</v>
      </c>
      <c r="AK19" s="1">
        <v>625</v>
      </c>
      <c r="AL19" s="1">
        <v>59.43</v>
      </c>
      <c r="AM19" s="1">
        <v>1.28</v>
      </c>
      <c r="AN19" s="1">
        <v>0</v>
      </c>
      <c r="AO19" s="1">
        <v>0</v>
      </c>
      <c r="AP19" s="1">
        <v>60.71</v>
      </c>
      <c r="AQ19" s="1">
        <v>0</v>
      </c>
      <c r="AR19" s="1">
        <v>19</v>
      </c>
      <c r="AS19" s="1">
        <v>2</v>
      </c>
    </row>
    <row r="20" spans="1:45" x14ac:dyDescent="0.2">
      <c r="A20" s="2" t="s">
        <v>698</v>
      </c>
      <c r="B20" s="5" t="s">
        <v>48</v>
      </c>
      <c r="C20" s="1" t="s">
        <v>698</v>
      </c>
      <c r="D20" s="1" t="s">
        <v>1142</v>
      </c>
      <c r="E20" s="1">
        <v>1</v>
      </c>
      <c r="F20" s="1">
        <v>15</v>
      </c>
      <c r="G20" s="1">
        <v>8</v>
      </c>
      <c r="H20" s="1">
        <v>3</v>
      </c>
      <c r="I20" s="1">
        <v>4</v>
      </c>
      <c r="J20" s="1">
        <v>6</v>
      </c>
      <c r="K20" s="1">
        <v>1</v>
      </c>
      <c r="L20" s="1">
        <v>0.73</v>
      </c>
      <c r="M20" s="1">
        <v>369.6</v>
      </c>
      <c r="N20" s="1">
        <v>1.2</v>
      </c>
      <c r="O20" s="1">
        <v>28</v>
      </c>
      <c r="P20" s="1" t="s">
        <v>1137</v>
      </c>
      <c r="Q20" s="1">
        <v>10.94</v>
      </c>
      <c r="R20" s="1">
        <v>307.95999999999998</v>
      </c>
      <c r="S20" s="1">
        <v>17.5</v>
      </c>
      <c r="T20" s="1" t="s">
        <v>1126</v>
      </c>
      <c r="U20" s="1">
        <v>15</v>
      </c>
      <c r="V20" s="1">
        <v>0</v>
      </c>
      <c r="W20" s="1">
        <v>2.5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95.57</v>
      </c>
      <c r="AD20" s="1">
        <v>0</v>
      </c>
      <c r="AE20" s="1">
        <v>4.43</v>
      </c>
      <c r="AF20" s="1">
        <v>0</v>
      </c>
      <c r="AG20" s="1">
        <v>25</v>
      </c>
      <c r="AH20" s="1">
        <v>1575</v>
      </c>
      <c r="AI20" s="1">
        <v>0</v>
      </c>
      <c r="AJ20" s="1">
        <v>0</v>
      </c>
      <c r="AK20" s="1">
        <v>1600</v>
      </c>
      <c r="AL20" s="1">
        <v>0.02</v>
      </c>
      <c r="AM20" s="1">
        <v>15.71</v>
      </c>
      <c r="AN20" s="1">
        <v>0</v>
      </c>
      <c r="AO20" s="1">
        <v>0</v>
      </c>
      <c r="AP20" s="1">
        <v>15.73</v>
      </c>
      <c r="AQ20" s="1">
        <v>0</v>
      </c>
      <c r="AR20" s="1">
        <v>0</v>
      </c>
      <c r="AS20" s="1">
        <v>1</v>
      </c>
    </row>
    <row r="21" spans="1:45" x14ac:dyDescent="0.2">
      <c r="A21" s="6" t="s">
        <v>699</v>
      </c>
      <c r="B21" s="5" t="s">
        <v>50</v>
      </c>
      <c r="C21" s="1" t="s">
        <v>699</v>
      </c>
      <c r="D21" s="1" t="s">
        <v>1143</v>
      </c>
      <c r="E21" s="1">
        <v>2</v>
      </c>
      <c r="F21" s="1">
        <v>15</v>
      </c>
      <c r="G21" s="1">
        <v>6</v>
      </c>
      <c r="H21" s="1">
        <v>1</v>
      </c>
      <c r="I21" s="1">
        <v>8</v>
      </c>
      <c r="J21" s="1">
        <v>10</v>
      </c>
      <c r="K21" s="1">
        <v>2</v>
      </c>
      <c r="L21" s="1">
        <v>0.74</v>
      </c>
      <c r="M21" s="1">
        <v>338.8</v>
      </c>
      <c r="N21" s="1">
        <v>1.1000000000000001</v>
      </c>
      <c r="O21" s="1">
        <v>39</v>
      </c>
      <c r="P21" s="1" t="s">
        <v>1123</v>
      </c>
      <c r="Q21" s="1">
        <v>10.76</v>
      </c>
      <c r="R21" s="1">
        <v>292.45</v>
      </c>
      <c r="S21" s="1">
        <v>15</v>
      </c>
      <c r="T21" s="1" t="s">
        <v>1126</v>
      </c>
      <c r="U21" s="1">
        <v>15</v>
      </c>
      <c r="V21" s="1">
        <v>0</v>
      </c>
      <c r="W21" s="1">
        <v>23.93</v>
      </c>
      <c r="X21" s="1">
        <v>34.549999999999997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65.45</v>
      </c>
      <c r="AF21" s="1">
        <v>0</v>
      </c>
      <c r="AG21" s="1">
        <v>0</v>
      </c>
      <c r="AH21" s="1">
        <v>25</v>
      </c>
      <c r="AI21" s="1">
        <v>550</v>
      </c>
      <c r="AJ21" s="1">
        <v>0</v>
      </c>
      <c r="AK21" s="1">
        <v>575</v>
      </c>
      <c r="AL21" s="1">
        <v>0</v>
      </c>
      <c r="AM21" s="1">
        <v>0.02</v>
      </c>
      <c r="AN21" s="1">
        <v>31.28</v>
      </c>
      <c r="AO21" s="1">
        <v>0</v>
      </c>
      <c r="AP21" s="1">
        <v>31.3</v>
      </c>
      <c r="AQ21" s="1">
        <v>22</v>
      </c>
      <c r="AR21" s="1">
        <v>0</v>
      </c>
      <c r="AS21" s="1">
        <v>2</v>
      </c>
    </row>
    <row r="22" spans="1:45" x14ac:dyDescent="0.2">
      <c r="A22" s="2" t="s">
        <v>700</v>
      </c>
      <c r="B22" s="5" t="s">
        <v>52</v>
      </c>
      <c r="C22" s="1" t="s">
        <v>700</v>
      </c>
      <c r="D22" s="1" t="s">
        <v>1144</v>
      </c>
      <c r="E22" s="1">
        <v>2</v>
      </c>
      <c r="F22" s="1">
        <v>18</v>
      </c>
      <c r="G22" s="1">
        <v>5</v>
      </c>
      <c r="H22" s="1">
        <v>5</v>
      </c>
      <c r="I22" s="1">
        <v>8</v>
      </c>
      <c r="J22" s="1">
        <v>6</v>
      </c>
      <c r="K22" s="1">
        <v>0</v>
      </c>
      <c r="L22" s="1">
        <v>0.78</v>
      </c>
      <c r="M22" s="1">
        <v>378.5</v>
      </c>
      <c r="N22" s="1">
        <v>1.2</v>
      </c>
      <c r="O22" s="1">
        <v>1</v>
      </c>
      <c r="P22" s="1" t="s">
        <v>1100</v>
      </c>
      <c r="Q22" s="1">
        <v>6.42</v>
      </c>
      <c r="R22" s="1">
        <v>292.36</v>
      </c>
      <c r="S22" s="1">
        <v>15</v>
      </c>
      <c r="T22" s="1" t="s">
        <v>1126</v>
      </c>
      <c r="U22" s="1">
        <v>15</v>
      </c>
      <c r="V22" s="1">
        <v>0</v>
      </c>
      <c r="W22" s="1">
        <v>47.5</v>
      </c>
      <c r="X22" s="1">
        <v>51.33</v>
      </c>
      <c r="Y22" s="1">
        <v>7.22</v>
      </c>
      <c r="Z22" s="1">
        <v>0</v>
      </c>
      <c r="AA22" s="1">
        <v>0</v>
      </c>
      <c r="AB22" s="1">
        <v>0.7</v>
      </c>
      <c r="AC22" s="1">
        <v>0</v>
      </c>
      <c r="AD22" s="1">
        <v>0.7</v>
      </c>
      <c r="AE22" s="1">
        <v>0</v>
      </c>
      <c r="AF22" s="1">
        <v>40.06</v>
      </c>
      <c r="AG22" s="1">
        <v>0</v>
      </c>
      <c r="AH22" s="1">
        <v>25</v>
      </c>
      <c r="AI22" s="1">
        <v>200</v>
      </c>
      <c r="AJ22" s="1">
        <v>0</v>
      </c>
      <c r="AK22" s="1">
        <v>225</v>
      </c>
      <c r="AL22" s="1">
        <v>0</v>
      </c>
      <c r="AM22" s="1">
        <v>0.56999999999999995</v>
      </c>
      <c r="AN22" s="1">
        <v>7.51</v>
      </c>
      <c r="AO22" s="1">
        <v>0</v>
      </c>
      <c r="AP22" s="1">
        <v>8.07</v>
      </c>
      <c r="AQ22" s="1">
        <v>5</v>
      </c>
      <c r="AR22" s="1">
        <v>0</v>
      </c>
      <c r="AS22" s="1">
        <v>2</v>
      </c>
    </row>
    <row r="23" spans="1:45" x14ac:dyDescent="0.2">
      <c r="A23" s="2" t="s">
        <v>701</v>
      </c>
      <c r="B23" s="5" t="s">
        <v>54</v>
      </c>
      <c r="C23" s="1" t="s">
        <v>701</v>
      </c>
      <c r="D23" s="1" t="s">
        <v>1145</v>
      </c>
      <c r="E23" s="1">
        <v>2</v>
      </c>
      <c r="F23" s="1">
        <v>20</v>
      </c>
      <c r="G23" s="1">
        <v>9</v>
      </c>
      <c r="H23" s="1">
        <v>4</v>
      </c>
      <c r="I23" s="1">
        <v>7</v>
      </c>
      <c r="J23" s="1">
        <v>13</v>
      </c>
      <c r="K23" s="1">
        <v>2</v>
      </c>
      <c r="L23" s="1">
        <v>0.67</v>
      </c>
      <c r="M23" s="1">
        <v>477.5</v>
      </c>
      <c r="N23" s="1">
        <v>1.6</v>
      </c>
      <c r="O23" s="1">
        <v>4</v>
      </c>
      <c r="P23" s="1" t="s">
        <v>1100</v>
      </c>
      <c r="Q23" s="1">
        <v>8.35</v>
      </c>
      <c r="R23" s="1">
        <v>324.31</v>
      </c>
      <c r="S23" s="1">
        <v>12.5</v>
      </c>
      <c r="T23" s="1" t="s">
        <v>1146</v>
      </c>
      <c r="U23" s="1">
        <v>15</v>
      </c>
      <c r="V23" s="1" t="s">
        <v>1147</v>
      </c>
      <c r="W23" s="1">
        <v>11.79</v>
      </c>
      <c r="X23" s="1">
        <v>94.04</v>
      </c>
      <c r="Y23" s="1">
        <v>0</v>
      </c>
      <c r="Z23" s="1">
        <v>0</v>
      </c>
      <c r="AA23" s="1">
        <v>3.87</v>
      </c>
      <c r="AB23" s="1">
        <v>1.4</v>
      </c>
      <c r="AC23" s="1">
        <v>0</v>
      </c>
      <c r="AD23" s="1">
        <v>0.7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</row>
    <row r="24" spans="1:45" x14ac:dyDescent="0.2">
      <c r="A24" s="6" t="s">
        <v>702</v>
      </c>
      <c r="B24" s="5" t="s">
        <v>56</v>
      </c>
      <c r="C24" s="1" t="s">
        <v>702</v>
      </c>
      <c r="D24" s="1" t="s">
        <v>1148</v>
      </c>
      <c r="E24" s="1">
        <v>3</v>
      </c>
      <c r="F24" s="1">
        <v>11</v>
      </c>
      <c r="G24" s="1">
        <v>4</v>
      </c>
      <c r="H24" s="1">
        <v>2</v>
      </c>
      <c r="I24" s="1">
        <v>5</v>
      </c>
      <c r="J24" s="1">
        <v>9</v>
      </c>
      <c r="K24" s="1">
        <v>1</v>
      </c>
      <c r="L24" s="1">
        <v>2.78</v>
      </c>
      <c r="M24" s="1">
        <v>914.8</v>
      </c>
      <c r="N24" s="1">
        <v>1.5</v>
      </c>
      <c r="O24" s="1">
        <v>12</v>
      </c>
      <c r="P24" s="1" t="s">
        <v>1149</v>
      </c>
      <c r="Q24" s="1">
        <v>0</v>
      </c>
      <c r="R24" s="1">
        <v>-1</v>
      </c>
      <c r="S24" s="1">
        <v>15</v>
      </c>
      <c r="T24" s="1" t="s">
        <v>1146</v>
      </c>
      <c r="U24" s="1">
        <v>15</v>
      </c>
      <c r="V24" s="1" t="s">
        <v>1147</v>
      </c>
      <c r="W24" s="1">
        <v>38.21</v>
      </c>
      <c r="X24" s="1">
        <v>20.22</v>
      </c>
      <c r="Y24" s="1">
        <v>0.7</v>
      </c>
      <c r="Z24" s="1">
        <v>0</v>
      </c>
      <c r="AA24" s="1">
        <v>79.08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300</v>
      </c>
      <c r="AH24" s="1">
        <v>950</v>
      </c>
      <c r="AI24" s="1">
        <v>225</v>
      </c>
      <c r="AJ24" s="1">
        <v>0</v>
      </c>
      <c r="AK24" s="1">
        <v>1475</v>
      </c>
      <c r="AL24" s="1">
        <v>2.29</v>
      </c>
      <c r="AM24" s="1">
        <v>2.0499999999999998</v>
      </c>
      <c r="AN24" s="1">
        <v>0.28000000000000003</v>
      </c>
      <c r="AO24" s="1">
        <v>0</v>
      </c>
      <c r="AP24" s="1">
        <v>4.63</v>
      </c>
      <c r="AQ24" s="1">
        <v>0</v>
      </c>
      <c r="AR24" s="1">
        <v>0</v>
      </c>
      <c r="AS24" s="1">
        <v>2.8</v>
      </c>
    </row>
    <row r="25" spans="1:45" x14ac:dyDescent="0.2">
      <c r="A25" s="6" t="s">
        <v>703</v>
      </c>
      <c r="B25" s="5" t="s">
        <v>58</v>
      </c>
      <c r="C25" s="1" t="s">
        <v>703</v>
      </c>
      <c r="D25" s="1" t="s">
        <v>1150</v>
      </c>
      <c r="E25" s="1">
        <v>1</v>
      </c>
      <c r="F25" s="1">
        <v>14</v>
      </c>
      <c r="G25" s="1">
        <v>6</v>
      </c>
      <c r="H25" s="1">
        <v>0</v>
      </c>
      <c r="I25" s="1">
        <v>8</v>
      </c>
      <c r="J25" s="1">
        <v>6</v>
      </c>
      <c r="K25" s="1">
        <v>0</v>
      </c>
      <c r="L25" s="1">
        <v>0.6</v>
      </c>
      <c r="M25" s="1">
        <v>381</v>
      </c>
      <c r="N25" s="1">
        <v>1.4</v>
      </c>
      <c r="O25" s="1">
        <v>48</v>
      </c>
      <c r="P25" s="1" t="s">
        <v>1128</v>
      </c>
      <c r="Q25" s="1">
        <v>11.73</v>
      </c>
      <c r="R25" s="1">
        <v>286.89999999999998</v>
      </c>
      <c r="S25" s="1">
        <v>15</v>
      </c>
      <c r="T25" s="1" t="s">
        <v>1126</v>
      </c>
      <c r="U25" s="1">
        <v>5</v>
      </c>
      <c r="V25" s="1">
        <v>0</v>
      </c>
      <c r="W25" s="1">
        <v>14.29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81.83</v>
      </c>
      <c r="AE25" s="1">
        <v>0</v>
      </c>
      <c r="AF25" s="1">
        <v>18.170000000000002</v>
      </c>
      <c r="AG25" s="1">
        <v>0</v>
      </c>
      <c r="AH25" s="1">
        <v>50</v>
      </c>
      <c r="AI25" s="1">
        <v>750</v>
      </c>
      <c r="AJ25" s="1">
        <v>0</v>
      </c>
      <c r="AK25" s="1">
        <v>800</v>
      </c>
      <c r="AL25" s="1">
        <v>0</v>
      </c>
      <c r="AM25" s="1">
        <v>0.46</v>
      </c>
      <c r="AN25" s="1">
        <v>15.5</v>
      </c>
      <c r="AO25" s="1">
        <v>0</v>
      </c>
      <c r="AP25" s="1">
        <v>15.96</v>
      </c>
      <c r="AQ25" s="1">
        <v>6</v>
      </c>
      <c r="AR25" s="1">
        <v>0</v>
      </c>
      <c r="AS25" s="1">
        <v>1.3</v>
      </c>
    </row>
    <row r="26" spans="1:45" x14ac:dyDescent="0.2">
      <c r="A26" s="2" t="s">
        <v>704</v>
      </c>
      <c r="B26" s="5" t="s">
        <v>61</v>
      </c>
      <c r="C26" s="1" t="s">
        <v>704</v>
      </c>
      <c r="D26" s="1" t="s">
        <v>1136</v>
      </c>
      <c r="E26" s="1">
        <v>4</v>
      </c>
      <c r="F26" s="1">
        <v>27</v>
      </c>
      <c r="G26" s="1">
        <v>9</v>
      </c>
      <c r="H26" s="1">
        <v>5</v>
      </c>
      <c r="I26" s="1">
        <v>13</v>
      </c>
      <c r="J26" s="1">
        <v>13</v>
      </c>
      <c r="K26" s="1">
        <v>6</v>
      </c>
      <c r="L26" s="1">
        <v>1.85</v>
      </c>
      <c r="M26" s="1">
        <v>588.5</v>
      </c>
      <c r="N26" s="1">
        <v>1.2</v>
      </c>
      <c r="O26" s="1">
        <v>24</v>
      </c>
      <c r="P26" s="1" t="s">
        <v>1137</v>
      </c>
      <c r="Q26" s="1">
        <v>0</v>
      </c>
      <c r="R26" s="1">
        <v>-1</v>
      </c>
      <c r="S26" s="1">
        <v>12.5</v>
      </c>
      <c r="T26" s="1" t="s">
        <v>1126</v>
      </c>
      <c r="U26" s="1">
        <v>5</v>
      </c>
      <c r="V26" s="1">
        <v>0</v>
      </c>
      <c r="W26" s="1">
        <v>73.930000000000007</v>
      </c>
      <c r="X26" s="1">
        <v>0</v>
      </c>
      <c r="Y26" s="1">
        <v>40.380000000000003</v>
      </c>
      <c r="Z26" s="1">
        <v>0</v>
      </c>
      <c r="AA26" s="1">
        <v>0</v>
      </c>
      <c r="AB26" s="1">
        <v>0</v>
      </c>
      <c r="AC26" s="1">
        <v>30.09</v>
      </c>
      <c r="AD26" s="1">
        <v>19.7</v>
      </c>
      <c r="AE26" s="1">
        <v>0</v>
      </c>
      <c r="AF26" s="1">
        <v>9.83</v>
      </c>
      <c r="AG26" s="1">
        <v>125</v>
      </c>
      <c r="AH26" s="1">
        <v>250</v>
      </c>
      <c r="AI26" s="1">
        <v>100</v>
      </c>
      <c r="AJ26" s="1">
        <v>0</v>
      </c>
      <c r="AK26" s="1">
        <v>475</v>
      </c>
      <c r="AL26" s="1">
        <v>2.54</v>
      </c>
      <c r="AM26" s="1">
        <v>3.21</v>
      </c>
      <c r="AN26" s="1">
        <v>0.21</v>
      </c>
      <c r="AO26" s="1">
        <v>0</v>
      </c>
      <c r="AP26" s="1">
        <v>5.96</v>
      </c>
      <c r="AQ26" s="1">
        <v>1</v>
      </c>
      <c r="AR26" s="1">
        <v>0</v>
      </c>
      <c r="AS26" s="1">
        <v>2.2999999999999998</v>
      </c>
    </row>
    <row r="27" spans="1:45" x14ac:dyDescent="0.2">
      <c r="A27" s="6" t="s">
        <v>705</v>
      </c>
      <c r="B27" s="5" t="s">
        <v>63</v>
      </c>
      <c r="C27" s="1" t="s">
        <v>705</v>
      </c>
      <c r="D27" s="1" t="s">
        <v>1151</v>
      </c>
      <c r="E27" s="1">
        <v>1</v>
      </c>
      <c r="F27" s="1">
        <v>13</v>
      </c>
      <c r="G27" s="1">
        <v>8</v>
      </c>
      <c r="H27" s="1">
        <v>2</v>
      </c>
      <c r="I27" s="1">
        <v>3</v>
      </c>
      <c r="J27" s="1">
        <v>6</v>
      </c>
      <c r="K27" s="1">
        <v>1</v>
      </c>
      <c r="L27" s="1">
        <v>0.46</v>
      </c>
      <c r="M27" s="1">
        <v>281.89999999999998</v>
      </c>
      <c r="N27" s="1">
        <v>1.2</v>
      </c>
      <c r="O27" s="1">
        <v>38</v>
      </c>
      <c r="P27" s="1" t="s">
        <v>1123</v>
      </c>
      <c r="Q27" s="1">
        <v>10.56</v>
      </c>
      <c r="R27" s="1">
        <v>315</v>
      </c>
      <c r="S27" s="1">
        <v>12.5</v>
      </c>
      <c r="T27" s="1" t="s">
        <v>1126</v>
      </c>
      <c r="U27" s="1">
        <v>5</v>
      </c>
      <c r="V27" s="1">
        <v>0</v>
      </c>
      <c r="W27" s="1">
        <v>21.43</v>
      </c>
      <c r="X27" s="1">
        <v>0</v>
      </c>
      <c r="Y27" s="1">
        <v>0</v>
      </c>
      <c r="Z27" s="1">
        <v>0</v>
      </c>
      <c r="AA27" s="1">
        <v>0</v>
      </c>
      <c r="AB27" s="1">
        <v>4.74</v>
      </c>
      <c r="AC27" s="1">
        <v>0</v>
      </c>
      <c r="AD27" s="1">
        <v>0</v>
      </c>
      <c r="AE27" s="1">
        <v>76.260000000000005</v>
      </c>
      <c r="AF27" s="1">
        <v>19</v>
      </c>
      <c r="AG27" s="1">
        <v>50</v>
      </c>
      <c r="AH27" s="1">
        <v>0</v>
      </c>
      <c r="AI27" s="1">
        <v>625</v>
      </c>
      <c r="AJ27" s="1">
        <v>0</v>
      </c>
      <c r="AK27" s="1">
        <v>675</v>
      </c>
      <c r="AL27" s="1">
        <v>1.0900000000000001</v>
      </c>
      <c r="AM27" s="1">
        <v>0</v>
      </c>
      <c r="AN27" s="1">
        <v>23.57</v>
      </c>
      <c r="AO27" s="1">
        <v>0</v>
      </c>
      <c r="AP27" s="1">
        <v>24.66</v>
      </c>
      <c r="AQ27" s="1">
        <v>16</v>
      </c>
      <c r="AR27" s="1">
        <v>1</v>
      </c>
      <c r="AS27" s="1">
        <v>1</v>
      </c>
    </row>
    <row r="28" spans="1:45" x14ac:dyDescent="0.2">
      <c r="A28" s="6" t="s">
        <v>706</v>
      </c>
      <c r="B28" s="5" t="s">
        <v>65</v>
      </c>
      <c r="C28" s="1" t="s">
        <v>706</v>
      </c>
      <c r="D28" s="1" t="s">
        <v>1152</v>
      </c>
      <c r="E28" s="1">
        <v>2</v>
      </c>
      <c r="F28" s="1">
        <v>12</v>
      </c>
      <c r="G28" s="1">
        <v>3</v>
      </c>
      <c r="H28" s="1">
        <v>3</v>
      </c>
      <c r="I28" s="1">
        <v>6</v>
      </c>
      <c r="J28" s="1">
        <v>13</v>
      </c>
      <c r="K28" s="1">
        <v>2</v>
      </c>
      <c r="L28" s="1">
        <v>1.29</v>
      </c>
      <c r="M28" s="1">
        <v>802.3</v>
      </c>
      <c r="N28" s="1">
        <v>2</v>
      </c>
      <c r="O28" s="1">
        <v>35</v>
      </c>
      <c r="P28" s="1" t="s">
        <v>1141</v>
      </c>
      <c r="Q28" s="1">
        <v>10.66</v>
      </c>
      <c r="R28" s="1">
        <v>281.33999999999997</v>
      </c>
      <c r="S28" s="1">
        <v>7.5</v>
      </c>
      <c r="T28" s="1" t="s">
        <v>1153</v>
      </c>
      <c r="U28" s="1">
        <v>30</v>
      </c>
      <c r="V28" s="1" t="s">
        <v>1154</v>
      </c>
      <c r="W28" s="1">
        <v>7.14</v>
      </c>
      <c r="X28" s="1">
        <v>0</v>
      </c>
      <c r="Y28" s="1">
        <v>0</v>
      </c>
      <c r="Z28" s="1">
        <v>0</v>
      </c>
      <c r="AA28" s="1">
        <v>0</v>
      </c>
      <c r="AB28" s="1">
        <v>96.83</v>
      </c>
      <c r="AC28" s="1">
        <v>0</v>
      </c>
      <c r="AD28" s="1">
        <v>0</v>
      </c>
      <c r="AE28" s="1">
        <v>0</v>
      </c>
      <c r="AF28" s="1">
        <v>3.17</v>
      </c>
      <c r="AG28" s="1">
        <v>575</v>
      </c>
      <c r="AH28" s="1">
        <v>225</v>
      </c>
      <c r="AI28" s="1">
        <v>50</v>
      </c>
      <c r="AJ28" s="1">
        <v>0</v>
      </c>
      <c r="AK28" s="1">
        <v>850</v>
      </c>
      <c r="AL28" s="1">
        <v>15.03</v>
      </c>
      <c r="AM28" s="1">
        <v>3.36</v>
      </c>
      <c r="AN28" s="1">
        <v>5.69</v>
      </c>
      <c r="AO28" s="1">
        <v>0</v>
      </c>
      <c r="AP28" s="1">
        <v>24.07</v>
      </c>
      <c r="AQ28" s="1">
        <v>3</v>
      </c>
      <c r="AR28" s="1">
        <v>11</v>
      </c>
      <c r="AS28" s="1">
        <v>1</v>
      </c>
    </row>
    <row r="29" spans="1:45" x14ac:dyDescent="0.2">
      <c r="A29" s="6" t="s">
        <v>707</v>
      </c>
      <c r="B29" s="5" t="s">
        <v>67</v>
      </c>
      <c r="C29" s="1" t="s">
        <v>707</v>
      </c>
      <c r="D29" s="1" t="s">
        <v>1155</v>
      </c>
      <c r="E29" s="1">
        <v>7</v>
      </c>
      <c r="F29" s="1">
        <v>24</v>
      </c>
      <c r="G29" s="1">
        <v>8</v>
      </c>
      <c r="H29" s="1">
        <v>2</v>
      </c>
      <c r="I29" s="1">
        <v>14</v>
      </c>
      <c r="J29" s="1">
        <v>8</v>
      </c>
      <c r="K29" s="1">
        <v>1</v>
      </c>
      <c r="L29" s="1">
        <v>1.58</v>
      </c>
      <c r="M29" s="1">
        <v>843.8</v>
      </c>
      <c r="N29" s="1">
        <v>1.9</v>
      </c>
      <c r="O29" s="1">
        <v>36</v>
      </c>
      <c r="P29" s="1" t="s">
        <v>1123</v>
      </c>
      <c r="Q29" s="1">
        <v>0</v>
      </c>
      <c r="R29" s="1">
        <v>-1</v>
      </c>
      <c r="S29" s="1">
        <v>2.5</v>
      </c>
      <c r="T29" s="1" t="s">
        <v>1156</v>
      </c>
      <c r="U29" s="1">
        <v>1</v>
      </c>
      <c r="V29" s="1" t="s">
        <v>1157</v>
      </c>
      <c r="W29" s="1">
        <v>28.57</v>
      </c>
      <c r="X29" s="1">
        <v>13.81</v>
      </c>
      <c r="Y29" s="1">
        <v>14.61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71.58</v>
      </c>
      <c r="AF29" s="1">
        <v>0</v>
      </c>
      <c r="AG29" s="1">
        <v>0</v>
      </c>
      <c r="AH29" s="1">
        <v>125</v>
      </c>
      <c r="AI29" s="1">
        <v>1250</v>
      </c>
      <c r="AJ29" s="1">
        <v>0</v>
      </c>
      <c r="AK29" s="1">
        <v>1375</v>
      </c>
      <c r="AL29" s="1">
        <v>0</v>
      </c>
      <c r="AM29" s="1">
        <v>1.93</v>
      </c>
      <c r="AN29" s="1">
        <v>18.53</v>
      </c>
      <c r="AO29" s="1">
        <v>0</v>
      </c>
      <c r="AP29" s="1">
        <v>20.46</v>
      </c>
      <c r="AQ29" s="1">
        <v>4</v>
      </c>
      <c r="AR29" s="1">
        <v>0</v>
      </c>
      <c r="AS29" s="1">
        <v>2</v>
      </c>
    </row>
    <row r="30" spans="1:45" x14ac:dyDescent="0.2">
      <c r="A30" s="6" t="s">
        <v>708</v>
      </c>
      <c r="B30" s="5" t="s">
        <v>69</v>
      </c>
      <c r="C30" s="1" t="e">
        <v>#N/A</v>
      </c>
      <c r="D30" s="1" t="e">
        <v>#N/A</v>
      </c>
      <c r="E30" s="1" t="e">
        <v>#N/A</v>
      </c>
      <c r="F30" s="1" t="e">
        <v>#N/A</v>
      </c>
      <c r="G30" s="1" t="e">
        <v>#N/A</v>
      </c>
      <c r="H30" s="1" t="e">
        <v>#N/A</v>
      </c>
      <c r="I30" s="1" t="e">
        <v>#N/A</v>
      </c>
      <c r="J30" s="1" t="e">
        <v>#N/A</v>
      </c>
      <c r="K30" s="1" t="e">
        <v>#N/A</v>
      </c>
      <c r="L30" s="1" t="e">
        <v>#N/A</v>
      </c>
      <c r="M30" s="1" t="e">
        <v>#N/A</v>
      </c>
      <c r="N30" s="1" t="e">
        <v>#N/A</v>
      </c>
      <c r="O30" s="1" t="e">
        <v>#N/A</v>
      </c>
      <c r="P30" s="1" t="e">
        <v>#N/A</v>
      </c>
      <c r="Q30" s="1" t="e">
        <v>#N/A</v>
      </c>
      <c r="R30" s="1" t="e">
        <v>#N/A</v>
      </c>
      <c r="S30" s="1" t="e">
        <v>#N/A</v>
      </c>
      <c r="T30" s="1" t="e">
        <v>#N/A</v>
      </c>
      <c r="U30" s="1" t="e">
        <v>#N/A</v>
      </c>
      <c r="V30" s="1" t="e">
        <v>#N/A</v>
      </c>
      <c r="W30" s="1" t="e">
        <v>#N/A</v>
      </c>
      <c r="X30" s="1" t="e">
        <v>#N/A</v>
      </c>
      <c r="Y30" s="1" t="e">
        <v>#N/A</v>
      </c>
      <c r="Z30" s="1" t="e">
        <v>#N/A</v>
      </c>
      <c r="AA30" s="1" t="e">
        <v>#N/A</v>
      </c>
      <c r="AB30" s="1" t="e">
        <v>#N/A</v>
      </c>
      <c r="AC30" s="1" t="e">
        <v>#N/A</v>
      </c>
      <c r="AD30" s="1" t="e">
        <v>#N/A</v>
      </c>
      <c r="AE30" s="1" t="e">
        <v>#N/A</v>
      </c>
      <c r="AF30" s="1" t="e">
        <v>#N/A</v>
      </c>
      <c r="AG30" s="1" t="e">
        <v>#N/A</v>
      </c>
      <c r="AH30" s="1" t="e">
        <v>#N/A</v>
      </c>
      <c r="AI30" s="1" t="e">
        <v>#N/A</v>
      </c>
      <c r="AJ30" s="1" t="e">
        <v>#N/A</v>
      </c>
      <c r="AK30" s="1" t="e">
        <v>#N/A</v>
      </c>
      <c r="AL30" s="1" t="e">
        <v>#N/A</v>
      </c>
      <c r="AM30" s="1" t="e">
        <v>#N/A</v>
      </c>
      <c r="AN30" s="1" t="e">
        <v>#N/A</v>
      </c>
      <c r="AO30" s="1" t="e">
        <v>#N/A</v>
      </c>
      <c r="AP30" s="1" t="e">
        <v>#N/A</v>
      </c>
      <c r="AQ30" s="1" t="e">
        <v>#N/A</v>
      </c>
      <c r="AR30" s="1" t="e">
        <v>#N/A</v>
      </c>
      <c r="AS30" s="1" t="e">
        <v>#N/A</v>
      </c>
    </row>
    <row r="31" spans="1:45" x14ac:dyDescent="0.2">
      <c r="A31" s="2" t="s">
        <v>709</v>
      </c>
      <c r="B31" s="5" t="s">
        <v>71</v>
      </c>
      <c r="C31" s="1" t="s">
        <v>709</v>
      </c>
      <c r="D31" s="1" t="s">
        <v>1158</v>
      </c>
      <c r="E31" s="1">
        <v>2</v>
      </c>
      <c r="F31" s="1">
        <v>6</v>
      </c>
      <c r="G31" s="1">
        <v>1</v>
      </c>
      <c r="H31" s="1">
        <v>0</v>
      </c>
      <c r="I31" s="1">
        <v>5</v>
      </c>
      <c r="J31" s="1">
        <v>7</v>
      </c>
      <c r="K31" s="1">
        <v>0</v>
      </c>
      <c r="L31" s="1">
        <v>1.17</v>
      </c>
      <c r="M31" s="1">
        <v>755.6</v>
      </c>
      <c r="N31" s="1">
        <v>2</v>
      </c>
      <c r="O31" s="1">
        <v>28</v>
      </c>
      <c r="P31" s="1" t="s">
        <v>1128</v>
      </c>
      <c r="Q31" s="1">
        <v>0</v>
      </c>
      <c r="R31" s="1">
        <v>-1</v>
      </c>
      <c r="S31" s="1">
        <v>20</v>
      </c>
      <c r="T31" s="1" t="s">
        <v>1126</v>
      </c>
      <c r="U31" s="1">
        <v>5</v>
      </c>
      <c r="V31" s="1">
        <v>0</v>
      </c>
      <c r="W31" s="1">
        <v>35.71</v>
      </c>
      <c r="X31" s="1">
        <v>0</v>
      </c>
      <c r="Y31" s="1">
        <v>22.32</v>
      </c>
      <c r="Z31" s="1">
        <v>0</v>
      </c>
      <c r="AA31" s="1">
        <v>0</v>
      </c>
      <c r="AB31" s="1">
        <v>0</v>
      </c>
      <c r="AC31" s="1">
        <v>0</v>
      </c>
      <c r="AD31" s="1">
        <v>77.69</v>
      </c>
      <c r="AE31" s="1">
        <v>0</v>
      </c>
      <c r="AF31" s="1">
        <v>0</v>
      </c>
      <c r="AG31" s="1">
        <v>125</v>
      </c>
      <c r="AH31" s="1">
        <v>1600</v>
      </c>
      <c r="AI31" s="1">
        <v>0</v>
      </c>
      <c r="AJ31" s="1">
        <v>0</v>
      </c>
      <c r="AK31" s="1">
        <v>1725</v>
      </c>
      <c r="AL31" s="1">
        <v>4.34</v>
      </c>
      <c r="AM31" s="1">
        <v>14.33</v>
      </c>
      <c r="AN31" s="1">
        <v>0</v>
      </c>
      <c r="AO31" s="1">
        <v>0</v>
      </c>
      <c r="AP31" s="1">
        <v>18.670000000000002</v>
      </c>
      <c r="AQ31" s="1">
        <v>5</v>
      </c>
      <c r="AR31" s="1">
        <v>3</v>
      </c>
      <c r="AS31" s="1">
        <v>1.5</v>
      </c>
    </row>
    <row r="32" spans="1:45" x14ac:dyDescent="0.2">
      <c r="A32" s="2" t="s">
        <v>710</v>
      </c>
      <c r="B32" s="5" t="s">
        <v>73</v>
      </c>
      <c r="C32" s="1" t="s">
        <v>710</v>
      </c>
      <c r="D32" s="1" t="s">
        <v>1159</v>
      </c>
      <c r="E32" s="1">
        <v>8</v>
      </c>
      <c r="F32" s="1">
        <v>13</v>
      </c>
      <c r="G32" s="1">
        <v>3</v>
      </c>
      <c r="H32" s="1">
        <v>1</v>
      </c>
      <c r="I32" s="1">
        <v>9</v>
      </c>
      <c r="J32" s="1">
        <v>13</v>
      </c>
      <c r="K32" s="1">
        <v>1</v>
      </c>
      <c r="L32" s="1">
        <v>0.15</v>
      </c>
      <c r="M32" s="1">
        <v>268</v>
      </c>
      <c r="N32" s="1">
        <v>1.9</v>
      </c>
      <c r="O32" s="1">
        <v>55</v>
      </c>
      <c r="P32" s="1" t="s">
        <v>1130</v>
      </c>
      <c r="Q32" s="1">
        <v>0</v>
      </c>
      <c r="R32" s="1">
        <v>-1</v>
      </c>
      <c r="S32" s="1">
        <v>17.5</v>
      </c>
      <c r="T32" s="1" t="s">
        <v>1126</v>
      </c>
      <c r="U32" s="1">
        <v>15</v>
      </c>
      <c r="V32" s="1">
        <v>0</v>
      </c>
      <c r="W32" s="1">
        <v>64.290000000000006</v>
      </c>
      <c r="X32" s="1">
        <v>46.76</v>
      </c>
      <c r="Y32" s="1">
        <v>10.84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9.94</v>
      </c>
      <c r="AF32" s="1">
        <v>32.46</v>
      </c>
      <c r="AG32" s="1">
        <v>75</v>
      </c>
      <c r="AH32" s="1">
        <v>0</v>
      </c>
      <c r="AI32" s="1">
        <v>675</v>
      </c>
      <c r="AJ32" s="1">
        <v>0</v>
      </c>
      <c r="AK32" s="1">
        <v>750</v>
      </c>
      <c r="AL32" s="1">
        <v>1.93</v>
      </c>
      <c r="AM32" s="1">
        <v>0</v>
      </c>
      <c r="AN32" s="1">
        <v>13.16</v>
      </c>
      <c r="AO32" s="1">
        <v>0</v>
      </c>
      <c r="AP32" s="1">
        <v>15.1</v>
      </c>
      <c r="AQ32" s="1">
        <v>4</v>
      </c>
      <c r="AR32" s="1">
        <v>1</v>
      </c>
      <c r="AS32" s="1">
        <v>2</v>
      </c>
    </row>
    <row r="33" spans="1:45" x14ac:dyDescent="0.2">
      <c r="A33" s="2" t="s">
        <v>711</v>
      </c>
      <c r="B33" s="5" t="s">
        <v>75</v>
      </c>
      <c r="C33" s="1" t="s">
        <v>711</v>
      </c>
      <c r="D33" s="1" t="s">
        <v>1160</v>
      </c>
      <c r="E33" s="1">
        <v>1</v>
      </c>
      <c r="F33" s="1">
        <v>8</v>
      </c>
      <c r="G33" s="1">
        <v>5</v>
      </c>
      <c r="H33" s="1">
        <v>0</v>
      </c>
      <c r="I33" s="1">
        <v>3</v>
      </c>
      <c r="J33" s="1">
        <v>7</v>
      </c>
      <c r="K33" s="1">
        <v>5</v>
      </c>
      <c r="L33" s="1">
        <v>2.52</v>
      </c>
      <c r="M33" s="1">
        <v>634.29999999999995</v>
      </c>
      <c r="N33" s="1">
        <v>1.1000000000000001</v>
      </c>
      <c r="O33" s="1">
        <v>7</v>
      </c>
      <c r="P33" s="1" t="s">
        <v>1100</v>
      </c>
      <c r="Q33" s="1">
        <v>0</v>
      </c>
      <c r="R33" s="1">
        <v>-1</v>
      </c>
      <c r="S33" s="1">
        <v>20</v>
      </c>
      <c r="T33" s="1" t="s">
        <v>1126</v>
      </c>
      <c r="U33" s="1">
        <v>15</v>
      </c>
      <c r="V33" s="1">
        <v>0</v>
      </c>
      <c r="W33" s="1">
        <v>0</v>
      </c>
      <c r="X33" s="1">
        <v>100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2300</v>
      </c>
      <c r="AH33" s="1">
        <v>0</v>
      </c>
      <c r="AI33" s="1">
        <v>0</v>
      </c>
      <c r="AJ33" s="1">
        <v>0</v>
      </c>
      <c r="AK33" s="1">
        <v>2300</v>
      </c>
      <c r="AL33" s="1">
        <v>1.85</v>
      </c>
      <c r="AM33" s="1">
        <v>0</v>
      </c>
      <c r="AN33" s="1">
        <v>0</v>
      </c>
      <c r="AO33" s="1">
        <v>0</v>
      </c>
      <c r="AP33" s="1">
        <v>1.85</v>
      </c>
      <c r="AQ33" s="1">
        <v>0</v>
      </c>
      <c r="AR33" s="1">
        <v>0</v>
      </c>
      <c r="AS33" s="1">
        <v>1</v>
      </c>
    </row>
    <row r="34" spans="1:45" x14ac:dyDescent="0.2">
      <c r="A34" s="6" t="s">
        <v>712</v>
      </c>
      <c r="B34" s="5" t="s">
        <v>78</v>
      </c>
      <c r="C34" s="1" t="e">
        <v>#N/A</v>
      </c>
      <c r="D34" s="1" t="e">
        <v>#N/A</v>
      </c>
      <c r="E34" s="1" t="e">
        <v>#N/A</v>
      </c>
      <c r="F34" s="1" t="e">
        <v>#N/A</v>
      </c>
      <c r="G34" s="1" t="e">
        <v>#N/A</v>
      </c>
      <c r="H34" s="1" t="e">
        <v>#N/A</v>
      </c>
      <c r="I34" s="1" t="e">
        <v>#N/A</v>
      </c>
      <c r="J34" s="1" t="e">
        <v>#N/A</v>
      </c>
      <c r="K34" s="1" t="e">
        <v>#N/A</v>
      </c>
      <c r="L34" s="1" t="e">
        <v>#N/A</v>
      </c>
      <c r="M34" s="1" t="e">
        <v>#N/A</v>
      </c>
      <c r="N34" s="1" t="e">
        <v>#N/A</v>
      </c>
      <c r="O34" s="1" t="e">
        <v>#N/A</v>
      </c>
      <c r="P34" s="1" t="e">
        <v>#N/A</v>
      </c>
      <c r="Q34" s="1" t="e">
        <v>#N/A</v>
      </c>
      <c r="R34" s="1" t="e">
        <v>#N/A</v>
      </c>
      <c r="S34" s="1" t="e">
        <v>#N/A</v>
      </c>
      <c r="T34" s="1" t="e">
        <v>#N/A</v>
      </c>
      <c r="U34" s="1" t="e">
        <v>#N/A</v>
      </c>
      <c r="V34" s="1" t="e">
        <v>#N/A</v>
      </c>
      <c r="W34" s="1" t="e">
        <v>#N/A</v>
      </c>
      <c r="X34" s="1" t="e">
        <v>#N/A</v>
      </c>
      <c r="Y34" s="1" t="e">
        <v>#N/A</v>
      </c>
      <c r="Z34" s="1" t="e">
        <v>#N/A</v>
      </c>
      <c r="AA34" s="1" t="e">
        <v>#N/A</v>
      </c>
      <c r="AB34" s="1" t="e">
        <v>#N/A</v>
      </c>
      <c r="AC34" s="1" t="e">
        <v>#N/A</v>
      </c>
      <c r="AD34" s="1" t="e">
        <v>#N/A</v>
      </c>
      <c r="AE34" s="1" t="e">
        <v>#N/A</v>
      </c>
      <c r="AF34" s="1" t="e">
        <v>#N/A</v>
      </c>
      <c r="AG34" s="1" t="e">
        <v>#N/A</v>
      </c>
      <c r="AH34" s="1" t="e">
        <v>#N/A</v>
      </c>
      <c r="AI34" s="1" t="e">
        <v>#N/A</v>
      </c>
      <c r="AJ34" s="1" t="e">
        <v>#N/A</v>
      </c>
      <c r="AK34" s="1" t="e">
        <v>#N/A</v>
      </c>
      <c r="AL34" s="1" t="e">
        <v>#N/A</v>
      </c>
      <c r="AM34" s="1" t="e">
        <v>#N/A</v>
      </c>
      <c r="AN34" s="1" t="e">
        <v>#N/A</v>
      </c>
      <c r="AO34" s="1" t="e">
        <v>#N/A</v>
      </c>
      <c r="AP34" s="1" t="e">
        <v>#N/A</v>
      </c>
      <c r="AQ34" s="1" t="e">
        <v>#N/A</v>
      </c>
      <c r="AR34" s="1" t="e">
        <v>#N/A</v>
      </c>
      <c r="AS34" s="1" t="e">
        <v>#N/A</v>
      </c>
    </row>
    <row r="35" spans="1:45" x14ac:dyDescent="0.2">
      <c r="A35" s="2" t="s">
        <v>713</v>
      </c>
      <c r="B35" s="5" t="s">
        <v>80</v>
      </c>
      <c r="C35" s="1" t="s">
        <v>713</v>
      </c>
      <c r="D35" s="1" t="s">
        <v>1161</v>
      </c>
      <c r="E35" s="1">
        <v>1</v>
      </c>
      <c r="F35" s="1">
        <v>16</v>
      </c>
      <c r="G35" s="1">
        <v>5</v>
      </c>
      <c r="H35" s="1">
        <v>3</v>
      </c>
      <c r="I35" s="1">
        <v>8</v>
      </c>
      <c r="J35" s="1">
        <v>11</v>
      </c>
      <c r="K35" s="1">
        <v>1</v>
      </c>
      <c r="L35" s="1">
        <v>0.13</v>
      </c>
      <c r="M35" s="1">
        <v>182.1</v>
      </c>
      <c r="N35" s="1">
        <v>1.4</v>
      </c>
      <c r="O35" s="1">
        <v>63</v>
      </c>
      <c r="P35" s="1" t="s">
        <v>1130</v>
      </c>
      <c r="Q35" s="1">
        <v>5.24</v>
      </c>
      <c r="R35" s="1">
        <v>309.68</v>
      </c>
      <c r="S35" s="1">
        <v>17.5</v>
      </c>
      <c r="T35" s="1" t="s">
        <v>1146</v>
      </c>
      <c r="U35" s="1">
        <v>15</v>
      </c>
      <c r="V35" s="1" t="s">
        <v>1147</v>
      </c>
      <c r="W35" s="1">
        <v>31.07</v>
      </c>
      <c r="X35" s="1">
        <v>7.92</v>
      </c>
      <c r="Y35" s="1">
        <v>15.41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76.67</v>
      </c>
      <c r="AG35" s="1">
        <v>0</v>
      </c>
      <c r="AH35" s="1">
        <v>0</v>
      </c>
      <c r="AI35" s="1">
        <v>1500</v>
      </c>
      <c r="AJ35" s="1">
        <v>0</v>
      </c>
      <c r="AK35" s="1">
        <v>1500</v>
      </c>
      <c r="AL35" s="1">
        <v>0</v>
      </c>
      <c r="AM35" s="1">
        <v>0</v>
      </c>
      <c r="AN35" s="1">
        <v>18.059999999999999</v>
      </c>
      <c r="AO35" s="1">
        <v>0</v>
      </c>
      <c r="AP35" s="1">
        <v>18.059999999999999</v>
      </c>
      <c r="AQ35" s="1">
        <v>8</v>
      </c>
      <c r="AR35" s="1">
        <v>0</v>
      </c>
      <c r="AS35" s="1">
        <v>1</v>
      </c>
    </row>
    <row r="36" spans="1:45" x14ac:dyDescent="0.2">
      <c r="A36" s="2" t="s">
        <v>714</v>
      </c>
      <c r="B36" s="5" t="s">
        <v>82</v>
      </c>
      <c r="C36" s="1" t="s">
        <v>714</v>
      </c>
      <c r="D36" s="1" t="s">
        <v>1145</v>
      </c>
      <c r="E36" s="1">
        <v>4</v>
      </c>
      <c r="F36" s="1">
        <v>16</v>
      </c>
      <c r="G36" s="1">
        <v>7</v>
      </c>
      <c r="H36" s="1">
        <v>3</v>
      </c>
      <c r="I36" s="1">
        <v>6</v>
      </c>
      <c r="J36" s="1">
        <v>6</v>
      </c>
      <c r="K36" s="1">
        <v>3</v>
      </c>
      <c r="L36" s="1">
        <v>0.67</v>
      </c>
      <c r="M36" s="1">
        <v>477.5</v>
      </c>
      <c r="N36" s="1">
        <v>1.6</v>
      </c>
      <c r="O36" s="1">
        <v>4</v>
      </c>
      <c r="P36" s="1" t="s">
        <v>1100</v>
      </c>
      <c r="Q36" s="1">
        <v>5.56</v>
      </c>
      <c r="R36" s="1">
        <v>318.38</v>
      </c>
      <c r="S36" s="1">
        <v>15</v>
      </c>
      <c r="T36" s="1" t="s">
        <v>1146</v>
      </c>
      <c r="U36" s="1">
        <v>15</v>
      </c>
      <c r="V36" s="1" t="s">
        <v>1147</v>
      </c>
      <c r="W36" s="1">
        <v>21.43</v>
      </c>
      <c r="X36" s="1">
        <v>79.459999999999994</v>
      </c>
      <c r="Y36" s="1">
        <v>0</v>
      </c>
      <c r="Z36" s="1">
        <v>0</v>
      </c>
      <c r="AA36" s="1">
        <v>14.37</v>
      </c>
      <c r="AB36" s="1">
        <v>0</v>
      </c>
      <c r="AC36" s="1">
        <v>0</v>
      </c>
      <c r="AD36" s="1">
        <v>0</v>
      </c>
      <c r="AE36" s="1">
        <v>0</v>
      </c>
      <c r="AF36" s="1">
        <v>6.17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1.5</v>
      </c>
    </row>
    <row r="37" spans="1:45" x14ac:dyDescent="0.2">
      <c r="A37" s="2" t="s">
        <v>715</v>
      </c>
      <c r="B37" s="5" t="s">
        <v>84</v>
      </c>
      <c r="C37" s="1" t="s">
        <v>715</v>
      </c>
      <c r="D37" s="1" t="s">
        <v>1148</v>
      </c>
      <c r="E37" s="1">
        <v>5</v>
      </c>
      <c r="F37" s="1">
        <v>13</v>
      </c>
      <c r="G37" s="1">
        <v>5</v>
      </c>
      <c r="H37" s="1">
        <v>2</v>
      </c>
      <c r="I37" s="1">
        <v>6</v>
      </c>
      <c r="J37" s="1">
        <v>6</v>
      </c>
      <c r="K37" s="1">
        <v>1</v>
      </c>
      <c r="L37" s="1">
        <v>2.78</v>
      </c>
      <c r="M37" s="1">
        <v>914.8</v>
      </c>
      <c r="N37" s="1">
        <v>1.5</v>
      </c>
      <c r="O37" s="1">
        <v>12</v>
      </c>
      <c r="P37" s="1" t="s">
        <v>1149</v>
      </c>
      <c r="Q37" s="1">
        <v>6.21</v>
      </c>
      <c r="R37" s="1">
        <v>226.43</v>
      </c>
      <c r="S37" s="1">
        <v>15</v>
      </c>
      <c r="T37" s="1" t="s">
        <v>1126</v>
      </c>
      <c r="U37" s="1">
        <v>5</v>
      </c>
      <c r="V37" s="1">
        <v>0</v>
      </c>
      <c r="W37" s="1">
        <v>21.43</v>
      </c>
      <c r="X37" s="1">
        <v>7.32</v>
      </c>
      <c r="Y37" s="1">
        <v>3.87</v>
      </c>
      <c r="Z37" s="1">
        <v>0</v>
      </c>
      <c r="AA37" s="1">
        <v>88.81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575</v>
      </c>
      <c r="AH37" s="1">
        <v>1950</v>
      </c>
      <c r="AI37" s="1">
        <v>0</v>
      </c>
      <c r="AJ37" s="1">
        <v>0</v>
      </c>
      <c r="AK37" s="1">
        <v>2525</v>
      </c>
      <c r="AL37" s="1">
        <v>4.1500000000000004</v>
      </c>
      <c r="AM37" s="1">
        <v>4.25</v>
      </c>
      <c r="AN37" s="1">
        <v>0</v>
      </c>
      <c r="AO37" s="1">
        <v>0</v>
      </c>
      <c r="AP37" s="1">
        <v>8.4</v>
      </c>
      <c r="AQ37" s="1">
        <v>0</v>
      </c>
      <c r="AR37" s="1">
        <v>0</v>
      </c>
      <c r="AS37" s="1">
        <v>1</v>
      </c>
    </row>
    <row r="38" spans="1:45" x14ac:dyDescent="0.2">
      <c r="A38" s="6" t="s">
        <v>716</v>
      </c>
      <c r="B38" s="5" t="s">
        <v>86</v>
      </c>
      <c r="C38" s="1" t="s">
        <v>716</v>
      </c>
      <c r="D38" s="1" t="s">
        <v>1162</v>
      </c>
      <c r="E38" s="1">
        <v>2</v>
      </c>
      <c r="F38" s="1">
        <v>8</v>
      </c>
      <c r="G38" s="1">
        <v>7</v>
      </c>
      <c r="H38" s="1">
        <v>0</v>
      </c>
      <c r="I38" s="1">
        <v>1</v>
      </c>
      <c r="J38" s="1">
        <v>8</v>
      </c>
      <c r="K38" s="1">
        <v>1</v>
      </c>
      <c r="L38" s="1">
        <v>1.18</v>
      </c>
      <c r="M38" s="1">
        <v>516.70000000000005</v>
      </c>
      <c r="N38" s="1">
        <v>1.3</v>
      </c>
      <c r="O38" s="1">
        <v>40</v>
      </c>
      <c r="P38" s="1" t="s">
        <v>1130</v>
      </c>
      <c r="Q38" s="1">
        <v>4.53</v>
      </c>
      <c r="R38" s="1">
        <v>198.3</v>
      </c>
      <c r="S38" s="1">
        <v>15</v>
      </c>
      <c r="T38" s="1" t="s">
        <v>1126</v>
      </c>
      <c r="U38" s="1">
        <v>5</v>
      </c>
      <c r="V38" s="1">
        <v>0</v>
      </c>
      <c r="W38" s="1">
        <v>7.14</v>
      </c>
      <c r="X38" s="1">
        <v>10.7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89.3</v>
      </c>
      <c r="AG38" s="1">
        <v>0</v>
      </c>
      <c r="AH38" s="1">
        <v>75</v>
      </c>
      <c r="AI38" s="1">
        <v>350</v>
      </c>
      <c r="AJ38" s="1">
        <v>25</v>
      </c>
      <c r="AK38" s="1">
        <v>450</v>
      </c>
      <c r="AL38" s="1">
        <v>0</v>
      </c>
      <c r="AM38" s="1">
        <v>0.57999999999999996</v>
      </c>
      <c r="AN38" s="1">
        <v>21.01</v>
      </c>
      <c r="AO38" s="1">
        <v>0.64</v>
      </c>
      <c r="AP38" s="1">
        <v>22.23</v>
      </c>
      <c r="AQ38" s="1">
        <v>14</v>
      </c>
      <c r="AR38" s="1">
        <v>0</v>
      </c>
      <c r="AS38" s="1">
        <v>1</v>
      </c>
    </row>
    <row r="39" spans="1:45" x14ac:dyDescent="0.2">
      <c r="A39" s="6" t="s">
        <v>717</v>
      </c>
      <c r="B39" s="5" t="s">
        <v>88</v>
      </c>
      <c r="C39" s="1" t="s">
        <v>717</v>
      </c>
      <c r="D39" s="1" t="s">
        <v>1163</v>
      </c>
      <c r="E39" s="1">
        <v>2</v>
      </c>
      <c r="F39" s="1">
        <v>0</v>
      </c>
      <c r="G39" s="1">
        <v>0</v>
      </c>
      <c r="H39" s="1">
        <v>0</v>
      </c>
      <c r="I39" s="1">
        <v>0</v>
      </c>
      <c r="J39" s="1">
        <v>4</v>
      </c>
      <c r="K39" s="1">
        <v>2</v>
      </c>
      <c r="L39" s="1">
        <v>3.09</v>
      </c>
      <c r="M39" s="1">
        <v>1030</v>
      </c>
      <c r="N39" s="1">
        <v>1.7</v>
      </c>
      <c r="O39" s="1">
        <v>7</v>
      </c>
      <c r="P39" s="1" t="s">
        <v>1100</v>
      </c>
      <c r="Q39" s="1">
        <v>0</v>
      </c>
      <c r="R39" s="1">
        <v>-1</v>
      </c>
      <c r="S39" s="1">
        <v>17.5</v>
      </c>
      <c r="T39" s="1" t="s">
        <v>1153</v>
      </c>
      <c r="U39" s="1">
        <v>30</v>
      </c>
      <c r="V39" s="1" t="s">
        <v>1154</v>
      </c>
      <c r="W39" s="1">
        <v>0</v>
      </c>
      <c r="X39" s="1">
        <v>100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2300</v>
      </c>
      <c r="AH39" s="1">
        <v>0</v>
      </c>
      <c r="AI39" s="1">
        <v>0</v>
      </c>
      <c r="AJ39" s="1">
        <v>0</v>
      </c>
      <c r="AK39" s="1">
        <v>2300</v>
      </c>
      <c r="AL39" s="1">
        <v>1.85</v>
      </c>
      <c r="AM39" s="1">
        <v>0</v>
      </c>
      <c r="AN39" s="1">
        <v>0</v>
      </c>
      <c r="AO39" s="1">
        <v>0</v>
      </c>
      <c r="AP39" s="1">
        <v>1.85</v>
      </c>
      <c r="AQ39" s="1">
        <v>0</v>
      </c>
      <c r="AR39" s="1">
        <v>0</v>
      </c>
      <c r="AS39" s="1">
        <v>1</v>
      </c>
    </row>
    <row r="40" spans="1:45" x14ac:dyDescent="0.2">
      <c r="A40" s="6" t="s">
        <v>718</v>
      </c>
      <c r="B40" s="5" t="s">
        <v>90</v>
      </c>
      <c r="C40" s="1" t="s">
        <v>718</v>
      </c>
      <c r="D40" s="1" t="s">
        <v>1101</v>
      </c>
      <c r="E40" s="1">
        <v>8</v>
      </c>
      <c r="F40" s="1">
        <v>30</v>
      </c>
      <c r="G40" s="1">
        <v>13</v>
      </c>
      <c r="H40" s="1">
        <v>1</v>
      </c>
      <c r="I40" s="1">
        <v>16</v>
      </c>
      <c r="J40" s="1">
        <v>11</v>
      </c>
      <c r="K40" s="1">
        <v>3</v>
      </c>
      <c r="L40" s="1">
        <v>0</v>
      </c>
      <c r="M40" s="1">
        <v>0</v>
      </c>
      <c r="N40" s="1">
        <v>0</v>
      </c>
      <c r="O40" s="1">
        <v>7</v>
      </c>
      <c r="P40" s="1" t="s">
        <v>1101</v>
      </c>
      <c r="Q40" s="1">
        <v>0</v>
      </c>
      <c r="R40" s="1">
        <v>-1</v>
      </c>
      <c r="S40" s="1">
        <v>17.5</v>
      </c>
      <c r="T40" s="1" t="s">
        <v>1126</v>
      </c>
      <c r="U40" s="1">
        <v>5</v>
      </c>
      <c r="V40" s="1">
        <v>0</v>
      </c>
      <c r="W40" s="1">
        <v>50</v>
      </c>
      <c r="X40" s="1">
        <v>28.73</v>
      </c>
      <c r="Y40" s="1">
        <v>42.16</v>
      </c>
      <c r="Z40" s="1">
        <v>0</v>
      </c>
      <c r="AA40" s="1">
        <v>0</v>
      </c>
      <c r="AB40" s="1">
        <v>0</v>
      </c>
      <c r="AC40" s="1">
        <v>0</v>
      </c>
      <c r="AD40" s="1">
        <v>1.53</v>
      </c>
      <c r="AE40" s="1">
        <v>0</v>
      </c>
      <c r="AF40" s="1">
        <v>27.58</v>
      </c>
      <c r="AG40" s="1">
        <v>0</v>
      </c>
      <c r="AH40" s="1">
        <v>0</v>
      </c>
      <c r="AI40" s="1">
        <v>167</v>
      </c>
      <c r="AJ40" s="1">
        <v>0</v>
      </c>
      <c r="AK40" s="1">
        <v>167</v>
      </c>
      <c r="AL40" s="1">
        <v>0</v>
      </c>
      <c r="AM40" s="1">
        <v>0</v>
      </c>
      <c r="AN40" s="1">
        <v>3.91</v>
      </c>
      <c r="AO40" s="1">
        <v>0</v>
      </c>
      <c r="AP40" s="1">
        <v>3.91</v>
      </c>
      <c r="AQ40" s="1">
        <v>1</v>
      </c>
      <c r="AR40" s="1">
        <v>0</v>
      </c>
      <c r="AS40" s="1">
        <v>3</v>
      </c>
    </row>
    <row r="41" spans="1:45" x14ac:dyDescent="0.2">
      <c r="A41" s="6" t="s">
        <v>719</v>
      </c>
      <c r="B41" s="5" t="s">
        <v>92</v>
      </c>
      <c r="C41" s="1" t="s">
        <v>719</v>
      </c>
      <c r="D41" s="1" t="s">
        <v>1152</v>
      </c>
      <c r="E41" s="1">
        <v>5</v>
      </c>
      <c r="F41" s="1">
        <v>25</v>
      </c>
      <c r="G41" s="1">
        <v>9</v>
      </c>
      <c r="H41" s="1">
        <v>1</v>
      </c>
      <c r="I41" s="1">
        <v>15</v>
      </c>
      <c r="J41" s="1">
        <v>5</v>
      </c>
      <c r="K41" s="1">
        <v>1</v>
      </c>
      <c r="L41" s="1">
        <v>1.29</v>
      </c>
      <c r="M41" s="1">
        <v>802.3</v>
      </c>
      <c r="N41" s="1">
        <v>2</v>
      </c>
      <c r="O41" s="1">
        <v>35</v>
      </c>
      <c r="P41" s="1" t="s">
        <v>1141</v>
      </c>
      <c r="Q41" s="1">
        <v>10.66</v>
      </c>
      <c r="R41" s="1">
        <v>309.70999999999998</v>
      </c>
      <c r="S41" s="1">
        <v>12.5</v>
      </c>
      <c r="T41" s="1" t="s">
        <v>1146</v>
      </c>
      <c r="U41" s="1">
        <v>30</v>
      </c>
      <c r="V41" s="1" t="s">
        <v>1147</v>
      </c>
      <c r="W41" s="1">
        <v>16.79</v>
      </c>
      <c r="X41" s="1">
        <v>0</v>
      </c>
      <c r="Y41" s="1">
        <v>0.7</v>
      </c>
      <c r="Z41" s="1">
        <v>0</v>
      </c>
      <c r="AA41" s="1">
        <v>0</v>
      </c>
      <c r="AB41" s="1">
        <v>68.13</v>
      </c>
      <c r="AC41" s="1">
        <v>0</v>
      </c>
      <c r="AD41" s="1">
        <v>0</v>
      </c>
      <c r="AE41" s="1">
        <v>0</v>
      </c>
      <c r="AF41" s="1">
        <v>31.17</v>
      </c>
      <c r="AG41" s="1">
        <v>550</v>
      </c>
      <c r="AH41" s="1">
        <v>0</v>
      </c>
      <c r="AI41" s="1">
        <v>125</v>
      </c>
      <c r="AJ41" s="1">
        <v>0</v>
      </c>
      <c r="AK41" s="1">
        <v>675</v>
      </c>
      <c r="AL41" s="1">
        <v>31.5</v>
      </c>
      <c r="AM41" s="1">
        <v>0</v>
      </c>
      <c r="AN41" s="1">
        <v>4.55</v>
      </c>
      <c r="AO41" s="1">
        <v>0</v>
      </c>
      <c r="AP41" s="1">
        <v>36.049999999999997</v>
      </c>
      <c r="AQ41" s="1">
        <v>3</v>
      </c>
      <c r="AR41" s="1">
        <v>19</v>
      </c>
      <c r="AS41" s="1">
        <v>1.3</v>
      </c>
    </row>
    <row r="42" spans="1:45" x14ac:dyDescent="0.2">
      <c r="A42" s="2" t="s">
        <v>720</v>
      </c>
      <c r="B42" s="5" t="s">
        <v>94</v>
      </c>
      <c r="C42" s="1" t="s">
        <v>720</v>
      </c>
      <c r="D42" s="1" t="s">
        <v>1164</v>
      </c>
      <c r="E42" s="1">
        <v>2</v>
      </c>
      <c r="F42" s="1">
        <v>5</v>
      </c>
      <c r="G42" s="1">
        <v>2</v>
      </c>
      <c r="H42" s="1">
        <v>2</v>
      </c>
      <c r="I42" s="1">
        <v>1</v>
      </c>
      <c r="J42" s="1">
        <v>9</v>
      </c>
      <c r="K42" s="1">
        <v>1</v>
      </c>
      <c r="L42" s="1">
        <v>0.17</v>
      </c>
      <c r="M42" s="1">
        <v>170.5</v>
      </c>
      <c r="N42" s="1">
        <v>1.2</v>
      </c>
      <c r="O42" s="1">
        <v>35</v>
      </c>
      <c r="P42" s="1" t="s">
        <v>1141</v>
      </c>
      <c r="Q42" s="1">
        <v>26.61</v>
      </c>
      <c r="R42" s="1">
        <v>305.39999999999998</v>
      </c>
      <c r="S42" s="1">
        <v>10</v>
      </c>
      <c r="T42" s="1" t="s">
        <v>1126</v>
      </c>
      <c r="U42" s="1">
        <v>5</v>
      </c>
      <c r="V42" s="1">
        <v>0</v>
      </c>
      <c r="W42" s="1">
        <v>16.79</v>
      </c>
      <c r="X42" s="1">
        <v>0</v>
      </c>
      <c r="Y42" s="1">
        <v>0</v>
      </c>
      <c r="Z42" s="1">
        <v>0</v>
      </c>
      <c r="AA42" s="1">
        <v>0</v>
      </c>
      <c r="AB42" s="1">
        <v>82.18</v>
      </c>
      <c r="AC42" s="1">
        <v>0</v>
      </c>
      <c r="AD42" s="1">
        <v>0</v>
      </c>
      <c r="AE42" s="1">
        <v>14.09</v>
      </c>
      <c r="AF42" s="1">
        <v>3.73</v>
      </c>
      <c r="AG42" s="1">
        <v>850</v>
      </c>
      <c r="AH42" s="1">
        <v>0</v>
      </c>
      <c r="AI42" s="1">
        <v>0</v>
      </c>
      <c r="AJ42" s="1">
        <v>0</v>
      </c>
      <c r="AK42" s="1">
        <v>850</v>
      </c>
      <c r="AL42" s="1">
        <v>58.01</v>
      </c>
      <c r="AM42" s="1">
        <v>0</v>
      </c>
      <c r="AN42" s="1">
        <v>0</v>
      </c>
      <c r="AO42" s="1">
        <v>0</v>
      </c>
      <c r="AP42" s="1">
        <v>58.01</v>
      </c>
      <c r="AQ42" s="1">
        <v>0</v>
      </c>
      <c r="AR42" s="1">
        <v>18</v>
      </c>
      <c r="AS42" s="1">
        <v>1</v>
      </c>
    </row>
    <row r="43" spans="1:45" x14ac:dyDescent="0.2">
      <c r="A43" s="2" t="s">
        <v>721</v>
      </c>
      <c r="B43" s="5" t="s">
        <v>96</v>
      </c>
      <c r="C43" s="1" t="s">
        <v>721</v>
      </c>
      <c r="D43" s="1" t="s">
        <v>1165</v>
      </c>
      <c r="E43" s="1">
        <v>9</v>
      </c>
      <c r="F43" s="1">
        <v>11</v>
      </c>
      <c r="G43" s="1">
        <v>9</v>
      </c>
      <c r="H43" s="1">
        <v>1</v>
      </c>
      <c r="I43" s="1">
        <v>1</v>
      </c>
      <c r="J43" s="1">
        <v>14</v>
      </c>
      <c r="K43" s="1">
        <v>1</v>
      </c>
      <c r="L43" s="1">
        <v>0.99</v>
      </c>
      <c r="M43" s="1">
        <v>526.4</v>
      </c>
      <c r="N43" s="1">
        <v>1.5</v>
      </c>
      <c r="O43" s="1">
        <v>35</v>
      </c>
      <c r="P43" s="1" t="s">
        <v>1123</v>
      </c>
      <c r="Q43" s="1">
        <v>58.38</v>
      </c>
      <c r="R43" s="1">
        <v>181.73</v>
      </c>
      <c r="S43" s="1">
        <v>7.5</v>
      </c>
      <c r="T43" s="1" t="s">
        <v>1166</v>
      </c>
      <c r="U43" s="1">
        <v>-999</v>
      </c>
      <c r="V43" s="1" t="s">
        <v>1167</v>
      </c>
      <c r="W43" s="1">
        <v>7.14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93.83</v>
      </c>
      <c r="AF43" s="1">
        <v>6.17</v>
      </c>
      <c r="AG43" s="1">
        <v>0</v>
      </c>
      <c r="AH43" s="1">
        <v>200</v>
      </c>
      <c r="AI43" s="1">
        <v>650</v>
      </c>
      <c r="AJ43" s="1">
        <v>0</v>
      </c>
      <c r="AK43" s="1">
        <v>850</v>
      </c>
      <c r="AL43" s="1">
        <v>0</v>
      </c>
      <c r="AM43" s="1">
        <v>0.67</v>
      </c>
      <c r="AN43" s="1">
        <v>7.46</v>
      </c>
      <c r="AO43" s="1">
        <v>0</v>
      </c>
      <c r="AP43" s="1">
        <v>8.1300000000000008</v>
      </c>
      <c r="AQ43" s="1">
        <v>1</v>
      </c>
      <c r="AR43" s="1">
        <v>0</v>
      </c>
      <c r="AS43" s="1">
        <v>1.3</v>
      </c>
    </row>
    <row r="44" spans="1:45" x14ac:dyDescent="0.2">
      <c r="A44" s="2" t="s">
        <v>722</v>
      </c>
      <c r="B44" s="5" t="s">
        <v>98</v>
      </c>
      <c r="C44" s="1" t="s">
        <v>722</v>
      </c>
      <c r="D44" s="1" t="s">
        <v>1168</v>
      </c>
      <c r="E44" s="1">
        <v>4</v>
      </c>
      <c r="F44" s="1">
        <v>10</v>
      </c>
      <c r="G44" s="1">
        <v>4</v>
      </c>
      <c r="H44" s="1">
        <v>1</v>
      </c>
      <c r="I44" s="1">
        <v>5</v>
      </c>
      <c r="J44" s="1">
        <v>5</v>
      </c>
      <c r="K44" s="1">
        <v>0</v>
      </c>
      <c r="L44" s="1">
        <v>0.8</v>
      </c>
      <c r="M44" s="1">
        <v>399.6</v>
      </c>
      <c r="N44" s="1">
        <v>1.3</v>
      </c>
      <c r="O44" s="1">
        <v>61</v>
      </c>
      <c r="P44" s="1" t="s">
        <v>1128</v>
      </c>
      <c r="Q44" s="1">
        <v>10.31</v>
      </c>
      <c r="R44" s="1">
        <v>157.83000000000001</v>
      </c>
      <c r="S44" s="1">
        <v>15</v>
      </c>
      <c r="T44" s="1" t="s">
        <v>1126</v>
      </c>
      <c r="U44" s="1">
        <v>15</v>
      </c>
      <c r="V44" s="1">
        <v>0</v>
      </c>
      <c r="W44" s="1">
        <v>7.14</v>
      </c>
      <c r="X44" s="1">
        <v>0</v>
      </c>
      <c r="Y44" s="1">
        <v>3.87</v>
      </c>
      <c r="Z44" s="1">
        <v>0</v>
      </c>
      <c r="AA44" s="1">
        <v>0</v>
      </c>
      <c r="AB44" s="1">
        <v>0</v>
      </c>
      <c r="AC44" s="1">
        <v>0</v>
      </c>
      <c r="AD44" s="1">
        <v>96.13</v>
      </c>
      <c r="AE44" s="1">
        <v>0</v>
      </c>
      <c r="AF44" s="1">
        <v>0</v>
      </c>
      <c r="AG44" s="1">
        <v>0</v>
      </c>
      <c r="AH44" s="1">
        <v>375</v>
      </c>
      <c r="AI44" s="1">
        <v>25</v>
      </c>
      <c r="AJ44" s="1">
        <v>0</v>
      </c>
      <c r="AK44" s="1">
        <v>400</v>
      </c>
      <c r="AL44" s="1">
        <v>0</v>
      </c>
      <c r="AM44" s="1">
        <v>21.25</v>
      </c>
      <c r="AN44" s="1">
        <v>2.14</v>
      </c>
      <c r="AO44" s="1">
        <v>0</v>
      </c>
      <c r="AP44" s="1">
        <v>23.38</v>
      </c>
      <c r="AQ44" s="1">
        <v>11</v>
      </c>
      <c r="AR44" s="1">
        <v>0</v>
      </c>
      <c r="AS44" s="1">
        <v>1</v>
      </c>
    </row>
    <row r="45" spans="1:45" x14ac:dyDescent="0.2">
      <c r="A45" s="2" t="s">
        <v>723</v>
      </c>
      <c r="B45" s="5" t="s">
        <v>100</v>
      </c>
      <c r="C45" s="1" t="s">
        <v>723</v>
      </c>
      <c r="D45" s="1" t="s">
        <v>1169</v>
      </c>
      <c r="E45" s="1">
        <v>1</v>
      </c>
      <c r="F45" s="1">
        <v>17</v>
      </c>
      <c r="G45" s="1">
        <v>11</v>
      </c>
      <c r="H45" s="1">
        <v>2</v>
      </c>
      <c r="I45" s="1">
        <v>4</v>
      </c>
      <c r="J45" s="1">
        <v>7</v>
      </c>
      <c r="K45" s="1">
        <v>0</v>
      </c>
      <c r="L45" s="1">
        <v>0.74</v>
      </c>
      <c r="M45" s="1">
        <v>466.2</v>
      </c>
      <c r="N45" s="1">
        <v>1.5</v>
      </c>
      <c r="O45" s="1">
        <v>102</v>
      </c>
      <c r="P45" s="1" t="s">
        <v>1128</v>
      </c>
      <c r="Q45" s="1">
        <v>0</v>
      </c>
      <c r="R45" s="1">
        <v>-1</v>
      </c>
      <c r="S45" s="1">
        <v>20</v>
      </c>
      <c r="T45" s="1" t="s">
        <v>1126</v>
      </c>
      <c r="U45" s="1">
        <v>15</v>
      </c>
      <c r="V45" s="1">
        <v>0</v>
      </c>
      <c r="W45" s="1">
        <v>2.5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97.04</v>
      </c>
      <c r="AE45" s="1">
        <v>2.96</v>
      </c>
      <c r="AF45" s="1">
        <v>0</v>
      </c>
      <c r="AG45" s="1">
        <v>0</v>
      </c>
      <c r="AH45" s="1">
        <v>200</v>
      </c>
      <c r="AI45" s="1">
        <v>0</v>
      </c>
      <c r="AJ45" s="1">
        <v>0</v>
      </c>
      <c r="AK45" s="1">
        <v>200</v>
      </c>
      <c r="AL45" s="1">
        <v>0</v>
      </c>
      <c r="AM45" s="1">
        <v>26.86</v>
      </c>
      <c r="AN45" s="1">
        <v>0</v>
      </c>
      <c r="AO45" s="1">
        <v>0</v>
      </c>
      <c r="AP45" s="1">
        <v>26.86</v>
      </c>
      <c r="AQ45" s="1">
        <v>4</v>
      </c>
      <c r="AR45" s="1">
        <v>0</v>
      </c>
      <c r="AS45" s="1">
        <v>1</v>
      </c>
    </row>
    <row r="46" spans="1:45" x14ac:dyDescent="0.2">
      <c r="A46" s="2" t="s">
        <v>724</v>
      </c>
      <c r="B46" s="5" t="s">
        <v>102</v>
      </c>
      <c r="C46" s="1" t="s">
        <v>724</v>
      </c>
      <c r="D46" s="1" t="s">
        <v>1170</v>
      </c>
      <c r="E46" s="1">
        <v>1</v>
      </c>
      <c r="F46" s="1">
        <v>18</v>
      </c>
      <c r="G46" s="1">
        <v>8</v>
      </c>
      <c r="H46" s="1">
        <v>2</v>
      </c>
      <c r="I46" s="1">
        <v>8</v>
      </c>
      <c r="J46" s="1">
        <v>15</v>
      </c>
      <c r="K46" s="1">
        <v>0</v>
      </c>
      <c r="L46" s="1">
        <v>4.83</v>
      </c>
      <c r="M46" s="1">
        <v>1379.1</v>
      </c>
      <c r="N46" s="1">
        <v>1.8</v>
      </c>
      <c r="O46" s="1">
        <v>42</v>
      </c>
      <c r="P46" s="1" t="s">
        <v>1128</v>
      </c>
      <c r="Q46" s="1">
        <v>0</v>
      </c>
      <c r="R46" s="1">
        <v>-1</v>
      </c>
      <c r="S46" s="1">
        <v>20</v>
      </c>
      <c r="T46" s="1" t="s">
        <v>1126</v>
      </c>
      <c r="U46" s="1">
        <v>15</v>
      </c>
      <c r="V46" s="1">
        <v>0</v>
      </c>
      <c r="W46" s="1">
        <v>21.43</v>
      </c>
      <c r="X46" s="1">
        <v>13.98</v>
      </c>
      <c r="Y46" s="1">
        <v>0</v>
      </c>
      <c r="Z46" s="1">
        <v>1.71</v>
      </c>
      <c r="AA46" s="1">
        <v>0</v>
      </c>
      <c r="AB46" s="1">
        <v>0</v>
      </c>
      <c r="AC46" s="1">
        <v>0</v>
      </c>
      <c r="AD46" s="1">
        <v>84.31</v>
      </c>
      <c r="AE46" s="1">
        <v>0</v>
      </c>
      <c r="AF46" s="1">
        <v>0</v>
      </c>
      <c r="AG46" s="1">
        <v>0</v>
      </c>
      <c r="AH46" s="1">
        <v>1000</v>
      </c>
      <c r="AI46" s="1">
        <v>50</v>
      </c>
      <c r="AJ46" s="1">
        <v>0</v>
      </c>
      <c r="AK46" s="1">
        <v>1050</v>
      </c>
      <c r="AL46" s="1">
        <v>0</v>
      </c>
      <c r="AM46" s="1">
        <v>17.61</v>
      </c>
      <c r="AN46" s="1">
        <v>0.33</v>
      </c>
      <c r="AO46" s="1">
        <v>0</v>
      </c>
      <c r="AP46" s="1">
        <v>17.940000000000001</v>
      </c>
      <c r="AQ46" s="1">
        <v>4</v>
      </c>
      <c r="AR46" s="1">
        <v>0</v>
      </c>
      <c r="AS46" s="1">
        <v>1</v>
      </c>
    </row>
    <row r="47" spans="1:45" x14ac:dyDescent="0.2">
      <c r="A47" s="2" t="s">
        <v>725</v>
      </c>
      <c r="B47" s="5" t="s">
        <v>104</v>
      </c>
      <c r="C47" s="1" t="s">
        <v>725</v>
      </c>
      <c r="D47" s="1" t="s">
        <v>1171</v>
      </c>
      <c r="E47" s="1">
        <v>2</v>
      </c>
      <c r="F47" s="1">
        <v>27</v>
      </c>
      <c r="G47" s="1">
        <v>11</v>
      </c>
      <c r="H47" s="1">
        <v>0</v>
      </c>
      <c r="I47" s="1">
        <v>16</v>
      </c>
      <c r="J47" s="1">
        <v>13</v>
      </c>
      <c r="K47" s="1">
        <v>3</v>
      </c>
      <c r="L47" s="1">
        <v>0.86</v>
      </c>
      <c r="M47" s="1">
        <v>408.9</v>
      </c>
      <c r="N47" s="1">
        <v>1.2</v>
      </c>
      <c r="O47" s="1">
        <v>55</v>
      </c>
      <c r="P47" s="1" t="s">
        <v>1130</v>
      </c>
      <c r="Q47" s="1">
        <v>5.24</v>
      </c>
      <c r="R47" s="1">
        <v>309.68</v>
      </c>
      <c r="S47" s="1">
        <v>17.5</v>
      </c>
      <c r="T47" s="1" t="s">
        <v>1146</v>
      </c>
      <c r="U47" s="1">
        <v>15</v>
      </c>
      <c r="V47" s="1" t="s">
        <v>1147</v>
      </c>
      <c r="W47" s="1">
        <v>9.64</v>
      </c>
      <c r="X47" s="1">
        <v>0</v>
      </c>
      <c r="Y47" s="1">
        <v>0</v>
      </c>
      <c r="Z47" s="1">
        <v>4.5</v>
      </c>
      <c r="AA47" s="1">
        <v>0</v>
      </c>
      <c r="AB47" s="1">
        <v>0</v>
      </c>
      <c r="AC47" s="1">
        <v>0</v>
      </c>
      <c r="AD47" s="1">
        <v>8.68</v>
      </c>
      <c r="AE47" s="1">
        <v>0</v>
      </c>
      <c r="AF47" s="1">
        <v>86.82</v>
      </c>
      <c r="AG47" s="1">
        <v>0</v>
      </c>
      <c r="AH47" s="1">
        <v>250</v>
      </c>
      <c r="AI47" s="1">
        <v>150</v>
      </c>
      <c r="AJ47" s="1">
        <v>0</v>
      </c>
      <c r="AK47" s="1">
        <v>400</v>
      </c>
      <c r="AL47" s="1">
        <v>0</v>
      </c>
      <c r="AM47" s="1">
        <v>5.26</v>
      </c>
      <c r="AN47" s="1">
        <v>8.49</v>
      </c>
      <c r="AO47" s="1">
        <v>0</v>
      </c>
      <c r="AP47" s="1">
        <v>13.75</v>
      </c>
      <c r="AQ47" s="1">
        <v>8</v>
      </c>
      <c r="AR47" s="1">
        <v>0</v>
      </c>
      <c r="AS47" s="1">
        <v>2</v>
      </c>
    </row>
    <row r="48" spans="1:45" x14ac:dyDescent="0.2">
      <c r="A48" s="6" t="s">
        <v>726</v>
      </c>
      <c r="B48" s="5" t="s">
        <v>107</v>
      </c>
      <c r="C48" s="1" t="s">
        <v>726</v>
      </c>
      <c r="D48" s="1" t="s">
        <v>1172</v>
      </c>
      <c r="E48" s="1">
        <v>4</v>
      </c>
      <c r="F48" s="1">
        <v>17</v>
      </c>
      <c r="G48" s="1">
        <v>9</v>
      </c>
      <c r="H48" s="1">
        <v>2</v>
      </c>
      <c r="I48" s="1">
        <v>6</v>
      </c>
      <c r="J48" s="1">
        <v>12</v>
      </c>
      <c r="K48" s="1">
        <v>2</v>
      </c>
      <c r="L48" s="1">
        <v>1.88</v>
      </c>
      <c r="M48" s="1">
        <v>691.1</v>
      </c>
      <c r="N48" s="1">
        <v>1.4</v>
      </c>
      <c r="O48" s="1">
        <v>50</v>
      </c>
      <c r="P48" s="1" t="s">
        <v>1130</v>
      </c>
      <c r="Q48" s="1">
        <v>5.24</v>
      </c>
      <c r="R48" s="1">
        <v>343.63</v>
      </c>
      <c r="S48" s="1">
        <v>17.5</v>
      </c>
      <c r="T48" s="1" t="s">
        <v>1173</v>
      </c>
      <c r="U48" s="1">
        <v>-999</v>
      </c>
      <c r="V48" s="1" t="s">
        <v>1174</v>
      </c>
      <c r="W48" s="1">
        <v>14.29</v>
      </c>
      <c r="X48" s="1">
        <v>0</v>
      </c>
      <c r="Y48" s="1">
        <v>12.24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87.76</v>
      </c>
      <c r="AG48" s="1">
        <v>0</v>
      </c>
      <c r="AH48" s="1">
        <v>75</v>
      </c>
      <c r="AI48" s="1">
        <v>225</v>
      </c>
      <c r="AJ48" s="1">
        <v>125</v>
      </c>
      <c r="AK48" s="1">
        <v>425</v>
      </c>
      <c r="AL48" s="1">
        <v>0</v>
      </c>
      <c r="AM48" s="1">
        <v>1.87</v>
      </c>
      <c r="AN48" s="1">
        <v>15.03</v>
      </c>
      <c r="AO48" s="1">
        <v>0.43</v>
      </c>
      <c r="AP48" s="1">
        <v>17.32</v>
      </c>
      <c r="AQ48" s="1">
        <v>8</v>
      </c>
      <c r="AR48" s="1">
        <v>0</v>
      </c>
      <c r="AS48" s="1">
        <v>1</v>
      </c>
    </row>
    <row r="49" spans="1:45" x14ac:dyDescent="0.2">
      <c r="A49" s="2" t="s">
        <v>727</v>
      </c>
      <c r="B49" s="5" t="s">
        <v>109</v>
      </c>
      <c r="C49" s="1" t="s">
        <v>727</v>
      </c>
      <c r="D49" s="1" t="s">
        <v>1175</v>
      </c>
      <c r="E49" s="1">
        <v>4</v>
      </c>
      <c r="F49" s="1">
        <v>21</v>
      </c>
      <c r="G49" s="1">
        <v>6</v>
      </c>
      <c r="H49" s="1">
        <v>10</v>
      </c>
      <c r="I49" s="1">
        <v>5</v>
      </c>
      <c r="J49" s="1">
        <v>9</v>
      </c>
      <c r="K49" s="1">
        <v>0</v>
      </c>
      <c r="L49" s="1">
        <v>0.54</v>
      </c>
      <c r="M49" s="1">
        <v>343.5</v>
      </c>
      <c r="N49" s="1">
        <v>1.3</v>
      </c>
      <c r="O49" s="1">
        <v>49</v>
      </c>
      <c r="P49" s="1" t="s">
        <v>1128</v>
      </c>
      <c r="Q49" s="1">
        <v>0</v>
      </c>
      <c r="R49" s="1">
        <v>-1</v>
      </c>
      <c r="S49" s="1">
        <v>15</v>
      </c>
      <c r="T49" s="1" t="s">
        <v>1146</v>
      </c>
      <c r="U49" s="1">
        <v>15</v>
      </c>
      <c r="V49" s="1" t="s">
        <v>1147</v>
      </c>
      <c r="W49" s="1">
        <v>14.29</v>
      </c>
      <c r="X49" s="1">
        <v>13.67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86.33</v>
      </c>
      <c r="AE49" s="1">
        <v>0</v>
      </c>
      <c r="AF49" s="1">
        <v>0</v>
      </c>
      <c r="AG49" s="1">
        <v>0</v>
      </c>
      <c r="AH49" s="1">
        <v>150</v>
      </c>
      <c r="AI49" s="1">
        <v>125</v>
      </c>
      <c r="AJ49" s="1">
        <v>0</v>
      </c>
      <c r="AK49" s="1">
        <v>275</v>
      </c>
      <c r="AL49" s="1">
        <v>0</v>
      </c>
      <c r="AM49" s="1">
        <v>11.32</v>
      </c>
      <c r="AN49" s="1">
        <v>0.2</v>
      </c>
      <c r="AO49" s="1">
        <v>0</v>
      </c>
      <c r="AP49" s="1">
        <v>11.52</v>
      </c>
      <c r="AQ49" s="1">
        <v>3</v>
      </c>
      <c r="AR49" s="1">
        <v>0</v>
      </c>
      <c r="AS49" s="1">
        <v>2.2000000000000002</v>
      </c>
    </row>
    <row r="50" spans="1:45" x14ac:dyDescent="0.2">
      <c r="A50" s="2" t="s">
        <v>728</v>
      </c>
      <c r="B50" s="5" t="s">
        <v>112</v>
      </c>
      <c r="C50" s="1" t="s">
        <v>728</v>
      </c>
      <c r="D50" s="1" t="s">
        <v>1148</v>
      </c>
      <c r="E50" s="1">
        <v>4</v>
      </c>
      <c r="F50" s="1">
        <v>26</v>
      </c>
      <c r="G50" s="1">
        <v>16</v>
      </c>
      <c r="H50" s="1">
        <v>4</v>
      </c>
      <c r="I50" s="1">
        <v>6</v>
      </c>
      <c r="J50" s="1">
        <v>17</v>
      </c>
      <c r="K50" s="1">
        <v>1</v>
      </c>
      <c r="L50" s="1">
        <v>2.78</v>
      </c>
      <c r="M50" s="1">
        <v>914.8</v>
      </c>
      <c r="N50" s="1">
        <v>1.5</v>
      </c>
      <c r="O50" s="1">
        <v>12</v>
      </c>
      <c r="P50" s="1" t="s">
        <v>1149</v>
      </c>
      <c r="Q50" s="1">
        <v>0</v>
      </c>
      <c r="R50" s="1">
        <v>-1</v>
      </c>
      <c r="S50" s="1">
        <v>17.5</v>
      </c>
      <c r="T50" s="1" t="s">
        <v>1126</v>
      </c>
      <c r="U50" s="1">
        <v>15</v>
      </c>
      <c r="V50" s="1">
        <v>0</v>
      </c>
      <c r="W50" s="1">
        <v>64.290000000000006</v>
      </c>
      <c r="X50" s="1">
        <v>12.24</v>
      </c>
      <c r="Y50" s="1">
        <v>48.85</v>
      </c>
      <c r="Z50" s="1">
        <v>0</v>
      </c>
      <c r="AA50" s="1">
        <v>20.75</v>
      </c>
      <c r="AB50" s="1">
        <v>0</v>
      </c>
      <c r="AC50" s="1">
        <v>0</v>
      </c>
      <c r="AD50" s="1">
        <v>18.170000000000002</v>
      </c>
      <c r="AE50" s="1">
        <v>0</v>
      </c>
      <c r="AF50" s="1">
        <v>0</v>
      </c>
      <c r="AG50" s="1">
        <v>0</v>
      </c>
      <c r="AH50" s="1">
        <v>350</v>
      </c>
      <c r="AI50" s="1">
        <v>25</v>
      </c>
      <c r="AJ50" s="1">
        <v>0</v>
      </c>
      <c r="AK50" s="1">
        <v>375</v>
      </c>
      <c r="AL50" s="1">
        <v>0</v>
      </c>
      <c r="AM50" s="1">
        <v>2.5499999999999998</v>
      </c>
      <c r="AN50" s="1">
        <v>0.02</v>
      </c>
      <c r="AO50" s="1">
        <v>0</v>
      </c>
      <c r="AP50" s="1">
        <v>2.57</v>
      </c>
      <c r="AQ50" s="1">
        <v>1</v>
      </c>
      <c r="AR50" s="1">
        <v>0</v>
      </c>
      <c r="AS50" s="1">
        <v>3.2</v>
      </c>
    </row>
    <row r="51" spans="1:45" x14ac:dyDescent="0.2">
      <c r="A51" s="6" t="s">
        <v>729</v>
      </c>
      <c r="B51" s="5" t="s">
        <v>114</v>
      </c>
      <c r="C51" s="1" t="s">
        <v>729</v>
      </c>
      <c r="D51" s="1" t="s">
        <v>1176</v>
      </c>
      <c r="E51" s="1">
        <v>2</v>
      </c>
      <c r="F51" s="1">
        <v>9</v>
      </c>
      <c r="G51" s="1">
        <v>3</v>
      </c>
      <c r="H51" s="1">
        <v>1</v>
      </c>
      <c r="I51" s="1">
        <v>5</v>
      </c>
      <c r="J51" s="1">
        <v>17</v>
      </c>
      <c r="K51" s="1">
        <v>1</v>
      </c>
      <c r="L51" s="1">
        <v>0.94</v>
      </c>
      <c r="M51" s="1">
        <v>387.9</v>
      </c>
      <c r="N51" s="1">
        <v>1.1000000000000001</v>
      </c>
      <c r="O51" s="1">
        <v>48</v>
      </c>
      <c r="P51" s="1" t="s">
        <v>1128</v>
      </c>
      <c r="Q51" s="1">
        <v>5.71</v>
      </c>
      <c r="R51" s="1">
        <v>167.95</v>
      </c>
      <c r="S51" s="1">
        <v>15</v>
      </c>
      <c r="T51" s="1" t="s">
        <v>1146</v>
      </c>
      <c r="U51" s="1">
        <v>15</v>
      </c>
      <c r="V51" s="1" t="s">
        <v>1147</v>
      </c>
      <c r="W51" s="1">
        <v>23.93</v>
      </c>
      <c r="X51" s="1">
        <v>27.02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72.98</v>
      </c>
      <c r="AE51" s="1">
        <v>0</v>
      </c>
      <c r="AF51" s="1">
        <v>0</v>
      </c>
      <c r="AG51" s="1">
        <v>100</v>
      </c>
      <c r="AH51" s="1">
        <v>900</v>
      </c>
      <c r="AI51" s="1">
        <v>0</v>
      </c>
      <c r="AJ51" s="1">
        <v>0</v>
      </c>
      <c r="AK51" s="1">
        <v>1000</v>
      </c>
      <c r="AL51" s="1">
        <v>2.85</v>
      </c>
      <c r="AM51" s="1">
        <v>20.91</v>
      </c>
      <c r="AN51" s="1">
        <v>0</v>
      </c>
      <c r="AO51" s="1">
        <v>0</v>
      </c>
      <c r="AP51" s="1">
        <v>23.76</v>
      </c>
      <c r="AQ51" s="1">
        <v>10</v>
      </c>
      <c r="AR51" s="1">
        <v>1</v>
      </c>
      <c r="AS51" s="1">
        <v>1.1000000000000001</v>
      </c>
    </row>
    <row r="52" spans="1:45" x14ac:dyDescent="0.2">
      <c r="A52" s="6" t="s">
        <v>730</v>
      </c>
      <c r="B52" s="5" t="s">
        <v>116</v>
      </c>
      <c r="C52" s="1" t="s">
        <v>730</v>
      </c>
      <c r="D52" s="1" t="s">
        <v>1163</v>
      </c>
      <c r="E52" s="1">
        <v>7</v>
      </c>
      <c r="F52" s="1">
        <v>11</v>
      </c>
      <c r="G52" s="1">
        <v>3</v>
      </c>
      <c r="H52" s="1">
        <v>1</v>
      </c>
      <c r="I52" s="1">
        <v>7</v>
      </c>
      <c r="J52" s="1">
        <v>8</v>
      </c>
      <c r="K52" s="1">
        <v>1</v>
      </c>
      <c r="L52" s="1">
        <v>3.09</v>
      </c>
      <c r="M52" s="1">
        <v>1030</v>
      </c>
      <c r="N52" s="1">
        <v>1.7</v>
      </c>
      <c r="O52" s="1">
        <v>7</v>
      </c>
      <c r="P52" s="1" t="s">
        <v>1100</v>
      </c>
      <c r="Q52" s="1">
        <v>2.68</v>
      </c>
      <c r="R52" s="1">
        <v>84.11</v>
      </c>
      <c r="S52" s="1">
        <v>15</v>
      </c>
      <c r="T52" s="1" t="s">
        <v>1146</v>
      </c>
      <c r="U52" s="1">
        <v>15</v>
      </c>
      <c r="V52" s="1" t="s">
        <v>1147</v>
      </c>
      <c r="W52" s="1">
        <v>7.14</v>
      </c>
      <c r="X52" s="1">
        <v>97.59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2.41</v>
      </c>
      <c r="AE52" s="1">
        <v>0</v>
      </c>
      <c r="AF52" s="1">
        <v>0</v>
      </c>
      <c r="AG52" s="1">
        <v>1000</v>
      </c>
      <c r="AH52" s="1">
        <v>200</v>
      </c>
      <c r="AI52" s="1">
        <v>0</v>
      </c>
      <c r="AJ52" s="1">
        <v>0</v>
      </c>
      <c r="AK52" s="1">
        <v>1200</v>
      </c>
      <c r="AL52" s="1">
        <v>2.5</v>
      </c>
      <c r="AM52" s="1">
        <v>11.25</v>
      </c>
      <c r="AN52" s="1">
        <v>0</v>
      </c>
      <c r="AO52" s="1">
        <v>0</v>
      </c>
      <c r="AP52" s="1">
        <v>13.75</v>
      </c>
      <c r="AQ52" s="1">
        <v>4</v>
      </c>
      <c r="AR52" s="1">
        <v>0</v>
      </c>
      <c r="AS52" s="1">
        <v>2</v>
      </c>
    </row>
    <row r="53" spans="1:45" x14ac:dyDescent="0.2">
      <c r="A53" s="2" t="s">
        <v>731</v>
      </c>
      <c r="B53" s="5" t="s">
        <v>118</v>
      </c>
      <c r="C53" s="1" t="s">
        <v>731</v>
      </c>
      <c r="D53" s="1" t="s">
        <v>1177</v>
      </c>
      <c r="E53" s="1">
        <v>2</v>
      </c>
      <c r="F53" s="1">
        <v>14</v>
      </c>
      <c r="G53" s="1">
        <v>8</v>
      </c>
      <c r="H53" s="1">
        <v>2</v>
      </c>
      <c r="I53" s="1">
        <v>4</v>
      </c>
      <c r="J53" s="1">
        <v>14</v>
      </c>
      <c r="K53" s="1">
        <v>3</v>
      </c>
      <c r="L53" s="1">
        <v>1.43</v>
      </c>
      <c r="M53" s="1">
        <v>1037.3</v>
      </c>
      <c r="N53" s="1">
        <v>2.4</v>
      </c>
      <c r="O53" s="1">
        <v>3</v>
      </c>
      <c r="P53" s="1" t="s">
        <v>1100</v>
      </c>
      <c r="Q53" s="1">
        <v>8.6</v>
      </c>
      <c r="R53" s="1">
        <v>-1</v>
      </c>
      <c r="S53" s="1">
        <v>15</v>
      </c>
      <c r="T53" s="1" t="s">
        <v>1146</v>
      </c>
      <c r="U53" s="1">
        <v>15</v>
      </c>
      <c r="V53" s="1" t="s">
        <v>1147</v>
      </c>
      <c r="W53" s="1">
        <v>23.93</v>
      </c>
      <c r="X53" s="1">
        <v>73.010000000000005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26.99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1</v>
      </c>
    </row>
    <row r="54" spans="1:45" x14ac:dyDescent="0.2">
      <c r="A54" s="2" t="s">
        <v>732</v>
      </c>
      <c r="B54" s="5" t="s">
        <v>120</v>
      </c>
      <c r="C54" s="1" t="s">
        <v>732</v>
      </c>
      <c r="D54" s="1" t="s">
        <v>1178</v>
      </c>
      <c r="E54" s="1">
        <v>1</v>
      </c>
      <c r="F54" s="1">
        <v>12</v>
      </c>
      <c r="G54" s="1">
        <v>5</v>
      </c>
      <c r="H54" s="1">
        <v>2</v>
      </c>
      <c r="I54" s="1">
        <v>5</v>
      </c>
      <c r="J54" s="1">
        <v>13</v>
      </c>
      <c r="K54" s="1">
        <v>0</v>
      </c>
      <c r="L54" s="1">
        <v>1.02</v>
      </c>
      <c r="M54" s="1">
        <v>452</v>
      </c>
      <c r="N54" s="1">
        <v>1.3</v>
      </c>
      <c r="O54" s="1">
        <v>63</v>
      </c>
      <c r="P54" s="1" t="s">
        <v>1128</v>
      </c>
      <c r="Q54" s="1">
        <v>0</v>
      </c>
      <c r="R54" s="1">
        <v>-1</v>
      </c>
      <c r="S54" s="1">
        <v>15</v>
      </c>
      <c r="T54" s="1" t="s">
        <v>1146</v>
      </c>
      <c r="U54" s="1">
        <v>15</v>
      </c>
      <c r="V54" s="1" t="s">
        <v>1147</v>
      </c>
      <c r="W54" s="1">
        <v>14.29</v>
      </c>
      <c r="X54" s="1">
        <v>0</v>
      </c>
      <c r="Y54" s="1">
        <v>21.23</v>
      </c>
      <c r="Z54" s="1">
        <v>0</v>
      </c>
      <c r="AA54" s="1">
        <v>0</v>
      </c>
      <c r="AB54" s="1">
        <v>0</v>
      </c>
      <c r="AC54" s="1">
        <v>0</v>
      </c>
      <c r="AD54" s="1">
        <v>78.77</v>
      </c>
      <c r="AE54" s="1">
        <v>0</v>
      </c>
      <c r="AF54" s="1">
        <v>0</v>
      </c>
      <c r="AG54" s="1">
        <v>0</v>
      </c>
      <c r="AH54" s="1">
        <v>625</v>
      </c>
      <c r="AI54" s="1">
        <v>0</v>
      </c>
      <c r="AJ54" s="1">
        <v>0</v>
      </c>
      <c r="AK54" s="1">
        <v>625</v>
      </c>
      <c r="AL54" s="1">
        <v>0</v>
      </c>
      <c r="AM54" s="1">
        <v>33.14</v>
      </c>
      <c r="AN54" s="1">
        <v>0</v>
      </c>
      <c r="AO54" s="1">
        <v>0</v>
      </c>
      <c r="AP54" s="1">
        <v>33.14</v>
      </c>
      <c r="AQ54" s="1">
        <v>15</v>
      </c>
      <c r="AR54" s="1">
        <v>0</v>
      </c>
      <c r="AS54" s="1">
        <v>1</v>
      </c>
    </row>
    <row r="55" spans="1:45" x14ac:dyDescent="0.2">
      <c r="A55" s="2" t="s">
        <v>733</v>
      </c>
      <c r="B55" s="5" t="s">
        <v>122</v>
      </c>
      <c r="C55" s="1" t="s">
        <v>733</v>
      </c>
      <c r="D55" s="1" t="s">
        <v>1179</v>
      </c>
      <c r="E55" s="1">
        <v>5</v>
      </c>
      <c r="F55" s="1">
        <v>10</v>
      </c>
      <c r="G55" s="1">
        <v>7</v>
      </c>
      <c r="H55" s="1">
        <v>1</v>
      </c>
      <c r="I55" s="1">
        <v>2</v>
      </c>
      <c r="J55" s="1">
        <v>9</v>
      </c>
      <c r="K55" s="1">
        <v>1</v>
      </c>
      <c r="L55" s="1">
        <v>2.34</v>
      </c>
      <c r="M55" s="1">
        <v>1058.8</v>
      </c>
      <c r="N55" s="1">
        <v>2</v>
      </c>
      <c r="O55" s="1">
        <v>7</v>
      </c>
      <c r="P55" s="1" t="s">
        <v>1100</v>
      </c>
      <c r="Q55" s="1">
        <v>14.21</v>
      </c>
      <c r="R55" s="1">
        <v>335.01</v>
      </c>
      <c r="S55" s="1">
        <v>15</v>
      </c>
      <c r="T55" s="1" t="s">
        <v>1126</v>
      </c>
      <c r="U55" s="1">
        <v>5</v>
      </c>
      <c r="V55" s="1">
        <v>0</v>
      </c>
      <c r="W55" s="1">
        <v>23.93</v>
      </c>
      <c r="X55" s="1">
        <v>73.12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26.88</v>
      </c>
      <c r="AG55" s="1">
        <v>0</v>
      </c>
      <c r="AH55" s="1">
        <v>0</v>
      </c>
      <c r="AI55" s="1">
        <v>450</v>
      </c>
      <c r="AJ55" s="1">
        <v>0</v>
      </c>
      <c r="AK55" s="1">
        <v>450</v>
      </c>
      <c r="AL55" s="1">
        <v>0</v>
      </c>
      <c r="AM55" s="1">
        <v>0</v>
      </c>
      <c r="AN55" s="1">
        <v>8.11</v>
      </c>
      <c r="AO55" s="1">
        <v>0</v>
      </c>
      <c r="AP55" s="1">
        <v>8.11</v>
      </c>
      <c r="AQ55" s="1">
        <v>3</v>
      </c>
      <c r="AR55" s="1">
        <v>0</v>
      </c>
      <c r="AS55" s="1">
        <v>2</v>
      </c>
    </row>
    <row r="56" spans="1:45" x14ac:dyDescent="0.2">
      <c r="A56" s="6" t="s">
        <v>734</v>
      </c>
      <c r="B56" s="5" t="s">
        <v>124</v>
      </c>
      <c r="C56" s="1" t="s">
        <v>734</v>
      </c>
      <c r="D56" s="1" t="s">
        <v>1179</v>
      </c>
      <c r="E56" s="1">
        <v>5</v>
      </c>
      <c r="F56" s="1">
        <v>17</v>
      </c>
      <c r="G56" s="1">
        <v>10</v>
      </c>
      <c r="H56" s="1">
        <v>1</v>
      </c>
      <c r="I56" s="1">
        <v>6</v>
      </c>
      <c r="J56" s="1">
        <v>13</v>
      </c>
      <c r="K56" s="1">
        <v>2</v>
      </c>
      <c r="L56" s="1">
        <v>2.34</v>
      </c>
      <c r="M56" s="1">
        <v>1058.8</v>
      </c>
      <c r="N56" s="1">
        <v>2</v>
      </c>
      <c r="O56" s="1">
        <v>7</v>
      </c>
      <c r="P56" s="1" t="s">
        <v>1100</v>
      </c>
      <c r="Q56" s="1">
        <v>0</v>
      </c>
      <c r="R56" s="1">
        <v>-1</v>
      </c>
      <c r="S56" s="1">
        <v>2.5</v>
      </c>
      <c r="T56" s="1" t="s">
        <v>1180</v>
      </c>
      <c r="U56" s="1">
        <v>15</v>
      </c>
      <c r="V56" s="1">
        <v>0</v>
      </c>
      <c r="W56" s="1">
        <v>38.21</v>
      </c>
      <c r="X56" s="1">
        <v>55.68</v>
      </c>
      <c r="Y56" s="1">
        <v>8.86</v>
      </c>
      <c r="Z56" s="1">
        <v>0</v>
      </c>
      <c r="AA56" s="1">
        <v>35.46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2300</v>
      </c>
      <c r="AH56" s="1">
        <v>0</v>
      </c>
      <c r="AI56" s="1">
        <v>0</v>
      </c>
      <c r="AJ56" s="1">
        <v>0</v>
      </c>
      <c r="AK56" s="1">
        <v>2300</v>
      </c>
      <c r="AL56" s="1">
        <v>1.85</v>
      </c>
      <c r="AM56" s="1">
        <v>0</v>
      </c>
      <c r="AN56" s="1">
        <v>0</v>
      </c>
      <c r="AO56" s="1">
        <v>0</v>
      </c>
      <c r="AP56" s="1">
        <v>1.85</v>
      </c>
      <c r="AQ56" s="1">
        <v>0</v>
      </c>
      <c r="AR56" s="1">
        <v>0</v>
      </c>
      <c r="AS56" s="1">
        <v>1</v>
      </c>
    </row>
    <row r="57" spans="1:45" x14ac:dyDescent="0.2">
      <c r="A57" s="6" t="s">
        <v>735</v>
      </c>
      <c r="B57" s="5" t="s">
        <v>126</v>
      </c>
      <c r="C57" s="1" t="e">
        <v>#N/A</v>
      </c>
      <c r="D57" s="1" t="e">
        <v>#N/A</v>
      </c>
      <c r="E57" s="1" t="e">
        <v>#N/A</v>
      </c>
      <c r="F57" s="1" t="e">
        <v>#N/A</v>
      </c>
      <c r="G57" s="1" t="e">
        <v>#N/A</v>
      </c>
      <c r="H57" s="1" t="e">
        <v>#N/A</v>
      </c>
      <c r="I57" s="1" t="e">
        <v>#N/A</v>
      </c>
      <c r="J57" s="1" t="e">
        <v>#N/A</v>
      </c>
      <c r="K57" s="1" t="e">
        <v>#N/A</v>
      </c>
      <c r="L57" s="1" t="e">
        <v>#N/A</v>
      </c>
      <c r="M57" s="1" t="e">
        <v>#N/A</v>
      </c>
      <c r="N57" s="1" t="e">
        <v>#N/A</v>
      </c>
      <c r="O57" s="1" t="e">
        <v>#N/A</v>
      </c>
      <c r="P57" s="1" t="e">
        <v>#N/A</v>
      </c>
      <c r="Q57" s="1" t="e">
        <v>#N/A</v>
      </c>
      <c r="R57" s="1" t="e">
        <v>#N/A</v>
      </c>
      <c r="S57" s="1" t="e">
        <v>#N/A</v>
      </c>
      <c r="T57" s="1" t="e">
        <v>#N/A</v>
      </c>
      <c r="U57" s="1" t="e">
        <v>#N/A</v>
      </c>
      <c r="V57" s="1" t="e">
        <v>#N/A</v>
      </c>
      <c r="W57" s="1" t="e">
        <v>#N/A</v>
      </c>
      <c r="X57" s="1" t="e">
        <v>#N/A</v>
      </c>
      <c r="Y57" s="1" t="e">
        <v>#N/A</v>
      </c>
      <c r="Z57" s="1" t="e">
        <v>#N/A</v>
      </c>
      <c r="AA57" s="1" t="e">
        <v>#N/A</v>
      </c>
      <c r="AB57" s="1" t="e">
        <v>#N/A</v>
      </c>
      <c r="AC57" s="1" t="e">
        <v>#N/A</v>
      </c>
      <c r="AD57" s="1" t="e">
        <v>#N/A</v>
      </c>
      <c r="AE57" s="1" t="e">
        <v>#N/A</v>
      </c>
      <c r="AF57" s="1" t="e">
        <v>#N/A</v>
      </c>
      <c r="AG57" s="1" t="e">
        <v>#N/A</v>
      </c>
      <c r="AH57" s="1" t="e">
        <v>#N/A</v>
      </c>
      <c r="AI57" s="1" t="e">
        <v>#N/A</v>
      </c>
      <c r="AJ57" s="1" t="e">
        <v>#N/A</v>
      </c>
      <c r="AK57" s="1" t="e">
        <v>#N/A</v>
      </c>
      <c r="AL57" s="1" t="e">
        <v>#N/A</v>
      </c>
      <c r="AM57" s="1" t="e">
        <v>#N/A</v>
      </c>
      <c r="AN57" s="1" t="e">
        <v>#N/A</v>
      </c>
      <c r="AO57" s="1" t="e">
        <v>#N/A</v>
      </c>
      <c r="AP57" s="1" t="e">
        <v>#N/A</v>
      </c>
      <c r="AQ57" s="1" t="e">
        <v>#N/A</v>
      </c>
      <c r="AR57" s="1" t="e">
        <v>#N/A</v>
      </c>
      <c r="AS57" s="1" t="e">
        <v>#N/A</v>
      </c>
    </row>
    <row r="58" spans="1:45" x14ac:dyDescent="0.2">
      <c r="A58" s="2" t="s">
        <v>736</v>
      </c>
      <c r="B58" s="5" t="s">
        <v>128</v>
      </c>
      <c r="C58" s="1" t="s">
        <v>736</v>
      </c>
      <c r="D58" s="1" t="s">
        <v>1181</v>
      </c>
      <c r="E58" s="1">
        <v>1</v>
      </c>
      <c r="F58" s="1">
        <v>18</v>
      </c>
      <c r="G58" s="1">
        <v>11</v>
      </c>
      <c r="H58" s="1">
        <v>2</v>
      </c>
      <c r="I58" s="1">
        <v>5</v>
      </c>
      <c r="J58" s="1">
        <v>9</v>
      </c>
      <c r="K58" s="1">
        <v>0</v>
      </c>
      <c r="L58" s="1">
        <v>1.0900000000000001</v>
      </c>
      <c r="M58" s="1">
        <v>579.5</v>
      </c>
      <c r="N58" s="1">
        <v>1.6</v>
      </c>
      <c r="O58" s="1">
        <v>98</v>
      </c>
      <c r="P58" s="1" t="s">
        <v>1128</v>
      </c>
      <c r="Q58" s="1">
        <v>10.6</v>
      </c>
      <c r="R58" s="1">
        <v>163.95</v>
      </c>
      <c r="S58" s="1">
        <v>12.5</v>
      </c>
      <c r="T58" s="1" t="s">
        <v>1126</v>
      </c>
      <c r="U58" s="1">
        <v>15</v>
      </c>
      <c r="V58" s="1">
        <v>0</v>
      </c>
      <c r="W58" s="1">
        <v>14.29</v>
      </c>
      <c r="X58" s="1">
        <v>0</v>
      </c>
      <c r="Y58" s="1">
        <v>3.63</v>
      </c>
      <c r="Z58" s="1">
        <v>0</v>
      </c>
      <c r="AA58" s="1">
        <v>0</v>
      </c>
      <c r="AB58" s="1">
        <v>0</v>
      </c>
      <c r="AC58" s="1">
        <v>0</v>
      </c>
      <c r="AD58" s="1">
        <v>96.37</v>
      </c>
      <c r="AE58" s="1">
        <v>0</v>
      </c>
      <c r="AF58" s="1">
        <v>0</v>
      </c>
      <c r="AG58" s="1">
        <v>0</v>
      </c>
      <c r="AH58" s="1">
        <v>125</v>
      </c>
      <c r="AI58" s="1">
        <v>0</v>
      </c>
      <c r="AJ58" s="1">
        <v>0</v>
      </c>
      <c r="AK58" s="1">
        <v>125</v>
      </c>
      <c r="AL58" s="1">
        <v>0</v>
      </c>
      <c r="AM58" s="1">
        <v>33.409999999999997</v>
      </c>
      <c r="AN58" s="1">
        <v>0</v>
      </c>
      <c r="AO58" s="1">
        <v>0</v>
      </c>
      <c r="AP58" s="1">
        <v>33.409999999999997</v>
      </c>
      <c r="AQ58" s="1">
        <v>6</v>
      </c>
      <c r="AR58" s="1">
        <v>0</v>
      </c>
      <c r="AS58" s="1">
        <v>1</v>
      </c>
    </row>
    <row r="59" spans="1:45" x14ac:dyDescent="0.2">
      <c r="A59" s="2" t="s">
        <v>737</v>
      </c>
      <c r="B59" s="5" t="s">
        <v>130</v>
      </c>
      <c r="C59" s="1" t="s">
        <v>737</v>
      </c>
      <c r="D59" s="1" t="s">
        <v>1169</v>
      </c>
      <c r="E59" s="1">
        <v>1</v>
      </c>
      <c r="F59" s="1">
        <v>5</v>
      </c>
      <c r="G59" s="1">
        <v>2</v>
      </c>
      <c r="H59" s="1">
        <v>0</v>
      </c>
      <c r="I59" s="1">
        <v>3</v>
      </c>
      <c r="J59" s="1">
        <v>8</v>
      </c>
      <c r="K59" s="1">
        <v>0</v>
      </c>
      <c r="L59" s="1">
        <v>0.74</v>
      </c>
      <c r="M59" s="1">
        <v>466.2</v>
      </c>
      <c r="N59" s="1">
        <v>1.5</v>
      </c>
      <c r="O59" s="1">
        <v>102</v>
      </c>
      <c r="P59" s="1" t="s">
        <v>1128</v>
      </c>
      <c r="Q59" s="1">
        <v>21.71</v>
      </c>
      <c r="R59" s="1">
        <v>-1</v>
      </c>
      <c r="S59" s="1">
        <v>20</v>
      </c>
      <c r="T59" s="1" t="s">
        <v>1180</v>
      </c>
      <c r="U59" s="1">
        <v>15</v>
      </c>
      <c r="V59" s="1">
        <v>0</v>
      </c>
      <c r="W59" s="1">
        <v>7.14</v>
      </c>
      <c r="X59" s="1">
        <v>0</v>
      </c>
      <c r="Y59" s="1">
        <v>5.47</v>
      </c>
      <c r="Z59" s="1">
        <v>0</v>
      </c>
      <c r="AA59" s="1">
        <v>0</v>
      </c>
      <c r="AB59" s="1">
        <v>0</v>
      </c>
      <c r="AC59" s="1">
        <v>0</v>
      </c>
      <c r="AD59" s="1">
        <v>94.53</v>
      </c>
      <c r="AE59" s="1">
        <v>0</v>
      </c>
      <c r="AF59" s="1">
        <v>0</v>
      </c>
      <c r="AG59" s="1">
        <v>0</v>
      </c>
      <c r="AH59" s="1">
        <v>725</v>
      </c>
      <c r="AI59" s="1">
        <v>0</v>
      </c>
      <c r="AJ59" s="1">
        <v>0</v>
      </c>
      <c r="AK59" s="1">
        <v>725</v>
      </c>
      <c r="AL59" s="1">
        <v>0</v>
      </c>
      <c r="AM59" s="1">
        <v>12.33</v>
      </c>
      <c r="AN59" s="1">
        <v>0</v>
      </c>
      <c r="AO59" s="1">
        <v>0</v>
      </c>
      <c r="AP59" s="1">
        <v>12.33</v>
      </c>
      <c r="AQ59" s="1">
        <v>6</v>
      </c>
      <c r="AR59" s="1">
        <v>0</v>
      </c>
      <c r="AS59" s="1">
        <v>1</v>
      </c>
    </row>
    <row r="60" spans="1:45" x14ac:dyDescent="0.2">
      <c r="A60" s="2" t="s">
        <v>738</v>
      </c>
      <c r="B60" s="5" t="s">
        <v>133</v>
      </c>
      <c r="C60" s="1" t="s">
        <v>738</v>
      </c>
      <c r="D60" s="1" t="s">
        <v>1170</v>
      </c>
      <c r="E60" s="1">
        <v>1</v>
      </c>
      <c r="F60" s="1">
        <v>9</v>
      </c>
      <c r="G60" s="1">
        <v>1</v>
      </c>
      <c r="H60" s="1">
        <v>1</v>
      </c>
      <c r="I60" s="1">
        <v>7</v>
      </c>
      <c r="J60" s="1">
        <v>8</v>
      </c>
      <c r="K60" s="1">
        <v>1</v>
      </c>
      <c r="L60" s="1">
        <v>4.83</v>
      </c>
      <c r="M60" s="1">
        <v>1379.1</v>
      </c>
      <c r="N60" s="1">
        <v>1.8</v>
      </c>
      <c r="O60" s="1">
        <v>42</v>
      </c>
      <c r="P60" s="1" t="s">
        <v>1128</v>
      </c>
      <c r="Q60" s="1">
        <v>0</v>
      </c>
      <c r="R60" s="1">
        <v>-1</v>
      </c>
      <c r="S60" s="1">
        <v>22.5</v>
      </c>
      <c r="T60" s="1" t="s">
        <v>1182</v>
      </c>
      <c r="U60" s="1">
        <v>15</v>
      </c>
      <c r="V60" s="1" t="s">
        <v>1125</v>
      </c>
      <c r="W60" s="1">
        <v>16.79</v>
      </c>
      <c r="X60" s="1">
        <v>0</v>
      </c>
      <c r="Y60" s="1">
        <v>8.19</v>
      </c>
      <c r="Z60" s="1">
        <v>0</v>
      </c>
      <c r="AA60" s="1">
        <v>0</v>
      </c>
      <c r="AB60" s="1">
        <v>0.7</v>
      </c>
      <c r="AC60" s="1">
        <v>0</v>
      </c>
      <c r="AD60" s="1">
        <v>91.11</v>
      </c>
      <c r="AE60" s="1">
        <v>0</v>
      </c>
      <c r="AF60" s="1">
        <v>0</v>
      </c>
      <c r="AG60" s="1">
        <v>0</v>
      </c>
      <c r="AH60" s="1">
        <v>1150</v>
      </c>
      <c r="AI60" s="1">
        <v>0</v>
      </c>
      <c r="AJ60" s="1">
        <v>0</v>
      </c>
      <c r="AK60" s="1">
        <v>1150</v>
      </c>
      <c r="AL60" s="1">
        <v>0</v>
      </c>
      <c r="AM60" s="1">
        <v>18.760000000000002</v>
      </c>
      <c r="AN60" s="1">
        <v>0</v>
      </c>
      <c r="AO60" s="1">
        <v>0</v>
      </c>
      <c r="AP60" s="1">
        <v>18.760000000000002</v>
      </c>
      <c r="AQ60" s="1">
        <v>2</v>
      </c>
      <c r="AR60" s="1">
        <v>0</v>
      </c>
      <c r="AS60" s="1">
        <v>1</v>
      </c>
    </row>
    <row r="61" spans="1:45" x14ac:dyDescent="0.2">
      <c r="A61" s="2" t="s">
        <v>739</v>
      </c>
      <c r="B61" s="5" t="s">
        <v>135</v>
      </c>
      <c r="C61" s="1" t="s">
        <v>739</v>
      </c>
      <c r="D61" s="1" t="s">
        <v>1183</v>
      </c>
      <c r="E61" s="1">
        <v>3</v>
      </c>
      <c r="F61" s="1">
        <v>12</v>
      </c>
      <c r="G61" s="1">
        <v>3</v>
      </c>
      <c r="H61" s="1">
        <v>1</v>
      </c>
      <c r="I61" s="1">
        <v>8</v>
      </c>
      <c r="J61" s="1">
        <v>9</v>
      </c>
      <c r="K61" s="1">
        <v>2</v>
      </c>
      <c r="L61" s="1">
        <v>0.14000000000000001</v>
      </c>
      <c r="M61" s="1">
        <v>164.5</v>
      </c>
      <c r="N61" s="1">
        <v>1.2</v>
      </c>
      <c r="O61" s="1">
        <v>28</v>
      </c>
      <c r="P61" s="1" t="s">
        <v>1149</v>
      </c>
      <c r="Q61" s="1">
        <v>0</v>
      </c>
      <c r="R61" s="1">
        <v>-1</v>
      </c>
      <c r="S61" s="1">
        <v>20</v>
      </c>
      <c r="T61" s="1" t="s">
        <v>1184</v>
      </c>
      <c r="U61" s="1">
        <v>1</v>
      </c>
      <c r="V61" s="1">
        <v>0</v>
      </c>
      <c r="W61" s="1">
        <v>47.5</v>
      </c>
      <c r="X61" s="1">
        <v>5.27</v>
      </c>
      <c r="Y61" s="1">
        <v>9.9</v>
      </c>
      <c r="Z61" s="1">
        <v>0</v>
      </c>
      <c r="AA61" s="1">
        <v>68.72</v>
      </c>
      <c r="AB61" s="1">
        <v>4.71</v>
      </c>
      <c r="AC61" s="1">
        <v>0</v>
      </c>
      <c r="AD61" s="1">
        <v>11.4</v>
      </c>
      <c r="AE61" s="1">
        <v>0</v>
      </c>
      <c r="AF61" s="1">
        <v>0</v>
      </c>
      <c r="AG61" s="1">
        <v>1300</v>
      </c>
      <c r="AH61" s="1">
        <v>0</v>
      </c>
      <c r="AI61" s="1">
        <v>25</v>
      </c>
      <c r="AJ61" s="1">
        <v>0</v>
      </c>
      <c r="AK61" s="1">
        <v>1325</v>
      </c>
      <c r="AL61" s="1">
        <v>33.64</v>
      </c>
      <c r="AM61" s="1">
        <v>0</v>
      </c>
      <c r="AN61" s="1">
        <v>0.5</v>
      </c>
      <c r="AO61" s="1">
        <v>0</v>
      </c>
      <c r="AP61" s="1">
        <v>34.14</v>
      </c>
      <c r="AQ61" s="1">
        <v>0</v>
      </c>
      <c r="AR61" s="1">
        <v>18</v>
      </c>
      <c r="AS61" s="1">
        <v>1</v>
      </c>
    </row>
    <row r="62" spans="1:45" x14ac:dyDescent="0.2">
      <c r="A62" s="2" t="s">
        <v>740</v>
      </c>
      <c r="B62" s="5" t="s">
        <v>137</v>
      </c>
      <c r="C62" s="1" t="s">
        <v>740</v>
      </c>
      <c r="D62" s="1" t="s">
        <v>1185</v>
      </c>
      <c r="E62" s="1">
        <v>4</v>
      </c>
      <c r="F62" s="1">
        <v>18</v>
      </c>
      <c r="G62" s="1">
        <v>12</v>
      </c>
      <c r="H62" s="1">
        <v>4</v>
      </c>
      <c r="I62" s="1">
        <v>2</v>
      </c>
      <c r="J62" s="1">
        <v>10</v>
      </c>
      <c r="K62" s="1">
        <v>0</v>
      </c>
      <c r="L62" s="1">
        <v>0.34</v>
      </c>
      <c r="M62" s="1">
        <v>341.1</v>
      </c>
      <c r="N62" s="1">
        <v>1.6</v>
      </c>
      <c r="O62" s="1">
        <v>47</v>
      </c>
      <c r="P62" s="1" t="s">
        <v>1186</v>
      </c>
      <c r="Q62" s="1">
        <v>6.88</v>
      </c>
      <c r="R62" s="1">
        <v>276.97000000000003</v>
      </c>
      <c r="S62" s="1">
        <v>17.5</v>
      </c>
      <c r="T62" s="1" t="s">
        <v>1146</v>
      </c>
      <c r="U62" s="1">
        <v>15</v>
      </c>
      <c r="V62" s="1" t="s">
        <v>1147</v>
      </c>
      <c r="W62" s="1">
        <v>61.79</v>
      </c>
      <c r="X62" s="1">
        <v>2.16</v>
      </c>
      <c r="Y62" s="1">
        <v>16.84</v>
      </c>
      <c r="Z62" s="1">
        <v>55.96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25.04</v>
      </c>
      <c r="AG62" s="1">
        <v>0</v>
      </c>
      <c r="AH62" s="1">
        <v>75</v>
      </c>
      <c r="AI62" s="1">
        <v>350</v>
      </c>
      <c r="AJ62" s="1">
        <v>0</v>
      </c>
      <c r="AK62" s="1">
        <v>425</v>
      </c>
      <c r="AL62" s="1">
        <v>0</v>
      </c>
      <c r="AM62" s="1">
        <v>1.34</v>
      </c>
      <c r="AN62" s="1">
        <v>20.059999999999999</v>
      </c>
      <c r="AO62" s="1">
        <v>0</v>
      </c>
      <c r="AP62" s="1">
        <v>21.39</v>
      </c>
      <c r="AQ62" s="1">
        <v>13</v>
      </c>
      <c r="AR62" s="1">
        <v>0</v>
      </c>
      <c r="AS62" s="1">
        <v>1.4</v>
      </c>
    </row>
    <row r="63" spans="1:45" x14ac:dyDescent="0.2">
      <c r="A63" s="2" t="s">
        <v>741</v>
      </c>
      <c r="B63" s="5" t="s">
        <v>139</v>
      </c>
      <c r="C63" s="1" t="s">
        <v>741</v>
      </c>
      <c r="D63" s="1" t="s">
        <v>1187</v>
      </c>
      <c r="E63" s="1">
        <v>0</v>
      </c>
      <c r="F63" s="1">
        <v>12</v>
      </c>
      <c r="G63" s="1">
        <v>4</v>
      </c>
      <c r="H63" s="1">
        <v>1</v>
      </c>
      <c r="I63" s="1">
        <v>7</v>
      </c>
      <c r="J63" s="1">
        <v>7</v>
      </c>
      <c r="K63" s="1">
        <v>0</v>
      </c>
      <c r="L63" s="1">
        <v>0.04</v>
      </c>
      <c r="M63" s="1">
        <v>71.400000000000006</v>
      </c>
      <c r="N63" s="1">
        <v>1</v>
      </c>
      <c r="O63" s="1">
        <v>48</v>
      </c>
      <c r="P63" s="1" t="s">
        <v>1186</v>
      </c>
      <c r="Q63" s="1">
        <v>8.76</v>
      </c>
      <c r="R63" s="1">
        <v>311.35000000000002</v>
      </c>
      <c r="S63" s="1">
        <v>17.5</v>
      </c>
      <c r="T63" s="1" t="s">
        <v>1173</v>
      </c>
      <c r="U63" s="1">
        <v>-999</v>
      </c>
      <c r="V63" s="1" t="s">
        <v>1174</v>
      </c>
      <c r="W63" s="1">
        <v>42.86</v>
      </c>
      <c r="X63" s="1">
        <v>15.8</v>
      </c>
      <c r="Y63" s="1">
        <v>0.7</v>
      </c>
      <c r="Z63" s="1">
        <v>38.56</v>
      </c>
      <c r="AA63" s="1">
        <v>0</v>
      </c>
      <c r="AB63" s="1">
        <v>0.7</v>
      </c>
      <c r="AC63" s="1">
        <v>0</v>
      </c>
      <c r="AD63" s="1">
        <v>0</v>
      </c>
      <c r="AE63" s="1">
        <v>0</v>
      </c>
      <c r="AF63" s="1">
        <v>44.25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1.2</v>
      </c>
    </row>
    <row r="64" spans="1:45" x14ac:dyDescent="0.2">
      <c r="A64" s="2" t="s">
        <v>742</v>
      </c>
      <c r="B64" s="5" t="s">
        <v>141</v>
      </c>
      <c r="C64" s="1" t="s">
        <v>742</v>
      </c>
      <c r="D64" s="1" t="s">
        <v>1188</v>
      </c>
      <c r="E64" s="1">
        <v>4</v>
      </c>
      <c r="F64" s="1">
        <v>12</v>
      </c>
      <c r="G64" s="1">
        <v>9</v>
      </c>
      <c r="H64" s="1">
        <v>1</v>
      </c>
      <c r="I64" s="1">
        <v>2</v>
      </c>
      <c r="J64" s="1">
        <v>10</v>
      </c>
      <c r="K64" s="1">
        <v>0</v>
      </c>
      <c r="L64" s="1">
        <v>2.5099999999999998</v>
      </c>
      <c r="M64" s="1">
        <v>1383</v>
      </c>
      <c r="N64" s="1">
        <v>2.5</v>
      </c>
      <c r="O64" s="1">
        <v>88</v>
      </c>
      <c r="P64" s="1" t="s">
        <v>1128</v>
      </c>
      <c r="Q64" s="1">
        <v>0</v>
      </c>
      <c r="R64" s="1">
        <v>-1</v>
      </c>
      <c r="S64" s="1">
        <v>17.5</v>
      </c>
      <c r="T64" s="1" t="s">
        <v>1146</v>
      </c>
      <c r="U64" s="1">
        <v>15</v>
      </c>
      <c r="V64" s="1" t="s">
        <v>1147</v>
      </c>
      <c r="W64" s="1">
        <v>26.07</v>
      </c>
      <c r="X64" s="1">
        <v>27.82</v>
      </c>
      <c r="Y64" s="1">
        <v>0.7</v>
      </c>
      <c r="Z64" s="1">
        <v>0</v>
      </c>
      <c r="AA64" s="1">
        <v>0</v>
      </c>
      <c r="AB64" s="1">
        <v>0</v>
      </c>
      <c r="AC64" s="1">
        <v>0</v>
      </c>
      <c r="AD64" s="1">
        <v>71.48</v>
      </c>
      <c r="AE64" s="1">
        <v>0</v>
      </c>
      <c r="AF64" s="1">
        <v>0</v>
      </c>
      <c r="AG64" s="1">
        <v>0</v>
      </c>
      <c r="AH64" s="1">
        <v>175</v>
      </c>
      <c r="AI64" s="1">
        <v>50</v>
      </c>
      <c r="AJ64" s="1">
        <v>100</v>
      </c>
      <c r="AK64" s="1">
        <v>325</v>
      </c>
      <c r="AL64" s="1">
        <v>0</v>
      </c>
      <c r="AM64" s="1">
        <v>23.84</v>
      </c>
      <c r="AN64" s="1">
        <v>0.26</v>
      </c>
      <c r="AO64" s="1">
        <v>2.82</v>
      </c>
      <c r="AP64" s="1">
        <v>26.92</v>
      </c>
      <c r="AQ64" s="1">
        <v>8</v>
      </c>
      <c r="AR64" s="1">
        <v>0</v>
      </c>
      <c r="AS64" s="1">
        <v>1.9</v>
      </c>
    </row>
    <row r="65" spans="1:45" x14ac:dyDescent="0.2">
      <c r="A65" s="2" t="s">
        <v>743</v>
      </c>
      <c r="B65" s="5" t="s">
        <v>143</v>
      </c>
      <c r="C65" s="1" t="s">
        <v>743</v>
      </c>
      <c r="D65" s="1" t="s">
        <v>1188</v>
      </c>
      <c r="E65" s="1">
        <v>1</v>
      </c>
      <c r="F65" s="1">
        <v>22</v>
      </c>
      <c r="G65" s="1">
        <v>10</v>
      </c>
      <c r="H65" s="1">
        <v>1</v>
      </c>
      <c r="I65" s="1">
        <v>11</v>
      </c>
      <c r="J65" s="1">
        <v>9</v>
      </c>
      <c r="K65" s="1">
        <v>0</v>
      </c>
      <c r="L65" s="1">
        <v>2.5099999999999998</v>
      </c>
      <c r="M65" s="1">
        <v>1383</v>
      </c>
      <c r="N65" s="1">
        <v>2.5</v>
      </c>
      <c r="O65" s="1">
        <v>88</v>
      </c>
      <c r="P65" s="1" t="s">
        <v>1128</v>
      </c>
      <c r="Q65" s="1">
        <v>3.06</v>
      </c>
      <c r="R65" s="1">
        <v>148.36000000000001</v>
      </c>
      <c r="S65" s="1">
        <v>15</v>
      </c>
      <c r="T65" s="1" t="s">
        <v>1146</v>
      </c>
      <c r="U65" s="1">
        <v>15</v>
      </c>
      <c r="V65" s="1" t="s">
        <v>1147</v>
      </c>
      <c r="W65" s="1">
        <v>9.64</v>
      </c>
      <c r="X65" s="1">
        <v>9.3800000000000008</v>
      </c>
      <c r="Y65" s="1">
        <v>0</v>
      </c>
      <c r="Z65" s="1">
        <v>0.7</v>
      </c>
      <c r="AA65" s="1">
        <v>0</v>
      </c>
      <c r="AB65" s="1">
        <v>0</v>
      </c>
      <c r="AC65" s="1">
        <v>0</v>
      </c>
      <c r="AD65" s="1">
        <v>89.92</v>
      </c>
      <c r="AE65" s="1">
        <v>0</v>
      </c>
      <c r="AF65" s="1">
        <v>0</v>
      </c>
      <c r="AG65" s="1">
        <v>0</v>
      </c>
      <c r="AH65" s="1">
        <v>200</v>
      </c>
      <c r="AI65" s="1">
        <v>0</v>
      </c>
      <c r="AJ65" s="1">
        <v>125</v>
      </c>
      <c r="AK65" s="1">
        <v>325</v>
      </c>
      <c r="AL65" s="1">
        <v>0</v>
      </c>
      <c r="AM65" s="1">
        <v>13.38</v>
      </c>
      <c r="AN65" s="1">
        <v>0</v>
      </c>
      <c r="AO65" s="1">
        <v>1.48</v>
      </c>
      <c r="AP65" s="1">
        <v>14.86</v>
      </c>
      <c r="AQ65" s="1">
        <v>5</v>
      </c>
      <c r="AR65" s="1">
        <v>0</v>
      </c>
      <c r="AS65" s="1">
        <v>1.5</v>
      </c>
    </row>
    <row r="66" spans="1:45" x14ac:dyDescent="0.2">
      <c r="A66" s="2" t="s">
        <v>744</v>
      </c>
      <c r="B66" s="5" t="s">
        <v>145</v>
      </c>
      <c r="C66" s="1" t="s">
        <v>744</v>
      </c>
      <c r="D66" s="1" t="s">
        <v>1189</v>
      </c>
      <c r="E66" s="1">
        <v>1</v>
      </c>
      <c r="F66" s="1">
        <v>19</v>
      </c>
      <c r="G66" s="1">
        <v>7</v>
      </c>
      <c r="H66" s="1">
        <v>6</v>
      </c>
      <c r="I66" s="1">
        <v>6</v>
      </c>
      <c r="J66" s="1">
        <v>11</v>
      </c>
      <c r="K66" s="1">
        <v>0</v>
      </c>
      <c r="L66" s="1">
        <v>0.8</v>
      </c>
      <c r="M66" s="1">
        <v>591</v>
      </c>
      <c r="N66" s="1">
        <v>1.9</v>
      </c>
      <c r="O66" s="1">
        <v>63</v>
      </c>
      <c r="P66" s="1" t="s">
        <v>1128</v>
      </c>
      <c r="Q66" s="1">
        <v>2.68</v>
      </c>
      <c r="R66" s="1">
        <v>80.91</v>
      </c>
      <c r="S66" s="1">
        <v>15</v>
      </c>
      <c r="T66" s="1" t="s">
        <v>1173</v>
      </c>
      <c r="U66" s="1">
        <v>-999</v>
      </c>
      <c r="V66" s="1" t="s">
        <v>1174</v>
      </c>
      <c r="W66" s="1">
        <v>42.86</v>
      </c>
      <c r="X66" s="1">
        <v>4.8099999999999996</v>
      </c>
      <c r="Y66" s="1">
        <v>24.86</v>
      </c>
      <c r="Z66" s="1">
        <v>0</v>
      </c>
      <c r="AA66" s="1">
        <v>0</v>
      </c>
      <c r="AB66" s="1">
        <v>0</v>
      </c>
      <c r="AC66" s="1">
        <v>0</v>
      </c>
      <c r="AD66" s="1">
        <v>70.33</v>
      </c>
      <c r="AE66" s="1">
        <v>0</v>
      </c>
      <c r="AF66" s="1">
        <v>0</v>
      </c>
      <c r="AG66" s="1">
        <v>0</v>
      </c>
      <c r="AH66" s="1">
        <v>375</v>
      </c>
      <c r="AI66" s="1">
        <v>0</v>
      </c>
      <c r="AJ66" s="1">
        <v>0</v>
      </c>
      <c r="AK66" s="1">
        <v>375</v>
      </c>
      <c r="AL66" s="1">
        <v>0</v>
      </c>
      <c r="AM66" s="1">
        <v>15.02</v>
      </c>
      <c r="AN66" s="1">
        <v>0</v>
      </c>
      <c r="AO66" s="1">
        <v>0</v>
      </c>
      <c r="AP66" s="1">
        <v>15.02</v>
      </c>
      <c r="AQ66" s="1">
        <v>8</v>
      </c>
      <c r="AR66" s="1">
        <v>0</v>
      </c>
      <c r="AS66" s="1">
        <v>1</v>
      </c>
    </row>
    <row r="67" spans="1:45" x14ac:dyDescent="0.2">
      <c r="A67" s="2" t="s">
        <v>745</v>
      </c>
      <c r="B67" s="5" t="s">
        <v>147</v>
      </c>
      <c r="C67" s="1" t="s">
        <v>745</v>
      </c>
      <c r="D67" s="1" t="s">
        <v>1190</v>
      </c>
      <c r="E67" s="1">
        <v>0</v>
      </c>
      <c r="F67" s="1">
        <v>20</v>
      </c>
      <c r="G67" s="1">
        <v>8</v>
      </c>
      <c r="H67" s="1">
        <v>3</v>
      </c>
      <c r="I67" s="1">
        <v>9</v>
      </c>
      <c r="J67" s="1">
        <v>31</v>
      </c>
      <c r="K67" s="1">
        <v>4</v>
      </c>
      <c r="L67" s="1">
        <v>0.82</v>
      </c>
      <c r="M67" s="1">
        <v>539.4</v>
      </c>
      <c r="N67" s="1">
        <v>1.7</v>
      </c>
      <c r="O67" s="1">
        <v>3</v>
      </c>
      <c r="P67" s="1" t="s">
        <v>1128</v>
      </c>
      <c r="Q67" s="1">
        <v>8.6</v>
      </c>
      <c r="R67" s="1">
        <v>121.08</v>
      </c>
      <c r="S67" s="1">
        <v>15</v>
      </c>
      <c r="T67" s="1" t="s">
        <v>1146</v>
      </c>
      <c r="U67" s="1">
        <v>15</v>
      </c>
      <c r="V67" s="1" t="s">
        <v>1147</v>
      </c>
      <c r="W67" s="1">
        <v>38.21</v>
      </c>
      <c r="X67" s="1">
        <v>0</v>
      </c>
      <c r="Y67" s="1">
        <v>26.5</v>
      </c>
      <c r="Z67" s="1">
        <v>0.84</v>
      </c>
      <c r="AA67" s="1">
        <v>0</v>
      </c>
      <c r="AB67" s="1">
        <v>0</v>
      </c>
      <c r="AC67" s="1">
        <v>0</v>
      </c>
      <c r="AD67" s="1">
        <v>72.66</v>
      </c>
      <c r="AE67" s="1">
        <v>0</v>
      </c>
      <c r="AF67" s="1">
        <v>0</v>
      </c>
      <c r="AG67" s="1">
        <v>0</v>
      </c>
      <c r="AH67" s="1">
        <v>100</v>
      </c>
      <c r="AI67" s="1">
        <v>0</v>
      </c>
      <c r="AJ67" s="1">
        <v>0</v>
      </c>
      <c r="AK67" s="1">
        <v>100</v>
      </c>
      <c r="AL67" s="1">
        <v>0</v>
      </c>
      <c r="AM67" s="1">
        <v>4.8899999999999997</v>
      </c>
      <c r="AN67" s="1">
        <v>0</v>
      </c>
      <c r="AO67" s="1">
        <v>0</v>
      </c>
      <c r="AP67" s="1">
        <v>4.8899999999999997</v>
      </c>
      <c r="AQ67" s="1">
        <v>3</v>
      </c>
      <c r="AR67" s="1">
        <v>0</v>
      </c>
      <c r="AS67" s="1">
        <v>2.2000000000000002</v>
      </c>
    </row>
    <row r="68" spans="1:45" x14ac:dyDescent="0.2">
      <c r="A68" s="2" t="s">
        <v>746</v>
      </c>
      <c r="B68" s="5" t="s">
        <v>149</v>
      </c>
      <c r="C68" s="1" t="s">
        <v>746</v>
      </c>
      <c r="D68" s="1" t="s">
        <v>1190</v>
      </c>
      <c r="E68" s="1">
        <v>1</v>
      </c>
      <c r="F68" s="1">
        <v>16</v>
      </c>
      <c r="G68" s="1">
        <v>9</v>
      </c>
      <c r="H68" s="1">
        <v>5</v>
      </c>
      <c r="I68" s="1">
        <v>2</v>
      </c>
      <c r="J68" s="1">
        <v>3</v>
      </c>
      <c r="K68" s="1">
        <v>4</v>
      </c>
      <c r="L68" s="1">
        <v>0.82</v>
      </c>
      <c r="M68" s="1">
        <v>539.4</v>
      </c>
      <c r="N68" s="1">
        <v>1.7</v>
      </c>
      <c r="O68" s="1">
        <v>3</v>
      </c>
      <c r="P68" s="1" t="s">
        <v>1128</v>
      </c>
      <c r="Q68" s="1">
        <v>12.26</v>
      </c>
      <c r="R68" s="1">
        <v>89.59</v>
      </c>
      <c r="S68" s="1">
        <v>15</v>
      </c>
      <c r="T68" s="1" t="s">
        <v>1146</v>
      </c>
      <c r="U68" s="1">
        <v>15</v>
      </c>
      <c r="V68" s="1" t="s">
        <v>1147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100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1</v>
      </c>
    </row>
    <row r="69" spans="1:45" x14ac:dyDescent="0.2">
      <c r="A69" s="6" t="s">
        <v>747</v>
      </c>
      <c r="B69" s="5" t="s">
        <v>150</v>
      </c>
      <c r="C69" s="1" t="s">
        <v>747</v>
      </c>
      <c r="D69" s="1" t="s">
        <v>1179</v>
      </c>
      <c r="E69" s="1">
        <v>5</v>
      </c>
      <c r="F69" s="1">
        <v>9</v>
      </c>
      <c r="G69" s="1">
        <v>6</v>
      </c>
      <c r="H69" s="1">
        <v>1</v>
      </c>
      <c r="I69" s="1">
        <v>2</v>
      </c>
      <c r="J69" s="1">
        <v>14</v>
      </c>
      <c r="K69" s="1">
        <v>1</v>
      </c>
      <c r="L69" s="1">
        <v>2.34</v>
      </c>
      <c r="M69" s="1">
        <v>1058.8</v>
      </c>
      <c r="N69" s="1">
        <v>2</v>
      </c>
      <c r="O69" s="1">
        <v>7</v>
      </c>
      <c r="P69" s="1" t="s">
        <v>1100</v>
      </c>
      <c r="Q69" s="1">
        <v>18.149999999999999</v>
      </c>
      <c r="R69" s="1">
        <v>36.57</v>
      </c>
      <c r="S69" s="1">
        <v>15</v>
      </c>
      <c r="T69" s="1" t="s">
        <v>1180</v>
      </c>
      <c r="U69" s="1">
        <v>15</v>
      </c>
      <c r="V69" s="1">
        <v>0</v>
      </c>
      <c r="W69" s="1">
        <v>50</v>
      </c>
      <c r="X69" s="1">
        <v>42.99</v>
      </c>
      <c r="Y69" s="1">
        <v>35.74</v>
      </c>
      <c r="Z69" s="1">
        <v>0</v>
      </c>
      <c r="AA69" s="1">
        <v>0</v>
      </c>
      <c r="AB69" s="1">
        <v>0</v>
      </c>
      <c r="AC69" s="1">
        <v>0</v>
      </c>
      <c r="AD69" s="1">
        <v>21.27</v>
      </c>
      <c r="AE69" s="1">
        <v>0</v>
      </c>
      <c r="AF69" s="1">
        <v>0</v>
      </c>
      <c r="AG69" s="1">
        <v>2300</v>
      </c>
      <c r="AH69" s="1">
        <v>0</v>
      </c>
      <c r="AI69" s="1">
        <v>0</v>
      </c>
      <c r="AJ69" s="1">
        <v>0</v>
      </c>
      <c r="AK69" s="1">
        <v>2300</v>
      </c>
      <c r="AL69" s="1">
        <v>1.85</v>
      </c>
      <c r="AM69" s="1">
        <v>0</v>
      </c>
      <c r="AN69" s="1">
        <v>0</v>
      </c>
      <c r="AO69" s="1">
        <v>0</v>
      </c>
      <c r="AP69" s="1">
        <v>1.85</v>
      </c>
      <c r="AQ69" s="1">
        <v>0</v>
      </c>
      <c r="AR69" s="1">
        <v>0</v>
      </c>
      <c r="AS69" s="1">
        <v>1</v>
      </c>
    </row>
    <row r="70" spans="1:45" x14ac:dyDescent="0.2">
      <c r="A70" s="6" t="s">
        <v>748</v>
      </c>
      <c r="B70" s="5" t="s">
        <v>152</v>
      </c>
      <c r="C70" s="1" t="s">
        <v>748</v>
      </c>
      <c r="D70" s="1" t="s">
        <v>1179</v>
      </c>
      <c r="E70" s="1">
        <v>2</v>
      </c>
      <c r="F70" s="1">
        <v>10</v>
      </c>
      <c r="G70" s="1">
        <v>9</v>
      </c>
      <c r="H70" s="1">
        <v>0</v>
      </c>
      <c r="I70" s="1">
        <v>1</v>
      </c>
      <c r="J70" s="1">
        <v>10</v>
      </c>
      <c r="K70" s="1">
        <v>1</v>
      </c>
      <c r="L70" s="1">
        <v>2.34</v>
      </c>
      <c r="M70" s="1">
        <v>1058.8</v>
      </c>
      <c r="N70" s="1">
        <v>2</v>
      </c>
      <c r="O70" s="1">
        <v>7</v>
      </c>
      <c r="P70" s="1" t="s">
        <v>1100</v>
      </c>
      <c r="Q70" s="1">
        <v>8.98</v>
      </c>
      <c r="R70" s="1">
        <v>3.15</v>
      </c>
      <c r="S70" s="1">
        <v>5</v>
      </c>
      <c r="T70" s="1" t="s">
        <v>1180</v>
      </c>
      <c r="U70" s="1">
        <v>15</v>
      </c>
      <c r="V70" s="1">
        <v>0</v>
      </c>
      <c r="W70" s="1">
        <v>23.93</v>
      </c>
      <c r="X70" s="1">
        <v>65.45</v>
      </c>
      <c r="Y70" s="1">
        <v>0</v>
      </c>
      <c r="Z70" s="1">
        <v>34.549999999999997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1750</v>
      </c>
      <c r="AH70" s="1">
        <v>0</v>
      </c>
      <c r="AI70" s="1">
        <v>100</v>
      </c>
      <c r="AJ70" s="1">
        <v>0</v>
      </c>
      <c r="AK70" s="1">
        <v>1850</v>
      </c>
      <c r="AL70" s="1">
        <v>1.5</v>
      </c>
      <c r="AM70" s="1">
        <v>0</v>
      </c>
      <c r="AN70" s="1">
        <v>2.27</v>
      </c>
      <c r="AO70" s="1">
        <v>0</v>
      </c>
      <c r="AP70" s="1">
        <v>3.77</v>
      </c>
      <c r="AQ70" s="1">
        <v>0</v>
      </c>
      <c r="AR70" s="1">
        <v>0</v>
      </c>
      <c r="AS70" s="1">
        <v>2</v>
      </c>
    </row>
    <row r="71" spans="1:45" x14ac:dyDescent="0.2">
      <c r="A71" s="2" t="s">
        <v>749</v>
      </c>
      <c r="B71" s="5" t="s">
        <v>154</v>
      </c>
      <c r="C71" s="1" t="s">
        <v>749</v>
      </c>
      <c r="D71" s="1" t="s">
        <v>1191</v>
      </c>
      <c r="E71" s="1">
        <v>2</v>
      </c>
      <c r="F71" s="1">
        <v>29</v>
      </c>
      <c r="G71" s="1">
        <v>20</v>
      </c>
      <c r="H71" s="1">
        <v>2</v>
      </c>
      <c r="I71" s="1">
        <v>7</v>
      </c>
      <c r="J71" s="1">
        <v>10</v>
      </c>
      <c r="K71" s="1">
        <v>1</v>
      </c>
      <c r="L71" s="1">
        <v>0.86</v>
      </c>
      <c r="M71" s="1">
        <v>360.7</v>
      </c>
      <c r="N71" s="1">
        <v>1.1000000000000001</v>
      </c>
      <c r="O71" s="1">
        <v>47</v>
      </c>
      <c r="P71" s="1" t="s">
        <v>1130</v>
      </c>
      <c r="Q71" s="1">
        <v>0</v>
      </c>
      <c r="R71" s="1">
        <v>-1</v>
      </c>
      <c r="S71" s="1">
        <v>2.5</v>
      </c>
      <c r="T71" s="1" t="s">
        <v>1156</v>
      </c>
      <c r="U71" s="1">
        <v>1</v>
      </c>
      <c r="V71" s="1" t="s">
        <v>1157</v>
      </c>
      <c r="W71" s="1">
        <v>2.5</v>
      </c>
      <c r="X71" s="1">
        <v>0</v>
      </c>
      <c r="Y71" s="1">
        <v>0</v>
      </c>
      <c r="Z71" s="1">
        <v>3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97</v>
      </c>
      <c r="AG71" s="1">
        <v>0</v>
      </c>
      <c r="AH71" s="1">
        <v>0</v>
      </c>
      <c r="AI71" s="1">
        <v>425</v>
      </c>
      <c r="AJ71" s="1">
        <v>0</v>
      </c>
      <c r="AK71" s="1">
        <v>425</v>
      </c>
      <c r="AL71" s="1">
        <v>0</v>
      </c>
      <c r="AM71" s="1">
        <v>0</v>
      </c>
      <c r="AN71" s="1">
        <v>18.399999999999999</v>
      </c>
      <c r="AO71" s="1">
        <v>0</v>
      </c>
      <c r="AP71" s="1">
        <v>18.399999999999999</v>
      </c>
      <c r="AQ71" s="1">
        <v>13</v>
      </c>
      <c r="AR71" s="1">
        <v>0</v>
      </c>
      <c r="AS71" s="1">
        <v>1.2</v>
      </c>
    </row>
    <row r="72" spans="1:45" x14ac:dyDescent="0.2">
      <c r="A72" s="2" t="s">
        <v>750</v>
      </c>
      <c r="B72" s="5" t="s">
        <v>156</v>
      </c>
      <c r="C72" s="1" t="s">
        <v>750</v>
      </c>
      <c r="D72" s="1" t="s">
        <v>1192</v>
      </c>
      <c r="E72" s="1">
        <v>1</v>
      </c>
      <c r="F72" s="1">
        <v>13</v>
      </c>
      <c r="G72" s="1">
        <v>8</v>
      </c>
      <c r="H72" s="1">
        <v>4</v>
      </c>
      <c r="I72" s="1">
        <v>1</v>
      </c>
      <c r="J72" s="1">
        <v>7</v>
      </c>
      <c r="K72" s="1">
        <v>0</v>
      </c>
      <c r="L72" s="1">
        <v>2.56</v>
      </c>
      <c r="M72" s="1">
        <v>902.3</v>
      </c>
      <c r="N72" s="1">
        <v>1.6</v>
      </c>
      <c r="O72" s="1">
        <v>51</v>
      </c>
      <c r="P72" s="1" t="s">
        <v>1128</v>
      </c>
      <c r="Q72" s="1">
        <v>25.98</v>
      </c>
      <c r="R72" s="1">
        <v>157.91999999999999</v>
      </c>
      <c r="S72" s="1">
        <v>10</v>
      </c>
      <c r="T72" s="1" t="s">
        <v>1126</v>
      </c>
      <c r="U72" s="1">
        <v>15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100</v>
      </c>
      <c r="AE72" s="1">
        <v>0</v>
      </c>
      <c r="AF72" s="1">
        <v>0</v>
      </c>
      <c r="AG72" s="1">
        <v>0</v>
      </c>
      <c r="AH72" s="1">
        <v>550</v>
      </c>
      <c r="AI72" s="1">
        <v>0</v>
      </c>
      <c r="AJ72" s="1">
        <v>0</v>
      </c>
      <c r="AK72" s="1">
        <v>550</v>
      </c>
      <c r="AL72" s="1">
        <v>0</v>
      </c>
      <c r="AM72" s="1">
        <v>22.11</v>
      </c>
      <c r="AN72" s="1">
        <v>0</v>
      </c>
      <c r="AO72" s="1">
        <v>0</v>
      </c>
      <c r="AP72" s="1">
        <v>22.11</v>
      </c>
      <c r="AQ72" s="1">
        <v>14</v>
      </c>
      <c r="AR72" s="1">
        <v>0</v>
      </c>
      <c r="AS72" s="1">
        <v>1.2</v>
      </c>
    </row>
    <row r="73" spans="1:45" x14ac:dyDescent="0.2">
      <c r="A73" s="2" t="s">
        <v>751</v>
      </c>
      <c r="B73" s="5" t="s">
        <v>158</v>
      </c>
      <c r="C73" s="1" t="s">
        <v>751</v>
      </c>
      <c r="D73" s="1" t="s">
        <v>1170</v>
      </c>
      <c r="E73" s="1">
        <v>2</v>
      </c>
      <c r="F73" s="1">
        <v>12</v>
      </c>
      <c r="G73" s="1">
        <v>5</v>
      </c>
      <c r="H73" s="1">
        <v>2</v>
      </c>
      <c r="I73" s="1">
        <v>5</v>
      </c>
      <c r="J73" s="1">
        <v>5</v>
      </c>
      <c r="K73" s="1">
        <v>0</v>
      </c>
      <c r="L73" s="1">
        <v>4.83</v>
      </c>
      <c r="M73" s="1">
        <v>1379.1</v>
      </c>
      <c r="N73" s="1">
        <v>1.8</v>
      </c>
      <c r="O73" s="1">
        <v>42</v>
      </c>
      <c r="P73" s="1" t="s">
        <v>1128</v>
      </c>
      <c r="Q73" s="1">
        <v>10.38</v>
      </c>
      <c r="R73" s="1">
        <v>128.47</v>
      </c>
      <c r="S73" s="1">
        <v>15</v>
      </c>
      <c r="T73" s="1" t="s">
        <v>1180</v>
      </c>
      <c r="U73" s="1">
        <v>15</v>
      </c>
      <c r="V73" s="1">
        <v>0</v>
      </c>
      <c r="W73" s="1">
        <v>23.93</v>
      </c>
      <c r="X73" s="1">
        <v>0</v>
      </c>
      <c r="Y73" s="1">
        <v>11.37</v>
      </c>
      <c r="Z73" s="1">
        <v>0</v>
      </c>
      <c r="AA73" s="1">
        <v>0</v>
      </c>
      <c r="AB73" s="1">
        <v>0</v>
      </c>
      <c r="AC73" s="1">
        <v>0</v>
      </c>
      <c r="AD73" s="1">
        <v>88.63</v>
      </c>
      <c r="AE73" s="1">
        <v>0</v>
      </c>
      <c r="AF73" s="1">
        <v>0</v>
      </c>
      <c r="AG73" s="1">
        <v>0</v>
      </c>
      <c r="AH73" s="1">
        <v>1375</v>
      </c>
      <c r="AI73" s="1">
        <v>0</v>
      </c>
      <c r="AJ73" s="1">
        <v>0</v>
      </c>
      <c r="AK73" s="1">
        <v>1375</v>
      </c>
      <c r="AL73" s="1">
        <v>0</v>
      </c>
      <c r="AM73" s="1">
        <v>21.15</v>
      </c>
      <c r="AN73" s="1">
        <v>0</v>
      </c>
      <c r="AO73" s="1">
        <v>0</v>
      </c>
      <c r="AP73" s="1">
        <v>21.15</v>
      </c>
      <c r="AQ73" s="1">
        <v>12</v>
      </c>
      <c r="AR73" s="1">
        <v>0</v>
      </c>
      <c r="AS73" s="1">
        <v>1</v>
      </c>
    </row>
    <row r="74" spans="1:45" x14ac:dyDescent="0.2">
      <c r="A74" s="2" t="s">
        <v>752</v>
      </c>
      <c r="B74" s="5" t="s">
        <v>160</v>
      </c>
      <c r="C74" s="1" t="s">
        <v>752</v>
      </c>
      <c r="D74" s="1" t="s">
        <v>1170</v>
      </c>
      <c r="E74" s="1">
        <v>0</v>
      </c>
      <c r="F74" s="1">
        <v>11</v>
      </c>
      <c r="G74" s="1">
        <v>5</v>
      </c>
      <c r="H74" s="1">
        <v>1</v>
      </c>
      <c r="I74" s="1">
        <v>5</v>
      </c>
      <c r="J74" s="1">
        <v>3</v>
      </c>
      <c r="K74" s="1">
        <v>0</v>
      </c>
      <c r="L74" s="1">
        <v>4.83</v>
      </c>
      <c r="M74" s="1">
        <v>1379.1</v>
      </c>
      <c r="N74" s="1">
        <v>1.8</v>
      </c>
      <c r="O74" s="1">
        <v>42</v>
      </c>
      <c r="P74" s="1" t="s">
        <v>1128</v>
      </c>
      <c r="Q74" s="1">
        <v>19.16</v>
      </c>
      <c r="R74" s="1">
        <v>77.41</v>
      </c>
      <c r="S74" s="1">
        <v>17.5</v>
      </c>
      <c r="T74" s="1" t="s">
        <v>1182</v>
      </c>
      <c r="U74" s="1">
        <v>15</v>
      </c>
      <c r="V74" s="1" t="s">
        <v>1125</v>
      </c>
      <c r="W74" s="1">
        <v>14.29</v>
      </c>
      <c r="X74" s="1">
        <v>0</v>
      </c>
      <c r="Y74" s="1">
        <v>8.0500000000000007</v>
      </c>
      <c r="Z74" s="1">
        <v>0</v>
      </c>
      <c r="AA74" s="1">
        <v>0</v>
      </c>
      <c r="AB74" s="1">
        <v>0</v>
      </c>
      <c r="AC74" s="1">
        <v>0</v>
      </c>
      <c r="AD74" s="1">
        <v>91.95</v>
      </c>
      <c r="AE74" s="1">
        <v>0</v>
      </c>
      <c r="AF74" s="1">
        <v>0</v>
      </c>
      <c r="AG74" s="1">
        <v>0</v>
      </c>
      <c r="AH74" s="1">
        <v>1675</v>
      </c>
      <c r="AI74" s="1">
        <v>0</v>
      </c>
      <c r="AJ74" s="1">
        <v>0</v>
      </c>
      <c r="AK74" s="1">
        <v>1675</v>
      </c>
      <c r="AL74" s="1">
        <v>0</v>
      </c>
      <c r="AM74" s="1">
        <v>24.37</v>
      </c>
      <c r="AN74" s="1">
        <v>0</v>
      </c>
      <c r="AO74" s="1">
        <v>0</v>
      </c>
      <c r="AP74" s="1">
        <v>24.37</v>
      </c>
      <c r="AQ74" s="1">
        <v>18</v>
      </c>
      <c r="AR74" s="1">
        <v>0</v>
      </c>
      <c r="AS74" s="1">
        <v>1</v>
      </c>
    </row>
    <row r="75" spans="1:45" x14ac:dyDescent="0.2">
      <c r="A75" s="2" t="s">
        <v>753</v>
      </c>
      <c r="B75" s="5" t="s">
        <v>162</v>
      </c>
      <c r="C75" s="1" t="s">
        <v>753</v>
      </c>
      <c r="D75" s="1" t="s">
        <v>1193</v>
      </c>
      <c r="E75" s="1">
        <v>5</v>
      </c>
      <c r="F75" s="1">
        <v>12</v>
      </c>
      <c r="G75" s="1">
        <v>7</v>
      </c>
      <c r="H75" s="1">
        <v>2</v>
      </c>
      <c r="I75" s="1">
        <v>3</v>
      </c>
      <c r="J75" s="1">
        <v>14</v>
      </c>
      <c r="K75" s="1">
        <v>1</v>
      </c>
      <c r="L75" s="1">
        <v>1.45</v>
      </c>
      <c r="M75" s="1">
        <v>696.5</v>
      </c>
      <c r="N75" s="1">
        <v>1.6</v>
      </c>
      <c r="O75" s="1">
        <v>7</v>
      </c>
      <c r="P75" s="1" t="s">
        <v>1100</v>
      </c>
      <c r="Q75" s="1">
        <v>13.73</v>
      </c>
      <c r="R75" s="1">
        <v>97.48</v>
      </c>
      <c r="S75" s="1">
        <v>17.5</v>
      </c>
      <c r="T75" s="1" t="s">
        <v>1182</v>
      </c>
      <c r="U75" s="1">
        <v>15</v>
      </c>
      <c r="V75" s="1" t="s">
        <v>1125</v>
      </c>
      <c r="W75" s="1">
        <v>35.71</v>
      </c>
      <c r="X75" s="1">
        <v>70.150000000000006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29.85</v>
      </c>
      <c r="AE75" s="1">
        <v>0</v>
      </c>
      <c r="AF75" s="1">
        <v>0</v>
      </c>
      <c r="AG75" s="1">
        <v>425</v>
      </c>
      <c r="AH75" s="1">
        <v>475</v>
      </c>
      <c r="AI75" s="1">
        <v>50</v>
      </c>
      <c r="AJ75" s="1">
        <v>0</v>
      </c>
      <c r="AK75" s="1">
        <v>950</v>
      </c>
      <c r="AL75" s="1">
        <v>0.66</v>
      </c>
      <c r="AM75" s="1">
        <v>5.69</v>
      </c>
      <c r="AN75" s="1">
        <v>2.6</v>
      </c>
      <c r="AO75" s="1">
        <v>0</v>
      </c>
      <c r="AP75" s="1">
        <v>8.9600000000000009</v>
      </c>
      <c r="AQ75" s="1">
        <v>3</v>
      </c>
      <c r="AR75" s="1">
        <v>0</v>
      </c>
      <c r="AS75" s="1">
        <v>2.2000000000000002</v>
      </c>
    </row>
    <row r="76" spans="1:45" x14ac:dyDescent="0.2">
      <c r="A76" s="2" t="s">
        <v>754</v>
      </c>
      <c r="B76" s="5" t="s">
        <v>164</v>
      </c>
      <c r="C76" s="1" t="s">
        <v>754</v>
      </c>
      <c r="D76" s="1" t="s">
        <v>1194</v>
      </c>
      <c r="E76" s="1">
        <v>6</v>
      </c>
      <c r="F76" s="1">
        <v>23</v>
      </c>
      <c r="G76" s="1">
        <v>8</v>
      </c>
      <c r="H76" s="1">
        <v>3</v>
      </c>
      <c r="I76" s="1">
        <v>12</v>
      </c>
      <c r="J76" s="1">
        <v>17</v>
      </c>
      <c r="K76" s="1">
        <v>2</v>
      </c>
      <c r="L76" s="1">
        <v>0.23</v>
      </c>
      <c r="M76" s="1">
        <v>282.39999999999998</v>
      </c>
      <c r="N76" s="1">
        <v>1.7</v>
      </c>
      <c r="O76" s="1">
        <v>7</v>
      </c>
      <c r="P76" s="1" t="s">
        <v>1100</v>
      </c>
      <c r="Q76" s="1">
        <v>10.28</v>
      </c>
      <c r="R76" s="1">
        <v>25.31</v>
      </c>
      <c r="S76" s="1">
        <v>17.5</v>
      </c>
      <c r="T76" s="1" t="s">
        <v>1173</v>
      </c>
      <c r="U76" s="1">
        <v>-999</v>
      </c>
      <c r="V76" s="1" t="s">
        <v>1174</v>
      </c>
      <c r="W76" s="1">
        <v>73.930000000000007</v>
      </c>
      <c r="X76" s="1">
        <v>46.9</v>
      </c>
      <c r="Y76" s="1">
        <v>21.1</v>
      </c>
      <c r="Z76" s="1">
        <v>20.78</v>
      </c>
      <c r="AA76" s="1">
        <v>0</v>
      </c>
      <c r="AB76" s="1">
        <v>11.23</v>
      </c>
      <c r="AC76" s="1">
        <v>0</v>
      </c>
      <c r="AD76" s="1">
        <v>0</v>
      </c>
      <c r="AE76" s="1">
        <v>0</v>
      </c>
      <c r="AF76" s="1">
        <v>0</v>
      </c>
      <c r="AG76" s="1">
        <v>2300</v>
      </c>
      <c r="AH76" s="1">
        <v>0</v>
      </c>
      <c r="AI76" s="1">
        <v>0</v>
      </c>
      <c r="AJ76" s="1">
        <v>0</v>
      </c>
      <c r="AK76" s="1">
        <v>2300</v>
      </c>
      <c r="AL76" s="1">
        <v>1.85</v>
      </c>
      <c r="AM76" s="1">
        <v>0</v>
      </c>
      <c r="AN76" s="1">
        <v>0</v>
      </c>
      <c r="AO76" s="1">
        <v>0</v>
      </c>
      <c r="AP76" s="1">
        <v>1.85</v>
      </c>
      <c r="AQ76" s="1">
        <v>0</v>
      </c>
      <c r="AR76" s="1">
        <v>0</v>
      </c>
      <c r="AS76" s="1">
        <v>1</v>
      </c>
    </row>
    <row r="77" spans="1:45" x14ac:dyDescent="0.2">
      <c r="A77" s="2" t="s">
        <v>755</v>
      </c>
      <c r="B77" s="5" t="s">
        <v>166</v>
      </c>
      <c r="C77" s="1" t="s">
        <v>755</v>
      </c>
      <c r="D77" s="1" t="s">
        <v>1195</v>
      </c>
      <c r="E77" s="1">
        <v>6</v>
      </c>
      <c r="F77" s="1">
        <v>19</v>
      </c>
      <c r="G77" s="1">
        <v>12</v>
      </c>
      <c r="H77" s="1">
        <v>3</v>
      </c>
      <c r="I77" s="1">
        <v>4</v>
      </c>
      <c r="J77" s="1">
        <v>16</v>
      </c>
      <c r="K77" s="1">
        <v>4</v>
      </c>
      <c r="L77" s="1">
        <v>0.62</v>
      </c>
      <c r="M77" s="1">
        <v>474.5</v>
      </c>
      <c r="N77" s="1">
        <v>1.7</v>
      </c>
      <c r="O77" s="1">
        <v>4</v>
      </c>
      <c r="P77" s="1" t="s">
        <v>1100</v>
      </c>
      <c r="Q77" s="1">
        <v>6.28</v>
      </c>
      <c r="R77" s="1">
        <v>0.04</v>
      </c>
      <c r="S77" s="1">
        <v>17.5</v>
      </c>
      <c r="T77" s="1" t="s">
        <v>1184</v>
      </c>
      <c r="U77" s="1">
        <v>1</v>
      </c>
      <c r="V77" s="1">
        <v>0</v>
      </c>
      <c r="W77" s="1">
        <v>2.5</v>
      </c>
      <c r="X77" s="1">
        <v>97.84</v>
      </c>
      <c r="Y77" s="1">
        <v>0</v>
      </c>
      <c r="Z77" s="1">
        <v>0</v>
      </c>
      <c r="AA77" s="1">
        <v>0</v>
      </c>
      <c r="AB77" s="1">
        <v>2.16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1</v>
      </c>
    </row>
    <row r="78" spans="1:45" x14ac:dyDescent="0.2">
      <c r="A78" s="2" t="s">
        <v>756</v>
      </c>
      <c r="B78" s="5" t="s">
        <v>169</v>
      </c>
      <c r="C78" s="1" t="s">
        <v>756</v>
      </c>
      <c r="D78" s="1" t="s">
        <v>1196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0.15</v>
      </c>
      <c r="M78" s="1">
        <v>148.1</v>
      </c>
      <c r="N78" s="1">
        <v>1.1000000000000001</v>
      </c>
      <c r="O78" s="1">
        <v>18</v>
      </c>
      <c r="P78" s="1" t="s">
        <v>1149</v>
      </c>
      <c r="Q78" s="1">
        <v>6.43</v>
      </c>
      <c r="R78" s="1">
        <v>307.2</v>
      </c>
      <c r="S78" s="1">
        <v>17.5</v>
      </c>
      <c r="T78" s="1" t="s">
        <v>1146</v>
      </c>
      <c r="U78" s="1">
        <v>15</v>
      </c>
      <c r="V78" s="1" t="s">
        <v>1147</v>
      </c>
      <c r="W78" s="1">
        <v>16.79</v>
      </c>
      <c r="X78" s="1">
        <v>0</v>
      </c>
      <c r="Y78" s="1">
        <v>9.69</v>
      </c>
      <c r="Z78" s="1">
        <v>0</v>
      </c>
      <c r="AA78" s="1">
        <v>80.47</v>
      </c>
      <c r="AB78" s="1">
        <v>2.16</v>
      </c>
      <c r="AC78" s="1">
        <v>0</v>
      </c>
      <c r="AD78" s="1">
        <v>7.67</v>
      </c>
      <c r="AE78" s="1">
        <v>0</v>
      </c>
      <c r="AF78" s="1">
        <v>0</v>
      </c>
      <c r="AG78" s="1">
        <v>3350</v>
      </c>
      <c r="AH78" s="1">
        <v>0</v>
      </c>
      <c r="AI78" s="1">
        <v>25</v>
      </c>
      <c r="AJ78" s="1">
        <v>0</v>
      </c>
      <c r="AK78" s="1">
        <v>3375</v>
      </c>
      <c r="AL78" s="1">
        <v>38.04</v>
      </c>
      <c r="AM78" s="1">
        <v>0</v>
      </c>
      <c r="AN78" s="1">
        <v>0.95</v>
      </c>
      <c r="AO78" s="1">
        <v>0</v>
      </c>
      <c r="AP78" s="1">
        <v>38.99</v>
      </c>
      <c r="AQ78" s="1">
        <v>1</v>
      </c>
      <c r="AR78" s="1">
        <v>8</v>
      </c>
      <c r="AS78" s="1">
        <v>1</v>
      </c>
    </row>
    <row r="79" spans="1:45" x14ac:dyDescent="0.2">
      <c r="A79" s="2" t="s">
        <v>757</v>
      </c>
      <c r="B79" s="5" t="s">
        <v>171</v>
      </c>
      <c r="C79" s="1" t="s">
        <v>757</v>
      </c>
      <c r="D79" s="1" t="s">
        <v>1197</v>
      </c>
      <c r="E79" s="1">
        <v>4</v>
      </c>
      <c r="F79" s="1">
        <v>12</v>
      </c>
      <c r="G79" s="1">
        <v>6</v>
      </c>
      <c r="H79" s="1">
        <v>3</v>
      </c>
      <c r="I79" s="1">
        <v>3</v>
      </c>
      <c r="J79" s="1">
        <v>4</v>
      </c>
      <c r="K79" s="1">
        <v>2</v>
      </c>
      <c r="L79" s="1">
        <v>1.26</v>
      </c>
      <c r="M79" s="1">
        <v>475.2</v>
      </c>
      <c r="N79" s="1">
        <v>1.2</v>
      </c>
      <c r="O79" s="1">
        <v>7</v>
      </c>
      <c r="P79" s="1" t="s">
        <v>1100</v>
      </c>
      <c r="Q79" s="1">
        <v>7.77</v>
      </c>
      <c r="R79" s="1">
        <v>295.44</v>
      </c>
      <c r="S79" s="1">
        <v>17.5</v>
      </c>
      <c r="T79" s="1" t="s">
        <v>1146</v>
      </c>
      <c r="U79" s="1">
        <v>15</v>
      </c>
      <c r="V79" s="1" t="s">
        <v>1147</v>
      </c>
      <c r="W79" s="1">
        <v>14.29</v>
      </c>
      <c r="X79" s="1">
        <v>86.86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13.15</v>
      </c>
      <c r="AE79" s="1">
        <v>0</v>
      </c>
      <c r="AF79" s="1">
        <v>0</v>
      </c>
      <c r="AG79" s="1">
        <v>2300</v>
      </c>
      <c r="AH79" s="1">
        <v>0</v>
      </c>
      <c r="AI79" s="1">
        <v>0</v>
      </c>
      <c r="AJ79" s="1">
        <v>0</v>
      </c>
      <c r="AK79" s="1">
        <v>2300</v>
      </c>
      <c r="AL79" s="1">
        <v>1.85</v>
      </c>
      <c r="AM79" s="1">
        <v>0</v>
      </c>
      <c r="AN79" s="1">
        <v>0</v>
      </c>
      <c r="AO79" s="1">
        <v>0</v>
      </c>
      <c r="AP79" s="1">
        <v>1.85</v>
      </c>
      <c r="AQ79" s="1">
        <v>0</v>
      </c>
      <c r="AR79" s="1">
        <v>0</v>
      </c>
      <c r="AS79" s="1">
        <v>1</v>
      </c>
    </row>
    <row r="80" spans="1:45" x14ac:dyDescent="0.2">
      <c r="A80" s="2" t="s">
        <v>758</v>
      </c>
      <c r="B80" s="5" t="s">
        <v>174</v>
      </c>
      <c r="C80" s="1" t="s">
        <v>758</v>
      </c>
      <c r="D80" s="1" t="s">
        <v>1188</v>
      </c>
      <c r="E80" s="1">
        <v>2</v>
      </c>
      <c r="F80" s="1">
        <v>16</v>
      </c>
      <c r="G80" s="1">
        <v>9</v>
      </c>
      <c r="H80" s="1">
        <v>2</v>
      </c>
      <c r="I80" s="1">
        <v>5</v>
      </c>
      <c r="J80" s="1">
        <v>23</v>
      </c>
      <c r="K80" s="1">
        <v>2</v>
      </c>
      <c r="L80" s="1">
        <v>2.5099999999999998</v>
      </c>
      <c r="M80" s="1">
        <v>1383</v>
      </c>
      <c r="N80" s="1">
        <v>2.5</v>
      </c>
      <c r="O80" s="1">
        <v>88</v>
      </c>
      <c r="P80" s="1" t="s">
        <v>1128</v>
      </c>
      <c r="Q80" s="1">
        <v>15.59</v>
      </c>
      <c r="R80" s="1">
        <v>287.8</v>
      </c>
      <c r="S80" s="1">
        <v>17.5</v>
      </c>
      <c r="T80" s="1" t="s">
        <v>1146</v>
      </c>
      <c r="U80" s="1">
        <v>15</v>
      </c>
      <c r="V80" s="1" t="s">
        <v>1147</v>
      </c>
      <c r="W80" s="1">
        <v>73.930000000000007</v>
      </c>
      <c r="X80" s="1">
        <v>20.64</v>
      </c>
      <c r="Y80" s="1">
        <v>31.17</v>
      </c>
      <c r="Z80" s="1">
        <v>0</v>
      </c>
      <c r="AA80" s="1">
        <v>6.42</v>
      </c>
      <c r="AB80" s="1">
        <v>0</v>
      </c>
      <c r="AC80" s="1">
        <v>0</v>
      </c>
      <c r="AD80" s="1">
        <v>41.77</v>
      </c>
      <c r="AE80" s="1">
        <v>0</v>
      </c>
      <c r="AF80" s="1">
        <v>0</v>
      </c>
      <c r="AG80" s="1">
        <v>25</v>
      </c>
      <c r="AH80" s="1">
        <v>200</v>
      </c>
      <c r="AI80" s="1">
        <v>0</v>
      </c>
      <c r="AJ80" s="1">
        <v>0</v>
      </c>
      <c r="AK80" s="1">
        <v>225</v>
      </c>
      <c r="AL80" s="1">
        <v>7.0000000000000007E-2</v>
      </c>
      <c r="AM80" s="1">
        <v>13.91</v>
      </c>
      <c r="AN80" s="1">
        <v>0</v>
      </c>
      <c r="AO80" s="1">
        <v>0</v>
      </c>
      <c r="AP80" s="1">
        <v>13.98</v>
      </c>
      <c r="AQ80" s="1">
        <v>8</v>
      </c>
      <c r="AR80" s="1">
        <v>0</v>
      </c>
      <c r="AS80" s="1">
        <v>2.2999999999999998</v>
      </c>
    </row>
    <row r="81" spans="1:45" x14ac:dyDescent="0.2">
      <c r="A81" s="2" t="s">
        <v>759</v>
      </c>
      <c r="B81" s="5" t="s">
        <v>176</v>
      </c>
      <c r="C81" s="1" t="s">
        <v>759</v>
      </c>
      <c r="D81" s="1" t="s">
        <v>1198</v>
      </c>
      <c r="E81" s="1">
        <v>1</v>
      </c>
      <c r="F81" s="1">
        <v>20</v>
      </c>
      <c r="G81" s="1">
        <v>12</v>
      </c>
      <c r="H81" s="1">
        <v>3</v>
      </c>
      <c r="I81" s="1">
        <v>5</v>
      </c>
      <c r="J81" s="1">
        <v>16</v>
      </c>
      <c r="K81" s="1">
        <v>1</v>
      </c>
      <c r="L81" s="1">
        <v>0.45</v>
      </c>
      <c r="M81" s="1">
        <v>291.89999999999998</v>
      </c>
      <c r="N81" s="1">
        <v>1.2</v>
      </c>
      <c r="O81" s="1">
        <v>63</v>
      </c>
      <c r="P81" s="1" t="s">
        <v>1128</v>
      </c>
      <c r="Q81" s="1">
        <v>0</v>
      </c>
      <c r="R81" s="1">
        <v>-1</v>
      </c>
      <c r="S81" s="1">
        <v>12.5</v>
      </c>
      <c r="T81" s="1" t="s">
        <v>1146</v>
      </c>
      <c r="U81" s="1">
        <v>15</v>
      </c>
      <c r="V81" s="1" t="s">
        <v>1147</v>
      </c>
      <c r="W81" s="1">
        <v>28.57</v>
      </c>
      <c r="X81" s="1">
        <v>0</v>
      </c>
      <c r="Y81" s="1">
        <v>11.72</v>
      </c>
      <c r="Z81" s="1">
        <v>0</v>
      </c>
      <c r="AA81" s="1">
        <v>0</v>
      </c>
      <c r="AB81" s="1">
        <v>0</v>
      </c>
      <c r="AC81" s="1">
        <v>19.84</v>
      </c>
      <c r="AD81" s="1">
        <v>68.45</v>
      </c>
      <c r="AE81" s="1">
        <v>0</v>
      </c>
      <c r="AF81" s="1">
        <v>0</v>
      </c>
      <c r="AG81" s="1">
        <v>0</v>
      </c>
      <c r="AH81" s="1">
        <v>300</v>
      </c>
      <c r="AI81" s="1">
        <v>25</v>
      </c>
      <c r="AJ81" s="1">
        <v>0</v>
      </c>
      <c r="AK81" s="1">
        <v>325</v>
      </c>
      <c r="AL81" s="1">
        <v>0</v>
      </c>
      <c r="AM81" s="1">
        <v>16.649999999999999</v>
      </c>
      <c r="AN81" s="1">
        <v>1.65</v>
      </c>
      <c r="AO81" s="1">
        <v>0</v>
      </c>
      <c r="AP81" s="1">
        <v>18.3</v>
      </c>
      <c r="AQ81" s="1">
        <v>11</v>
      </c>
      <c r="AR81" s="1">
        <v>0</v>
      </c>
      <c r="AS81" s="1">
        <v>1.1000000000000001</v>
      </c>
    </row>
    <row r="82" spans="1:45" x14ac:dyDescent="0.2">
      <c r="A82" s="6" t="s">
        <v>760</v>
      </c>
      <c r="B82" s="5" t="s">
        <v>178</v>
      </c>
      <c r="C82" s="1" t="s">
        <v>760</v>
      </c>
      <c r="D82" s="1" t="s">
        <v>1199</v>
      </c>
      <c r="E82" s="1">
        <v>1</v>
      </c>
      <c r="F82" s="1">
        <v>18</v>
      </c>
      <c r="G82" s="1">
        <v>4</v>
      </c>
      <c r="H82" s="1">
        <v>3</v>
      </c>
      <c r="I82" s="1">
        <v>11</v>
      </c>
      <c r="J82" s="1">
        <v>14</v>
      </c>
      <c r="K82" s="1">
        <v>3</v>
      </c>
      <c r="L82" s="1">
        <v>0.99</v>
      </c>
      <c r="M82" s="1">
        <v>406.4</v>
      </c>
      <c r="N82" s="1">
        <v>1.2</v>
      </c>
      <c r="O82" s="1">
        <v>33</v>
      </c>
      <c r="P82" s="1" t="s">
        <v>1141</v>
      </c>
      <c r="Q82" s="1">
        <v>31.9</v>
      </c>
      <c r="R82" s="1">
        <v>255.71</v>
      </c>
      <c r="S82" s="1">
        <v>17.5</v>
      </c>
      <c r="T82" s="1" t="s">
        <v>1126</v>
      </c>
      <c r="U82" s="1">
        <v>15</v>
      </c>
      <c r="V82" s="1">
        <v>0</v>
      </c>
      <c r="W82" s="1">
        <v>23.93</v>
      </c>
      <c r="X82" s="1">
        <v>0</v>
      </c>
      <c r="Y82" s="1">
        <v>14.64</v>
      </c>
      <c r="Z82" s="1">
        <v>0</v>
      </c>
      <c r="AA82" s="1">
        <v>0</v>
      </c>
      <c r="AB82" s="1">
        <v>85.36</v>
      </c>
      <c r="AC82" s="1">
        <v>0</v>
      </c>
      <c r="AD82" s="1">
        <v>0</v>
      </c>
      <c r="AE82" s="1">
        <v>0</v>
      </c>
      <c r="AF82" s="1">
        <v>0</v>
      </c>
      <c r="AG82" s="1">
        <v>575</v>
      </c>
      <c r="AH82" s="1">
        <v>0</v>
      </c>
      <c r="AI82" s="1">
        <v>0</v>
      </c>
      <c r="AJ82" s="1">
        <v>0</v>
      </c>
      <c r="AK82" s="1">
        <v>575</v>
      </c>
      <c r="AL82" s="1">
        <v>32.11</v>
      </c>
      <c r="AM82" s="1">
        <v>0</v>
      </c>
      <c r="AN82" s="1">
        <v>0</v>
      </c>
      <c r="AO82" s="1">
        <v>0</v>
      </c>
      <c r="AP82" s="1">
        <v>32.11</v>
      </c>
      <c r="AQ82" s="1">
        <v>0</v>
      </c>
      <c r="AR82" s="1">
        <v>21</v>
      </c>
      <c r="AS82" s="1">
        <v>1</v>
      </c>
    </row>
    <row r="83" spans="1:45" x14ac:dyDescent="0.2">
      <c r="A83" s="6" t="s">
        <v>761</v>
      </c>
      <c r="B83" s="5" t="s">
        <v>181</v>
      </c>
      <c r="C83" s="1" t="s">
        <v>761</v>
      </c>
      <c r="D83" s="1" t="s">
        <v>1200</v>
      </c>
      <c r="E83" s="1">
        <v>1</v>
      </c>
      <c r="F83" s="1">
        <v>7</v>
      </c>
      <c r="G83" s="1">
        <v>3</v>
      </c>
      <c r="H83" s="1">
        <v>0</v>
      </c>
      <c r="I83" s="1">
        <v>4</v>
      </c>
      <c r="J83" s="1">
        <v>5</v>
      </c>
      <c r="K83" s="1">
        <v>0</v>
      </c>
      <c r="L83" s="1">
        <v>1.3</v>
      </c>
      <c r="M83" s="1">
        <v>598.5</v>
      </c>
      <c r="N83" s="1">
        <v>1.5</v>
      </c>
      <c r="O83" s="1">
        <v>7</v>
      </c>
      <c r="P83" s="1" t="s">
        <v>1100</v>
      </c>
      <c r="Q83" s="1">
        <v>11.79</v>
      </c>
      <c r="R83" s="1">
        <v>328.25</v>
      </c>
      <c r="S83" s="1">
        <v>15</v>
      </c>
      <c r="T83" s="1" t="s">
        <v>1126</v>
      </c>
      <c r="U83" s="1">
        <v>15</v>
      </c>
      <c r="V83" s="1">
        <v>0</v>
      </c>
      <c r="W83" s="1">
        <v>28.57</v>
      </c>
      <c r="X83" s="1">
        <v>79.849999999999994</v>
      </c>
      <c r="Y83" s="1">
        <v>10.53</v>
      </c>
      <c r="Z83" s="1">
        <v>0</v>
      </c>
      <c r="AA83" s="1">
        <v>0</v>
      </c>
      <c r="AB83" s="1">
        <v>0</v>
      </c>
      <c r="AC83" s="1">
        <v>0</v>
      </c>
      <c r="AD83" s="1">
        <v>9.6199999999999992</v>
      </c>
      <c r="AE83" s="1">
        <v>0</v>
      </c>
      <c r="AF83" s="1">
        <v>0</v>
      </c>
      <c r="AG83" s="1">
        <v>2300</v>
      </c>
      <c r="AH83" s="1">
        <v>0</v>
      </c>
      <c r="AI83" s="1">
        <v>0</v>
      </c>
      <c r="AJ83" s="1">
        <v>0</v>
      </c>
      <c r="AK83" s="1">
        <v>2300</v>
      </c>
      <c r="AL83" s="1">
        <v>1.85</v>
      </c>
      <c r="AM83" s="1">
        <v>0</v>
      </c>
      <c r="AN83" s="1">
        <v>0</v>
      </c>
      <c r="AO83" s="1">
        <v>0</v>
      </c>
      <c r="AP83" s="1">
        <v>1.85</v>
      </c>
      <c r="AQ83" s="1">
        <v>0</v>
      </c>
      <c r="AR83" s="1">
        <v>0</v>
      </c>
      <c r="AS83" s="1">
        <v>1</v>
      </c>
    </row>
    <row r="84" spans="1:45" x14ac:dyDescent="0.2">
      <c r="A84" s="6" t="s">
        <v>762</v>
      </c>
      <c r="B84" s="5" t="s">
        <v>183</v>
      </c>
      <c r="C84" s="1" t="s">
        <v>762</v>
      </c>
      <c r="D84" s="1" t="s">
        <v>1201</v>
      </c>
      <c r="E84" s="1">
        <v>2</v>
      </c>
      <c r="F84" s="1">
        <v>14</v>
      </c>
      <c r="G84" s="1">
        <v>9</v>
      </c>
      <c r="H84" s="1">
        <v>3</v>
      </c>
      <c r="I84" s="1">
        <v>2</v>
      </c>
      <c r="J84" s="1">
        <v>14</v>
      </c>
      <c r="K84" s="1">
        <v>2</v>
      </c>
      <c r="L84" s="1">
        <v>0.72</v>
      </c>
      <c r="M84" s="1">
        <v>447.4</v>
      </c>
      <c r="N84" s="1">
        <v>1.5</v>
      </c>
      <c r="O84" s="1">
        <v>56</v>
      </c>
      <c r="P84" s="1" t="s">
        <v>1141</v>
      </c>
      <c r="Q84" s="1">
        <v>13.05</v>
      </c>
      <c r="R84" s="1">
        <v>266.89</v>
      </c>
      <c r="S84" s="1">
        <v>12.5</v>
      </c>
      <c r="T84" s="1" t="s">
        <v>1126</v>
      </c>
      <c r="U84" s="1">
        <v>15</v>
      </c>
      <c r="V84" s="1">
        <v>0</v>
      </c>
      <c r="W84" s="1">
        <v>2.5</v>
      </c>
      <c r="X84" s="1">
        <v>0</v>
      </c>
      <c r="Y84" s="1">
        <v>0</v>
      </c>
      <c r="Z84" s="1">
        <v>0</v>
      </c>
      <c r="AA84" s="1">
        <v>0</v>
      </c>
      <c r="AB84" s="1">
        <v>97.04</v>
      </c>
      <c r="AC84" s="1">
        <v>0</v>
      </c>
      <c r="AD84" s="1">
        <v>2.96</v>
      </c>
      <c r="AE84" s="1">
        <v>0</v>
      </c>
      <c r="AF84" s="1">
        <v>0</v>
      </c>
      <c r="AG84" s="1">
        <v>325</v>
      </c>
      <c r="AH84" s="1">
        <v>0</v>
      </c>
      <c r="AI84" s="1">
        <v>0</v>
      </c>
      <c r="AJ84" s="1">
        <v>0</v>
      </c>
      <c r="AK84" s="1">
        <v>325</v>
      </c>
      <c r="AL84" s="1">
        <v>19.649999999999999</v>
      </c>
      <c r="AM84" s="1">
        <v>0</v>
      </c>
      <c r="AN84" s="1">
        <v>0</v>
      </c>
      <c r="AO84" s="1">
        <v>0</v>
      </c>
      <c r="AP84" s="1">
        <v>19.649999999999999</v>
      </c>
      <c r="AQ84" s="1">
        <v>0</v>
      </c>
      <c r="AR84" s="1">
        <v>12</v>
      </c>
      <c r="AS84" s="1">
        <v>1</v>
      </c>
    </row>
    <row r="85" spans="1:45" x14ac:dyDescent="0.2">
      <c r="A85" s="2" t="s">
        <v>763</v>
      </c>
      <c r="B85" s="5" t="s">
        <v>185</v>
      </c>
      <c r="C85" s="1" t="s">
        <v>763</v>
      </c>
      <c r="D85" s="1" t="s">
        <v>1202</v>
      </c>
      <c r="E85" s="1">
        <v>3</v>
      </c>
      <c r="F85" s="1">
        <v>7</v>
      </c>
      <c r="G85" s="1">
        <v>4</v>
      </c>
      <c r="H85" s="1">
        <v>2</v>
      </c>
      <c r="I85" s="1">
        <v>1</v>
      </c>
      <c r="J85" s="1">
        <v>6</v>
      </c>
      <c r="K85" s="1">
        <v>0</v>
      </c>
      <c r="L85" s="1">
        <v>0.37</v>
      </c>
      <c r="M85" s="1">
        <v>269.39999999999998</v>
      </c>
      <c r="N85" s="1">
        <v>1.3</v>
      </c>
      <c r="O85" s="1">
        <v>107</v>
      </c>
      <c r="P85" s="1" t="s">
        <v>1128</v>
      </c>
      <c r="Q85" s="1">
        <v>33.07</v>
      </c>
      <c r="R85" s="1">
        <v>310.91000000000003</v>
      </c>
      <c r="S85" s="1">
        <v>7.5</v>
      </c>
      <c r="T85" s="1" t="s">
        <v>1126</v>
      </c>
      <c r="U85" s="1">
        <v>15</v>
      </c>
      <c r="V85" s="1">
        <v>0</v>
      </c>
      <c r="W85" s="1">
        <v>31.07</v>
      </c>
      <c r="X85" s="1">
        <v>10.53</v>
      </c>
      <c r="Y85" s="1">
        <v>2.16</v>
      </c>
      <c r="Z85" s="1">
        <v>0</v>
      </c>
      <c r="AA85" s="1">
        <v>0</v>
      </c>
      <c r="AB85" s="1">
        <v>14.16</v>
      </c>
      <c r="AC85" s="1">
        <v>0</v>
      </c>
      <c r="AD85" s="1">
        <v>73.150000000000006</v>
      </c>
      <c r="AE85" s="1">
        <v>0</v>
      </c>
      <c r="AF85" s="1">
        <v>0</v>
      </c>
      <c r="AG85" s="1">
        <v>0</v>
      </c>
      <c r="AH85" s="1">
        <v>475</v>
      </c>
      <c r="AI85" s="1">
        <v>0</v>
      </c>
      <c r="AJ85" s="1">
        <v>0</v>
      </c>
      <c r="AK85" s="1">
        <v>475</v>
      </c>
      <c r="AL85" s="1">
        <v>0</v>
      </c>
      <c r="AM85" s="1">
        <v>46.94</v>
      </c>
      <c r="AN85" s="1">
        <v>0</v>
      </c>
      <c r="AO85" s="1">
        <v>0</v>
      </c>
      <c r="AP85" s="1">
        <v>46.94</v>
      </c>
      <c r="AQ85" s="1">
        <v>10</v>
      </c>
      <c r="AR85" s="1">
        <v>0</v>
      </c>
      <c r="AS85" s="1">
        <v>1</v>
      </c>
    </row>
    <row r="86" spans="1:45" x14ac:dyDescent="0.2">
      <c r="A86" s="2" t="s">
        <v>764</v>
      </c>
      <c r="B86" s="5" t="s">
        <v>187</v>
      </c>
      <c r="C86" s="1" t="s">
        <v>764</v>
      </c>
      <c r="D86" s="1" t="s">
        <v>1192</v>
      </c>
      <c r="E86" s="1">
        <v>1</v>
      </c>
      <c r="F86" s="1">
        <v>10</v>
      </c>
      <c r="G86" s="1">
        <v>5</v>
      </c>
      <c r="H86" s="1">
        <v>2</v>
      </c>
      <c r="I86" s="1">
        <v>3</v>
      </c>
      <c r="J86" s="1">
        <v>14</v>
      </c>
      <c r="K86" s="1">
        <v>2</v>
      </c>
      <c r="L86" s="1">
        <v>2.56</v>
      </c>
      <c r="M86" s="1">
        <v>902.3</v>
      </c>
      <c r="N86" s="1">
        <v>1.6</v>
      </c>
      <c r="O86" s="1">
        <v>51</v>
      </c>
      <c r="P86" s="1" t="s">
        <v>1128</v>
      </c>
      <c r="Q86" s="1">
        <v>0</v>
      </c>
      <c r="R86" s="1">
        <v>157.36000000000001</v>
      </c>
      <c r="S86" s="1">
        <v>2.5</v>
      </c>
      <c r="T86" s="1" t="s">
        <v>1180</v>
      </c>
      <c r="U86" s="1">
        <v>15</v>
      </c>
      <c r="V86" s="1">
        <v>0</v>
      </c>
      <c r="W86" s="1">
        <v>23.93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74.44</v>
      </c>
      <c r="AE86" s="1">
        <v>25.56</v>
      </c>
      <c r="AF86" s="1">
        <v>0</v>
      </c>
      <c r="AG86" s="1">
        <v>0</v>
      </c>
      <c r="AH86" s="1">
        <v>1125</v>
      </c>
      <c r="AI86" s="1">
        <v>25</v>
      </c>
      <c r="AJ86" s="1">
        <v>0</v>
      </c>
      <c r="AK86" s="1">
        <v>1150</v>
      </c>
      <c r="AL86" s="1">
        <v>0</v>
      </c>
      <c r="AM86" s="1">
        <v>28.4</v>
      </c>
      <c r="AN86" s="1">
        <v>2.14</v>
      </c>
      <c r="AO86" s="1">
        <v>0</v>
      </c>
      <c r="AP86" s="1">
        <v>30.53</v>
      </c>
      <c r="AQ86" s="1">
        <v>13</v>
      </c>
      <c r="AR86" s="1">
        <v>0</v>
      </c>
      <c r="AS86" s="1">
        <v>1</v>
      </c>
    </row>
    <row r="87" spans="1:45" x14ac:dyDescent="0.2">
      <c r="A87" s="6" t="s">
        <v>765</v>
      </c>
      <c r="B87" s="5" t="s">
        <v>190</v>
      </c>
      <c r="C87" s="1" t="s">
        <v>765</v>
      </c>
      <c r="D87" s="1" t="s">
        <v>1203</v>
      </c>
      <c r="E87" s="1">
        <v>2</v>
      </c>
      <c r="F87" s="1">
        <v>35</v>
      </c>
      <c r="G87" s="1">
        <v>18</v>
      </c>
      <c r="H87" s="1">
        <v>5</v>
      </c>
      <c r="I87" s="1">
        <v>12</v>
      </c>
      <c r="J87" s="1">
        <v>15</v>
      </c>
      <c r="K87" s="1">
        <v>1</v>
      </c>
      <c r="L87" s="1">
        <v>1.8</v>
      </c>
      <c r="M87" s="1">
        <v>578.9</v>
      </c>
      <c r="N87" s="1">
        <v>1.2</v>
      </c>
      <c r="O87" s="1">
        <v>54</v>
      </c>
      <c r="P87" s="1" t="s">
        <v>1128</v>
      </c>
      <c r="Q87" s="1">
        <v>7.79</v>
      </c>
      <c r="R87" s="1">
        <v>125.37</v>
      </c>
      <c r="S87" s="1">
        <v>12.5</v>
      </c>
      <c r="T87" s="1" t="s">
        <v>1180</v>
      </c>
      <c r="U87" s="1">
        <v>15</v>
      </c>
      <c r="V87" s="1">
        <v>0</v>
      </c>
      <c r="W87" s="1">
        <v>71.430000000000007</v>
      </c>
      <c r="X87" s="1">
        <v>0</v>
      </c>
      <c r="Y87" s="1">
        <v>19.39</v>
      </c>
      <c r="Z87" s="1">
        <v>0</v>
      </c>
      <c r="AA87" s="1">
        <v>40.31</v>
      </c>
      <c r="AB87" s="1">
        <v>0</v>
      </c>
      <c r="AC87" s="1">
        <v>0</v>
      </c>
      <c r="AD87" s="1">
        <v>40.31</v>
      </c>
      <c r="AE87" s="1">
        <v>0</v>
      </c>
      <c r="AF87" s="1">
        <v>0</v>
      </c>
      <c r="AG87" s="1">
        <v>500</v>
      </c>
      <c r="AH87" s="1">
        <v>425</v>
      </c>
      <c r="AI87" s="1">
        <v>75</v>
      </c>
      <c r="AJ87" s="1">
        <v>0</v>
      </c>
      <c r="AK87" s="1">
        <v>1000</v>
      </c>
      <c r="AL87" s="1">
        <v>0.6</v>
      </c>
      <c r="AM87" s="1">
        <v>6.19</v>
      </c>
      <c r="AN87" s="1">
        <v>8.3800000000000008</v>
      </c>
      <c r="AO87" s="1">
        <v>0</v>
      </c>
      <c r="AP87" s="1">
        <v>15.17</v>
      </c>
      <c r="AQ87" s="1">
        <v>5</v>
      </c>
      <c r="AR87" s="1">
        <v>0</v>
      </c>
      <c r="AS87" s="1">
        <v>3</v>
      </c>
    </row>
    <row r="88" spans="1:45" x14ac:dyDescent="0.2">
      <c r="A88" s="2" t="s">
        <v>766</v>
      </c>
      <c r="B88" s="5" t="s">
        <v>192</v>
      </c>
      <c r="C88" s="1" t="s">
        <v>766</v>
      </c>
      <c r="D88" s="1" t="s">
        <v>1204</v>
      </c>
      <c r="E88" s="1">
        <v>6</v>
      </c>
      <c r="F88" s="1">
        <v>21</v>
      </c>
      <c r="G88" s="1">
        <v>12</v>
      </c>
      <c r="H88" s="1">
        <v>0</v>
      </c>
      <c r="I88" s="1">
        <v>9</v>
      </c>
      <c r="J88" s="1">
        <v>10</v>
      </c>
      <c r="K88" s="1">
        <v>1</v>
      </c>
      <c r="L88" s="1">
        <v>1.08</v>
      </c>
      <c r="M88" s="1">
        <v>517.79999999999995</v>
      </c>
      <c r="N88" s="1">
        <v>1.4</v>
      </c>
      <c r="O88" s="1">
        <v>10</v>
      </c>
      <c r="P88" s="1" t="s">
        <v>1149</v>
      </c>
      <c r="Q88" s="1">
        <v>7.21</v>
      </c>
      <c r="R88" s="1">
        <v>131.07</v>
      </c>
      <c r="S88" s="1">
        <v>15</v>
      </c>
      <c r="T88" s="1" t="s">
        <v>1146</v>
      </c>
      <c r="U88" s="1">
        <v>15</v>
      </c>
      <c r="V88" s="1" t="s">
        <v>1147</v>
      </c>
      <c r="W88" s="1">
        <v>71.430000000000007</v>
      </c>
      <c r="X88" s="1">
        <v>0</v>
      </c>
      <c r="Y88" s="1">
        <v>19.39</v>
      </c>
      <c r="Z88" s="1">
        <v>0</v>
      </c>
      <c r="AA88" s="1">
        <v>40.31</v>
      </c>
      <c r="AB88" s="1">
        <v>0</v>
      </c>
      <c r="AC88" s="1">
        <v>0</v>
      </c>
      <c r="AD88" s="1">
        <v>40.31</v>
      </c>
      <c r="AE88" s="1">
        <v>0</v>
      </c>
      <c r="AF88" s="1">
        <v>0</v>
      </c>
      <c r="AG88" s="1">
        <v>450</v>
      </c>
      <c r="AH88" s="1">
        <v>400</v>
      </c>
      <c r="AI88" s="1">
        <v>25</v>
      </c>
      <c r="AJ88" s="1">
        <v>0</v>
      </c>
      <c r="AK88" s="1">
        <v>875</v>
      </c>
      <c r="AL88" s="1">
        <v>0.5</v>
      </c>
      <c r="AM88" s="1">
        <v>13.3</v>
      </c>
      <c r="AN88" s="1">
        <v>0.95</v>
      </c>
      <c r="AO88" s="1">
        <v>0</v>
      </c>
      <c r="AP88" s="1">
        <v>14.75</v>
      </c>
      <c r="AQ88" s="1">
        <v>9</v>
      </c>
      <c r="AR88" s="1">
        <v>0</v>
      </c>
      <c r="AS88" s="1">
        <v>3</v>
      </c>
    </row>
    <row r="89" spans="1:45" x14ac:dyDescent="0.2">
      <c r="A89" s="2" t="s">
        <v>767</v>
      </c>
      <c r="B89" s="5" t="s">
        <v>194</v>
      </c>
      <c r="C89" s="1" t="s">
        <v>767</v>
      </c>
      <c r="D89" s="1" t="s">
        <v>1101</v>
      </c>
      <c r="E89" s="1">
        <v>4</v>
      </c>
      <c r="F89" s="1">
        <v>26</v>
      </c>
      <c r="G89" s="1">
        <v>13</v>
      </c>
      <c r="H89" s="1">
        <v>3</v>
      </c>
      <c r="I89" s="1">
        <v>10</v>
      </c>
      <c r="J89" s="1">
        <v>16</v>
      </c>
      <c r="K89" s="1">
        <v>0</v>
      </c>
      <c r="L89" s="1">
        <v>0</v>
      </c>
      <c r="M89" s="1">
        <v>0</v>
      </c>
      <c r="N89" s="1">
        <v>0</v>
      </c>
      <c r="O89" s="1">
        <v>7</v>
      </c>
      <c r="P89" s="1" t="s">
        <v>1101</v>
      </c>
      <c r="Q89" s="1">
        <v>6.63</v>
      </c>
      <c r="R89" s="1">
        <v>78.680000000000007</v>
      </c>
      <c r="S89" s="1">
        <v>15</v>
      </c>
      <c r="T89" s="1" t="s">
        <v>1205</v>
      </c>
      <c r="U89" s="1">
        <v>5</v>
      </c>
      <c r="V89" s="1" t="s">
        <v>1147</v>
      </c>
      <c r="W89" s="1">
        <v>35.71</v>
      </c>
      <c r="X89" s="1">
        <v>63.04</v>
      </c>
      <c r="Y89" s="1">
        <v>36.96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2300</v>
      </c>
      <c r="AH89" s="1">
        <v>0</v>
      </c>
      <c r="AI89" s="1">
        <v>0</v>
      </c>
      <c r="AJ89" s="1">
        <v>0</v>
      </c>
      <c r="AK89" s="1">
        <v>2300</v>
      </c>
      <c r="AL89" s="1">
        <v>1.85</v>
      </c>
      <c r="AM89" s="1">
        <v>0</v>
      </c>
      <c r="AN89" s="1">
        <v>0</v>
      </c>
      <c r="AO89" s="1">
        <v>0</v>
      </c>
      <c r="AP89" s="1">
        <v>1.85</v>
      </c>
      <c r="AQ89" s="1">
        <v>0</v>
      </c>
      <c r="AR89" s="1">
        <v>0</v>
      </c>
      <c r="AS89" s="1">
        <v>1</v>
      </c>
    </row>
    <row r="90" spans="1:45" x14ac:dyDescent="0.2">
      <c r="A90" s="2" t="s">
        <v>768</v>
      </c>
      <c r="B90" s="5" t="s">
        <v>197</v>
      </c>
      <c r="C90" s="1" t="s">
        <v>768</v>
      </c>
      <c r="D90" s="1" t="s">
        <v>1101</v>
      </c>
      <c r="E90" s="1">
        <v>3</v>
      </c>
      <c r="F90" s="1">
        <v>31</v>
      </c>
      <c r="G90" s="1">
        <v>19</v>
      </c>
      <c r="H90" s="1">
        <v>1</v>
      </c>
      <c r="I90" s="1">
        <v>11</v>
      </c>
      <c r="J90" s="1">
        <v>13</v>
      </c>
      <c r="K90" s="1">
        <v>3</v>
      </c>
      <c r="L90" s="1">
        <v>0</v>
      </c>
      <c r="M90" s="1">
        <v>0</v>
      </c>
      <c r="N90" s="1">
        <v>0</v>
      </c>
      <c r="O90" s="1">
        <v>46</v>
      </c>
      <c r="P90" s="1" t="s">
        <v>1101</v>
      </c>
      <c r="Q90" s="1">
        <v>0</v>
      </c>
      <c r="R90" s="1">
        <v>117.03</v>
      </c>
      <c r="S90" s="1">
        <v>15</v>
      </c>
      <c r="T90" s="1" t="s">
        <v>1206</v>
      </c>
      <c r="U90" s="1">
        <v>5</v>
      </c>
      <c r="V90" s="1" t="s">
        <v>1207</v>
      </c>
      <c r="W90" s="1">
        <v>76.069999999999993</v>
      </c>
      <c r="X90" s="1">
        <v>23.12</v>
      </c>
      <c r="Y90" s="1">
        <v>36.19</v>
      </c>
      <c r="Z90" s="1">
        <v>0</v>
      </c>
      <c r="AA90" s="1">
        <v>0</v>
      </c>
      <c r="AB90" s="1">
        <v>0.77</v>
      </c>
      <c r="AC90" s="1">
        <v>0</v>
      </c>
      <c r="AD90" s="1">
        <v>13.74</v>
      </c>
      <c r="AE90" s="1">
        <v>0</v>
      </c>
      <c r="AF90" s="1">
        <v>26.19</v>
      </c>
      <c r="AG90" s="1">
        <v>50</v>
      </c>
      <c r="AH90" s="1">
        <v>0</v>
      </c>
      <c r="AI90" s="1">
        <v>225</v>
      </c>
      <c r="AJ90" s="1">
        <v>0</v>
      </c>
      <c r="AK90" s="1">
        <v>275</v>
      </c>
      <c r="AL90" s="1">
        <v>0.09</v>
      </c>
      <c r="AM90" s="1">
        <v>0</v>
      </c>
      <c r="AN90" s="1">
        <v>12.57</v>
      </c>
      <c r="AO90" s="1">
        <v>0</v>
      </c>
      <c r="AP90" s="1">
        <v>12.66</v>
      </c>
      <c r="AQ90" s="1">
        <v>8</v>
      </c>
      <c r="AR90" s="1">
        <v>0</v>
      </c>
      <c r="AS90" s="1">
        <v>2.2999999999999998</v>
      </c>
    </row>
    <row r="91" spans="1:45" x14ac:dyDescent="0.2">
      <c r="A91" s="2" t="s">
        <v>769</v>
      </c>
      <c r="B91" s="5" t="s">
        <v>199</v>
      </c>
      <c r="C91" s="1" t="s">
        <v>769</v>
      </c>
      <c r="D91" s="1" t="s">
        <v>1195</v>
      </c>
      <c r="E91" s="1">
        <v>1</v>
      </c>
      <c r="F91" s="1">
        <v>18</v>
      </c>
      <c r="G91" s="1">
        <v>6</v>
      </c>
      <c r="H91" s="1">
        <v>3</v>
      </c>
      <c r="I91" s="1">
        <v>9</v>
      </c>
      <c r="J91" s="1">
        <v>10</v>
      </c>
      <c r="K91" s="1">
        <v>4</v>
      </c>
      <c r="L91" s="1">
        <v>0.62</v>
      </c>
      <c r="M91" s="1">
        <v>474.5</v>
      </c>
      <c r="N91" s="1">
        <v>1.7</v>
      </c>
      <c r="O91" s="1">
        <v>4</v>
      </c>
      <c r="P91" s="1" t="s">
        <v>1100</v>
      </c>
      <c r="Q91" s="1">
        <v>13.78</v>
      </c>
      <c r="R91" s="1">
        <v>127.2</v>
      </c>
      <c r="S91" s="1">
        <v>17.5</v>
      </c>
      <c r="T91" s="1" t="s">
        <v>1180</v>
      </c>
      <c r="U91" s="1">
        <v>15</v>
      </c>
      <c r="V91" s="1">
        <v>0</v>
      </c>
      <c r="W91" s="1">
        <v>38.21</v>
      </c>
      <c r="X91" s="1">
        <v>71.41</v>
      </c>
      <c r="Y91" s="1">
        <v>26.43</v>
      </c>
      <c r="Z91" s="1">
        <v>0</v>
      </c>
      <c r="AA91" s="1">
        <v>0</v>
      </c>
      <c r="AB91" s="1">
        <v>0</v>
      </c>
      <c r="AC91" s="1">
        <v>0</v>
      </c>
      <c r="AD91" s="1">
        <v>2.16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2</v>
      </c>
    </row>
    <row r="92" spans="1:45" x14ac:dyDescent="0.2">
      <c r="A92" s="6" t="s">
        <v>770</v>
      </c>
      <c r="B92" s="5" t="s">
        <v>201</v>
      </c>
      <c r="C92" s="1" t="s">
        <v>770</v>
      </c>
      <c r="D92" s="1" t="s">
        <v>1208</v>
      </c>
      <c r="E92" s="1">
        <v>7</v>
      </c>
      <c r="F92" s="1">
        <v>33</v>
      </c>
      <c r="G92" s="1">
        <v>14</v>
      </c>
      <c r="H92" s="1">
        <v>5</v>
      </c>
      <c r="I92" s="1">
        <v>14</v>
      </c>
      <c r="J92" s="1">
        <v>10</v>
      </c>
      <c r="K92" s="1">
        <v>0</v>
      </c>
      <c r="L92" s="1">
        <v>0.32</v>
      </c>
      <c r="M92" s="1">
        <v>276.89999999999998</v>
      </c>
      <c r="N92" s="1">
        <v>1.4</v>
      </c>
      <c r="O92" s="1">
        <v>73</v>
      </c>
      <c r="P92" s="1" t="s">
        <v>1128</v>
      </c>
      <c r="Q92" s="1">
        <v>6.43</v>
      </c>
      <c r="R92" s="1">
        <v>307.2</v>
      </c>
      <c r="S92" s="1">
        <v>17.5</v>
      </c>
      <c r="T92" s="1" t="s">
        <v>1180</v>
      </c>
      <c r="U92" s="1">
        <v>15</v>
      </c>
      <c r="V92" s="1">
        <v>0</v>
      </c>
      <c r="W92" s="1">
        <v>73.930000000000007</v>
      </c>
      <c r="X92" s="1">
        <v>3.45</v>
      </c>
      <c r="Y92" s="1">
        <v>19.600000000000001</v>
      </c>
      <c r="Z92" s="1">
        <v>0</v>
      </c>
      <c r="AA92" s="1">
        <v>32.53</v>
      </c>
      <c r="AB92" s="1">
        <v>0</v>
      </c>
      <c r="AC92" s="1">
        <v>0</v>
      </c>
      <c r="AD92" s="1">
        <v>44.42</v>
      </c>
      <c r="AE92" s="1">
        <v>0</v>
      </c>
      <c r="AF92" s="1">
        <v>0</v>
      </c>
      <c r="AG92" s="1">
        <v>550</v>
      </c>
      <c r="AH92" s="1">
        <v>275</v>
      </c>
      <c r="AI92" s="1">
        <v>50</v>
      </c>
      <c r="AJ92" s="1">
        <v>0</v>
      </c>
      <c r="AK92" s="1">
        <v>875</v>
      </c>
      <c r="AL92" s="1">
        <v>7.99</v>
      </c>
      <c r="AM92" s="1">
        <v>16.899999999999999</v>
      </c>
      <c r="AN92" s="1">
        <v>0.17</v>
      </c>
      <c r="AO92" s="1">
        <v>0</v>
      </c>
      <c r="AP92" s="1">
        <v>25.07</v>
      </c>
      <c r="AQ92" s="1">
        <v>4</v>
      </c>
      <c r="AR92" s="1">
        <v>4</v>
      </c>
      <c r="AS92" s="1">
        <v>2.5</v>
      </c>
    </row>
    <row r="93" spans="1:45" x14ac:dyDescent="0.2">
      <c r="A93" s="2" t="s">
        <v>771</v>
      </c>
      <c r="B93" s="5" t="s">
        <v>203</v>
      </c>
      <c r="C93" s="1" t="s">
        <v>771</v>
      </c>
      <c r="D93" s="1" t="s">
        <v>1209</v>
      </c>
      <c r="E93" s="1">
        <v>3</v>
      </c>
      <c r="F93" s="1">
        <v>12</v>
      </c>
      <c r="G93" s="1">
        <v>7</v>
      </c>
      <c r="H93" s="1">
        <v>1</v>
      </c>
      <c r="I93" s="1">
        <v>4</v>
      </c>
      <c r="J93" s="1">
        <v>26</v>
      </c>
      <c r="K93" s="1">
        <v>1</v>
      </c>
      <c r="L93" s="1">
        <v>1.23</v>
      </c>
      <c r="M93" s="1">
        <v>528.4</v>
      </c>
      <c r="N93" s="1">
        <v>1.3</v>
      </c>
      <c r="O93" s="1">
        <v>9</v>
      </c>
      <c r="P93" s="1" t="s">
        <v>1149</v>
      </c>
      <c r="Q93" s="1">
        <v>0</v>
      </c>
      <c r="R93" s="1">
        <v>-1</v>
      </c>
      <c r="S93" s="1">
        <v>20</v>
      </c>
      <c r="T93" s="1" t="s">
        <v>1180</v>
      </c>
      <c r="U93" s="1">
        <v>15</v>
      </c>
      <c r="V93" s="1">
        <v>0</v>
      </c>
      <c r="W93" s="1">
        <v>50</v>
      </c>
      <c r="X93" s="1">
        <v>13.81</v>
      </c>
      <c r="Y93" s="1">
        <v>30.79</v>
      </c>
      <c r="Z93" s="1">
        <v>0</v>
      </c>
      <c r="AA93" s="1">
        <v>55.4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2300</v>
      </c>
      <c r="AH93" s="1">
        <v>0</v>
      </c>
      <c r="AI93" s="1">
        <v>0</v>
      </c>
      <c r="AJ93" s="1">
        <v>0</v>
      </c>
      <c r="AK93" s="1">
        <v>2300</v>
      </c>
      <c r="AL93" s="1">
        <v>1.85</v>
      </c>
      <c r="AM93" s="1">
        <v>0</v>
      </c>
      <c r="AN93" s="1">
        <v>0</v>
      </c>
      <c r="AO93" s="1">
        <v>0</v>
      </c>
      <c r="AP93" s="1">
        <v>1.85</v>
      </c>
      <c r="AQ93" s="1">
        <v>0</v>
      </c>
      <c r="AR93" s="1">
        <v>0</v>
      </c>
      <c r="AS93" s="1">
        <v>1</v>
      </c>
    </row>
    <row r="94" spans="1:45" x14ac:dyDescent="0.2">
      <c r="A94" s="2" t="s">
        <v>772</v>
      </c>
      <c r="B94" s="5" t="s">
        <v>205</v>
      </c>
      <c r="C94" s="1" t="s">
        <v>772</v>
      </c>
      <c r="D94" s="1" t="s">
        <v>1209</v>
      </c>
      <c r="E94" s="1">
        <v>3</v>
      </c>
      <c r="F94" s="1">
        <v>13</v>
      </c>
      <c r="G94" s="1">
        <v>5</v>
      </c>
      <c r="H94" s="1">
        <v>0</v>
      </c>
      <c r="I94" s="1">
        <v>8</v>
      </c>
      <c r="J94" s="1">
        <v>10</v>
      </c>
      <c r="K94" s="1">
        <v>0</v>
      </c>
      <c r="L94" s="1">
        <v>1.23</v>
      </c>
      <c r="M94" s="1">
        <v>528.4</v>
      </c>
      <c r="N94" s="1">
        <v>1.3</v>
      </c>
      <c r="O94" s="1">
        <v>9</v>
      </c>
      <c r="P94" s="1" t="s">
        <v>1149</v>
      </c>
      <c r="Q94" s="1">
        <v>0</v>
      </c>
      <c r="R94" s="1">
        <v>-1</v>
      </c>
      <c r="S94" s="1">
        <v>20</v>
      </c>
      <c r="T94" s="1" t="s">
        <v>1153</v>
      </c>
      <c r="U94" s="1">
        <v>30</v>
      </c>
      <c r="V94" s="1" t="s">
        <v>1154</v>
      </c>
      <c r="W94" s="1">
        <v>38.21</v>
      </c>
      <c r="X94" s="1">
        <v>0.7</v>
      </c>
      <c r="Y94" s="1">
        <v>0</v>
      </c>
      <c r="Z94" s="1">
        <v>0</v>
      </c>
      <c r="AA94" s="1">
        <v>66.77</v>
      </c>
      <c r="AB94" s="1">
        <v>0</v>
      </c>
      <c r="AC94" s="1">
        <v>0</v>
      </c>
      <c r="AD94" s="1">
        <v>32.53</v>
      </c>
      <c r="AE94" s="1">
        <v>0</v>
      </c>
      <c r="AF94" s="1">
        <v>0</v>
      </c>
      <c r="AG94" s="1">
        <v>1100</v>
      </c>
      <c r="AH94" s="1">
        <v>50</v>
      </c>
      <c r="AI94" s="1">
        <v>0</v>
      </c>
      <c r="AJ94" s="1">
        <v>0</v>
      </c>
      <c r="AK94" s="1">
        <v>1150</v>
      </c>
      <c r="AL94" s="1">
        <v>0.9</v>
      </c>
      <c r="AM94" s="1">
        <v>6.84</v>
      </c>
      <c r="AN94" s="1">
        <v>0</v>
      </c>
      <c r="AO94" s="1">
        <v>0</v>
      </c>
      <c r="AP94" s="1">
        <v>7.74</v>
      </c>
      <c r="AQ94" s="1">
        <v>2</v>
      </c>
      <c r="AR94" s="1">
        <v>0</v>
      </c>
      <c r="AS94" s="1">
        <v>2.5</v>
      </c>
    </row>
    <row r="95" spans="1:45" x14ac:dyDescent="0.2">
      <c r="A95" s="2" t="s">
        <v>773</v>
      </c>
      <c r="B95" s="5" t="s">
        <v>207</v>
      </c>
      <c r="C95" s="1" t="s">
        <v>773</v>
      </c>
      <c r="D95" s="1" t="s">
        <v>1210</v>
      </c>
      <c r="E95" s="1">
        <v>3</v>
      </c>
      <c r="F95" s="1">
        <v>12</v>
      </c>
      <c r="G95" s="1">
        <v>1</v>
      </c>
      <c r="H95" s="1">
        <v>1</v>
      </c>
      <c r="I95" s="1">
        <v>10</v>
      </c>
      <c r="J95" s="1">
        <v>14</v>
      </c>
      <c r="K95" s="1">
        <v>1</v>
      </c>
      <c r="L95" s="1">
        <v>0.88</v>
      </c>
      <c r="M95" s="1">
        <v>397.5</v>
      </c>
      <c r="N95" s="1">
        <v>1.2</v>
      </c>
      <c r="O95" s="1">
        <v>39</v>
      </c>
      <c r="P95" s="1" t="s">
        <v>1137</v>
      </c>
      <c r="Q95" s="1">
        <v>37.840000000000003</v>
      </c>
      <c r="R95" s="1">
        <v>208.31</v>
      </c>
      <c r="S95" s="1">
        <v>17.5</v>
      </c>
      <c r="T95" s="1" t="s">
        <v>1146</v>
      </c>
      <c r="U95" s="1">
        <v>15</v>
      </c>
      <c r="V95" s="1" t="s">
        <v>1147</v>
      </c>
      <c r="W95" s="1">
        <v>59.64</v>
      </c>
      <c r="X95" s="1">
        <v>29.5</v>
      </c>
      <c r="Y95" s="1">
        <v>22.32</v>
      </c>
      <c r="Z95" s="1">
        <v>0</v>
      </c>
      <c r="AA95" s="1">
        <v>0</v>
      </c>
      <c r="AB95" s="1">
        <v>0</v>
      </c>
      <c r="AC95" s="1">
        <v>48.19</v>
      </c>
      <c r="AD95" s="1">
        <v>0</v>
      </c>
      <c r="AE95" s="1">
        <v>0</v>
      </c>
      <c r="AF95" s="1">
        <v>0</v>
      </c>
      <c r="AG95" s="1">
        <v>100</v>
      </c>
      <c r="AH95" s="1">
        <v>425</v>
      </c>
      <c r="AI95" s="1">
        <v>0</v>
      </c>
      <c r="AJ95" s="1">
        <v>0</v>
      </c>
      <c r="AK95" s="1">
        <v>525</v>
      </c>
      <c r="AL95" s="1">
        <v>5.65</v>
      </c>
      <c r="AM95" s="1">
        <v>8.4600000000000009</v>
      </c>
      <c r="AN95" s="1">
        <v>0</v>
      </c>
      <c r="AO95" s="1">
        <v>0</v>
      </c>
      <c r="AP95" s="1">
        <v>14.11</v>
      </c>
      <c r="AQ95" s="1">
        <v>3</v>
      </c>
      <c r="AR95" s="1">
        <v>3</v>
      </c>
      <c r="AS95" s="1">
        <v>2</v>
      </c>
    </row>
    <row r="96" spans="1:45" x14ac:dyDescent="0.2">
      <c r="A96" s="2" t="s">
        <v>774</v>
      </c>
      <c r="B96" s="5" t="s">
        <v>209</v>
      </c>
      <c r="C96" s="1" t="s">
        <v>774</v>
      </c>
      <c r="D96" s="1" t="s">
        <v>1211</v>
      </c>
      <c r="E96" s="1">
        <v>4</v>
      </c>
      <c r="F96" s="1">
        <v>14</v>
      </c>
      <c r="G96" s="1">
        <v>5</v>
      </c>
      <c r="H96" s="1">
        <v>0</v>
      </c>
      <c r="I96" s="1">
        <v>9</v>
      </c>
      <c r="J96" s="1">
        <v>11</v>
      </c>
      <c r="K96" s="1">
        <v>0</v>
      </c>
      <c r="L96" s="1">
        <v>2.73</v>
      </c>
      <c r="M96" s="1">
        <v>973.3</v>
      </c>
      <c r="N96" s="1">
        <v>1.7</v>
      </c>
      <c r="O96" s="1">
        <v>107</v>
      </c>
      <c r="P96" s="1" t="s">
        <v>1128</v>
      </c>
      <c r="Q96" s="1">
        <v>20.62</v>
      </c>
      <c r="R96" s="1">
        <v>14.41</v>
      </c>
      <c r="S96" s="1">
        <v>22.5</v>
      </c>
      <c r="T96" s="1" t="s">
        <v>1126</v>
      </c>
      <c r="U96" s="1">
        <v>15</v>
      </c>
      <c r="V96" s="1">
        <v>0</v>
      </c>
      <c r="W96" s="1">
        <v>71.430000000000007</v>
      </c>
      <c r="X96" s="1">
        <v>6.59</v>
      </c>
      <c r="Y96" s="1">
        <v>5.0599999999999996</v>
      </c>
      <c r="Z96" s="1">
        <v>0</v>
      </c>
      <c r="AA96" s="1">
        <v>0</v>
      </c>
      <c r="AB96" s="1">
        <v>33.090000000000003</v>
      </c>
      <c r="AC96" s="1">
        <v>5.0199999999999996</v>
      </c>
      <c r="AD96" s="1">
        <v>50.24</v>
      </c>
      <c r="AE96" s="1">
        <v>0</v>
      </c>
      <c r="AF96" s="1">
        <v>0</v>
      </c>
      <c r="AG96" s="1">
        <v>225</v>
      </c>
      <c r="AH96" s="1">
        <v>200</v>
      </c>
      <c r="AI96" s="1">
        <v>25</v>
      </c>
      <c r="AJ96" s="1">
        <v>0</v>
      </c>
      <c r="AK96" s="1">
        <v>450</v>
      </c>
      <c r="AL96" s="1">
        <v>13.09</v>
      </c>
      <c r="AM96" s="1">
        <v>16.690000000000001</v>
      </c>
      <c r="AN96" s="1">
        <v>1.54</v>
      </c>
      <c r="AO96" s="1">
        <v>0</v>
      </c>
      <c r="AP96" s="1">
        <v>31.31</v>
      </c>
      <c r="AQ96" s="1">
        <v>5</v>
      </c>
      <c r="AR96" s="1">
        <v>8</v>
      </c>
      <c r="AS96" s="1">
        <v>1.5</v>
      </c>
    </row>
    <row r="97" spans="1:45" x14ac:dyDescent="0.2">
      <c r="A97" s="2" t="s">
        <v>775</v>
      </c>
      <c r="B97" s="5" t="s">
        <v>211</v>
      </c>
      <c r="C97" s="1" t="s">
        <v>775</v>
      </c>
      <c r="D97" s="1" t="s">
        <v>1212</v>
      </c>
      <c r="E97" s="1">
        <v>1</v>
      </c>
      <c r="F97" s="1">
        <v>14</v>
      </c>
      <c r="G97" s="1">
        <v>6</v>
      </c>
      <c r="H97" s="1">
        <v>4</v>
      </c>
      <c r="I97" s="1">
        <v>4</v>
      </c>
      <c r="J97" s="1">
        <v>7</v>
      </c>
      <c r="K97" s="1">
        <v>4</v>
      </c>
      <c r="L97" s="1">
        <v>0.89</v>
      </c>
      <c r="M97" s="1">
        <v>416.7</v>
      </c>
      <c r="N97" s="1">
        <v>1.2</v>
      </c>
      <c r="O97" s="1">
        <v>7</v>
      </c>
      <c r="P97" s="1" t="s">
        <v>1137</v>
      </c>
      <c r="Q97" s="1">
        <v>32.119999999999997</v>
      </c>
      <c r="R97" s="1">
        <v>268.12</v>
      </c>
      <c r="S97" s="1">
        <v>17.5</v>
      </c>
      <c r="T97" s="1" t="s">
        <v>1126</v>
      </c>
      <c r="U97" s="1">
        <v>15</v>
      </c>
      <c r="V97" s="1">
        <v>0</v>
      </c>
      <c r="W97" s="1">
        <v>38.21</v>
      </c>
      <c r="X97" s="1">
        <v>0.7</v>
      </c>
      <c r="Y97" s="1">
        <v>18.2</v>
      </c>
      <c r="Z97" s="1">
        <v>0</v>
      </c>
      <c r="AA97" s="1">
        <v>0</v>
      </c>
      <c r="AB97" s="1">
        <v>0</v>
      </c>
      <c r="AC97" s="1">
        <v>81.099999999999994</v>
      </c>
      <c r="AD97" s="1">
        <v>0</v>
      </c>
      <c r="AE97" s="1">
        <v>0</v>
      </c>
      <c r="AF97" s="1">
        <v>0</v>
      </c>
      <c r="AG97" s="1">
        <v>0</v>
      </c>
      <c r="AH97" s="1">
        <v>950</v>
      </c>
      <c r="AI97" s="1">
        <v>0</v>
      </c>
      <c r="AJ97" s="1">
        <v>0</v>
      </c>
      <c r="AK97" s="1">
        <v>950</v>
      </c>
      <c r="AL97" s="1">
        <v>0</v>
      </c>
      <c r="AM97" s="1">
        <v>17.2</v>
      </c>
      <c r="AN97" s="1">
        <v>0</v>
      </c>
      <c r="AO97" s="1">
        <v>0</v>
      </c>
      <c r="AP97" s="1">
        <v>17.2</v>
      </c>
      <c r="AQ97" s="1">
        <v>10</v>
      </c>
      <c r="AR97" s="1">
        <v>0</v>
      </c>
      <c r="AS97" s="1">
        <v>1</v>
      </c>
    </row>
    <row r="98" spans="1:45" x14ac:dyDescent="0.2">
      <c r="A98" s="2" t="s">
        <v>776</v>
      </c>
      <c r="B98" s="5" t="s">
        <v>213</v>
      </c>
      <c r="C98" s="1" t="s">
        <v>776</v>
      </c>
      <c r="D98" s="1" t="s">
        <v>1213</v>
      </c>
      <c r="E98" s="1">
        <v>2</v>
      </c>
      <c r="F98" s="1">
        <v>13</v>
      </c>
      <c r="G98" s="1">
        <v>10</v>
      </c>
      <c r="H98" s="1">
        <v>0</v>
      </c>
      <c r="I98" s="1">
        <v>3</v>
      </c>
      <c r="J98" s="1">
        <v>24</v>
      </c>
      <c r="K98" s="1">
        <v>2</v>
      </c>
      <c r="L98" s="1">
        <v>1.21</v>
      </c>
      <c r="M98" s="1">
        <v>515.5</v>
      </c>
      <c r="N98" s="1">
        <v>1.3</v>
      </c>
      <c r="O98" s="1">
        <v>109</v>
      </c>
      <c r="P98" s="1" t="s">
        <v>1128</v>
      </c>
      <c r="Q98" s="1">
        <v>0</v>
      </c>
      <c r="R98" s="1">
        <v>-1</v>
      </c>
      <c r="S98" s="1">
        <v>20</v>
      </c>
      <c r="T98" s="1" t="s">
        <v>1126</v>
      </c>
      <c r="U98" s="1">
        <v>15</v>
      </c>
      <c r="V98" s="1">
        <v>0</v>
      </c>
      <c r="W98" s="1">
        <v>42.86</v>
      </c>
      <c r="X98" s="1">
        <v>0</v>
      </c>
      <c r="Y98" s="1">
        <v>56.42</v>
      </c>
      <c r="Z98" s="1">
        <v>0</v>
      </c>
      <c r="AA98" s="1">
        <v>0</v>
      </c>
      <c r="AB98" s="1">
        <v>0</v>
      </c>
      <c r="AC98" s="1">
        <v>4.32</v>
      </c>
      <c r="AD98" s="1">
        <v>39.26</v>
      </c>
      <c r="AE98" s="1">
        <v>0</v>
      </c>
      <c r="AF98" s="1">
        <v>0</v>
      </c>
      <c r="AG98" s="1">
        <v>0</v>
      </c>
      <c r="AH98" s="1">
        <v>150</v>
      </c>
      <c r="AI98" s="1">
        <v>0</v>
      </c>
      <c r="AJ98" s="1">
        <v>0</v>
      </c>
      <c r="AK98" s="1">
        <v>150</v>
      </c>
      <c r="AL98" s="1">
        <v>0</v>
      </c>
      <c r="AM98" s="1">
        <v>35.4</v>
      </c>
      <c r="AN98" s="1">
        <v>0</v>
      </c>
      <c r="AO98" s="1">
        <v>0</v>
      </c>
      <c r="AP98" s="1">
        <v>35.4</v>
      </c>
      <c r="AQ98" s="1">
        <v>6</v>
      </c>
      <c r="AR98" s="1">
        <v>0</v>
      </c>
      <c r="AS98" s="1">
        <v>1.3</v>
      </c>
    </row>
    <row r="99" spans="1:45" x14ac:dyDescent="0.2">
      <c r="A99" s="2" t="s">
        <v>777</v>
      </c>
      <c r="B99" s="5" t="s">
        <v>215</v>
      </c>
      <c r="C99" s="1" t="s">
        <v>777</v>
      </c>
      <c r="D99" s="1" t="s">
        <v>1214</v>
      </c>
      <c r="E99" s="1">
        <v>2</v>
      </c>
      <c r="F99" s="1">
        <v>10</v>
      </c>
      <c r="G99" s="1">
        <v>4</v>
      </c>
      <c r="H99" s="1">
        <v>1</v>
      </c>
      <c r="I99" s="1">
        <v>5</v>
      </c>
      <c r="J99" s="1">
        <v>16</v>
      </c>
      <c r="K99" s="1">
        <v>4</v>
      </c>
      <c r="L99" s="1">
        <v>0.93</v>
      </c>
      <c r="M99" s="1">
        <v>414.2</v>
      </c>
      <c r="N99" s="1">
        <v>1.2</v>
      </c>
      <c r="O99" s="1">
        <v>5</v>
      </c>
      <c r="P99" s="1" t="s">
        <v>1128</v>
      </c>
      <c r="Q99" s="1">
        <v>12.42</v>
      </c>
      <c r="R99" s="1">
        <v>21.72</v>
      </c>
      <c r="S99" s="1">
        <v>12.5</v>
      </c>
      <c r="T99" s="1" t="s">
        <v>1126</v>
      </c>
      <c r="U99" s="1">
        <v>15</v>
      </c>
      <c r="V99" s="1">
        <v>0</v>
      </c>
      <c r="W99" s="1">
        <v>7.14</v>
      </c>
      <c r="X99" s="1">
        <v>0</v>
      </c>
      <c r="Y99" s="1">
        <v>0</v>
      </c>
      <c r="Z99" s="1">
        <v>0</v>
      </c>
      <c r="AA99" s="1">
        <v>7.67</v>
      </c>
      <c r="AB99" s="1">
        <v>0</v>
      </c>
      <c r="AC99" s="1">
        <v>0</v>
      </c>
      <c r="AD99" s="1">
        <v>92.33</v>
      </c>
      <c r="AE99" s="1">
        <v>0</v>
      </c>
      <c r="AF99" s="1">
        <v>0</v>
      </c>
      <c r="AG99" s="1">
        <v>0</v>
      </c>
      <c r="AH99" s="1">
        <v>150</v>
      </c>
      <c r="AI99" s="1">
        <v>25</v>
      </c>
      <c r="AJ99" s="1">
        <v>0</v>
      </c>
      <c r="AK99" s="1">
        <v>175</v>
      </c>
      <c r="AL99" s="1">
        <v>0</v>
      </c>
      <c r="AM99" s="1">
        <v>7.37</v>
      </c>
      <c r="AN99" s="1">
        <v>0.03</v>
      </c>
      <c r="AO99" s="1">
        <v>0</v>
      </c>
      <c r="AP99" s="1">
        <v>7.4</v>
      </c>
      <c r="AQ99" s="1">
        <v>4</v>
      </c>
      <c r="AR99" s="1">
        <v>0</v>
      </c>
      <c r="AS99" s="1">
        <v>2</v>
      </c>
    </row>
    <row r="100" spans="1:45" x14ac:dyDescent="0.2">
      <c r="A100" s="2" t="s">
        <v>778</v>
      </c>
      <c r="B100" s="5" t="s">
        <v>217</v>
      </c>
      <c r="C100" s="1" t="s">
        <v>778</v>
      </c>
      <c r="D100" s="1" t="s">
        <v>1215</v>
      </c>
      <c r="E100" s="1">
        <v>7</v>
      </c>
      <c r="F100" s="1">
        <v>18</v>
      </c>
      <c r="G100" s="1">
        <v>10</v>
      </c>
      <c r="H100" s="1">
        <v>1</v>
      </c>
      <c r="I100" s="1">
        <v>7</v>
      </c>
      <c r="J100" s="1">
        <v>6</v>
      </c>
      <c r="K100" s="1">
        <v>0</v>
      </c>
      <c r="L100" s="1">
        <v>1.44</v>
      </c>
      <c r="M100" s="1">
        <v>826.7</v>
      </c>
      <c r="N100" s="1">
        <v>1.9</v>
      </c>
      <c r="O100" s="1">
        <v>32</v>
      </c>
      <c r="P100" s="1" t="s">
        <v>1123</v>
      </c>
      <c r="Q100" s="1">
        <v>0</v>
      </c>
      <c r="R100" s="1">
        <v>-1</v>
      </c>
      <c r="S100" s="1">
        <v>2.5</v>
      </c>
      <c r="T100" s="1" t="s">
        <v>1180</v>
      </c>
      <c r="U100" s="1">
        <v>15</v>
      </c>
      <c r="V100" s="1">
        <v>0</v>
      </c>
      <c r="W100" s="1">
        <v>14.29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15.13</v>
      </c>
      <c r="AE100" s="1">
        <v>84.87</v>
      </c>
      <c r="AF100" s="1">
        <v>0</v>
      </c>
      <c r="AG100" s="1">
        <v>575</v>
      </c>
      <c r="AH100" s="1">
        <v>0</v>
      </c>
      <c r="AI100" s="1">
        <v>600</v>
      </c>
      <c r="AJ100" s="1">
        <v>0</v>
      </c>
      <c r="AK100" s="1">
        <v>1175</v>
      </c>
      <c r="AL100" s="1">
        <v>2.13</v>
      </c>
      <c r="AM100" s="1">
        <v>0</v>
      </c>
      <c r="AN100" s="1">
        <v>14.58</v>
      </c>
      <c r="AO100" s="1">
        <v>0</v>
      </c>
      <c r="AP100" s="1">
        <v>16.72</v>
      </c>
      <c r="AQ100" s="1">
        <v>6</v>
      </c>
      <c r="AR100" s="1">
        <v>0</v>
      </c>
      <c r="AS100" s="1">
        <v>1</v>
      </c>
    </row>
    <row r="101" spans="1:45" x14ac:dyDescent="0.2">
      <c r="A101" s="6" t="s">
        <v>779</v>
      </c>
      <c r="B101" s="5" t="s">
        <v>219</v>
      </c>
      <c r="C101" s="1" t="s">
        <v>779</v>
      </c>
      <c r="D101" s="1" t="s">
        <v>1203</v>
      </c>
      <c r="E101" s="1">
        <v>2</v>
      </c>
      <c r="F101" s="1">
        <v>17</v>
      </c>
      <c r="G101" s="1">
        <v>3</v>
      </c>
      <c r="H101" s="1">
        <v>4</v>
      </c>
      <c r="I101" s="1">
        <v>10</v>
      </c>
      <c r="J101" s="1">
        <v>9</v>
      </c>
      <c r="K101" s="1">
        <v>0</v>
      </c>
      <c r="L101" s="1">
        <v>1.8</v>
      </c>
      <c r="M101" s="1">
        <v>578.9</v>
      </c>
      <c r="N101" s="1">
        <v>1.2</v>
      </c>
      <c r="O101" s="1">
        <v>54</v>
      </c>
      <c r="P101" s="1" t="s">
        <v>1128</v>
      </c>
      <c r="Q101" s="1">
        <v>9.36</v>
      </c>
      <c r="R101" s="1">
        <v>152.09</v>
      </c>
      <c r="S101" s="1">
        <v>10</v>
      </c>
      <c r="T101" s="1" t="s">
        <v>1180</v>
      </c>
      <c r="U101" s="1">
        <v>15</v>
      </c>
      <c r="V101" s="1">
        <v>0</v>
      </c>
      <c r="W101" s="1">
        <v>35.71</v>
      </c>
      <c r="X101" s="1">
        <v>0</v>
      </c>
      <c r="Y101" s="1">
        <v>15.27</v>
      </c>
      <c r="Z101" s="1">
        <v>0</v>
      </c>
      <c r="AA101" s="1">
        <v>0</v>
      </c>
      <c r="AB101" s="1">
        <v>0</v>
      </c>
      <c r="AC101" s="1">
        <v>0</v>
      </c>
      <c r="AD101" s="1">
        <v>84.73</v>
      </c>
      <c r="AE101" s="1">
        <v>0</v>
      </c>
      <c r="AF101" s="1">
        <v>0</v>
      </c>
      <c r="AG101" s="1">
        <v>0</v>
      </c>
      <c r="AH101" s="1">
        <v>525</v>
      </c>
      <c r="AI101" s="1">
        <v>0</v>
      </c>
      <c r="AJ101" s="1">
        <v>0</v>
      </c>
      <c r="AK101" s="1">
        <v>525</v>
      </c>
      <c r="AL101" s="1">
        <v>0</v>
      </c>
      <c r="AM101" s="1">
        <v>20.88</v>
      </c>
      <c r="AN101" s="1">
        <v>0</v>
      </c>
      <c r="AO101" s="1">
        <v>0</v>
      </c>
      <c r="AP101" s="1">
        <v>20.88</v>
      </c>
      <c r="AQ101" s="1">
        <v>11</v>
      </c>
      <c r="AR101" s="1">
        <v>0</v>
      </c>
      <c r="AS101" s="1">
        <v>1</v>
      </c>
    </row>
    <row r="102" spans="1:45" x14ac:dyDescent="0.2">
      <c r="A102" s="6" t="s">
        <v>780</v>
      </c>
      <c r="B102" s="5" t="s">
        <v>221</v>
      </c>
      <c r="C102" s="1" t="s">
        <v>780</v>
      </c>
      <c r="D102" s="1" t="s">
        <v>1216</v>
      </c>
      <c r="E102" s="1">
        <v>1</v>
      </c>
      <c r="F102" s="1">
        <v>9</v>
      </c>
      <c r="G102" s="1">
        <v>4</v>
      </c>
      <c r="H102" s="1">
        <v>0</v>
      </c>
      <c r="I102" s="1">
        <v>5</v>
      </c>
      <c r="J102" s="1">
        <v>13</v>
      </c>
      <c r="K102" s="1">
        <v>0</v>
      </c>
      <c r="L102" s="1">
        <v>1.1599999999999999</v>
      </c>
      <c r="M102" s="1">
        <v>637.9</v>
      </c>
      <c r="N102" s="1">
        <v>1.7</v>
      </c>
      <c r="O102" s="1">
        <v>55</v>
      </c>
      <c r="P102" s="1" t="s">
        <v>1128</v>
      </c>
      <c r="Q102" s="1">
        <v>11.66</v>
      </c>
      <c r="R102" s="1">
        <v>63.37</v>
      </c>
      <c r="S102" s="1">
        <v>10</v>
      </c>
      <c r="T102" s="1" t="s">
        <v>1180</v>
      </c>
      <c r="U102" s="1">
        <v>15</v>
      </c>
      <c r="V102" s="1">
        <v>0</v>
      </c>
      <c r="W102" s="1">
        <v>14.29</v>
      </c>
      <c r="X102" s="1">
        <v>0</v>
      </c>
      <c r="Y102" s="1">
        <v>18.97</v>
      </c>
      <c r="Z102" s="1">
        <v>0</v>
      </c>
      <c r="AA102" s="1">
        <v>0</v>
      </c>
      <c r="AB102" s="1">
        <v>0</v>
      </c>
      <c r="AC102" s="1">
        <v>0</v>
      </c>
      <c r="AD102" s="1">
        <v>81.03</v>
      </c>
      <c r="AE102" s="1">
        <v>0</v>
      </c>
      <c r="AF102" s="1">
        <v>0</v>
      </c>
      <c r="AG102" s="1">
        <v>0</v>
      </c>
      <c r="AH102" s="1">
        <v>525</v>
      </c>
      <c r="AI102" s="1">
        <v>0</v>
      </c>
      <c r="AJ102" s="1">
        <v>0</v>
      </c>
      <c r="AK102" s="1">
        <v>525</v>
      </c>
      <c r="AL102" s="1">
        <v>0</v>
      </c>
      <c r="AM102" s="1">
        <v>20.07</v>
      </c>
      <c r="AN102" s="1">
        <v>0</v>
      </c>
      <c r="AO102" s="1">
        <v>0</v>
      </c>
      <c r="AP102" s="1">
        <v>20.07</v>
      </c>
      <c r="AQ102" s="1">
        <v>12</v>
      </c>
      <c r="AR102" s="1">
        <v>0</v>
      </c>
      <c r="AS102" s="1">
        <v>1</v>
      </c>
    </row>
    <row r="103" spans="1:45" x14ac:dyDescent="0.2">
      <c r="A103" s="6" t="s">
        <v>781</v>
      </c>
      <c r="B103" s="5" t="s">
        <v>223</v>
      </c>
      <c r="C103" s="1" t="s">
        <v>781</v>
      </c>
      <c r="D103" s="1" t="s">
        <v>1217</v>
      </c>
      <c r="E103" s="1">
        <v>5</v>
      </c>
      <c r="F103" s="1">
        <v>16</v>
      </c>
      <c r="G103" s="1">
        <v>9</v>
      </c>
      <c r="H103" s="1">
        <v>1</v>
      </c>
      <c r="I103" s="1">
        <v>6</v>
      </c>
      <c r="J103" s="1">
        <v>8</v>
      </c>
      <c r="K103" s="1">
        <v>1</v>
      </c>
      <c r="L103" s="1">
        <v>2.89</v>
      </c>
      <c r="M103" s="1">
        <v>745.7</v>
      </c>
      <c r="N103" s="1">
        <v>1.2</v>
      </c>
      <c r="O103" s="1">
        <v>7</v>
      </c>
      <c r="P103" s="1" t="s">
        <v>1100</v>
      </c>
      <c r="Q103" s="1">
        <v>0</v>
      </c>
      <c r="R103" s="1">
        <v>-1</v>
      </c>
      <c r="S103" s="1">
        <v>10</v>
      </c>
      <c r="T103" s="1" t="s">
        <v>1205</v>
      </c>
      <c r="U103" s="1">
        <v>5</v>
      </c>
      <c r="V103" s="1" t="s">
        <v>1147</v>
      </c>
      <c r="W103" s="1">
        <v>0</v>
      </c>
      <c r="X103" s="1">
        <v>100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2300</v>
      </c>
      <c r="AH103" s="1">
        <v>0</v>
      </c>
      <c r="AI103" s="1">
        <v>0</v>
      </c>
      <c r="AJ103" s="1">
        <v>0</v>
      </c>
      <c r="AK103" s="1">
        <v>2300</v>
      </c>
      <c r="AL103" s="1">
        <v>1.85</v>
      </c>
      <c r="AM103" s="1">
        <v>0</v>
      </c>
      <c r="AN103" s="1">
        <v>0</v>
      </c>
      <c r="AO103" s="1">
        <v>0</v>
      </c>
      <c r="AP103" s="1">
        <v>1.85</v>
      </c>
      <c r="AQ103" s="1">
        <v>0</v>
      </c>
      <c r="AR103" s="1">
        <v>0</v>
      </c>
      <c r="AS103" s="1">
        <v>1</v>
      </c>
    </row>
    <row r="104" spans="1:45" x14ac:dyDescent="0.2">
      <c r="A104" s="6" t="s">
        <v>782</v>
      </c>
      <c r="B104" s="5" t="s">
        <v>225</v>
      </c>
      <c r="C104" s="1" t="s">
        <v>782</v>
      </c>
      <c r="D104" s="1" t="s">
        <v>1217</v>
      </c>
      <c r="E104" s="1">
        <v>3</v>
      </c>
      <c r="F104" s="1">
        <v>14</v>
      </c>
      <c r="G104" s="1">
        <v>10</v>
      </c>
      <c r="H104" s="1">
        <v>0</v>
      </c>
      <c r="I104" s="1">
        <v>4</v>
      </c>
      <c r="J104" s="1">
        <v>11</v>
      </c>
      <c r="K104" s="1">
        <v>0</v>
      </c>
      <c r="L104" s="1">
        <v>2.89</v>
      </c>
      <c r="M104" s="1">
        <v>745.7</v>
      </c>
      <c r="N104" s="1">
        <v>1.2</v>
      </c>
      <c r="O104" s="1">
        <v>7</v>
      </c>
      <c r="P104" s="1" t="s">
        <v>1100</v>
      </c>
      <c r="Q104" s="1">
        <v>10.75</v>
      </c>
      <c r="R104" s="1">
        <v>180.88</v>
      </c>
      <c r="S104" s="1">
        <v>12.5</v>
      </c>
      <c r="T104" s="1" t="s">
        <v>1205</v>
      </c>
      <c r="U104" s="1">
        <v>5</v>
      </c>
      <c r="V104" s="1" t="s">
        <v>1147</v>
      </c>
      <c r="W104" s="1">
        <v>7.14</v>
      </c>
      <c r="X104" s="1">
        <v>90.31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9.69</v>
      </c>
      <c r="AE104" s="1">
        <v>0</v>
      </c>
      <c r="AF104" s="1">
        <v>0</v>
      </c>
      <c r="AG104" s="1">
        <v>2300</v>
      </c>
      <c r="AH104" s="1">
        <v>0</v>
      </c>
      <c r="AI104" s="1">
        <v>0</v>
      </c>
      <c r="AJ104" s="1">
        <v>0</v>
      </c>
      <c r="AK104" s="1">
        <v>2300</v>
      </c>
      <c r="AL104" s="1">
        <v>1.85</v>
      </c>
      <c r="AM104" s="1">
        <v>0</v>
      </c>
      <c r="AN104" s="1">
        <v>0</v>
      </c>
      <c r="AO104" s="1">
        <v>0</v>
      </c>
      <c r="AP104" s="1">
        <v>1.85</v>
      </c>
      <c r="AQ104" s="1">
        <v>0</v>
      </c>
      <c r="AR104" s="1">
        <v>0</v>
      </c>
      <c r="AS104" s="1">
        <v>1</v>
      </c>
    </row>
    <row r="105" spans="1:45" x14ac:dyDescent="0.2">
      <c r="A105" s="2" t="s">
        <v>783</v>
      </c>
      <c r="B105" s="5" t="s">
        <v>227</v>
      </c>
      <c r="C105" s="1" t="s">
        <v>783</v>
      </c>
      <c r="D105" s="1" t="s">
        <v>1218</v>
      </c>
      <c r="E105" s="1">
        <v>3</v>
      </c>
      <c r="F105" s="1">
        <v>18</v>
      </c>
      <c r="G105" s="1">
        <v>4</v>
      </c>
      <c r="H105" s="1">
        <v>0</v>
      </c>
      <c r="I105" s="1">
        <v>14</v>
      </c>
      <c r="J105" s="1">
        <v>13</v>
      </c>
      <c r="K105" s="1">
        <v>0</v>
      </c>
      <c r="L105" s="1">
        <v>1.57</v>
      </c>
      <c r="M105" s="1">
        <v>558.20000000000005</v>
      </c>
      <c r="N105" s="1">
        <v>1.3</v>
      </c>
      <c r="O105" s="1">
        <v>17</v>
      </c>
      <c r="P105" s="1" t="s">
        <v>1149</v>
      </c>
      <c r="Q105" s="1">
        <v>6.16</v>
      </c>
      <c r="R105" s="1">
        <v>147.88</v>
      </c>
      <c r="S105" s="1">
        <v>15</v>
      </c>
      <c r="T105" s="1" t="s">
        <v>1205</v>
      </c>
      <c r="U105" s="1">
        <v>5</v>
      </c>
      <c r="V105" s="1" t="s">
        <v>1147</v>
      </c>
      <c r="W105" s="1">
        <v>7.14</v>
      </c>
      <c r="X105" s="1">
        <v>0</v>
      </c>
      <c r="Y105" s="1">
        <v>0</v>
      </c>
      <c r="Z105" s="1">
        <v>0</v>
      </c>
      <c r="AA105" s="1">
        <v>94.11</v>
      </c>
      <c r="AB105" s="1">
        <v>0</v>
      </c>
      <c r="AC105" s="1">
        <v>0</v>
      </c>
      <c r="AD105" s="1">
        <v>0</v>
      </c>
      <c r="AE105" s="1">
        <v>0</v>
      </c>
      <c r="AF105" s="1">
        <v>5.89</v>
      </c>
      <c r="AG105" s="1">
        <v>225</v>
      </c>
      <c r="AH105" s="1">
        <v>1625</v>
      </c>
      <c r="AI105" s="1">
        <v>0</v>
      </c>
      <c r="AJ105" s="1">
        <v>75</v>
      </c>
      <c r="AK105" s="1">
        <v>1925</v>
      </c>
      <c r="AL105" s="1">
        <v>9.06</v>
      </c>
      <c r="AM105" s="1">
        <v>9.91</v>
      </c>
      <c r="AN105" s="1">
        <v>0</v>
      </c>
      <c r="AO105" s="1">
        <v>2.4700000000000002</v>
      </c>
      <c r="AP105" s="1">
        <v>21.45</v>
      </c>
      <c r="AQ105" s="1">
        <v>1</v>
      </c>
      <c r="AR105" s="1">
        <v>6</v>
      </c>
      <c r="AS105" s="1">
        <v>1</v>
      </c>
    </row>
    <row r="106" spans="1:45" x14ac:dyDescent="0.2">
      <c r="A106" s="2" t="s">
        <v>784</v>
      </c>
      <c r="B106" s="5" t="s">
        <v>229</v>
      </c>
      <c r="C106" s="1" t="s">
        <v>784</v>
      </c>
      <c r="D106" s="1" t="s">
        <v>1218</v>
      </c>
      <c r="E106" s="1">
        <v>2</v>
      </c>
      <c r="F106" s="1">
        <v>7</v>
      </c>
      <c r="G106" s="1">
        <v>2</v>
      </c>
      <c r="H106" s="1">
        <v>1</v>
      </c>
      <c r="I106" s="1">
        <v>4</v>
      </c>
      <c r="J106" s="1">
        <v>7</v>
      </c>
      <c r="K106" s="1">
        <v>0</v>
      </c>
      <c r="L106" s="1">
        <v>1.57</v>
      </c>
      <c r="M106" s="1">
        <v>558.20000000000005</v>
      </c>
      <c r="N106" s="1">
        <v>1.3</v>
      </c>
      <c r="O106" s="1">
        <v>17</v>
      </c>
      <c r="P106" s="1" t="s">
        <v>1149</v>
      </c>
      <c r="Q106" s="1">
        <v>0</v>
      </c>
      <c r="R106" s="1">
        <v>-1</v>
      </c>
      <c r="S106" s="1">
        <v>20</v>
      </c>
      <c r="T106" s="1" t="s">
        <v>1180</v>
      </c>
      <c r="U106" s="1">
        <v>15</v>
      </c>
      <c r="V106" s="1">
        <v>0</v>
      </c>
      <c r="W106" s="1">
        <v>7.14</v>
      </c>
      <c r="X106" s="1">
        <v>0</v>
      </c>
      <c r="Y106" s="1">
        <v>0</v>
      </c>
      <c r="Z106" s="1">
        <v>0</v>
      </c>
      <c r="AA106" s="1">
        <v>91.98</v>
      </c>
      <c r="AB106" s="1">
        <v>0</v>
      </c>
      <c r="AC106" s="1">
        <v>0</v>
      </c>
      <c r="AD106" s="1">
        <v>0</v>
      </c>
      <c r="AE106" s="1">
        <v>8.02</v>
      </c>
      <c r="AF106" s="1">
        <v>0</v>
      </c>
      <c r="AG106" s="1">
        <v>175</v>
      </c>
      <c r="AH106" s="1">
        <v>2075</v>
      </c>
      <c r="AI106" s="1">
        <v>0</v>
      </c>
      <c r="AJ106" s="1">
        <v>0</v>
      </c>
      <c r="AK106" s="1">
        <v>2250</v>
      </c>
      <c r="AL106" s="1">
        <v>6.15</v>
      </c>
      <c r="AM106" s="1">
        <v>11.34</v>
      </c>
      <c r="AN106" s="1">
        <v>0</v>
      </c>
      <c r="AO106" s="1">
        <v>0</v>
      </c>
      <c r="AP106" s="1">
        <v>17.489999999999998</v>
      </c>
      <c r="AQ106" s="1">
        <v>0</v>
      </c>
      <c r="AR106" s="1">
        <v>4</v>
      </c>
      <c r="AS106" s="1">
        <v>1</v>
      </c>
    </row>
    <row r="107" spans="1:45" x14ac:dyDescent="0.2">
      <c r="A107" s="6" t="s">
        <v>785</v>
      </c>
      <c r="B107" s="5" t="s">
        <v>230</v>
      </c>
      <c r="C107" s="1" t="s">
        <v>785</v>
      </c>
      <c r="D107" s="1" t="s">
        <v>1101</v>
      </c>
      <c r="E107" s="1">
        <v>0</v>
      </c>
      <c r="F107" s="1">
        <v>19</v>
      </c>
      <c r="G107" s="1">
        <v>12</v>
      </c>
      <c r="H107" s="1">
        <v>4</v>
      </c>
      <c r="I107" s="1">
        <v>3</v>
      </c>
      <c r="J107" s="1">
        <v>12</v>
      </c>
      <c r="K107" s="1">
        <v>1</v>
      </c>
      <c r="L107" s="1">
        <v>0</v>
      </c>
      <c r="M107" s="1">
        <v>0</v>
      </c>
      <c r="N107" s="1">
        <v>0</v>
      </c>
      <c r="O107" s="1">
        <v>91</v>
      </c>
      <c r="P107" s="1" t="s">
        <v>1101</v>
      </c>
      <c r="Q107" s="1">
        <v>0</v>
      </c>
      <c r="R107" s="1">
        <v>-1</v>
      </c>
      <c r="S107" s="1">
        <v>22.5</v>
      </c>
      <c r="T107" s="1" t="s">
        <v>1180</v>
      </c>
      <c r="U107" s="1">
        <v>15</v>
      </c>
      <c r="V107" s="1">
        <v>0</v>
      </c>
      <c r="W107" s="1">
        <v>23.93</v>
      </c>
      <c r="X107" s="1">
        <v>0</v>
      </c>
      <c r="Y107" s="1">
        <v>41</v>
      </c>
      <c r="Z107" s="1">
        <v>0</v>
      </c>
      <c r="AA107" s="1">
        <v>0</v>
      </c>
      <c r="AB107" s="1">
        <v>0</v>
      </c>
      <c r="AC107" s="1">
        <v>0</v>
      </c>
      <c r="AD107" s="1">
        <v>59</v>
      </c>
      <c r="AE107" s="1">
        <v>0</v>
      </c>
      <c r="AF107" s="1">
        <v>0</v>
      </c>
      <c r="AG107" s="1">
        <v>0</v>
      </c>
      <c r="AH107" s="1">
        <v>150</v>
      </c>
      <c r="AI107" s="1">
        <v>0</v>
      </c>
      <c r="AJ107" s="1">
        <v>0</v>
      </c>
      <c r="AK107" s="1">
        <v>150</v>
      </c>
      <c r="AL107" s="1">
        <v>0</v>
      </c>
      <c r="AM107" s="1">
        <v>32.659999999999997</v>
      </c>
      <c r="AN107" s="1">
        <v>0</v>
      </c>
      <c r="AO107" s="1">
        <v>0</v>
      </c>
      <c r="AP107" s="1">
        <v>32.659999999999997</v>
      </c>
      <c r="AQ107" s="1">
        <v>6</v>
      </c>
      <c r="AR107" s="1">
        <v>0</v>
      </c>
      <c r="AS107" s="1">
        <v>2</v>
      </c>
    </row>
    <row r="108" spans="1:45" x14ac:dyDescent="0.2">
      <c r="A108" s="6" t="s">
        <v>786</v>
      </c>
      <c r="B108" s="5" t="s">
        <v>232</v>
      </c>
      <c r="C108" s="1" t="s">
        <v>786</v>
      </c>
      <c r="D108" s="1" t="s">
        <v>1219</v>
      </c>
      <c r="E108" s="1">
        <v>1</v>
      </c>
      <c r="F108" s="1">
        <v>20</v>
      </c>
      <c r="G108" s="1">
        <v>13</v>
      </c>
      <c r="H108" s="1">
        <v>5</v>
      </c>
      <c r="I108" s="1">
        <v>2</v>
      </c>
      <c r="J108" s="1">
        <v>7</v>
      </c>
      <c r="K108" s="1">
        <v>0</v>
      </c>
      <c r="L108" s="1">
        <v>5.47</v>
      </c>
      <c r="M108" s="1">
        <v>1391.2</v>
      </c>
      <c r="N108" s="1">
        <v>1.7</v>
      </c>
      <c r="O108" s="1">
        <v>91</v>
      </c>
      <c r="P108" s="1" t="s">
        <v>1128</v>
      </c>
      <c r="Q108" s="1">
        <v>0</v>
      </c>
      <c r="R108" s="1">
        <v>-1</v>
      </c>
      <c r="S108" s="1">
        <v>20</v>
      </c>
      <c r="T108" s="1" t="s">
        <v>1146</v>
      </c>
      <c r="U108" s="1">
        <v>15</v>
      </c>
      <c r="V108" s="1" t="s">
        <v>1147</v>
      </c>
      <c r="W108" s="1">
        <v>42.86</v>
      </c>
      <c r="X108" s="1">
        <v>0</v>
      </c>
      <c r="Y108" s="1">
        <v>23.82</v>
      </c>
      <c r="Z108" s="1">
        <v>0</v>
      </c>
      <c r="AA108" s="1">
        <v>0</v>
      </c>
      <c r="AB108" s="1">
        <v>7.99</v>
      </c>
      <c r="AC108" s="1">
        <v>0</v>
      </c>
      <c r="AD108" s="1">
        <v>68.2</v>
      </c>
      <c r="AE108" s="1">
        <v>0</v>
      </c>
      <c r="AF108" s="1">
        <v>0</v>
      </c>
      <c r="AG108" s="1">
        <v>0</v>
      </c>
      <c r="AH108" s="1">
        <v>300</v>
      </c>
      <c r="AI108" s="1">
        <v>0</v>
      </c>
      <c r="AJ108" s="1">
        <v>0</v>
      </c>
      <c r="AK108" s="1">
        <v>300</v>
      </c>
      <c r="AL108" s="1">
        <v>0</v>
      </c>
      <c r="AM108" s="1">
        <v>26.16</v>
      </c>
      <c r="AN108" s="1">
        <v>0</v>
      </c>
      <c r="AO108" s="1">
        <v>0</v>
      </c>
      <c r="AP108" s="1">
        <v>26.16</v>
      </c>
      <c r="AQ108" s="1">
        <v>6</v>
      </c>
      <c r="AR108" s="1">
        <v>0</v>
      </c>
      <c r="AS108" s="1">
        <v>2</v>
      </c>
    </row>
    <row r="109" spans="1:45" x14ac:dyDescent="0.2">
      <c r="A109" s="6" t="s">
        <v>787</v>
      </c>
      <c r="B109" s="5" t="s">
        <v>234</v>
      </c>
      <c r="C109" s="1" t="s">
        <v>787</v>
      </c>
      <c r="D109" s="1" t="s">
        <v>1219</v>
      </c>
      <c r="E109" s="1">
        <v>1</v>
      </c>
      <c r="F109" s="1">
        <v>19</v>
      </c>
      <c r="G109" s="1">
        <v>6</v>
      </c>
      <c r="H109" s="1">
        <v>5</v>
      </c>
      <c r="I109" s="1">
        <v>8</v>
      </c>
      <c r="J109" s="1">
        <v>7</v>
      </c>
      <c r="K109" s="1">
        <v>1</v>
      </c>
      <c r="L109" s="1">
        <v>5.47</v>
      </c>
      <c r="M109" s="1">
        <v>1391.2</v>
      </c>
      <c r="N109" s="1">
        <v>1.7</v>
      </c>
      <c r="O109" s="1">
        <v>91</v>
      </c>
      <c r="P109" s="1" t="s">
        <v>1128</v>
      </c>
      <c r="Q109" s="1">
        <v>0</v>
      </c>
      <c r="R109" s="1">
        <v>-1</v>
      </c>
      <c r="S109" s="1">
        <v>20</v>
      </c>
      <c r="T109" s="1" t="s">
        <v>1153</v>
      </c>
      <c r="U109" s="1">
        <v>30</v>
      </c>
      <c r="V109" s="1" t="s">
        <v>1154</v>
      </c>
      <c r="W109" s="1">
        <v>35.71</v>
      </c>
      <c r="X109" s="1">
        <v>25.7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74.3</v>
      </c>
      <c r="AE109" s="1">
        <v>0</v>
      </c>
      <c r="AF109" s="1">
        <v>0</v>
      </c>
      <c r="AG109" s="1">
        <v>1000</v>
      </c>
      <c r="AH109" s="1">
        <v>250</v>
      </c>
      <c r="AI109" s="1">
        <v>0</v>
      </c>
      <c r="AJ109" s="1">
        <v>0</v>
      </c>
      <c r="AK109" s="1">
        <v>1250</v>
      </c>
      <c r="AL109" s="1">
        <v>0.75</v>
      </c>
      <c r="AM109" s="1">
        <v>30.32</v>
      </c>
      <c r="AN109" s="1">
        <v>0</v>
      </c>
      <c r="AO109" s="1">
        <v>0</v>
      </c>
      <c r="AP109" s="1">
        <v>31.07</v>
      </c>
      <c r="AQ109" s="1">
        <v>4</v>
      </c>
      <c r="AR109" s="1">
        <v>0</v>
      </c>
      <c r="AS109" s="1">
        <v>2.5</v>
      </c>
    </row>
    <row r="110" spans="1:45" x14ac:dyDescent="0.2">
      <c r="A110" s="6" t="s">
        <v>788</v>
      </c>
      <c r="B110" s="5" t="s">
        <v>236</v>
      </c>
      <c r="C110" s="1" t="s">
        <v>788</v>
      </c>
      <c r="D110" s="1" t="s">
        <v>1211</v>
      </c>
      <c r="E110" s="1">
        <v>4</v>
      </c>
      <c r="F110" s="1">
        <v>17</v>
      </c>
      <c r="G110" s="1">
        <v>10</v>
      </c>
      <c r="H110" s="1">
        <v>1</v>
      </c>
      <c r="I110" s="1">
        <v>6</v>
      </c>
      <c r="J110" s="1">
        <v>4</v>
      </c>
      <c r="K110" s="1">
        <v>0</v>
      </c>
      <c r="L110" s="1">
        <v>2.73</v>
      </c>
      <c r="M110" s="1">
        <v>973.3</v>
      </c>
      <c r="N110" s="1">
        <v>1.7</v>
      </c>
      <c r="O110" s="1">
        <v>107</v>
      </c>
      <c r="P110" s="1" t="s">
        <v>1128</v>
      </c>
      <c r="Q110" s="1">
        <v>12.09</v>
      </c>
      <c r="R110" s="1">
        <v>-1</v>
      </c>
      <c r="S110" s="1">
        <v>20</v>
      </c>
      <c r="T110" s="1" t="s">
        <v>1126</v>
      </c>
      <c r="U110" s="1">
        <v>15</v>
      </c>
      <c r="V110" s="1">
        <v>0</v>
      </c>
      <c r="W110" s="1">
        <v>2.5</v>
      </c>
      <c r="X110" s="1">
        <v>2.2999999999999998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97.7</v>
      </c>
      <c r="AE110" s="1">
        <v>0</v>
      </c>
      <c r="AF110" s="1">
        <v>0</v>
      </c>
      <c r="AG110" s="1">
        <v>0</v>
      </c>
      <c r="AH110" s="1">
        <v>200</v>
      </c>
      <c r="AI110" s="1">
        <v>0</v>
      </c>
      <c r="AJ110" s="1">
        <v>0</v>
      </c>
      <c r="AK110" s="1">
        <v>200</v>
      </c>
      <c r="AL110" s="1">
        <v>0</v>
      </c>
      <c r="AM110" s="1">
        <v>20.079999999999998</v>
      </c>
      <c r="AN110" s="1">
        <v>0</v>
      </c>
      <c r="AO110" s="1">
        <v>0</v>
      </c>
      <c r="AP110" s="1">
        <v>20.079999999999998</v>
      </c>
      <c r="AQ110" s="1">
        <v>4</v>
      </c>
      <c r="AR110" s="1">
        <v>0</v>
      </c>
      <c r="AS110" s="1">
        <v>1</v>
      </c>
    </row>
    <row r="111" spans="1:45" x14ac:dyDescent="0.2">
      <c r="A111" s="2" t="s">
        <v>789</v>
      </c>
      <c r="B111" s="5" t="s">
        <v>238</v>
      </c>
      <c r="C111" s="1" t="s">
        <v>789</v>
      </c>
      <c r="D111" s="1" t="s">
        <v>1211</v>
      </c>
      <c r="E111" s="1">
        <v>3</v>
      </c>
      <c r="F111" s="1">
        <v>15</v>
      </c>
      <c r="G111" s="1">
        <v>8</v>
      </c>
      <c r="H111" s="1">
        <v>2</v>
      </c>
      <c r="I111" s="1">
        <v>5</v>
      </c>
      <c r="J111" s="1">
        <v>5</v>
      </c>
      <c r="K111" s="1">
        <v>0</v>
      </c>
      <c r="L111" s="1">
        <v>2.73</v>
      </c>
      <c r="M111" s="1">
        <v>973.3</v>
      </c>
      <c r="N111" s="1">
        <v>1.7</v>
      </c>
      <c r="O111" s="1">
        <v>107</v>
      </c>
      <c r="P111" s="1" t="s">
        <v>1128</v>
      </c>
      <c r="Q111" s="1">
        <v>16.399999999999999</v>
      </c>
      <c r="R111" s="1">
        <v>229.96</v>
      </c>
      <c r="S111" s="1">
        <v>25</v>
      </c>
      <c r="T111" s="1" t="s">
        <v>1180</v>
      </c>
      <c r="U111" s="1">
        <v>15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100</v>
      </c>
      <c r="AE111" s="1">
        <v>0</v>
      </c>
      <c r="AF111" s="1">
        <v>0</v>
      </c>
      <c r="AG111" s="1">
        <v>0</v>
      </c>
      <c r="AH111" s="1">
        <v>250</v>
      </c>
      <c r="AI111" s="1">
        <v>0</v>
      </c>
      <c r="AJ111" s="1">
        <v>0</v>
      </c>
      <c r="AK111" s="1">
        <v>250</v>
      </c>
      <c r="AL111" s="1">
        <v>0</v>
      </c>
      <c r="AM111" s="1">
        <v>22.41</v>
      </c>
      <c r="AN111" s="1">
        <v>0</v>
      </c>
      <c r="AO111" s="1">
        <v>0</v>
      </c>
      <c r="AP111" s="1">
        <v>22.41</v>
      </c>
      <c r="AQ111" s="1">
        <v>6</v>
      </c>
      <c r="AR111" s="1">
        <v>0</v>
      </c>
      <c r="AS111" s="1">
        <v>1</v>
      </c>
    </row>
    <row r="112" spans="1:45" x14ac:dyDescent="0.2">
      <c r="A112" s="6" t="s">
        <v>790</v>
      </c>
      <c r="B112" s="5" t="s">
        <v>240</v>
      </c>
      <c r="C112" s="1" t="s">
        <v>790</v>
      </c>
      <c r="D112" s="1" t="s">
        <v>1213</v>
      </c>
      <c r="E112" s="1">
        <v>3</v>
      </c>
      <c r="F112" s="1">
        <v>16</v>
      </c>
      <c r="G112" s="1">
        <v>9</v>
      </c>
      <c r="H112" s="1">
        <v>2</v>
      </c>
      <c r="I112" s="1">
        <v>5</v>
      </c>
      <c r="J112" s="1">
        <v>1</v>
      </c>
      <c r="K112" s="1">
        <v>0</v>
      </c>
      <c r="L112" s="1">
        <v>1.21</v>
      </c>
      <c r="M112" s="1">
        <v>515.5</v>
      </c>
      <c r="N112" s="1">
        <v>1.3</v>
      </c>
      <c r="O112" s="1">
        <v>109</v>
      </c>
      <c r="P112" s="1" t="s">
        <v>1128</v>
      </c>
      <c r="Q112" s="1">
        <v>16.559999999999999</v>
      </c>
      <c r="R112" s="1">
        <v>340.51</v>
      </c>
      <c r="S112" s="1">
        <v>25</v>
      </c>
      <c r="T112" s="1" t="s">
        <v>1180</v>
      </c>
      <c r="U112" s="1">
        <v>15</v>
      </c>
      <c r="V112" s="1">
        <v>0</v>
      </c>
      <c r="W112" s="1">
        <v>2.5</v>
      </c>
      <c r="X112" s="1">
        <v>0</v>
      </c>
      <c r="Y112" s="1">
        <v>3</v>
      </c>
      <c r="Z112" s="1">
        <v>0</v>
      </c>
      <c r="AA112" s="1">
        <v>0</v>
      </c>
      <c r="AB112" s="1">
        <v>0</v>
      </c>
      <c r="AC112" s="1">
        <v>0</v>
      </c>
      <c r="AD112" s="1">
        <v>97</v>
      </c>
      <c r="AE112" s="1">
        <v>0</v>
      </c>
      <c r="AF112" s="1">
        <v>0</v>
      </c>
      <c r="AG112" s="1">
        <v>0</v>
      </c>
      <c r="AH112" s="1">
        <v>150</v>
      </c>
      <c r="AI112" s="1">
        <v>0</v>
      </c>
      <c r="AJ112" s="1">
        <v>0</v>
      </c>
      <c r="AK112" s="1">
        <v>150</v>
      </c>
      <c r="AL112" s="1">
        <v>0</v>
      </c>
      <c r="AM112" s="1">
        <v>20.3</v>
      </c>
      <c r="AN112" s="1">
        <v>0</v>
      </c>
      <c r="AO112" s="1">
        <v>0</v>
      </c>
      <c r="AP112" s="1">
        <v>20.3</v>
      </c>
      <c r="AQ112" s="1">
        <v>4</v>
      </c>
      <c r="AR112" s="1">
        <v>0</v>
      </c>
      <c r="AS112" s="1">
        <v>1</v>
      </c>
    </row>
    <row r="113" spans="1:45" x14ac:dyDescent="0.2">
      <c r="A113" s="2" t="s">
        <v>791</v>
      </c>
      <c r="B113" s="5" t="s">
        <v>241</v>
      </c>
      <c r="C113" s="1" t="s">
        <v>791</v>
      </c>
      <c r="D113" s="1" t="s">
        <v>1220</v>
      </c>
      <c r="E113" s="1">
        <v>3</v>
      </c>
      <c r="F113" s="1">
        <v>16</v>
      </c>
      <c r="G113" s="1">
        <v>12</v>
      </c>
      <c r="H113" s="1">
        <v>1</v>
      </c>
      <c r="I113" s="1">
        <v>3</v>
      </c>
      <c r="J113" s="1">
        <v>18</v>
      </c>
      <c r="K113" s="1">
        <v>2</v>
      </c>
      <c r="L113" s="1">
        <v>0.49</v>
      </c>
      <c r="M113" s="1">
        <v>338</v>
      </c>
      <c r="N113" s="1">
        <v>1.4</v>
      </c>
      <c r="O113" s="1">
        <v>11</v>
      </c>
      <c r="P113" s="1" t="s">
        <v>1100</v>
      </c>
      <c r="Q113" s="1">
        <v>16.45</v>
      </c>
      <c r="R113" s="1">
        <v>335.54</v>
      </c>
      <c r="S113" s="1">
        <v>10</v>
      </c>
      <c r="T113" s="1" t="s">
        <v>1205</v>
      </c>
      <c r="U113" s="1">
        <v>5</v>
      </c>
      <c r="V113" s="1" t="s">
        <v>1147</v>
      </c>
      <c r="W113" s="1">
        <v>4.6399999999999997</v>
      </c>
      <c r="X113" s="1">
        <v>95.05</v>
      </c>
      <c r="Y113" s="1">
        <v>2.09</v>
      </c>
      <c r="Z113" s="1">
        <v>0</v>
      </c>
      <c r="AA113" s="1">
        <v>0</v>
      </c>
      <c r="AB113" s="1">
        <v>0</v>
      </c>
      <c r="AC113" s="1">
        <v>0</v>
      </c>
      <c r="AD113" s="1">
        <v>2.86</v>
      </c>
      <c r="AE113" s="1">
        <v>0</v>
      </c>
      <c r="AF113" s="1">
        <v>0</v>
      </c>
      <c r="AG113" s="1">
        <v>0</v>
      </c>
      <c r="AH113" s="1">
        <v>0</v>
      </c>
      <c r="AI113" s="1">
        <v>225</v>
      </c>
      <c r="AJ113" s="1">
        <v>0</v>
      </c>
      <c r="AK113" s="1">
        <v>225</v>
      </c>
      <c r="AL113" s="1">
        <v>0</v>
      </c>
      <c r="AM113" s="1">
        <v>0</v>
      </c>
      <c r="AN113" s="1">
        <v>21.45</v>
      </c>
      <c r="AO113" s="1">
        <v>0</v>
      </c>
      <c r="AP113" s="1">
        <v>21.45</v>
      </c>
      <c r="AQ113" s="1">
        <v>0</v>
      </c>
      <c r="AR113" s="1">
        <v>0</v>
      </c>
      <c r="AS113" s="1">
        <v>1</v>
      </c>
    </row>
    <row r="114" spans="1:45" x14ac:dyDescent="0.2">
      <c r="A114" s="2" t="s">
        <v>792</v>
      </c>
      <c r="B114" s="5" t="s">
        <v>243</v>
      </c>
      <c r="C114" s="1" t="s">
        <v>792</v>
      </c>
      <c r="D114" s="1" t="s">
        <v>1215</v>
      </c>
      <c r="E114" s="1">
        <v>5</v>
      </c>
      <c r="F114" s="1">
        <v>29</v>
      </c>
      <c r="G114" s="1">
        <v>15</v>
      </c>
      <c r="H114" s="1">
        <v>2</v>
      </c>
      <c r="I114" s="1">
        <v>12</v>
      </c>
      <c r="J114" s="1">
        <v>8</v>
      </c>
      <c r="K114" s="1">
        <v>4</v>
      </c>
      <c r="L114" s="1">
        <v>1.44</v>
      </c>
      <c r="M114" s="1">
        <v>826.7</v>
      </c>
      <c r="N114" s="1">
        <v>1.9</v>
      </c>
      <c r="O114" s="1">
        <v>32</v>
      </c>
      <c r="P114" s="1" t="s">
        <v>1123</v>
      </c>
      <c r="Q114" s="1">
        <v>4.5999999999999996</v>
      </c>
      <c r="R114" s="1">
        <v>160.33000000000001</v>
      </c>
      <c r="S114" s="1">
        <v>0</v>
      </c>
      <c r="T114" s="1" t="s">
        <v>1156</v>
      </c>
      <c r="U114" s="1">
        <v>1</v>
      </c>
      <c r="V114" s="1" t="s">
        <v>1157</v>
      </c>
      <c r="W114" s="1">
        <v>50</v>
      </c>
      <c r="X114" s="1">
        <v>21.41</v>
      </c>
      <c r="Y114" s="1">
        <v>0</v>
      </c>
      <c r="Z114" s="1">
        <v>0</v>
      </c>
      <c r="AA114" s="1">
        <v>0</v>
      </c>
      <c r="AB114" s="1">
        <v>0</v>
      </c>
      <c r="AC114" s="1">
        <v>23.26</v>
      </c>
      <c r="AD114" s="1">
        <v>1.4</v>
      </c>
      <c r="AE114" s="1">
        <v>53.94</v>
      </c>
      <c r="AF114" s="1">
        <v>0</v>
      </c>
      <c r="AG114" s="1">
        <v>425</v>
      </c>
      <c r="AH114" s="1">
        <v>25</v>
      </c>
      <c r="AI114" s="1">
        <v>1825</v>
      </c>
      <c r="AJ114" s="1">
        <v>0</v>
      </c>
      <c r="AK114" s="1">
        <v>2275</v>
      </c>
      <c r="AL114" s="1">
        <v>1.43</v>
      </c>
      <c r="AM114" s="1">
        <v>7.0000000000000007E-2</v>
      </c>
      <c r="AN114" s="1">
        <v>17.12</v>
      </c>
      <c r="AO114" s="1">
        <v>0</v>
      </c>
      <c r="AP114" s="1">
        <v>18.62</v>
      </c>
      <c r="AQ114" s="1">
        <v>1</v>
      </c>
      <c r="AR114" s="1">
        <v>0</v>
      </c>
      <c r="AS114" s="1">
        <v>2</v>
      </c>
    </row>
    <row r="115" spans="1:45" x14ac:dyDescent="0.2">
      <c r="A115" s="6" t="s">
        <v>793</v>
      </c>
      <c r="B115" s="5" t="s">
        <v>245</v>
      </c>
      <c r="C115" s="1" t="s">
        <v>793</v>
      </c>
      <c r="D115" s="1" t="s">
        <v>1216</v>
      </c>
      <c r="E115" s="1">
        <v>1</v>
      </c>
      <c r="F115" s="1">
        <v>21</v>
      </c>
      <c r="G115" s="1">
        <v>12</v>
      </c>
      <c r="H115" s="1">
        <v>2</v>
      </c>
      <c r="I115" s="1">
        <v>7</v>
      </c>
      <c r="J115" s="1">
        <v>16</v>
      </c>
      <c r="K115" s="1">
        <v>0</v>
      </c>
      <c r="L115" s="1">
        <v>1.1599999999999999</v>
      </c>
      <c r="M115" s="1">
        <v>637.9</v>
      </c>
      <c r="N115" s="1">
        <v>1.7</v>
      </c>
      <c r="O115" s="1">
        <v>55</v>
      </c>
      <c r="P115" s="1" t="s">
        <v>1128</v>
      </c>
      <c r="Q115" s="1">
        <v>5.17</v>
      </c>
      <c r="R115" s="1">
        <v>274.5</v>
      </c>
      <c r="S115" s="1">
        <v>2.5</v>
      </c>
      <c r="T115" s="1" t="s">
        <v>1173</v>
      </c>
      <c r="U115" s="1">
        <v>-999</v>
      </c>
      <c r="V115" s="1" t="s">
        <v>1174</v>
      </c>
      <c r="W115" s="1">
        <v>47.5</v>
      </c>
      <c r="X115" s="1">
        <v>0</v>
      </c>
      <c r="Y115" s="1">
        <v>26.53</v>
      </c>
      <c r="Z115" s="1">
        <v>28.24</v>
      </c>
      <c r="AA115" s="1">
        <v>0</v>
      </c>
      <c r="AB115" s="1">
        <v>0</v>
      </c>
      <c r="AC115" s="1">
        <v>0</v>
      </c>
      <c r="AD115" s="1">
        <v>45.22</v>
      </c>
      <c r="AE115" s="1">
        <v>0</v>
      </c>
      <c r="AF115" s="1">
        <v>0</v>
      </c>
      <c r="AG115" s="1">
        <v>0</v>
      </c>
      <c r="AH115" s="1">
        <v>850</v>
      </c>
      <c r="AI115" s="1">
        <v>50</v>
      </c>
      <c r="AJ115" s="1">
        <v>25</v>
      </c>
      <c r="AK115" s="1">
        <v>925</v>
      </c>
      <c r="AL115" s="1">
        <v>0</v>
      </c>
      <c r="AM115" s="1">
        <v>14.55</v>
      </c>
      <c r="AN115" s="1">
        <v>7.32</v>
      </c>
      <c r="AO115" s="1">
        <v>4.34</v>
      </c>
      <c r="AP115" s="1">
        <v>26.21</v>
      </c>
      <c r="AQ115" s="1">
        <v>8</v>
      </c>
      <c r="AR115" s="1">
        <v>0</v>
      </c>
      <c r="AS115" s="1">
        <v>1.3</v>
      </c>
    </row>
    <row r="116" spans="1:45" x14ac:dyDescent="0.2">
      <c r="A116" s="2" t="s">
        <v>794</v>
      </c>
      <c r="B116" s="5" t="s">
        <v>247</v>
      </c>
      <c r="C116" s="1" t="s">
        <v>794</v>
      </c>
      <c r="D116" s="1" t="s">
        <v>1221</v>
      </c>
      <c r="E116" s="1">
        <v>5</v>
      </c>
      <c r="F116" s="1">
        <v>21</v>
      </c>
      <c r="G116" s="1">
        <v>14</v>
      </c>
      <c r="H116" s="1">
        <v>2</v>
      </c>
      <c r="I116" s="1">
        <v>5</v>
      </c>
      <c r="J116" s="1">
        <v>10</v>
      </c>
      <c r="K116" s="1">
        <v>0</v>
      </c>
      <c r="L116" s="1">
        <v>0.96</v>
      </c>
      <c r="M116" s="1">
        <v>582.29999999999995</v>
      </c>
      <c r="N116" s="1">
        <v>1.7</v>
      </c>
      <c r="O116" s="1">
        <v>38</v>
      </c>
      <c r="P116" s="1" t="s">
        <v>1186</v>
      </c>
      <c r="Q116" s="1">
        <v>5.24</v>
      </c>
      <c r="R116" s="1">
        <v>263.29000000000002</v>
      </c>
      <c r="S116" s="1">
        <v>2.5</v>
      </c>
      <c r="T116" s="1" t="s">
        <v>1173</v>
      </c>
      <c r="U116" s="1">
        <v>-999</v>
      </c>
      <c r="V116" s="1" t="s">
        <v>1174</v>
      </c>
      <c r="W116" s="1">
        <v>35.71</v>
      </c>
      <c r="X116" s="1">
        <v>0</v>
      </c>
      <c r="Y116" s="1">
        <v>0</v>
      </c>
      <c r="Z116" s="1">
        <v>54.95</v>
      </c>
      <c r="AA116" s="1">
        <v>0</v>
      </c>
      <c r="AB116" s="1">
        <v>45.05</v>
      </c>
      <c r="AC116" s="1">
        <v>0</v>
      </c>
      <c r="AD116" s="1">
        <v>0</v>
      </c>
      <c r="AE116" s="1">
        <v>0</v>
      </c>
      <c r="AF116" s="1">
        <v>0</v>
      </c>
      <c r="AG116" s="1">
        <v>50</v>
      </c>
      <c r="AH116" s="1">
        <v>0</v>
      </c>
      <c r="AI116" s="1">
        <v>50</v>
      </c>
      <c r="AJ116" s="1">
        <v>300</v>
      </c>
      <c r="AK116" s="1">
        <v>400</v>
      </c>
      <c r="AL116" s="1">
        <v>1.07</v>
      </c>
      <c r="AM116" s="1">
        <v>0</v>
      </c>
      <c r="AN116" s="1">
        <v>4.68</v>
      </c>
      <c r="AO116" s="1">
        <v>29.97</v>
      </c>
      <c r="AP116" s="1">
        <v>35.729999999999997</v>
      </c>
      <c r="AQ116" s="1">
        <v>11</v>
      </c>
      <c r="AR116" s="1">
        <v>0</v>
      </c>
      <c r="AS116" s="1">
        <v>1.5</v>
      </c>
    </row>
    <row r="117" spans="1:45" x14ac:dyDescent="0.2">
      <c r="A117" s="6" t="s">
        <v>795</v>
      </c>
      <c r="B117" s="5" t="s">
        <v>249</v>
      </c>
      <c r="C117" s="1" t="s">
        <v>795</v>
      </c>
      <c r="D117" s="1" t="s">
        <v>1217</v>
      </c>
      <c r="E117" s="1">
        <v>7</v>
      </c>
      <c r="F117" s="1">
        <v>18</v>
      </c>
      <c r="G117" s="1">
        <v>3</v>
      </c>
      <c r="H117" s="1">
        <v>2</v>
      </c>
      <c r="I117" s="1">
        <v>13</v>
      </c>
      <c r="J117" s="1">
        <v>23</v>
      </c>
      <c r="K117" s="1">
        <v>2</v>
      </c>
      <c r="L117" s="1">
        <v>2.89</v>
      </c>
      <c r="M117" s="1">
        <v>745.7</v>
      </c>
      <c r="N117" s="1">
        <v>1.2</v>
      </c>
      <c r="O117" s="1">
        <v>7</v>
      </c>
      <c r="P117" s="1" t="s">
        <v>1100</v>
      </c>
      <c r="Q117" s="1">
        <v>9.1199999999999992</v>
      </c>
      <c r="R117" s="1">
        <v>159.87</v>
      </c>
      <c r="S117" s="1">
        <v>5</v>
      </c>
      <c r="T117" s="1" t="s">
        <v>1146</v>
      </c>
      <c r="U117" s="1">
        <v>15</v>
      </c>
      <c r="V117" s="1" t="s">
        <v>1147</v>
      </c>
      <c r="W117" s="1">
        <v>59.64</v>
      </c>
      <c r="X117" s="1">
        <v>60.04</v>
      </c>
      <c r="Y117" s="1">
        <v>6.66</v>
      </c>
      <c r="Z117" s="1">
        <v>0</v>
      </c>
      <c r="AA117" s="1">
        <v>0</v>
      </c>
      <c r="AB117" s="1">
        <v>33.299999999999997</v>
      </c>
      <c r="AC117" s="1">
        <v>0</v>
      </c>
      <c r="AD117" s="1">
        <v>0</v>
      </c>
      <c r="AE117" s="1">
        <v>0</v>
      </c>
      <c r="AF117" s="1">
        <v>0</v>
      </c>
      <c r="AG117" s="1">
        <v>650</v>
      </c>
      <c r="AH117" s="1">
        <v>0</v>
      </c>
      <c r="AI117" s="1">
        <v>0</v>
      </c>
      <c r="AJ117" s="1">
        <v>150</v>
      </c>
      <c r="AK117" s="1">
        <v>800</v>
      </c>
      <c r="AL117" s="1">
        <v>19.489999999999998</v>
      </c>
      <c r="AM117" s="1">
        <v>0</v>
      </c>
      <c r="AN117" s="1">
        <v>0</v>
      </c>
      <c r="AO117" s="1">
        <v>1.6</v>
      </c>
      <c r="AP117" s="1">
        <v>21.09</v>
      </c>
      <c r="AQ117" s="1">
        <v>1</v>
      </c>
      <c r="AR117" s="1">
        <v>10</v>
      </c>
      <c r="AS117" s="1">
        <v>2</v>
      </c>
    </row>
    <row r="118" spans="1:45" x14ac:dyDescent="0.2">
      <c r="A118" s="2" t="s">
        <v>796</v>
      </c>
      <c r="B118" s="5" t="s">
        <v>251</v>
      </c>
      <c r="C118" s="1" t="s">
        <v>796</v>
      </c>
      <c r="D118" s="1" t="s">
        <v>1217</v>
      </c>
      <c r="E118" s="1">
        <v>3</v>
      </c>
      <c r="F118" s="1">
        <v>10</v>
      </c>
      <c r="G118" s="1">
        <v>5</v>
      </c>
      <c r="H118" s="1">
        <v>0</v>
      </c>
      <c r="I118" s="1">
        <v>5</v>
      </c>
      <c r="J118" s="1">
        <v>7</v>
      </c>
      <c r="K118" s="1">
        <v>2</v>
      </c>
      <c r="L118" s="1">
        <v>2.89</v>
      </c>
      <c r="M118" s="1">
        <v>745.7</v>
      </c>
      <c r="N118" s="1">
        <v>1.2</v>
      </c>
      <c r="O118" s="1">
        <v>7</v>
      </c>
      <c r="P118" s="1" t="s">
        <v>1100</v>
      </c>
      <c r="Q118" s="1">
        <v>7.97</v>
      </c>
      <c r="R118" s="1">
        <v>161.41</v>
      </c>
      <c r="S118" s="1">
        <v>12.5</v>
      </c>
      <c r="T118" s="1" t="s">
        <v>1180</v>
      </c>
      <c r="U118" s="1">
        <v>15</v>
      </c>
      <c r="V118" s="1">
        <v>0</v>
      </c>
      <c r="W118" s="1">
        <v>47.5</v>
      </c>
      <c r="X118" s="1">
        <v>42.96</v>
      </c>
      <c r="Y118" s="1">
        <v>0</v>
      </c>
      <c r="Z118" s="1">
        <v>0</v>
      </c>
      <c r="AA118" s="1">
        <v>0</v>
      </c>
      <c r="AB118" s="1">
        <v>26.88</v>
      </c>
      <c r="AC118" s="1">
        <v>0</v>
      </c>
      <c r="AD118" s="1">
        <v>30.16</v>
      </c>
      <c r="AE118" s="1">
        <v>0</v>
      </c>
      <c r="AF118" s="1">
        <v>0</v>
      </c>
      <c r="AG118" s="1">
        <v>200</v>
      </c>
      <c r="AH118" s="1">
        <v>25</v>
      </c>
      <c r="AI118" s="1">
        <v>0</v>
      </c>
      <c r="AJ118" s="1">
        <v>0</v>
      </c>
      <c r="AK118" s="1">
        <v>225</v>
      </c>
      <c r="AL118" s="1">
        <v>12.08</v>
      </c>
      <c r="AM118" s="1">
        <v>0.1</v>
      </c>
      <c r="AN118" s="1">
        <v>0</v>
      </c>
      <c r="AO118" s="1">
        <v>0</v>
      </c>
      <c r="AP118" s="1">
        <v>12.17</v>
      </c>
      <c r="AQ118" s="1">
        <v>0</v>
      </c>
      <c r="AR118" s="1">
        <v>8</v>
      </c>
      <c r="AS118" s="1">
        <v>1</v>
      </c>
    </row>
    <row r="119" spans="1:45" x14ac:dyDescent="0.2">
      <c r="A119" s="2" t="s">
        <v>797</v>
      </c>
      <c r="B119" s="5" t="s">
        <v>252</v>
      </c>
      <c r="C119" s="1" t="s">
        <v>797</v>
      </c>
      <c r="D119" s="1" t="s">
        <v>1222</v>
      </c>
      <c r="E119" s="1">
        <v>1</v>
      </c>
      <c r="F119" s="1">
        <v>6</v>
      </c>
      <c r="G119" s="1">
        <v>2</v>
      </c>
      <c r="H119" s="1">
        <v>0</v>
      </c>
      <c r="I119" s="1">
        <v>4</v>
      </c>
      <c r="J119" s="1">
        <v>3</v>
      </c>
      <c r="K119" s="1">
        <v>0</v>
      </c>
      <c r="L119" s="1">
        <v>0.92</v>
      </c>
      <c r="M119" s="1">
        <v>507.1</v>
      </c>
      <c r="N119" s="1">
        <v>1.5</v>
      </c>
      <c r="O119" s="1">
        <v>30</v>
      </c>
      <c r="P119" s="1" t="s">
        <v>1137</v>
      </c>
      <c r="Q119" s="1">
        <v>7.56</v>
      </c>
      <c r="R119" s="1">
        <v>150.84</v>
      </c>
      <c r="S119" s="1">
        <v>15</v>
      </c>
      <c r="T119" s="1" t="s">
        <v>1146</v>
      </c>
      <c r="U119" s="1">
        <v>15</v>
      </c>
      <c r="V119" s="1" t="s">
        <v>1147</v>
      </c>
      <c r="W119" s="1">
        <v>23.93</v>
      </c>
      <c r="X119" s="1">
        <v>0</v>
      </c>
      <c r="Y119" s="1">
        <v>0</v>
      </c>
      <c r="Z119" s="1">
        <v>0</v>
      </c>
      <c r="AA119" s="1">
        <v>0</v>
      </c>
      <c r="AB119" s="1">
        <v>31.8</v>
      </c>
      <c r="AC119" s="1">
        <v>68.2</v>
      </c>
      <c r="AD119" s="1">
        <v>0</v>
      </c>
      <c r="AE119" s="1">
        <v>0</v>
      </c>
      <c r="AF119" s="1">
        <v>0</v>
      </c>
      <c r="AG119" s="1">
        <v>50</v>
      </c>
      <c r="AH119" s="1">
        <v>1025</v>
      </c>
      <c r="AI119" s="1">
        <v>0</v>
      </c>
      <c r="AJ119" s="1">
        <v>0</v>
      </c>
      <c r="AK119" s="1">
        <v>1075</v>
      </c>
      <c r="AL119" s="1">
        <v>4.8600000000000003</v>
      </c>
      <c r="AM119" s="1">
        <v>12.16</v>
      </c>
      <c r="AN119" s="1">
        <v>0</v>
      </c>
      <c r="AO119" s="1">
        <v>0</v>
      </c>
      <c r="AP119" s="1">
        <v>17.03</v>
      </c>
      <c r="AQ119" s="1">
        <v>2</v>
      </c>
      <c r="AR119" s="1">
        <v>1</v>
      </c>
      <c r="AS119" s="1">
        <v>1</v>
      </c>
    </row>
    <row r="120" spans="1:45" x14ac:dyDescent="0.2">
      <c r="A120" s="2" t="s">
        <v>798</v>
      </c>
      <c r="B120" s="5" t="s">
        <v>253</v>
      </c>
      <c r="C120" s="1" t="s">
        <v>798</v>
      </c>
      <c r="D120" s="1" t="s">
        <v>1223</v>
      </c>
      <c r="E120" s="1">
        <v>4</v>
      </c>
      <c r="F120" s="1">
        <v>6</v>
      </c>
      <c r="G120" s="1">
        <v>2</v>
      </c>
      <c r="H120" s="1">
        <v>1</v>
      </c>
      <c r="I120" s="1">
        <v>3</v>
      </c>
      <c r="J120" s="1">
        <v>29</v>
      </c>
      <c r="K120" s="1">
        <v>6</v>
      </c>
      <c r="L120" s="1">
        <v>1.21</v>
      </c>
      <c r="M120" s="1">
        <v>651.9</v>
      </c>
      <c r="N120" s="1">
        <v>1.7</v>
      </c>
      <c r="O120" s="1">
        <v>23</v>
      </c>
      <c r="P120" s="1" t="s">
        <v>1137</v>
      </c>
      <c r="Q120" s="1">
        <v>9.6</v>
      </c>
      <c r="R120" s="1">
        <v>154.56</v>
      </c>
      <c r="S120" s="1">
        <v>17.5</v>
      </c>
      <c r="T120" s="1" t="s">
        <v>1180</v>
      </c>
      <c r="U120" s="1">
        <v>15</v>
      </c>
      <c r="V120" s="1">
        <v>0</v>
      </c>
      <c r="W120" s="1">
        <v>23.93</v>
      </c>
      <c r="X120" s="1">
        <v>0</v>
      </c>
      <c r="Y120" s="1">
        <v>24.09</v>
      </c>
      <c r="Z120" s="1">
        <v>0</v>
      </c>
      <c r="AA120" s="1">
        <v>0</v>
      </c>
      <c r="AB120" s="1">
        <v>0</v>
      </c>
      <c r="AC120" s="1">
        <v>75.91</v>
      </c>
      <c r="AD120" s="1">
        <v>0</v>
      </c>
      <c r="AE120" s="1">
        <v>0</v>
      </c>
      <c r="AF120" s="1">
        <v>0</v>
      </c>
      <c r="AG120" s="1">
        <v>300</v>
      </c>
      <c r="AH120" s="1">
        <v>650</v>
      </c>
      <c r="AI120" s="1">
        <v>25</v>
      </c>
      <c r="AJ120" s="1">
        <v>0</v>
      </c>
      <c r="AK120" s="1">
        <v>975</v>
      </c>
      <c r="AL120" s="1">
        <v>3.8</v>
      </c>
      <c r="AM120" s="1">
        <v>8.43</v>
      </c>
      <c r="AN120" s="1">
        <v>0.2</v>
      </c>
      <c r="AO120" s="1">
        <v>0</v>
      </c>
      <c r="AP120" s="1">
        <v>12.43</v>
      </c>
      <c r="AQ120" s="1">
        <v>1</v>
      </c>
      <c r="AR120" s="1">
        <v>1</v>
      </c>
      <c r="AS120" s="1">
        <v>2</v>
      </c>
    </row>
    <row r="121" spans="1:45" x14ac:dyDescent="0.2">
      <c r="A121" s="2" t="s">
        <v>799</v>
      </c>
      <c r="B121" s="5" t="s">
        <v>255</v>
      </c>
      <c r="C121" s="1" t="s">
        <v>799</v>
      </c>
      <c r="D121" s="1" t="s">
        <v>1224</v>
      </c>
      <c r="E121" s="1">
        <v>2</v>
      </c>
      <c r="F121" s="1">
        <v>9</v>
      </c>
      <c r="G121" s="1">
        <v>3</v>
      </c>
      <c r="H121" s="1">
        <v>1</v>
      </c>
      <c r="I121" s="1">
        <v>5</v>
      </c>
      <c r="J121" s="1">
        <v>18</v>
      </c>
      <c r="K121" s="1">
        <v>1</v>
      </c>
      <c r="L121" s="1">
        <v>1.1499999999999999</v>
      </c>
      <c r="M121" s="1">
        <v>699.9</v>
      </c>
      <c r="N121" s="1">
        <v>1.8</v>
      </c>
      <c r="O121" s="1">
        <v>32</v>
      </c>
      <c r="P121" s="1" t="s">
        <v>1141</v>
      </c>
      <c r="Q121" s="1">
        <v>18.32</v>
      </c>
      <c r="R121" s="1">
        <v>141.19999999999999</v>
      </c>
      <c r="S121" s="1">
        <v>17.5</v>
      </c>
      <c r="T121" s="1" t="s">
        <v>1146</v>
      </c>
      <c r="U121" s="1">
        <v>15</v>
      </c>
      <c r="V121" s="1" t="s">
        <v>1147</v>
      </c>
      <c r="W121" s="1">
        <v>23.93</v>
      </c>
      <c r="X121" s="1">
        <v>0</v>
      </c>
      <c r="Y121" s="1">
        <v>0</v>
      </c>
      <c r="Z121" s="1">
        <v>0</v>
      </c>
      <c r="AA121" s="1">
        <v>0</v>
      </c>
      <c r="AB121" s="1">
        <v>67.400000000000006</v>
      </c>
      <c r="AC121" s="1">
        <v>0</v>
      </c>
      <c r="AD121" s="1">
        <v>32.6</v>
      </c>
      <c r="AE121" s="1">
        <v>0</v>
      </c>
      <c r="AF121" s="1">
        <v>0</v>
      </c>
      <c r="AG121" s="1">
        <v>225</v>
      </c>
      <c r="AH121" s="1">
        <v>100</v>
      </c>
      <c r="AI121" s="1">
        <v>0</v>
      </c>
      <c r="AJ121" s="1">
        <v>0</v>
      </c>
      <c r="AK121" s="1">
        <v>325</v>
      </c>
      <c r="AL121" s="1">
        <v>9.32</v>
      </c>
      <c r="AM121" s="1">
        <v>19.86</v>
      </c>
      <c r="AN121" s="1">
        <v>0</v>
      </c>
      <c r="AO121" s="1">
        <v>0</v>
      </c>
      <c r="AP121" s="1">
        <v>29.18</v>
      </c>
      <c r="AQ121" s="1">
        <v>4</v>
      </c>
      <c r="AR121" s="1">
        <v>6</v>
      </c>
      <c r="AS121" s="1">
        <v>2</v>
      </c>
    </row>
    <row r="122" spans="1:45" x14ac:dyDescent="0.2">
      <c r="A122" s="2" t="s">
        <v>800</v>
      </c>
      <c r="B122" s="5" t="s">
        <v>257</v>
      </c>
      <c r="C122" s="1" t="s">
        <v>800</v>
      </c>
      <c r="D122" s="1" t="s">
        <v>1219</v>
      </c>
      <c r="E122" s="1">
        <v>0</v>
      </c>
      <c r="F122" s="1">
        <v>13</v>
      </c>
      <c r="G122" s="1">
        <v>8</v>
      </c>
      <c r="H122" s="1">
        <v>2</v>
      </c>
      <c r="I122" s="1">
        <v>3</v>
      </c>
      <c r="J122" s="1">
        <v>10</v>
      </c>
      <c r="K122" s="1">
        <v>0</v>
      </c>
      <c r="L122" s="1">
        <v>5.47</v>
      </c>
      <c r="M122" s="1">
        <v>1391.2</v>
      </c>
      <c r="N122" s="1">
        <v>1.7</v>
      </c>
      <c r="O122" s="1">
        <v>91</v>
      </c>
      <c r="P122" s="1" t="s">
        <v>1128</v>
      </c>
      <c r="Q122" s="1">
        <v>0</v>
      </c>
      <c r="R122" s="1">
        <v>-1</v>
      </c>
      <c r="S122" s="1">
        <v>20</v>
      </c>
      <c r="T122" s="1" t="s">
        <v>1146</v>
      </c>
      <c r="U122" s="1">
        <v>15</v>
      </c>
      <c r="V122" s="1" t="s">
        <v>1147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100</v>
      </c>
      <c r="AE122" s="1">
        <v>0</v>
      </c>
      <c r="AF122" s="1">
        <v>0</v>
      </c>
      <c r="AG122" s="1">
        <v>0</v>
      </c>
      <c r="AH122" s="1">
        <v>250</v>
      </c>
      <c r="AI122" s="1">
        <v>0</v>
      </c>
      <c r="AJ122" s="1">
        <v>0</v>
      </c>
      <c r="AK122" s="1">
        <v>250</v>
      </c>
      <c r="AL122" s="1">
        <v>0</v>
      </c>
      <c r="AM122" s="1">
        <v>29.66</v>
      </c>
      <c r="AN122" s="1">
        <v>0</v>
      </c>
      <c r="AO122" s="1">
        <v>0</v>
      </c>
      <c r="AP122" s="1">
        <v>29.66</v>
      </c>
      <c r="AQ122" s="1">
        <v>7</v>
      </c>
      <c r="AR122" s="1">
        <v>0</v>
      </c>
      <c r="AS122" s="1">
        <v>1.2</v>
      </c>
    </row>
    <row r="123" spans="1:45" x14ac:dyDescent="0.2">
      <c r="A123" s="2" t="s">
        <v>801</v>
      </c>
      <c r="B123" s="5" t="s">
        <v>259</v>
      </c>
      <c r="C123" s="1" t="s">
        <v>801</v>
      </c>
      <c r="D123" s="1" t="s">
        <v>1219</v>
      </c>
      <c r="E123" s="1">
        <v>1</v>
      </c>
      <c r="F123" s="1">
        <v>17</v>
      </c>
      <c r="G123" s="1">
        <v>8</v>
      </c>
      <c r="H123" s="1">
        <v>4</v>
      </c>
      <c r="I123" s="1">
        <v>5</v>
      </c>
      <c r="J123" s="1">
        <v>12</v>
      </c>
      <c r="K123" s="1">
        <v>1</v>
      </c>
      <c r="L123" s="1">
        <v>5.47</v>
      </c>
      <c r="M123" s="1">
        <v>1391.2</v>
      </c>
      <c r="N123" s="1">
        <v>1.7</v>
      </c>
      <c r="O123" s="1">
        <v>91</v>
      </c>
      <c r="P123" s="1" t="s">
        <v>1128</v>
      </c>
      <c r="Q123" s="1">
        <v>15.94</v>
      </c>
      <c r="R123" s="1">
        <v>207.54</v>
      </c>
      <c r="S123" s="1">
        <v>22.5</v>
      </c>
      <c r="T123" s="1" t="s">
        <v>1180</v>
      </c>
      <c r="U123" s="1">
        <v>15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100</v>
      </c>
      <c r="AE123" s="1">
        <v>0</v>
      </c>
      <c r="AF123" s="1">
        <v>0</v>
      </c>
      <c r="AG123" s="1">
        <v>0</v>
      </c>
      <c r="AH123" s="1">
        <v>275</v>
      </c>
      <c r="AI123" s="1">
        <v>0</v>
      </c>
      <c r="AJ123" s="1">
        <v>0</v>
      </c>
      <c r="AK123" s="1">
        <v>275</v>
      </c>
      <c r="AL123" s="1">
        <v>0</v>
      </c>
      <c r="AM123" s="1">
        <v>16.61</v>
      </c>
      <c r="AN123" s="1">
        <v>0</v>
      </c>
      <c r="AO123" s="1">
        <v>0</v>
      </c>
      <c r="AP123" s="1">
        <v>16.61</v>
      </c>
      <c r="AQ123" s="1">
        <v>3</v>
      </c>
      <c r="AR123" s="1">
        <v>0</v>
      </c>
      <c r="AS123" s="1">
        <v>1.2</v>
      </c>
    </row>
    <row r="124" spans="1:45" x14ac:dyDescent="0.2">
      <c r="A124" s="2" t="s">
        <v>802</v>
      </c>
      <c r="B124" s="5" t="s">
        <v>261</v>
      </c>
      <c r="C124" s="1" t="s">
        <v>802</v>
      </c>
      <c r="D124" s="1" t="s">
        <v>1219</v>
      </c>
      <c r="E124" s="1">
        <v>2</v>
      </c>
      <c r="F124" s="1">
        <v>13</v>
      </c>
      <c r="G124" s="1">
        <v>7</v>
      </c>
      <c r="H124" s="1">
        <v>1</v>
      </c>
      <c r="I124" s="1">
        <v>5</v>
      </c>
      <c r="J124" s="1">
        <v>6</v>
      </c>
      <c r="K124" s="1">
        <v>0</v>
      </c>
      <c r="L124" s="1">
        <v>5.47</v>
      </c>
      <c r="M124" s="1">
        <v>1391.2</v>
      </c>
      <c r="N124" s="1">
        <v>1.7</v>
      </c>
      <c r="O124" s="1">
        <v>91</v>
      </c>
      <c r="P124" s="1" t="s">
        <v>1128</v>
      </c>
      <c r="Q124" s="1">
        <v>0</v>
      </c>
      <c r="R124" s="1">
        <v>-1</v>
      </c>
      <c r="S124" s="1">
        <v>27.5</v>
      </c>
      <c r="T124" s="1" t="s">
        <v>1126</v>
      </c>
      <c r="U124" s="1">
        <v>15</v>
      </c>
      <c r="V124" s="1">
        <v>0</v>
      </c>
      <c r="W124" s="1">
        <v>23.93</v>
      </c>
      <c r="X124" s="1">
        <v>0</v>
      </c>
      <c r="Y124" s="1">
        <v>14.89</v>
      </c>
      <c r="Z124" s="1">
        <v>0</v>
      </c>
      <c r="AA124" s="1">
        <v>0</v>
      </c>
      <c r="AB124" s="1">
        <v>0</v>
      </c>
      <c r="AC124" s="1">
        <v>0</v>
      </c>
      <c r="AD124" s="1">
        <v>85.11</v>
      </c>
      <c r="AE124" s="1">
        <v>0</v>
      </c>
      <c r="AF124" s="1">
        <v>0</v>
      </c>
      <c r="AG124" s="1">
        <v>0</v>
      </c>
      <c r="AH124" s="1">
        <v>325</v>
      </c>
      <c r="AI124" s="1">
        <v>0</v>
      </c>
      <c r="AJ124" s="1">
        <v>0</v>
      </c>
      <c r="AK124" s="1">
        <v>325</v>
      </c>
      <c r="AL124" s="1">
        <v>0</v>
      </c>
      <c r="AM124" s="1">
        <v>37.61</v>
      </c>
      <c r="AN124" s="1">
        <v>0</v>
      </c>
      <c r="AO124" s="1">
        <v>0</v>
      </c>
      <c r="AP124" s="1">
        <v>37.61</v>
      </c>
      <c r="AQ124" s="1">
        <v>5</v>
      </c>
      <c r="AR124" s="1">
        <v>0</v>
      </c>
      <c r="AS124" s="1">
        <v>1.1000000000000001</v>
      </c>
    </row>
    <row r="125" spans="1:45" x14ac:dyDescent="0.2">
      <c r="A125" s="2" t="s">
        <v>803</v>
      </c>
      <c r="B125" s="5" t="s">
        <v>263</v>
      </c>
      <c r="C125" s="1" t="s">
        <v>803</v>
      </c>
      <c r="D125" s="1" t="s">
        <v>1225</v>
      </c>
      <c r="E125" s="1">
        <v>1</v>
      </c>
      <c r="F125" s="1">
        <v>12</v>
      </c>
      <c r="G125" s="1">
        <v>7</v>
      </c>
      <c r="H125" s="1">
        <v>1</v>
      </c>
      <c r="I125" s="1">
        <v>4</v>
      </c>
      <c r="J125" s="1">
        <v>5</v>
      </c>
      <c r="K125" s="1">
        <v>0</v>
      </c>
      <c r="L125" s="1">
        <v>1.97</v>
      </c>
      <c r="M125" s="1">
        <v>929.5</v>
      </c>
      <c r="N125" s="1">
        <v>1.9</v>
      </c>
      <c r="O125" s="1">
        <v>111</v>
      </c>
      <c r="P125" s="1" t="s">
        <v>1128</v>
      </c>
      <c r="Q125" s="1">
        <v>0</v>
      </c>
      <c r="R125" s="1">
        <v>-1</v>
      </c>
      <c r="S125" s="1">
        <v>27.5</v>
      </c>
      <c r="T125" s="1" t="s">
        <v>1184</v>
      </c>
      <c r="U125" s="1">
        <v>1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100</v>
      </c>
      <c r="AE125" s="1">
        <v>0</v>
      </c>
      <c r="AF125" s="1">
        <v>0</v>
      </c>
      <c r="AG125" s="1">
        <v>0</v>
      </c>
      <c r="AH125" s="1">
        <v>75</v>
      </c>
      <c r="AI125" s="1">
        <v>0</v>
      </c>
      <c r="AJ125" s="1">
        <v>0</v>
      </c>
      <c r="AK125" s="1">
        <v>75</v>
      </c>
      <c r="AL125" s="1">
        <v>0</v>
      </c>
      <c r="AM125" s="1">
        <v>23.78</v>
      </c>
      <c r="AN125" s="1">
        <v>0</v>
      </c>
      <c r="AO125" s="1">
        <v>0</v>
      </c>
      <c r="AP125" s="1">
        <v>23.78</v>
      </c>
      <c r="AQ125" s="1">
        <v>3</v>
      </c>
      <c r="AR125" s="1">
        <v>0</v>
      </c>
      <c r="AS125" s="1">
        <v>1</v>
      </c>
    </row>
    <row r="126" spans="1:45" x14ac:dyDescent="0.2">
      <c r="A126" s="2" t="s">
        <v>804</v>
      </c>
      <c r="B126" s="5" t="s">
        <v>265</v>
      </c>
      <c r="C126" s="1" t="s">
        <v>804</v>
      </c>
      <c r="D126" s="1" t="s">
        <v>1213</v>
      </c>
      <c r="E126" s="1">
        <v>1</v>
      </c>
      <c r="F126" s="1">
        <v>19</v>
      </c>
      <c r="G126" s="1">
        <v>12</v>
      </c>
      <c r="H126" s="1">
        <v>1</v>
      </c>
      <c r="I126" s="1">
        <v>6</v>
      </c>
      <c r="J126" s="1">
        <v>13</v>
      </c>
      <c r="K126" s="1">
        <v>1</v>
      </c>
      <c r="L126" s="1">
        <v>1.21</v>
      </c>
      <c r="M126" s="1">
        <v>515.5</v>
      </c>
      <c r="N126" s="1">
        <v>1.3</v>
      </c>
      <c r="O126" s="1">
        <v>109</v>
      </c>
      <c r="P126" s="1" t="s">
        <v>1128</v>
      </c>
      <c r="Q126" s="1">
        <v>10.58</v>
      </c>
      <c r="R126" s="1">
        <v>14.25</v>
      </c>
      <c r="S126" s="1">
        <v>22.5</v>
      </c>
      <c r="T126" s="1" t="s">
        <v>1180</v>
      </c>
      <c r="U126" s="1">
        <v>15</v>
      </c>
      <c r="V126" s="1">
        <v>0</v>
      </c>
      <c r="W126" s="1">
        <v>14.29</v>
      </c>
      <c r="X126" s="1">
        <v>13.84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86.16</v>
      </c>
      <c r="AE126" s="1">
        <v>0</v>
      </c>
      <c r="AF126" s="1">
        <v>0</v>
      </c>
      <c r="AG126" s="1">
        <v>0</v>
      </c>
      <c r="AH126" s="1">
        <v>175</v>
      </c>
      <c r="AI126" s="1">
        <v>0</v>
      </c>
      <c r="AJ126" s="1">
        <v>0</v>
      </c>
      <c r="AK126" s="1">
        <v>175</v>
      </c>
      <c r="AL126" s="1">
        <v>0</v>
      </c>
      <c r="AM126" s="1">
        <v>14.99</v>
      </c>
      <c r="AN126" s="1">
        <v>0</v>
      </c>
      <c r="AO126" s="1">
        <v>0</v>
      </c>
      <c r="AP126" s="1">
        <v>14.99</v>
      </c>
      <c r="AQ126" s="1">
        <v>4</v>
      </c>
      <c r="AR126" s="1">
        <v>0</v>
      </c>
      <c r="AS126" s="1">
        <v>1</v>
      </c>
    </row>
    <row r="127" spans="1:45" x14ac:dyDescent="0.2">
      <c r="A127" s="2" t="s">
        <v>805</v>
      </c>
      <c r="B127" s="5" t="s">
        <v>267</v>
      </c>
      <c r="C127" s="1" t="e">
        <v>#N/A</v>
      </c>
      <c r="D127" s="1" t="e">
        <v>#N/A</v>
      </c>
      <c r="E127" s="1" t="e">
        <v>#N/A</v>
      </c>
      <c r="F127" s="1" t="e">
        <v>#N/A</v>
      </c>
      <c r="G127" s="1" t="e">
        <v>#N/A</v>
      </c>
      <c r="H127" s="1" t="e">
        <v>#N/A</v>
      </c>
      <c r="I127" s="1" t="e">
        <v>#N/A</v>
      </c>
      <c r="J127" s="1" t="e">
        <v>#N/A</v>
      </c>
      <c r="K127" s="1" t="e">
        <v>#N/A</v>
      </c>
      <c r="L127" s="1" t="e">
        <v>#N/A</v>
      </c>
      <c r="M127" s="1" t="e">
        <v>#N/A</v>
      </c>
      <c r="N127" s="1" t="e">
        <v>#N/A</v>
      </c>
      <c r="O127" s="1" t="e">
        <v>#N/A</v>
      </c>
      <c r="P127" s="1" t="e">
        <v>#N/A</v>
      </c>
      <c r="Q127" s="1" t="e">
        <v>#N/A</v>
      </c>
      <c r="R127" s="1" t="e">
        <v>#N/A</v>
      </c>
      <c r="S127" s="1" t="e">
        <v>#N/A</v>
      </c>
      <c r="T127" s="1" t="e">
        <v>#N/A</v>
      </c>
      <c r="U127" s="1" t="e">
        <v>#N/A</v>
      </c>
      <c r="V127" s="1" t="e">
        <v>#N/A</v>
      </c>
      <c r="W127" s="1" t="e">
        <v>#N/A</v>
      </c>
      <c r="X127" s="1" t="e">
        <v>#N/A</v>
      </c>
      <c r="Y127" s="1" t="e">
        <v>#N/A</v>
      </c>
      <c r="Z127" s="1" t="e">
        <v>#N/A</v>
      </c>
      <c r="AA127" s="1" t="e">
        <v>#N/A</v>
      </c>
      <c r="AB127" s="1" t="e">
        <v>#N/A</v>
      </c>
      <c r="AC127" s="1" t="e">
        <v>#N/A</v>
      </c>
      <c r="AD127" s="1" t="e">
        <v>#N/A</v>
      </c>
      <c r="AE127" s="1" t="e">
        <v>#N/A</v>
      </c>
      <c r="AF127" s="1" t="e">
        <v>#N/A</v>
      </c>
      <c r="AG127" s="1" t="e">
        <v>#N/A</v>
      </c>
      <c r="AH127" s="1" t="e">
        <v>#N/A</v>
      </c>
      <c r="AI127" s="1" t="e">
        <v>#N/A</v>
      </c>
      <c r="AJ127" s="1" t="e">
        <v>#N/A</v>
      </c>
      <c r="AK127" s="1" t="e">
        <v>#N/A</v>
      </c>
      <c r="AL127" s="1" t="e">
        <v>#N/A</v>
      </c>
      <c r="AM127" s="1" t="e">
        <v>#N/A</v>
      </c>
      <c r="AN127" s="1" t="e">
        <v>#N/A</v>
      </c>
      <c r="AO127" s="1" t="e">
        <v>#N/A</v>
      </c>
      <c r="AP127" s="1" t="e">
        <v>#N/A</v>
      </c>
      <c r="AQ127" s="1" t="e">
        <v>#N/A</v>
      </c>
      <c r="AR127" s="1" t="e">
        <v>#N/A</v>
      </c>
      <c r="AS127" s="1" t="e">
        <v>#N/A</v>
      </c>
    </row>
    <row r="128" spans="1:45" x14ac:dyDescent="0.2">
      <c r="A128" s="6" t="s">
        <v>806</v>
      </c>
      <c r="B128" s="5" t="s">
        <v>269</v>
      </c>
      <c r="C128" s="1" t="s">
        <v>806</v>
      </c>
      <c r="D128" s="1" t="s">
        <v>1226</v>
      </c>
      <c r="E128" s="1">
        <v>3</v>
      </c>
      <c r="F128" s="1">
        <v>18</v>
      </c>
      <c r="G128" s="1">
        <v>14</v>
      </c>
      <c r="H128" s="1">
        <v>1</v>
      </c>
      <c r="I128" s="1">
        <v>3</v>
      </c>
      <c r="J128" s="1">
        <v>14</v>
      </c>
      <c r="K128" s="1">
        <v>1</v>
      </c>
      <c r="L128" s="1">
        <v>0.34</v>
      </c>
      <c r="M128" s="1">
        <v>235</v>
      </c>
      <c r="N128" s="1">
        <v>1.1000000000000001</v>
      </c>
      <c r="O128" s="1">
        <v>93</v>
      </c>
      <c r="P128" s="1" t="s">
        <v>1130</v>
      </c>
      <c r="Q128" s="1">
        <v>4.8099999999999996</v>
      </c>
      <c r="R128" s="1">
        <v>170.38</v>
      </c>
      <c r="S128" s="1">
        <v>0</v>
      </c>
      <c r="T128" s="1" t="s">
        <v>1156</v>
      </c>
      <c r="U128" s="1">
        <v>1</v>
      </c>
      <c r="V128" s="1" t="s">
        <v>1157</v>
      </c>
      <c r="W128" s="1">
        <v>23.93</v>
      </c>
      <c r="X128" s="1">
        <v>25.04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74.97</v>
      </c>
      <c r="AG128" s="1">
        <v>0</v>
      </c>
      <c r="AH128" s="1">
        <v>300</v>
      </c>
      <c r="AI128" s="1">
        <v>225</v>
      </c>
      <c r="AJ128" s="1">
        <v>50</v>
      </c>
      <c r="AK128" s="1">
        <v>575</v>
      </c>
      <c r="AL128" s="1">
        <v>0</v>
      </c>
      <c r="AM128" s="1">
        <v>12.13</v>
      </c>
      <c r="AN128" s="1">
        <v>13.83</v>
      </c>
      <c r="AO128" s="1">
        <v>0.9</v>
      </c>
      <c r="AP128" s="1">
        <v>26.86</v>
      </c>
      <c r="AQ128" s="1">
        <v>14</v>
      </c>
      <c r="AR128" s="1">
        <v>0</v>
      </c>
      <c r="AS128" s="1">
        <v>2.2000000000000002</v>
      </c>
    </row>
    <row r="129" spans="1:45" x14ac:dyDescent="0.2">
      <c r="A129" s="2" t="s">
        <v>807</v>
      </c>
      <c r="B129" s="5" t="s">
        <v>271</v>
      </c>
      <c r="C129" s="1" t="s">
        <v>807</v>
      </c>
      <c r="D129" s="1" t="s">
        <v>1227</v>
      </c>
      <c r="E129" s="1">
        <v>2</v>
      </c>
      <c r="F129" s="1">
        <v>15</v>
      </c>
      <c r="G129" s="1">
        <v>7</v>
      </c>
      <c r="H129" s="1">
        <v>1</v>
      </c>
      <c r="I129" s="1">
        <v>7</v>
      </c>
      <c r="J129" s="1">
        <v>13</v>
      </c>
      <c r="K129" s="1">
        <v>1</v>
      </c>
      <c r="L129" s="1">
        <v>0.24</v>
      </c>
      <c r="M129" s="1">
        <v>198.6</v>
      </c>
      <c r="N129" s="1">
        <v>1.1000000000000001</v>
      </c>
      <c r="O129" s="1">
        <v>3</v>
      </c>
      <c r="P129" s="1" t="s">
        <v>1130</v>
      </c>
      <c r="Q129" s="1">
        <v>5.3</v>
      </c>
      <c r="R129" s="1">
        <v>162.43</v>
      </c>
      <c r="S129" s="1">
        <v>2.5</v>
      </c>
      <c r="T129" s="1" t="s">
        <v>1156</v>
      </c>
      <c r="U129" s="1">
        <v>1</v>
      </c>
      <c r="V129" s="1" t="s">
        <v>1157</v>
      </c>
      <c r="W129" s="1">
        <v>16.79</v>
      </c>
      <c r="X129" s="1">
        <v>18.100000000000001</v>
      </c>
      <c r="Y129" s="1">
        <v>0</v>
      </c>
      <c r="Z129" s="1">
        <v>2.16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79.739999999999995</v>
      </c>
      <c r="AG129" s="1">
        <v>50</v>
      </c>
      <c r="AH129" s="1">
        <v>0</v>
      </c>
      <c r="AI129" s="1">
        <v>125</v>
      </c>
      <c r="AJ129" s="1">
        <v>0</v>
      </c>
      <c r="AK129" s="1">
        <v>175</v>
      </c>
      <c r="AL129" s="1">
        <v>0.95</v>
      </c>
      <c r="AM129" s="1">
        <v>0</v>
      </c>
      <c r="AN129" s="1">
        <v>2.91</v>
      </c>
      <c r="AO129" s="1">
        <v>0</v>
      </c>
      <c r="AP129" s="1">
        <v>3.86</v>
      </c>
      <c r="AQ129" s="1">
        <v>4</v>
      </c>
      <c r="AR129" s="1">
        <v>0</v>
      </c>
      <c r="AS129" s="1">
        <v>1</v>
      </c>
    </row>
    <row r="130" spans="1:45" x14ac:dyDescent="0.2">
      <c r="A130" s="6" t="s">
        <v>808</v>
      </c>
      <c r="B130" s="5" t="s">
        <v>274</v>
      </c>
      <c r="C130" s="1" t="s">
        <v>808</v>
      </c>
      <c r="D130" s="1" t="s">
        <v>1228</v>
      </c>
      <c r="E130" s="1">
        <v>8</v>
      </c>
      <c r="F130" s="1">
        <v>0</v>
      </c>
      <c r="G130" s="1">
        <v>0</v>
      </c>
      <c r="H130" s="1">
        <v>0</v>
      </c>
      <c r="I130" s="1">
        <v>0</v>
      </c>
      <c r="J130" s="1">
        <v>23</v>
      </c>
      <c r="K130" s="1">
        <v>0</v>
      </c>
      <c r="L130" s="1">
        <v>0.12</v>
      </c>
      <c r="M130" s="1">
        <v>135</v>
      </c>
      <c r="N130" s="1">
        <v>1.1000000000000001</v>
      </c>
      <c r="O130" s="1">
        <v>8</v>
      </c>
      <c r="P130" s="1" t="s">
        <v>1186</v>
      </c>
      <c r="Q130" s="1">
        <v>5.68</v>
      </c>
      <c r="R130" s="1">
        <v>0.44</v>
      </c>
      <c r="S130" s="1">
        <v>2.5</v>
      </c>
      <c r="T130" s="1" t="s">
        <v>1173</v>
      </c>
      <c r="U130" s="1">
        <v>-999</v>
      </c>
      <c r="V130" s="1" t="s">
        <v>1174</v>
      </c>
      <c r="W130" s="1">
        <v>28.57</v>
      </c>
      <c r="X130" s="1">
        <v>22.39</v>
      </c>
      <c r="Y130" s="1">
        <v>13.67</v>
      </c>
      <c r="Z130" s="1">
        <v>63.95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75</v>
      </c>
      <c r="AH130" s="1">
        <v>50</v>
      </c>
      <c r="AI130" s="1">
        <v>50</v>
      </c>
      <c r="AJ130" s="1">
        <v>1525</v>
      </c>
      <c r="AK130" s="1">
        <v>1700</v>
      </c>
      <c r="AL130" s="1">
        <v>0.17</v>
      </c>
      <c r="AM130" s="1">
        <v>5.63</v>
      </c>
      <c r="AN130" s="1">
        <v>0.52</v>
      </c>
      <c r="AO130" s="1">
        <v>3.6</v>
      </c>
      <c r="AP130" s="1">
        <v>9.92</v>
      </c>
      <c r="AQ130" s="1">
        <v>0</v>
      </c>
      <c r="AR130" s="1">
        <v>0</v>
      </c>
      <c r="AS130" s="1">
        <v>2</v>
      </c>
    </row>
    <row r="131" spans="1:45" x14ac:dyDescent="0.2">
      <c r="A131" s="2" t="s">
        <v>809</v>
      </c>
      <c r="B131" s="5" t="s">
        <v>276</v>
      </c>
      <c r="C131" s="1" t="s">
        <v>809</v>
      </c>
      <c r="D131" s="1" t="s">
        <v>1229</v>
      </c>
      <c r="E131" s="1">
        <v>2</v>
      </c>
      <c r="F131" s="1">
        <v>12</v>
      </c>
      <c r="G131" s="1">
        <v>2</v>
      </c>
      <c r="H131" s="1">
        <v>2</v>
      </c>
      <c r="I131" s="1">
        <v>8</v>
      </c>
      <c r="J131" s="1">
        <v>14</v>
      </c>
      <c r="K131" s="1">
        <v>0</v>
      </c>
      <c r="L131" s="1">
        <v>1.46</v>
      </c>
      <c r="M131" s="1">
        <v>616.79999999999995</v>
      </c>
      <c r="N131" s="1">
        <v>1.4</v>
      </c>
      <c r="O131" s="1">
        <v>40</v>
      </c>
      <c r="P131" s="1" t="s">
        <v>1141</v>
      </c>
      <c r="Q131" s="1">
        <v>15.6</v>
      </c>
      <c r="R131" s="1">
        <v>195.55</v>
      </c>
      <c r="S131" s="1">
        <v>7.5</v>
      </c>
      <c r="T131" s="1" t="s">
        <v>1180</v>
      </c>
      <c r="U131" s="1">
        <v>15</v>
      </c>
      <c r="V131" s="1">
        <v>0</v>
      </c>
      <c r="W131" s="1">
        <v>16.79</v>
      </c>
      <c r="X131" s="1">
        <v>0</v>
      </c>
      <c r="Y131" s="1">
        <v>13.67</v>
      </c>
      <c r="Z131" s="1">
        <v>0</v>
      </c>
      <c r="AA131" s="1">
        <v>0</v>
      </c>
      <c r="AB131" s="1">
        <v>85.64</v>
      </c>
      <c r="AC131" s="1">
        <v>0</v>
      </c>
      <c r="AD131" s="1">
        <v>0.7</v>
      </c>
      <c r="AE131" s="1">
        <v>0</v>
      </c>
      <c r="AF131" s="1">
        <v>0</v>
      </c>
      <c r="AG131" s="1">
        <v>925</v>
      </c>
      <c r="AH131" s="1">
        <v>0</v>
      </c>
      <c r="AI131" s="1">
        <v>0</v>
      </c>
      <c r="AJ131" s="1">
        <v>0</v>
      </c>
      <c r="AK131" s="1">
        <v>925</v>
      </c>
      <c r="AL131" s="1">
        <v>50.54</v>
      </c>
      <c r="AM131" s="1">
        <v>0</v>
      </c>
      <c r="AN131" s="1">
        <v>0</v>
      </c>
      <c r="AO131" s="1">
        <v>0</v>
      </c>
      <c r="AP131" s="1">
        <v>50.54</v>
      </c>
      <c r="AQ131" s="1">
        <v>0</v>
      </c>
      <c r="AR131" s="1">
        <v>34</v>
      </c>
      <c r="AS131" s="1">
        <v>1</v>
      </c>
    </row>
    <row r="132" spans="1:45" x14ac:dyDescent="0.2">
      <c r="A132" s="2" t="s">
        <v>810</v>
      </c>
      <c r="B132" s="5" t="s">
        <v>278</v>
      </c>
      <c r="C132" s="1" t="s">
        <v>810</v>
      </c>
      <c r="D132" s="1" t="s">
        <v>1229</v>
      </c>
      <c r="E132" s="1">
        <v>5</v>
      </c>
      <c r="F132" s="1">
        <v>10</v>
      </c>
      <c r="G132" s="1">
        <v>4</v>
      </c>
      <c r="H132" s="1">
        <v>0</v>
      </c>
      <c r="I132" s="1">
        <v>6</v>
      </c>
      <c r="J132" s="1">
        <v>31</v>
      </c>
      <c r="K132" s="1">
        <v>1</v>
      </c>
      <c r="L132" s="1">
        <v>1.46</v>
      </c>
      <c r="M132" s="1">
        <v>616.79999999999995</v>
      </c>
      <c r="N132" s="1">
        <v>1.4</v>
      </c>
      <c r="O132" s="1">
        <v>40</v>
      </c>
      <c r="P132" s="1" t="s">
        <v>1141</v>
      </c>
      <c r="Q132" s="1">
        <v>6.11</v>
      </c>
      <c r="R132" s="1">
        <v>131.9</v>
      </c>
      <c r="S132" s="1">
        <v>10</v>
      </c>
      <c r="T132" s="1" t="s">
        <v>1180</v>
      </c>
      <c r="U132" s="1">
        <v>15</v>
      </c>
      <c r="V132" s="1">
        <v>0</v>
      </c>
      <c r="W132" s="1">
        <v>52.5</v>
      </c>
      <c r="X132" s="1">
        <v>0</v>
      </c>
      <c r="Y132" s="1">
        <v>28.98</v>
      </c>
      <c r="Z132" s="1">
        <v>0</v>
      </c>
      <c r="AA132" s="1">
        <v>0</v>
      </c>
      <c r="AB132" s="1">
        <v>51.85</v>
      </c>
      <c r="AC132" s="1">
        <v>0</v>
      </c>
      <c r="AD132" s="1">
        <v>2.2999999999999998</v>
      </c>
      <c r="AE132" s="1">
        <v>0</v>
      </c>
      <c r="AF132" s="1">
        <v>16.88</v>
      </c>
      <c r="AG132" s="1">
        <v>600</v>
      </c>
      <c r="AH132" s="1">
        <v>0</v>
      </c>
      <c r="AI132" s="1">
        <v>0</v>
      </c>
      <c r="AJ132" s="1">
        <v>0</v>
      </c>
      <c r="AK132" s="1">
        <v>600</v>
      </c>
      <c r="AL132" s="1">
        <v>26.15</v>
      </c>
      <c r="AM132" s="1">
        <v>0</v>
      </c>
      <c r="AN132" s="1">
        <v>0</v>
      </c>
      <c r="AO132" s="1">
        <v>0</v>
      </c>
      <c r="AP132" s="1">
        <v>26.15</v>
      </c>
      <c r="AQ132" s="1">
        <v>0</v>
      </c>
      <c r="AR132" s="1">
        <v>30</v>
      </c>
      <c r="AS132" s="1">
        <v>1.8</v>
      </c>
    </row>
    <row r="133" spans="1:45" x14ac:dyDescent="0.2">
      <c r="A133" s="2" t="s">
        <v>811</v>
      </c>
      <c r="B133" s="5" t="s">
        <v>280</v>
      </c>
      <c r="C133" s="1" t="s">
        <v>811</v>
      </c>
      <c r="D133" s="1" t="s">
        <v>1223</v>
      </c>
      <c r="E133" s="1">
        <v>1</v>
      </c>
      <c r="F133" s="1">
        <v>2</v>
      </c>
      <c r="G133" s="1">
        <v>2</v>
      </c>
      <c r="H133" s="1">
        <v>0</v>
      </c>
      <c r="I133" s="1">
        <v>0</v>
      </c>
      <c r="J133" s="1">
        <v>5</v>
      </c>
      <c r="K133" s="1">
        <v>2</v>
      </c>
      <c r="L133" s="1">
        <v>1.21</v>
      </c>
      <c r="M133" s="1">
        <v>651.9</v>
      </c>
      <c r="N133" s="1">
        <v>1.7</v>
      </c>
      <c r="O133" s="1">
        <v>23</v>
      </c>
      <c r="P133" s="1" t="s">
        <v>1137</v>
      </c>
      <c r="Q133" s="1">
        <v>7.83</v>
      </c>
      <c r="R133" s="1">
        <v>147.24</v>
      </c>
      <c r="S133" s="1">
        <v>12.5</v>
      </c>
      <c r="T133" s="1" t="s">
        <v>1146</v>
      </c>
      <c r="U133" s="1">
        <v>15</v>
      </c>
      <c r="V133" s="1" t="s">
        <v>1147</v>
      </c>
      <c r="W133" s="1">
        <v>9.64</v>
      </c>
      <c r="X133" s="1">
        <v>0</v>
      </c>
      <c r="Y133" s="1">
        <v>6.21</v>
      </c>
      <c r="Z133" s="1">
        <v>0</v>
      </c>
      <c r="AA133" s="1">
        <v>0</v>
      </c>
      <c r="AB133" s="1">
        <v>1.4</v>
      </c>
      <c r="AC133" s="1">
        <v>92.4</v>
      </c>
      <c r="AD133" s="1">
        <v>0</v>
      </c>
      <c r="AE133" s="1">
        <v>0</v>
      </c>
      <c r="AF133" s="1">
        <v>0</v>
      </c>
      <c r="AG133" s="1">
        <v>0</v>
      </c>
      <c r="AH133" s="1">
        <v>1200</v>
      </c>
      <c r="AI133" s="1">
        <v>0</v>
      </c>
      <c r="AJ133" s="1">
        <v>0</v>
      </c>
      <c r="AK133" s="1">
        <v>1200</v>
      </c>
      <c r="AL133" s="1">
        <v>0</v>
      </c>
      <c r="AM133" s="1">
        <v>13.33</v>
      </c>
      <c r="AN133" s="1">
        <v>0</v>
      </c>
      <c r="AO133" s="1">
        <v>0</v>
      </c>
      <c r="AP133" s="1">
        <v>13.33</v>
      </c>
      <c r="AQ133" s="1">
        <v>3</v>
      </c>
      <c r="AR133" s="1">
        <v>0</v>
      </c>
      <c r="AS133" s="1">
        <v>1</v>
      </c>
    </row>
    <row r="134" spans="1:45" x14ac:dyDescent="0.2">
      <c r="A134" s="2" t="s">
        <v>812</v>
      </c>
      <c r="B134" s="5" t="s">
        <v>282</v>
      </c>
      <c r="C134" s="1" t="s">
        <v>812</v>
      </c>
      <c r="D134" s="1" t="s">
        <v>1224</v>
      </c>
      <c r="E134" s="1">
        <v>1</v>
      </c>
      <c r="F134" s="1">
        <v>6</v>
      </c>
      <c r="G134" s="1">
        <v>0</v>
      </c>
      <c r="H134" s="1">
        <v>2</v>
      </c>
      <c r="I134" s="1">
        <v>4</v>
      </c>
      <c r="J134" s="1">
        <v>15</v>
      </c>
      <c r="K134" s="1">
        <v>1</v>
      </c>
      <c r="L134" s="1">
        <v>1.1499999999999999</v>
      </c>
      <c r="M134" s="1">
        <v>699.9</v>
      </c>
      <c r="N134" s="1">
        <v>1.8</v>
      </c>
      <c r="O134" s="1">
        <v>32</v>
      </c>
      <c r="P134" s="1" t="s">
        <v>1141</v>
      </c>
      <c r="Q134" s="1">
        <v>7</v>
      </c>
      <c r="R134" s="1">
        <v>94.6</v>
      </c>
      <c r="S134" s="1">
        <v>15</v>
      </c>
      <c r="T134" s="1" t="s">
        <v>1146</v>
      </c>
      <c r="U134" s="1">
        <v>15</v>
      </c>
      <c r="V134" s="1" t="s">
        <v>1147</v>
      </c>
      <c r="W134" s="1">
        <v>35.71</v>
      </c>
      <c r="X134" s="1">
        <v>0</v>
      </c>
      <c r="Y134" s="1">
        <v>0</v>
      </c>
      <c r="Z134" s="1">
        <v>0</v>
      </c>
      <c r="AA134" s="1">
        <v>0</v>
      </c>
      <c r="AB134" s="1">
        <v>66.53</v>
      </c>
      <c r="AC134" s="1">
        <v>0</v>
      </c>
      <c r="AD134" s="1">
        <v>33.47</v>
      </c>
      <c r="AE134" s="1">
        <v>0</v>
      </c>
      <c r="AF134" s="1">
        <v>0</v>
      </c>
      <c r="AG134" s="1">
        <v>350</v>
      </c>
      <c r="AH134" s="1">
        <v>0</v>
      </c>
      <c r="AI134" s="1">
        <v>0</v>
      </c>
      <c r="AJ134" s="1">
        <v>0</v>
      </c>
      <c r="AK134" s="1">
        <v>350</v>
      </c>
      <c r="AL134" s="1">
        <v>22.5</v>
      </c>
      <c r="AM134" s="1">
        <v>0</v>
      </c>
      <c r="AN134" s="1">
        <v>0</v>
      </c>
      <c r="AO134" s="1">
        <v>0</v>
      </c>
      <c r="AP134" s="1">
        <v>22.5</v>
      </c>
      <c r="AQ134" s="1">
        <v>0</v>
      </c>
      <c r="AR134" s="1">
        <v>13</v>
      </c>
      <c r="AS134" s="1">
        <v>1.4</v>
      </c>
    </row>
    <row r="135" spans="1:45" x14ac:dyDescent="0.2">
      <c r="A135" s="2" t="s">
        <v>813</v>
      </c>
      <c r="B135" s="5" t="s">
        <v>284</v>
      </c>
      <c r="C135" s="1" t="s">
        <v>813</v>
      </c>
      <c r="D135" s="1" t="s">
        <v>1230</v>
      </c>
      <c r="E135" s="1">
        <v>1</v>
      </c>
      <c r="F135" s="1">
        <v>13</v>
      </c>
      <c r="G135" s="1">
        <v>9</v>
      </c>
      <c r="H135" s="1">
        <v>2</v>
      </c>
      <c r="I135" s="1">
        <v>2</v>
      </c>
      <c r="J135" s="1">
        <v>3</v>
      </c>
      <c r="K135" s="1">
        <v>1</v>
      </c>
      <c r="L135" s="1">
        <v>5.34</v>
      </c>
      <c r="M135" s="1">
        <v>1104.0999999999999</v>
      </c>
      <c r="N135" s="1">
        <v>1.3</v>
      </c>
      <c r="O135" s="1">
        <v>109</v>
      </c>
      <c r="P135" s="1" t="s">
        <v>1128</v>
      </c>
      <c r="Q135" s="1">
        <v>0</v>
      </c>
      <c r="R135" s="1">
        <v>-1</v>
      </c>
      <c r="S135" s="1">
        <v>20</v>
      </c>
      <c r="T135" s="1" t="s">
        <v>1146</v>
      </c>
      <c r="U135" s="1">
        <v>15</v>
      </c>
      <c r="V135" s="1" t="s">
        <v>1147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100</v>
      </c>
      <c r="AE135" s="1">
        <v>0</v>
      </c>
      <c r="AF135" s="1">
        <v>0</v>
      </c>
      <c r="AG135" s="1">
        <v>0</v>
      </c>
      <c r="AH135" s="1">
        <v>375</v>
      </c>
      <c r="AI135" s="1">
        <v>0</v>
      </c>
      <c r="AJ135" s="1">
        <v>0</v>
      </c>
      <c r="AK135" s="1">
        <v>375</v>
      </c>
      <c r="AL135" s="1">
        <v>0</v>
      </c>
      <c r="AM135" s="1">
        <v>37.57</v>
      </c>
      <c r="AN135" s="1">
        <v>0</v>
      </c>
      <c r="AO135" s="1">
        <v>0</v>
      </c>
      <c r="AP135" s="1">
        <v>37.57</v>
      </c>
      <c r="AQ135" s="1">
        <v>8</v>
      </c>
      <c r="AR135" s="1">
        <v>0</v>
      </c>
      <c r="AS135" s="1">
        <v>1</v>
      </c>
    </row>
    <row r="136" spans="1:45" x14ac:dyDescent="0.2">
      <c r="A136" s="2" t="s">
        <v>814</v>
      </c>
      <c r="B136" s="5" t="s">
        <v>286</v>
      </c>
      <c r="C136" s="1" t="s">
        <v>814</v>
      </c>
      <c r="D136" s="1" t="s">
        <v>1231</v>
      </c>
      <c r="E136" s="1">
        <v>1</v>
      </c>
      <c r="F136" s="1">
        <v>18</v>
      </c>
      <c r="G136" s="1">
        <v>7</v>
      </c>
      <c r="H136" s="1">
        <v>1</v>
      </c>
      <c r="I136" s="1">
        <v>10</v>
      </c>
      <c r="J136" s="1">
        <v>8</v>
      </c>
      <c r="K136" s="1">
        <v>0</v>
      </c>
      <c r="L136" s="1">
        <v>0.35</v>
      </c>
      <c r="M136" s="1">
        <v>260.5</v>
      </c>
      <c r="N136" s="1">
        <v>1.2</v>
      </c>
      <c r="O136" s="1">
        <v>70</v>
      </c>
      <c r="P136" s="1" t="s">
        <v>1128</v>
      </c>
      <c r="Q136" s="1">
        <v>11.43</v>
      </c>
      <c r="R136" s="1">
        <v>233.09</v>
      </c>
      <c r="S136" s="1">
        <v>25</v>
      </c>
      <c r="T136" s="1" t="s">
        <v>1180</v>
      </c>
      <c r="U136" s="1">
        <v>15</v>
      </c>
      <c r="V136" s="1">
        <v>0</v>
      </c>
      <c r="W136" s="1">
        <v>14.29</v>
      </c>
      <c r="X136" s="1">
        <v>0</v>
      </c>
      <c r="Y136" s="1">
        <v>13.22</v>
      </c>
      <c r="Z136" s="1">
        <v>0</v>
      </c>
      <c r="AA136" s="1">
        <v>0</v>
      </c>
      <c r="AB136" s="1">
        <v>0</v>
      </c>
      <c r="AC136" s="1">
        <v>0</v>
      </c>
      <c r="AD136" s="1">
        <v>86.79</v>
      </c>
      <c r="AE136" s="1">
        <v>0</v>
      </c>
      <c r="AF136" s="1">
        <v>0</v>
      </c>
      <c r="AG136" s="1">
        <v>0</v>
      </c>
      <c r="AH136" s="1">
        <v>150</v>
      </c>
      <c r="AI136" s="1">
        <v>0</v>
      </c>
      <c r="AJ136" s="1">
        <v>0</v>
      </c>
      <c r="AK136" s="1">
        <v>150</v>
      </c>
      <c r="AL136" s="1">
        <v>0</v>
      </c>
      <c r="AM136" s="1">
        <v>10.77</v>
      </c>
      <c r="AN136" s="1">
        <v>0</v>
      </c>
      <c r="AO136" s="1">
        <v>0</v>
      </c>
      <c r="AP136" s="1">
        <v>10.77</v>
      </c>
      <c r="AQ136" s="1">
        <v>3</v>
      </c>
      <c r="AR136" s="1">
        <v>0</v>
      </c>
      <c r="AS136" s="1">
        <v>1.1000000000000001</v>
      </c>
    </row>
    <row r="137" spans="1:45" x14ac:dyDescent="0.2">
      <c r="A137" s="2" t="s">
        <v>815</v>
      </c>
      <c r="B137" s="5" t="s">
        <v>288</v>
      </c>
      <c r="C137" s="1" t="s">
        <v>815</v>
      </c>
      <c r="D137" s="1" t="s">
        <v>1219</v>
      </c>
      <c r="E137" s="1">
        <v>0</v>
      </c>
      <c r="F137" s="1">
        <v>13</v>
      </c>
      <c r="G137" s="1">
        <v>6</v>
      </c>
      <c r="H137" s="1">
        <v>2</v>
      </c>
      <c r="I137" s="1">
        <v>5</v>
      </c>
      <c r="J137" s="1">
        <v>5</v>
      </c>
      <c r="K137" s="1">
        <v>0</v>
      </c>
      <c r="L137" s="1">
        <v>5.47</v>
      </c>
      <c r="M137" s="1">
        <v>1391.2</v>
      </c>
      <c r="N137" s="1">
        <v>1.7</v>
      </c>
      <c r="O137" s="1">
        <v>91</v>
      </c>
      <c r="P137" s="1" t="s">
        <v>1128</v>
      </c>
      <c r="Q137" s="1">
        <v>15.29</v>
      </c>
      <c r="R137" s="1">
        <v>239.31</v>
      </c>
      <c r="S137" s="1">
        <v>30</v>
      </c>
      <c r="T137" s="1" t="s">
        <v>1180</v>
      </c>
      <c r="U137" s="1">
        <v>15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100</v>
      </c>
      <c r="AE137" s="1">
        <v>0</v>
      </c>
      <c r="AF137" s="1">
        <v>0</v>
      </c>
      <c r="AG137" s="1">
        <v>0</v>
      </c>
      <c r="AH137" s="1">
        <v>350</v>
      </c>
      <c r="AI137" s="1">
        <v>0</v>
      </c>
      <c r="AJ137" s="1">
        <v>0</v>
      </c>
      <c r="AK137" s="1">
        <v>350</v>
      </c>
      <c r="AL137" s="1">
        <v>0</v>
      </c>
      <c r="AM137" s="1">
        <v>31.46</v>
      </c>
      <c r="AN137" s="1">
        <v>0</v>
      </c>
      <c r="AO137" s="1">
        <v>0</v>
      </c>
      <c r="AP137" s="1">
        <v>31.46</v>
      </c>
      <c r="AQ137" s="1">
        <v>5</v>
      </c>
      <c r="AR137" s="1">
        <v>0</v>
      </c>
      <c r="AS137" s="1">
        <v>1</v>
      </c>
    </row>
    <row r="138" spans="1:45" x14ac:dyDescent="0.2">
      <c r="A138" s="2" t="s">
        <v>816</v>
      </c>
      <c r="B138" s="5" t="s">
        <v>290</v>
      </c>
      <c r="C138" s="1" t="s">
        <v>816</v>
      </c>
      <c r="D138" s="1" t="s">
        <v>1225</v>
      </c>
      <c r="E138" s="1">
        <v>1</v>
      </c>
      <c r="F138" s="1">
        <v>15</v>
      </c>
      <c r="G138" s="1">
        <v>12</v>
      </c>
      <c r="H138" s="1">
        <v>1</v>
      </c>
      <c r="I138" s="1">
        <v>2</v>
      </c>
      <c r="J138" s="1">
        <v>6</v>
      </c>
      <c r="K138" s="1">
        <v>0</v>
      </c>
      <c r="L138" s="1">
        <v>1.97</v>
      </c>
      <c r="M138" s="1">
        <v>929.5</v>
      </c>
      <c r="N138" s="1">
        <v>1.9</v>
      </c>
      <c r="O138" s="1">
        <v>111</v>
      </c>
      <c r="P138" s="1" t="s">
        <v>1128</v>
      </c>
      <c r="Q138" s="1">
        <v>19.82</v>
      </c>
      <c r="R138" s="1">
        <v>321.51</v>
      </c>
      <c r="S138" s="1">
        <v>30</v>
      </c>
      <c r="T138" s="1" t="s">
        <v>1126</v>
      </c>
      <c r="U138" s="1">
        <v>15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100</v>
      </c>
      <c r="AE138" s="1">
        <v>0</v>
      </c>
      <c r="AF138" s="1">
        <v>0</v>
      </c>
      <c r="AG138" s="1">
        <v>0</v>
      </c>
      <c r="AH138" s="1">
        <v>375</v>
      </c>
      <c r="AI138" s="1">
        <v>0</v>
      </c>
      <c r="AJ138" s="1">
        <v>0</v>
      </c>
      <c r="AK138" s="1">
        <v>375</v>
      </c>
      <c r="AL138" s="1">
        <v>0</v>
      </c>
      <c r="AM138" s="1">
        <v>19.71</v>
      </c>
      <c r="AN138" s="1">
        <v>0</v>
      </c>
      <c r="AO138" s="1">
        <v>0</v>
      </c>
      <c r="AP138" s="1">
        <v>19.71</v>
      </c>
      <c r="AQ138" s="1">
        <v>5</v>
      </c>
      <c r="AR138" s="1">
        <v>0</v>
      </c>
      <c r="AS138" s="1">
        <v>1</v>
      </c>
    </row>
    <row r="139" spans="1:45" x14ac:dyDescent="0.2">
      <c r="A139" s="6" t="s">
        <v>817</v>
      </c>
      <c r="B139" s="5" t="s">
        <v>292</v>
      </c>
      <c r="C139" s="1" t="s">
        <v>817</v>
      </c>
      <c r="D139" s="1" t="s">
        <v>1232</v>
      </c>
      <c r="E139" s="1">
        <v>2</v>
      </c>
      <c r="F139" s="1">
        <v>14</v>
      </c>
      <c r="G139" s="1">
        <v>7</v>
      </c>
      <c r="H139" s="1">
        <v>4</v>
      </c>
      <c r="I139" s="1">
        <v>3</v>
      </c>
      <c r="J139" s="1">
        <v>10</v>
      </c>
      <c r="K139" s="1">
        <v>1</v>
      </c>
      <c r="L139" s="1">
        <v>0.48</v>
      </c>
      <c r="M139" s="1">
        <v>472</v>
      </c>
      <c r="N139" s="1">
        <v>1.9</v>
      </c>
      <c r="O139" s="1">
        <v>3</v>
      </c>
      <c r="P139" s="1" t="s">
        <v>1128</v>
      </c>
      <c r="Q139" s="1">
        <v>9.18</v>
      </c>
      <c r="R139" s="1">
        <v>30.82</v>
      </c>
      <c r="S139" s="1">
        <v>22.5</v>
      </c>
      <c r="T139" s="1" t="s">
        <v>1184</v>
      </c>
      <c r="U139" s="1">
        <v>1</v>
      </c>
      <c r="V139" s="1">
        <v>0</v>
      </c>
      <c r="W139" s="1">
        <v>50</v>
      </c>
      <c r="X139" s="1">
        <v>0</v>
      </c>
      <c r="Y139" s="1">
        <v>12.38</v>
      </c>
      <c r="Z139" s="1">
        <v>0</v>
      </c>
      <c r="AA139" s="1">
        <v>0</v>
      </c>
      <c r="AB139" s="1">
        <v>26.36</v>
      </c>
      <c r="AC139" s="1">
        <v>0</v>
      </c>
      <c r="AD139" s="1">
        <v>61.26</v>
      </c>
      <c r="AE139" s="1">
        <v>0</v>
      </c>
      <c r="AF139" s="1">
        <v>0</v>
      </c>
      <c r="AG139" s="1">
        <v>0</v>
      </c>
      <c r="AH139" s="1">
        <v>200</v>
      </c>
      <c r="AI139" s="1">
        <v>0</v>
      </c>
      <c r="AJ139" s="1">
        <v>0</v>
      </c>
      <c r="AK139" s="1">
        <v>200</v>
      </c>
      <c r="AL139" s="1">
        <v>0</v>
      </c>
      <c r="AM139" s="1">
        <v>11.09</v>
      </c>
      <c r="AN139" s="1">
        <v>0</v>
      </c>
      <c r="AO139" s="1">
        <v>0</v>
      </c>
      <c r="AP139" s="1">
        <v>11.09</v>
      </c>
      <c r="AQ139" s="1">
        <v>4</v>
      </c>
      <c r="AR139" s="1">
        <v>0</v>
      </c>
      <c r="AS139" s="1">
        <v>1</v>
      </c>
    </row>
    <row r="140" spans="1:45" x14ac:dyDescent="0.2">
      <c r="A140" s="6" t="s">
        <v>818</v>
      </c>
      <c r="B140" s="5" t="s">
        <v>294</v>
      </c>
      <c r="C140" s="1" t="s">
        <v>818</v>
      </c>
      <c r="D140" s="1" t="s">
        <v>1233</v>
      </c>
      <c r="E140" s="1">
        <v>4</v>
      </c>
      <c r="F140" s="1">
        <v>21</v>
      </c>
      <c r="G140" s="1">
        <v>11</v>
      </c>
      <c r="H140" s="1">
        <v>2</v>
      </c>
      <c r="I140" s="1">
        <v>8</v>
      </c>
      <c r="J140" s="1">
        <v>23</v>
      </c>
      <c r="K140" s="1">
        <v>4</v>
      </c>
      <c r="L140" s="1">
        <v>0.69</v>
      </c>
      <c r="M140" s="1">
        <v>336.3</v>
      </c>
      <c r="N140" s="1">
        <v>1.1000000000000001</v>
      </c>
      <c r="O140" s="1">
        <v>3</v>
      </c>
      <c r="P140" s="1" t="s">
        <v>1100</v>
      </c>
      <c r="Q140" s="1">
        <v>0</v>
      </c>
      <c r="R140" s="1">
        <v>-1</v>
      </c>
      <c r="S140" s="1">
        <v>2.5</v>
      </c>
      <c r="T140" s="1" t="s">
        <v>1146</v>
      </c>
      <c r="U140" s="1">
        <v>15</v>
      </c>
      <c r="V140" s="1" t="s">
        <v>1147</v>
      </c>
      <c r="W140" s="1">
        <v>7.14</v>
      </c>
      <c r="X140" s="1">
        <v>97.59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2.41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1</v>
      </c>
    </row>
    <row r="141" spans="1:45" x14ac:dyDescent="0.2">
      <c r="A141" s="2" t="s">
        <v>819</v>
      </c>
      <c r="B141" s="5" t="s">
        <v>296</v>
      </c>
      <c r="C141" s="1" t="s">
        <v>819</v>
      </c>
      <c r="D141" s="1" t="s">
        <v>1234</v>
      </c>
      <c r="E141" s="1">
        <v>3</v>
      </c>
      <c r="F141" s="1">
        <v>13</v>
      </c>
      <c r="G141" s="1">
        <v>8</v>
      </c>
      <c r="H141" s="1">
        <v>2</v>
      </c>
      <c r="I141" s="1">
        <v>3</v>
      </c>
      <c r="J141" s="1">
        <v>2</v>
      </c>
      <c r="K141" s="1">
        <v>2</v>
      </c>
      <c r="L141" s="1">
        <v>1.05</v>
      </c>
      <c r="M141" s="1">
        <v>647.70000000000005</v>
      </c>
      <c r="N141" s="1">
        <v>1.8</v>
      </c>
      <c r="O141" s="1">
        <v>7</v>
      </c>
      <c r="P141" s="1" t="s">
        <v>1100</v>
      </c>
      <c r="Q141" s="1">
        <v>0</v>
      </c>
      <c r="R141" s="1">
        <v>-1</v>
      </c>
      <c r="S141" s="1">
        <v>2.5</v>
      </c>
      <c r="T141" s="1" t="s">
        <v>1173</v>
      </c>
      <c r="U141" s="1">
        <v>-999</v>
      </c>
      <c r="V141" s="1" t="s">
        <v>1174</v>
      </c>
      <c r="W141" s="1">
        <v>23.93</v>
      </c>
      <c r="X141" s="1">
        <v>88.6</v>
      </c>
      <c r="Y141" s="1">
        <v>11.4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2300</v>
      </c>
      <c r="AH141" s="1">
        <v>0</v>
      </c>
      <c r="AI141" s="1">
        <v>0</v>
      </c>
      <c r="AJ141" s="1">
        <v>0</v>
      </c>
      <c r="AK141" s="1">
        <v>2300</v>
      </c>
      <c r="AL141" s="1">
        <v>1.85</v>
      </c>
      <c r="AM141" s="1">
        <v>0</v>
      </c>
      <c r="AN141" s="1">
        <v>0</v>
      </c>
      <c r="AO141" s="1">
        <v>0</v>
      </c>
      <c r="AP141" s="1">
        <v>1.85</v>
      </c>
      <c r="AQ141" s="1">
        <v>0</v>
      </c>
      <c r="AR141" s="1">
        <v>0</v>
      </c>
      <c r="AS141" s="1">
        <v>1</v>
      </c>
    </row>
    <row r="142" spans="1:45" x14ac:dyDescent="0.2">
      <c r="A142" s="2" t="s">
        <v>820</v>
      </c>
      <c r="B142" s="5" t="s">
        <v>298</v>
      </c>
      <c r="C142" s="1" t="s">
        <v>820</v>
      </c>
      <c r="D142" s="1" t="s">
        <v>1235</v>
      </c>
      <c r="E142" s="1">
        <v>3</v>
      </c>
      <c r="F142" s="1">
        <v>9</v>
      </c>
      <c r="G142" s="1">
        <v>5</v>
      </c>
      <c r="H142" s="1">
        <v>1</v>
      </c>
      <c r="I142" s="1">
        <v>3</v>
      </c>
      <c r="J142" s="1">
        <v>15</v>
      </c>
      <c r="K142" s="1">
        <v>0</v>
      </c>
      <c r="L142" s="1">
        <v>1.77</v>
      </c>
      <c r="M142" s="1">
        <v>612.20000000000005</v>
      </c>
      <c r="N142" s="1">
        <v>1.3</v>
      </c>
      <c r="O142" s="1">
        <v>53</v>
      </c>
      <c r="P142" s="1" t="s">
        <v>1128</v>
      </c>
      <c r="Q142" s="1">
        <v>3.83</v>
      </c>
      <c r="R142" s="1">
        <v>129.02000000000001</v>
      </c>
      <c r="S142" s="1">
        <v>7.5</v>
      </c>
      <c r="T142" s="1" t="s">
        <v>1126</v>
      </c>
      <c r="U142" s="1">
        <v>15</v>
      </c>
      <c r="V142" s="1">
        <v>0</v>
      </c>
      <c r="W142" s="1">
        <v>38.21</v>
      </c>
      <c r="X142" s="1">
        <v>0</v>
      </c>
      <c r="Y142" s="1">
        <v>10.67</v>
      </c>
      <c r="Z142" s="1">
        <v>0</v>
      </c>
      <c r="AA142" s="1">
        <v>11.93</v>
      </c>
      <c r="AB142" s="1">
        <v>0</v>
      </c>
      <c r="AC142" s="1">
        <v>0</v>
      </c>
      <c r="AD142" s="1">
        <v>77.41</v>
      </c>
      <c r="AE142" s="1">
        <v>0</v>
      </c>
      <c r="AF142" s="1">
        <v>0</v>
      </c>
      <c r="AG142" s="1">
        <v>25</v>
      </c>
      <c r="AH142" s="1">
        <v>675</v>
      </c>
      <c r="AI142" s="1">
        <v>25</v>
      </c>
      <c r="AJ142" s="1">
        <v>0</v>
      </c>
      <c r="AK142" s="1">
        <v>725</v>
      </c>
      <c r="AL142" s="1">
        <v>0.64</v>
      </c>
      <c r="AM142" s="1">
        <v>26.6</v>
      </c>
      <c r="AN142" s="1">
        <v>0.64</v>
      </c>
      <c r="AO142" s="1">
        <v>0</v>
      </c>
      <c r="AP142" s="1">
        <v>27.87</v>
      </c>
      <c r="AQ142" s="1">
        <v>13</v>
      </c>
      <c r="AR142" s="1">
        <v>1</v>
      </c>
      <c r="AS142" s="1">
        <v>1</v>
      </c>
    </row>
    <row r="143" spans="1:45" x14ac:dyDescent="0.2">
      <c r="A143" s="6" t="s">
        <v>821</v>
      </c>
      <c r="B143" s="5" t="s">
        <v>300</v>
      </c>
      <c r="C143" s="1" t="s">
        <v>821</v>
      </c>
      <c r="D143" s="1" t="s">
        <v>1235</v>
      </c>
      <c r="E143" s="1">
        <v>2</v>
      </c>
      <c r="F143" s="1">
        <v>12</v>
      </c>
      <c r="G143" s="1">
        <v>5</v>
      </c>
      <c r="H143" s="1">
        <v>1</v>
      </c>
      <c r="I143" s="1">
        <v>6</v>
      </c>
      <c r="J143" s="1">
        <v>18</v>
      </c>
      <c r="K143" s="1">
        <v>1</v>
      </c>
      <c r="L143" s="1">
        <v>1.77</v>
      </c>
      <c r="M143" s="1">
        <v>612.20000000000005</v>
      </c>
      <c r="N143" s="1">
        <v>1.3</v>
      </c>
      <c r="O143" s="1">
        <v>53</v>
      </c>
      <c r="P143" s="1" t="s">
        <v>1128</v>
      </c>
      <c r="Q143" s="1">
        <v>4.25</v>
      </c>
      <c r="R143" s="1">
        <v>165.86</v>
      </c>
      <c r="S143" s="1">
        <v>7.5</v>
      </c>
      <c r="T143" s="1" t="s">
        <v>1126</v>
      </c>
      <c r="U143" s="1">
        <v>15</v>
      </c>
      <c r="V143" s="1">
        <v>0</v>
      </c>
      <c r="W143" s="1">
        <v>31.07</v>
      </c>
      <c r="X143" s="1">
        <v>0</v>
      </c>
      <c r="Y143" s="1">
        <v>7.74</v>
      </c>
      <c r="Z143" s="1">
        <v>0</v>
      </c>
      <c r="AA143" s="1">
        <v>4.71</v>
      </c>
      <c r="AB143" s="1">
        <v>0</v>
      </c>
      <c r="AC143" s="1">
        <v>0</v>
      </c>
      <c r="AD143" s="1">
        <v>87.55</v>
      </c>
      <c r="AE143" s="1">
        <v>0</v>
      </c>
      <c r="AF143" s="1">
        <v>0</v>
      </c>
      <c r="AG143" s="1">
        <v>0</v>
      </c>
      <c r="AH143" s="1">
        <v>1300</v>
      </c>
      <c r="AI143" s="1">
        <v>100</v>
      </c>
      <c r="AJ143" s="1">
        <v>0</v>
      </c>
      <c r="AK143" s="1">
        <v>1400</v>
      </c>
      <c r="AL143" s="1">
        <v>0</v>
      </c>
      <c r="AM143" s="1">
        <v>18.100000000000001</v>
      </c>
      <c r="AN143" s="1">
        <v>5.98</v>
      </c>
      <c r="AO143" s="1">
        <v>0</v>
      </c>
      <c r="AP143" s="1">
        <v>24.08</v>
      </c>
      <c r="AQ143" s="1">
        <v>12</v>
      </c>
      <c r="AR143" s="1">
        <v>0</v>
      </c>
      <c r="AS143" s="1">
        <v>1.5</v>
      </c>
    </row>
    <row r="144" spans="1:45" x14ac:dyDescent="0.2">
      <c r="A144" s="6" t="s">
        <v>822</v>
      </c>
      <c r="B144" s="5" t="s">
        <v>302</v>
      </c>
      <c r="C144" s="1" t="s">
        <v>822</v>
      </c>
      <c r="D144" s="1" t="s">
        <v>1230</v>
      </c>
      <c r="E144" s="1">
        <v>1</v>
      </c>
      <c r="F144" s="1">
        <v>19</v>
      </c>
      <c r="G144" s="1">
        <v>8</v>
      </c>
      <c r="H144" s="1">
        <v>3</v>
      </c>
      <c r="I144" s="1">
        <v>8</v>
      </c>
      <c r="J144" s="1">
        <v>7</v>
      </c>
      <c r="K144" s="1">
        <v>2</v>
      </c>
      <c r="L144" s="1">
        <v>5.34</v>
      </c>
      <c r="M144" s="1">
        <v>1104.0999999999999</v>
      </c>
      <c r="N144" s="1">
        <v>1.3</v>
      </c>
      <c r="O144" s="1">
        <v>109</v>
      </c>
      <c r="P144" s="1" t="s">
        <v>1128</v>
      </c>
      <c r="Q144" s="1">
        <v>6.49</v>
      </c>
      <c r="R144" s="1">
        <v>138.65</v>
      </c>
      <c r="S144" s="1">
        <v>10</v>
      </c>
      <c r="T144" s="1" t="s">
        <v>1180</v>
      </c>
      <c r="U144" s="1">
        <v>15</v>
      </c>
      <c r="V144" s="1">
        <v>0</v>
      </c>
      <c r="W144" s="1">
        <v>16.79</v>
      </c>
      <c r="X144" s="1">
        <v>0</v>
      </c>
      <c r="Y144" s="1">
        <v>4.43</v>
      </c>
      <c r="Z144" s="1">
        <v>0</v>
      </c>
      <c r="AA144" s="1">
        <v>0</v>
      </c>
      <c r="AB144" s="1">
        <v>0</v>
      </c>
      <c r="AC144" s="1">
        <v>0</v>
      </c>
      <c r="AD144" s="1">
        <v>76.260000000000005</v>
      </c>
      <c r="AE144" s="1">
        <v>0</v>
      </c>
      <c r="AF144" s="1">
        <v>19.32</v>
      </c>
      <c r="AG144" s="1">
        <v>0</v>
      </c>
      <c r="AH144" s="1">
        <v>225</v>
      </c>
      <c r="AI144" s="1">
        <v>0</v>
      </c>
      <c r="AJ144" s="1">
        <v>0</v>
      </c>
      <c r="AK144" s="1">
        <v>225</v>
      </c>
      <c r="AL144" s="1">
        <v>0</v>
      </c>
      <c r="AM144" s="1">
        <v>29.18</v>
      </c>
      <c r="AN144" s="1">
        <v>0</v>
      </c>
      <c r="AO144" s="1">
        <v>0</v>
      </c>
      <c r="AP144" s="1">
        <v>29.18</v>
      </c>
      <c r="AQ144" s="1">
        <v>7</v>
      </c>
      <c r="AR144" s="1">
        <v>0</v>
      </c>
      <c r="AS144" s="1">
        <v>1</v>
      </c>
    </row>
    <row r="145" spans="1:45" x14ac:dyDescent="0.2">
      <c r="A145" s="6" t="s">
        <v>823</v>
      </c>
      <c r="B145" s="5" t="s">
        <v>304</v>
      </c>
      <c r="C145" s="1" t="s">
        <v>823</v>
      </c>
      <c r="D145" s="1" t="s">
        <v>1230</v>
      </c>
      <c r="E145" s="1">
        <v>0</v>
      </c>
      <c r="F145" s="1">
        <v>9</v>
      </c>
      <c r="G145" s="1">
        <v>6</v>
      </c>
      <c r="H145" s="1">
        <v>1</v>
      </c>
      <c r="I145" s="1">
        <v>2</v>
      </c>
      <c r="J145" s="1">
        <v>4</v>
      </c>
      <c r="K145" s="1">
        <v>0</v>
      </c>
      <c r="L145" s="1">
        <v>5.34</v>
      </c>
      <c r="M145" s="1">
        <v>1104.0999999999999</v>
      </c>
      <c r="N145" s="1">
        <v>1.3</v>
      </c>
      <c r="O145" s="1">
        <v>109</v>
      </c>
      <c r="P145" s="1" t="s">
        <v>1128</v>
      </c>
      <c r="Q145" s="1">
        <v>13.77</v>
      </c>
      <c r="R145" s="1">
        <v>110.54</v>
      </c>
      <c r="S145" s="1">
        <v>15</v>
      </c>
      <c r="T145" s="1" t="s">
        <v>1146</v>
      </c>
      <c r="U145" s="1">
        <v>15</v>
      </c>
      <c r="V145" s="1" t="s">
        <v>1147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100</v>
      </c>
      <c r="AE145" s="1">
        <v>0</v>
      </c>
      <c r="AF145" s="1">
        <v>0</v>
      </c>
      <c r="AG145" s="1">
        <v>0</v>
      </c>
      <c r="AH145" s="1">
        <v>175</v>
      </c>
      <c r="AI145" s="1">
        <v>0</v>
      </c>
      <c r="AJ145" s="1">
        <v>0</v>
      </c>
      <c r="AK145" s="1">
        <v>175</v>
      </c>
      <c r="AL145" s="1">
        <v>0</v>
      </c>
      <c r="AM145" s="1">
        <v>68.05</v>
      </c>
      <c r="AN145" s="1">
        <v>0</v>
      </c>
      <c r="AO145" s="1">
        <v>0</v>
      </c>
      <c r="AP145" s="1">
        <v>68.05</v>
      </c>
      <c r="AQ145" s="1">
        <v>6</v>
      </c>
      <c r="AR145" s="1">
        <v>0</v>
      </c>
      <c r="AS145" s="1">
        <v>1</v>
      </c>
    </row>
    <row r="146" spans="1:45" x14ac:dyDescent="0.2">
      <c r="A146" s="2" t="s">
        <v>824</v>
      </c>
      <c r="B146" s="5" t="s">
        <v>306</v>
      </c>
      <c r="C146" s="1" t="s">
        <v>824</v>
      </c>
      <c r="D146" s="1" t="s">
        <v>1230</v>
      </c>
      <c r="E146" s="1">
        <v>0</v>
      </c>
      <c r="F146" s="1">
        <v>10</v>
      </c>
      <c r="G146" s="1">
        <v>3</v>
      </c>
      <c r="H146" s="1">
        <v>2</v>
      </c>
      <c r="I146" s="1">
        <v>5</v>
      </c>
      <c r="J146" s="1">
        <v>3</v>
      </c>
      <c r="K146" s="1">
        <v>1</v>
      </c>
      <c r="L146" s="1">
        <v>5.34</v>
      </c>
      <c r="M146" s="1">
        <v>1104.0999999999999</v>
      </c>
      <c r="N146" s="1">
        <v>1.3</v>
      </c>
      <c r="O146" s="1">
        <v>109</v>
      </c>
      <c r="P146" s="1" t="s">
        <v>1128</v>
      </c>
      <c r="Q146" s="1">
        <v>13.74</v>
      </c>
      <c r="R146" s="1">
        <v>196.46</v>
      </c>
      <c r="S146" s="1">
        <v>22.5</v>
      </c>
      <c r="T146" s="1" t="s">
        <v>1180</v>
      </c>
      <c r="U146" s="1">
        <v>15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100</v>
      </c>
      <c r="AE146" s="1">
        <v>0</v>
      </c>
      <c r="AF146" s="1">
        <v>0</v>
      </c>
      <c r="AG146" s="1">
        <v>0</v>
      </c>
      <c r="AH146" s="1">
        <v>275</v>
      </c>
      <c r="AI146" s="1">
        <v>0</v>
      </c>
      <c r="AJ146" s="1">
        <v>0</v>
      </c>
      <c r="AK146" s="1">
        <v>275</v>
      </c>
      <c r="AL146" s="1">
        <v>0</v>
      </c>
      <c r="AM146" s="1">
        <v>35.25</v>
      </c>
      <c r="AN146" s="1">
        <v>0</v>
      </c>
      <c r="AO146" s="1">
        <v>0</v>
      </c>
      <c r="AP146" s="1">
        <v>35.25</v>
      </c>
      <c r="AQ146" s="1">
        <v>7</v>
      </c>
      <c r="AR146" s="1">
        <v>0</v>
      </c>
      <c r="AS146" s="1">
        <v>1</v>
      </c>
    </row>
    <row r="147" spans="1:45" x14ac:dyDescent="0.2">
      <c r="A147" s="2" t="s">
        <v>825</v>
      </c>
      <c r="B147" s="5" t="s">
        <v>308</v>
      </c>
      <c r="C147" s="1" t="s">
        <v>825</v>
      </c>
      <c r="D147" s="1" t="s">
        <v>1236</v>
      </c>
      <c r="E147" s="1">
        <v>1</v>
      </c>
      <c r="F147" s="1">
        <v>17</v>
      </c>
      <c r="G147" s="1">
        <v>11</v>
      </c>
      <c r="H147" s="1">
        <v>5</v>
      </c>
      <c r="I147" s="1">
        <v>1</v>
      </c>
      <c r="J147" s="1">
        <v>2</v>
      </c>
      <c r="K147" s="1">
        <v>1</v>
      </c>
      <c r="L147" s="1">
        <v>3.08</v>
      </c>
      <c r="M147" s="1">
        <v>1189.3</v>
      </c>
      <c r="N147" s="1">
        <v>1.9</v>
      </c>
      <c r="O147" s="1">
        <v>115</v>
      </c>
      <c r="P147" s="1" t="s">
        <v>1128</v>
      </c>
      <c r="Q147" s="1">
        <v>10.65</v>
      </c>
      <c r="R147" s="1">
        <v>264.36</v>
      </c>
      <c r="S147" s="1">
        <v>30</v>
      </c>
      <c r="T147" s="1" t="s">
        <v>1180</v>
      </c>
      <c r="U147" s="1">
        <v>15</v>
      </c>
      <c r="V147" s="1">
        <v>0</v>
      </c>
      <c r="W147" s="1">
        <v>35.71</v>
      </c>
      <c r="X147" s="1">
        <v>0</v>
      </c>
      <c r="Y147" s="1">
        <v>0</v>
      </c>
      <c r="Z147" s="1">
        <v>0</v>
      </c>
      <c r="AA147" s="1">
        <v>42.96</v>
      </c>
      <c r="AB147" s="1">
        <v>0</v>
      </c>
      <c r="AC147" s="1">
        <v>0</v>
      </c>
      <c r="AD147" s="1">
        <v>57.04</v>
      </c>
      <c r="AE147" s="1">
        <v>0</v>
      </c>
      <c r="AF147" s="1">
        <v>0</v>
      </c>
      <c r="AG147" s="1">
        <v>550</v>
      </c>
      <c r="AH147" s="1">
        <v>125</v>
      </c>
      <c r="AI147" s="1">
        <v>0</v>
      </c>
      <c r="AJ147" s="1">
        <v>0</v>
      </c>
      <c r="AK147" s="1">
        <v>675</v>
      </c>
      <c r="AL147" s="1">
        <v>7.95</v>
      </c>
      <c r="AM147" s="1">
        <v>19.579999999999998</v>
      </c>
      <c r="AN147" s="1">
        <v>0</v>
      </c>
      <c r="AO147" s="1">
        <v>0</v>
      </c>
      <c r="AP147" s="1">
        <v>27.53</v>
      </c>
      <c r="AQ147" s="1">
        <v>3</v>
      </c>
      <c r="AR147" s="1">
        <v>0</v>
      </c>
      <c r="AS147" s="1">
        <v>2</v>
      </c>
    </row>
    <row r="148" spans="1:45" x14ac:dyDescent="0.2">
      <c r="A148" s="6" t="s">
        <v>826</v>
      </c>
      <c r="B148" s="5" t="s">
        <v>309</v>
      </c>
      <c r="C148" s="1" t="s">
        <v>826</v>
      </c>
      <c r="D148" s="1" t="s">
        <v>1237</v>
      </c>
      <c r="E148" s="1">
        <v>0</v>
      </c>
      <c r="F148" s="1">
        <v>15</v>
      </c>
      <c r="G148" s="1">
        <v>7</v>
      </c>
      <c r="H148" s="1">
        <v>2</v>
      </c>
      <c r="I148" s="1">
        <v>6</v>
      </c>
      <c r="J148" s="1">
        <v>9</v>
      </c>
      <c r="K148" s="1">
        <v>0</v>
      </c>
      <c r="L148" s="1">
        <v>0.63</v>
      </c>
      <c r="M148" s="1">
        <v>466.6</v>
      </c>
      <c r="N148" s="1">
        <v>1.7</v>
      </c>
      <c r="O148" s="1">
        <v>72</v>
      </c>
      <c r="P148" s="1" t="s">
        <v>1128</v>
      </c>
      <c r="Q148" s="1">
        <v>20.12</v>
      </c>
      <c r="R148" s="1">
        <v>98.54</v>
      </c>
      <c r="S148" s="1">
        <v>30</v>
      </c>
      <c r="T148" s="1" t="s">
        <v>1180</v>
      </c>
      <c r="U148" s="1">
        <v>15</v>
      </c>
      <c r="V148" s="1">
        <v>0</v>
      </c>
      <c r="W148" s="1">
        <v>26.07</v>
      </c>
      <c r="X148" s="1">
        <v>0</v>
      </c>
      <c r="Y148" s="1">
        <v>19.87</v>
      </c>
      <c r="Z148" s="1">
        <v>0</v>
      </c>
      <c r="AA148" s="1">
        <v>5.27</v>
      </c>
      <c r="AB148" s="1">
        <v>0</v>
      </c>
      <c r="AC148" s="1">
        <v>0</v>
      </c>
      <c r="AD148" s="1">
        <v>74.86</v>
      </c>
      <c r="AE148" s="1">
        <v>0</v>
      </c>
      <c r="AF148" s="1">
        <v>0</v>
      </c>
      <c r="AG148" s="1">
        <v>0</v>
      </c>
      <c r="AH148" s="1">
        <v>375</v>
      </c>
      <c r="AI148" s="1">
        <v>50</v>
      </c>
      <c r="AJ148" s="1">
        <v>0</v>
      </c>
      <c r="AK148" s="1">
        <v>425</v>
      </c>
      <c r="AL148" s="1">
        <v>0</v>
      </c>
      <c r="AM148" s="1">
        <v>16.309999999999999</v>
      </c>
      <c r="AN148" s="1">
        <v>1.27</v>
      </c>
      <c r="AO148" s="1">
        <v>0</v>
      </c>
      <c r="AP148" s="1">
        <v>17.59</v>
      </c>
      <c r="AQ148" s="1">
        <v>6</v>
      </c>
      <c r="AR148" s="1">
        <v>0</v>
      </c>
      <c r="AS148" s="1">
        <v>1</v>
      </c>
    </row>
    <row r="149" spans="1:45" x14ac:dyDescent="0.2">
      <c r="A149" s="2" t="s">
        <v>827</v>
      </c>
      <c r="B149" s="5" t="s">
        <v>311</v>
      </c>
      <c r="C149" s="1" t="s">
        <v>827</v>
      </c>
      <c r="D149" s="1" t="s">
        <v>1225</v>
      </c>
      <c r="E149" s="1">
        <v>1</v>
      </c>
      <c r="F149" s="1">
        <v>12</v>
      </c>
      <c r="G149" s="1">
        <v>9</v>
      </c>
      <c r="H149" s="1">
        <v>1</v>
      </c>
      <c r="I149" s="1">
        <v>2</v>
      </c>
      <c r="J149" s="1">
        <v>7</v>
      </c>
      <c r="K149" s="1">
        <v>0</v>
      </c>
      <c r="L149" s="1">
        <v>1.97</v>
      </c>
      <c r="M149" s="1">
        <v>929.5</v>
      </c>
      <c r="N149" s="1">
        <v>1.9</v>
      </c>
      <c r="O149" s="1">
        <v>111</v>
      </c>
      <c r="P149" s="1" t="s">
        <v>1128</v>
      </c>
      <c r="Q149" s="1">
        <v>26.68</v>
      </c>
      <c r="R149" s="1">
        <v>38.979999999999997</v>
      </c>
      <c r="S149" s="1">
        <v>27.5</v>
      </c>
      <c r="T149" s="1" t="s">
        <v>1126</v>
      </c>
      <c r="U149" s="1">
        <v>15</v>
      </c>
      <c r="V149" s="1">
        <v>0</v>
      </c>
      <c r="W149" s="1">
        <v>7.14</v>
      </c>
      <c r="X149" s="1">
        <v>0</v>
      </c>
      <c r="Y149" s="1">
        <v>5.37</v>
      </c>
      <c r="Z149" s="1">
        <v>0</v>
      </c>
      <c r="AA149" s="1">
        <v>0</v>
      </c>
      <c r="AB149" s="1">
        <v>0</v>
      </c>
      <c r="AC149" s="1">
        <v>0</v>
      </c>
      <c r="AD149" s="1">
        <v>94.63</v>
      </c>
      <c r="AE149" s="1">
        <v>0</v>
      </c>
      <c r="AF149" s="1">
        <v>0</v>
      </c>
      <c r="AG149" s="1">
        <v>0</v>
      </c>
      <c r="AH149" s="1">
        <v>150</v>
      </c>
      <c r="AI149" s="1">
        <v>0</v>
      </c>
      <c r="AJ149" s="1">
        <v>0</v>
      </c>
      <c r="AK149" s="1">
        <v>150</v>
      </c>
      <c r="AL149" s="1">
        <v>0</v>
      </c>
      <c r="AM149" s="1">
        <v>24.03</v>
      </c>
      <c r="AN149" s="1">
        <v>0</v>
      </c>
      <c r="AO149" s="1">
        <v>0</v>
      </c>
      <c r="AP149" s="1">
        <v>24.03</v>
      </c>
      <c r="AQ149" s="1">
        <v>4</v>
      </c>
      <c r="AR149" s="1">
        <v>0</v>
      </c>
      <c r="AS149" s="1">
        <v>1</v>
      </c>
    </row>
    <row r="150" spans="1:45" x14ac:dyDescent="0.2">
      <c r="A150" s="6" t="s">
        <v>828</v>
      </c>
      <c r="B150" s="5" t="s">
        <v>313</v>
      </c>
      <c r="C150" s="1" t="s">
        <v>828</v>
      </c>
      <c r="D150" s="1" t="s">
        <v>1238</v>
      </c>
      <c r="E150" s="1">
        <v>0</v>
      </c>
      <c r="F150" s="1">
        <v>22</v>
      </c>
      <c r="G150" s="1">
        <v>13</v>
      </c>
      <c r="H150" s="1">
        <v>2</v>
      </c>
      <c r="I150" s="1">
        <v>7</v>
      </c>
      <c r="J150" s="1">
        <v>7</v>
      </c>
      <c r="K150" s="1">
        <v>0</v>
      </c>
      <c r="L150" s="1">
        <v>0.46</v>
      </c>
      <c r="M150" s="1">
        <v>274.39999999999998</v>
      </c>
      <c r="N150" s="1">
        <v>1.1000000000000001</v>
      </c>
      <c r="O150" s="1">
        <v>62</v>
      </c>
      <c r="P150" s="1" t="s">
        <v>1128</v>
      </c>
      <c r="Q150" s="1">
        <v>0</v>
      </c>
      <c r="R150" s="1">
        <v>-1</v>
      </c>
      <c r="S150" s="1">
        <v>2.5</v>
      </c>
      <c r="T150" s="1" t="s">
        <v>1126</v>
      </c>
      <c r="U150" s="1">
        <v>15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100</v>
      </c>
      <c r="AE150" s="1">
        <v>0</v>
      </c>
      <c r="AF150" s="1">
        <v>0</v>
      </c>
      <c r="AG150" s="1">
        <v>25</v>
      </c>
      <c r="AH150" s="1">
        <v>275</v>
      </c>
      <c r="AI150" s="1">
        <v>0</v>
      </c>
      <c r="AJ150" s="1">
        <v>0</v>
      </c>
      <c r="AK150" s="1">
        <v>300</v>
      </c>
      <c r="AL150" s="1">
        <v>0.64</v>
      </c>
      <c r="AM150" s="1">
        <v>48.13</v>
      </c>
      <c r="AN150" s="1">
        <v>0</v>
      </c>
      <c r="AO150" s="1">
        <v>0</v>
      </c>
      <c r="AP150" s="1">
        <v>48.77</v>
      </c>
      <c r="AQ150" s="1">
        <v>9</v>
      </c>
      <c r="AR150" s="1">
        <v>0</v>
      </c>
      <c r="AS150" s="1">
        <v>1</v>
      </c>
    </row>
    <row r="151" spans="1:45" x14ac:dyDescent="0.2">
      <c r="A151" s="6" t="s">
        <v>829</v>
      </c>
      <c r="B151" s="5" t="s">
        <v>315</v>
      </c>
      <c r="C151" s="1" t="s">
        <v>829</v>
      </c>
      <c r="D151" s="1" t="s">
        <v>1239</v>
      </c>
      <c r="E151" s="1">
        <v>5</v>
      </c>
      <c r="F151" s="1">
        <v>32</v>
      </c>
      <c r="G151" s="1">
        <v>18</v>
      </c>
      <c r="H151" s="1">
        <v>2</v>
      </c>
      <c r="I151" s="1">
        <v>12</v>
      </c>
      <c r="J151" s="1">
        <v>9</v>
      </c>
      <c r="K151" s="1">
        <v>0</v>
      </c>
      <c r="L151" s="1">
        <v>0.13</v>
      </c>
      <c r="M151" s="1">
        <v>185.4</v>
      </c>
      <c r="N151" s="1">
        <v>1.5</v>
      </c>
      <c r="O151" s="1">
        <v>13</v>
      </c>
      <c r="P151" s="1" t="s">
        <v>1123</v>
      </c>
      <c r="Q151" s="1">
        <v>0</v>
      </c>
      <c r="R151" s="1">
        <v>158.22</v>
      </c>
      <c r="S151" s="1">
        <v>5</v>
      </c>
      <c r="T151" s="1" t="s">
        <v>1146</v>
      </c>
      <c r="U151" s="1">
        <v>15</v>
      </c>
      <c r="V151" s="1" t="s">
        <v>1147</v>
      </c>
      <c r="W151" s="1">
        <v>50</v>
      </c>
      <c r="X151" s="1">
        <v>0</v>
      </c>
      <c r="Y151" s="1">
        <v>0</v>
      </c>
      <c r="Z151" s="1">
        <v>0</v>
      </c>
      <c r="AA151" s="1">
        <v>37.130000000000003</v>
      </c>
      <c r="AB151" s="1">
        <v>0</v>
      </c>
      <c r="AC151" s="1">
        <v>0</v>
      </c>
      <c r="AD151" s="1">
        <v>23.33</v>
      </c>
      <c r="AE151" s="1">
        <v>39.54</v>
      </c>
      <c r="AF151" s="1">
        <v>0</v>
      </c>
      <c r="AG151" s="1">
        <v>225</v>
      </c>
      <c r="AH151" s="1">
        <v>175</v>
      </c>
      <c r="AI151" s="1">
        <v>325</v>
      </c>
      <c r="AJ151" s="1">
        <v>0</v>
      </c>
      <c r="AK151" s="1">
        <v>725</v>
      </c>
      <c r="AL151" s="1">
        <v>0.49</v>
      </c>
      <c r="AM151" s="1">
        <v>0.62</v>
      </c>
      <c r="AN151" s="1">
        <v>0.89</v>
      </c>
      <c r="AO151" s="1">
        <v>0</v>
      </c>
      <c r="AP151" s="1">
        <v>2</v>
      </c>
      <c r="AQ151" s="1">
        <v>0</v>
      </c>
      <c r="AR151" s="1">
        <v>0</v>
      </c>
      <c r="AS151" s="1">
        <v>2</v>
      </c>
    </row>
    <row r="152" spans="1:45" x14ac:dyDescent="0.2">
      <c r="A152" s="6" t="s">
        <v>830</v>
      </c>
      <c r="B152" s="5" t="s">
        <v>317</v>
      </c>
      <c r="C152" s="1" t="s">
        <v>830</v>
      </c>
      <c r="D152" s="1" t="s">
        <v>1240</v>
      </c>
      <c r="E152" s="1">
        <v>5</v>
      </c>
      <c r="F152" s="1">
        <v>4</v>
      </c>
      <c r="G152" s="1">
        <v>4</v>
      </c>
      <c r="H152" s="1">
        <v>0</v>
      </c>
      <c r="I152" s="1">
        <v>0</v>
      </c>
      <c r="J152" s="1">
        <v>11</v>
      </c>
      <c r="K152" s="1">
        <v>1</v>
      </c>
      <c r="L152" s="1">
        <v>1.34</v>
      </c>
      <c r="M152" s="1">
        <v>468.3</v>
      </c>
      <c r="N152" s="1">
        <v>1.1000000000000001</v>
      </c>
      <c r="O152" s="1">
        <v>15</v>
      </c>
      <c r="P152" s="1" t="s">
        <v>1149</v>
      </c>
      <c r="Q152" s="1">
        <v>7.93</v>
      </c>
      <c r="R152" s="1">
        <v>131.43</v>
      </c>
      <c r="S152" s="1">
        <v>5</v>
      </c>
      <c r="T152" s="1" t="s">
        <v>1146</v>
      </c>
      <c r="U152" s="1">
        <v>15</v>
      </c>
      <c r="V152" s="1" t="s">
        <v>1147</v>
      </c>
      <c r="W152" s="1">
        <v>23.93</v>
      </c>
      <c r="X152" s="1">
        <v>0</v>
      </c>
      <c r="Y152" s="1">
        <v>0</v>
      </c>
      <c r="Z152" s="1">
        <v>0</v>
      </c>
      <c r="AA152" s="1">
        <v>74.900000000000006</v>
      </c>
      <c r="AB152" s="1">
        <v>0</v>
      </c>
      <c r="AC152" s="1">
        <v>0</v>
      </c>
      <c r="AD152" s="1">
        <v>25.11</v>
      </c>
      <c r="AE152" s="1">
        <v>0</v>
      </c>
      <c r="AF152" s="1">
        <v>0</v>
      </c>
      <c r="AG152" s="1">
        <v>900</v>
      </c>
      <c r="AH152" s="1">
        <v>200</v>
      </c>
      <c r="AI152" s="1">
        <v>125</v>
      </c>
      <c r="AJ152" s="1">
        <v>0</v>
      </c>
      <c r="AK152" s="1">
        <v>1225</v>
      </c>
      <c r="AL152" s="1">
        <v>3.28</v>
      </c>
      <c r="AM152" s="1">
        <v>0.66</v>
      </c>
      <c r="AN152" s="1">
        <v>0.91</v>
      </c>
      <c r="AO152" s="1">
        <v>0</v>
      </c>
      <c r="AP152" s="1">
        <v>4.8499999999999996</v>
      </c>
      <c r="AQ152" s="1">
        <v>0</v>
      </c>
      <c r="AR152" s="1">
        <v>0</v>
      </c>
      <c r="AS152" s="1">
        <v>2</v>
      </c>
    </row>
    <row r="153" spans="1:45" x14ac:dyDescent="0.2">
      <c r="A153" s="2" t="s">
        <v>831</v>
      </c>
      <c r="B153" s="5" t="s">
        <v>319</v>
      </c>
      <c r="C153" s="1" t="s">
        <v>831</v>
      </c>
      <c r="D153" s="1" t="s">
        <v>1241</v>
      </c>
      <c r="E153" s="1">
        <v>4</v>
      </c>
      <c r="F153" s="1">
        <v>15</v>
      </c>
      <c r="G153" s="1">
        <v>9</v>
      </c>
      <c r="H153" s="1">
        <v>3</v>
      </c>
      <c r="I153" s="1">
        <v>3</v>
      </c>
      <c r="J153" s="1">
        <v>6</v>
      </c>
      <c r="K153" s="1">
        <v>0</v>
      </c>
      <c r="L153" s="1">
        <v>1.9</v>
      </c>
      <c r="M153" s="1">
        <v>949.5</v>
      </c>
      <c r="N153" s="1">
        <v>1.9</v>
      </c>
      <c r="O153" s="1">
        <v>112</v>
      </c>
      <c r="P153" s="1" t="s">
        <v>1128</v>
      </c>
      <c r="Q153" s="1">
        <v>12.18</v>
      </c>
      <c r="R153" s="1">
        <v>135.44</v>
      </c>
      <c r="S153" s="1">
        <v>7.5</v>
      </c>
      <c r="T153" s="1" t="s">
        <v>1146</v>
      </c>
      <c r="U153" s="1">
        <v>15</v>
      </c>
      <c r="V153" s="1" t="s">
        <v>1147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100</v>
      </c>
      <c r="AE153" s="1">
        <v>0</v>
      </c>
      <c r="AF153" s="1">
        <v>0</v>
      </c>
      <c r="AG153" s="1">
        <v>0</v>
      </c>
      <c r="AH153" s="1">
        <v>225</v>
      </c>
      <c r="AI153" s="1">
        <v>25</v>
      </c>
      <c r="AJ153" s="1">
        <v>0</v>
      </c>
      <c r="AK153" s="1">
        <v>250</v>
      </c>
      <c r="AL153" s="1">
        <v>0</v>
      </c>
      <c r="AM153" s="1">
        <v>17.48</v>
      </c>
      <c r="AN153" s="1">
        <v>0.64</v>
      </c>
      <c r="AO153" s="1">
        <v>0</v>
      </c>
      <c r="AP153" s="1">
        <v>18.12</v>
      </c>
      <c r="AQ153" s="1">
        <v>4</v>
      </c>
      <c r="AR153" s="1">
        <v>0</v>
      </c>
      <c r="AS153" s="1">
        <v>1</v>
      </c>
    </row>
    <row r="154" spans="1:45" x14ac:dyDescent="0.2">
      <c r="A154" s="6" t="s">
        <v>832</v>
      </c>
      <c r="B154" s="5" t="s">
        <v>321</v>
      </c>
      <c r="C154" s="1" t="s">
        <v>832</v>
      </c>
      <c r="D154" s="1" t="s">
        <v>1230</v>
      </c>
      <c r="E154" s="1">
        <v>1</v>
      </c>
      <c r="F154" s="1">
        <v>11</v>
      </c>
      <c r="G154" s="1">
        <v>8</v>
      </c>
      <c r="H154" s="1">
        <v>0</v>
      </c>
      <c r="I154" s="1">
        <v>3</v>
      </c>
      <c r="J154" s="1">
        <v>9</v>
      </c>
      <c r="K154" s="1">
        <v>0</v>
      </c>
      <c r="L154" s="1">
        <v>5.34</v>
      </c>
      <c r="M154" s="1">
        <v>1104.0999999999999</v>
      </c>
      <c r="N154" s="1">
        <v>1.3</v>
      </c>
      <c r="O154" s="1">
        <v>109</v>
      </c>
      <c r="P154" s="1" t="s">
        <v>1128</v>
      </c>
      <c r="Q154" s="1">
        <v>14.81</v>
      </c>
      <c r="R154" s="1">
        <v>151.22</v>
      </c>
      <c r="S154" s="1">
        <v>12.5</v>
      </c>
      <c r="T154" s="1" t="s">
        <v>1146</v>
      </c>
      <c r="U154" s="1">
        <v>15</v>
      </c>
      <c r="V154" s="1" t="s">
        <v>1147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100</v>
      </c>
      <c r="AE154" s="1">
        <v>0</v>
      </c>
      <c r="AF154" s="1">
        <v>0</v>
      </c>
      <c r="AG154" s="1">
        <v>0</v>
      </c>
      <c r="AH154" s="1">
        <v>225</v>
      </c>
      <c r="AI154" s="1">
        <v>0</v>
      </c>
      <c r="AJ154" s="1">
        <v>0</v>
      </c>
      <c r="AK154" s="1">
        <v>225</v>
      </c>
      <c r="AL154" s="1">
        <v>0</v>
      </c>
      <c r="AM154" s="1">
        <v>30.37</v>
      </c>
      <c r="AN154" s="1">
        <v>0</v>
      </c>
      <c r="AO154" s="1">
        <v>0</v>
      </c>
      <c r="AP154" s="1">
        <v>30.37</v>
      </c>
      <c r="AQ154" s="1">
        <v>6</v>
      </c>
      <c r="AR154" s="1">
        <v>0</v>
      </c>
      <c r="AS154" s="1">
        <v>1</v>
      </c>
    </row>
    <row r="155" spans="1:45" x14ac:dyDescent="0.2">
      <c r="A155" s="6" t="s">
        <v>833</v>
      </c>
      <c r="B155" s="5" t="s">
        <v>323</v>
      </c>
      <c r="C155" s="1" t="s">
        <v>833</v>
      </c>
      <c r="D155" s="1" t="s">
        <v>1242</v>
      </c>
      <c r="E155" s="1">
        <v>1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3</v>
      </c>
      <c r="L155" s="1">
        <v>0.42</v>
      </c>
      <c r="M155" s="1">
        <v>258</v>
      </c>
      <c r="N155" s="1">
        <v>1.1000000000000001</v>
      </c>
      <c r="O155" s="1">
        <v>22</v>
      </c>
      <c r="P155" s="1" t="s">
        <v>1149</v>
      </c>
      <c r="Q155" s="1">
        <v>15.05</v>
      </c>
      <c r="R155" s="1">
        <v>167.7</v>
      </c>
      <c r="S155" s="1">
        <v>25</v>
      </c>
      <c r="T155" s="1" t="s">
        <v>1180</v>
      </c>
      <c r="U155" s="1">
        <v>15</v>
      </c>
      <c r="V155" s="1">
        <v>0</v>
      </c>
      <c r="W155" s="1">
        <v>2.5</v>
      </c>
      <c r="X155" s="1">
        <v>0</v>
      </c>
      <c r="Y155" s="1">
        <v>0</v>
      </c>
      <c r="Z155" s="1">
        <v>0</v>
      </c>
      <c r="AA155" s="1">
        <v>99.3</v>
      </c>
      <c r="AB155" s="1">
        <v>0</v>
      </c>
      <c r="AC155" s="1">
        <v>0</v>
      </c>
      <c r="AD155" s="1">
        <v>0.7</v>
      </c>
      <c r="AE155" s="1">
        <v>0</v>
      </c>
      <c r="AF155" s="1">
        <v>0</v>
      </c>
      <c r="AG155" s="1">
        <v>900</v>
      </c>
      <c r="AH155" s="1">
        <v>0</v>
      </c>
      <c r="AI155" s="1">
        <v>25</v>
      </c>
      <c r="AJ155" s="1">
        <v>0</v>
      </c>
      <c r="AK155" s="1">
        <v>925</v>
      </c>
      <c r="AL155" s="1">
        <v>39.97</v>
      </c>
      <c r="AM155" s="1">
        <v>0</v>
      </c>
      <c r="AN155" s="1">
        <v>0.64</v>
      </c>
      <c r="AO155" s="1">
        <v>0</v>
      </c>
      <c r="AP155" s="1">
        <v>40.61</v>
      </c>
      <c r="AQ155" s="1">
        <v>0</v>
      </c>
      <c r="AR155" s="1">
        <v>25</v>
      </c>
      <c r="AS155" s="1">
        <v>1</v>
      </c>
    </row>
    <row r="156" spans="1:45" x14ac:dyDescent="0.2">
      <c r="A156" s="2" t="s">
        <v>834</v>
      </c>
      <c r="B156" s="5" t="s">
        <v>325</v>
      </c>
      <c r="C156" s="1" t="s">
        <v>834</v>
      </c>
      <c r="D156" s="1" t="s">
        <v>1236</v>
      </c>
      <c r="E156" s="1">
        <v>1</v>
      </c>
      <c r="F156" s="1">
        <v>7</v>
      </c>
      <c r="G156" s="1">
        <v>6</v>
      </c>
      <c r="H156" s="1">
        <v>0</v>
      </c>
      <c r="I156" s="1">
        <v>1</v>
      </c>
      <c r="J156" s="1">
        <v>7</v>
      </c>
      <c r="K156" s="1">
        <v>0</v>
      </c>
      <c r="L156" s="1">
        <v>3.08</v>
      </c>
      <c r="M156" s="1">
        <v>1189.3</v>
      </c>
      <c r="N156" s="1">
        <v>1.9</v>
      </c>
      <c r="O156" s="1">
        <v>115</v>
      </c>
      <c r="P156" s="1" t="s">
        <v>1128</v>
      </c>
      <c r="Q156" s="1">
        <v>32.4</v>
      </c>
      <c r="R156" s="1">
        <v>31.97</v>
      </c>
      <c r="S156" s="1">
        <v>27.5</v>
      </c>
      <c r="T156" s="1" t="s">
        <v>1180</v>
      </c>
      <c r="U156" s="1">
        <v>15</v>
      </c>
      <c r="V156" s="1">
        <v>0</v>
      </c>
      <c r="W156" s="1">
        <v>7.14</v>
      </c>
      <c r="X156" s="1">
        <v>0</v>
      </c>
      <c r="Y156" s="1">
        <v>0</v>
      </c>
      <c r="Z156" s="1">
        <v>0</v>
      </c>
      <c r="AA156" s="1">
        <v>5.89</v>
      </c>
      <c r="AB156" s="1">
        <v>0</v>
      </c>
      <c r="AC156" s="1">
        <v>0</v>
      </c>
      <c r="AD156" s="1">
        <v>94.11</v>
      </c>
      <c r="AE156" s="1">
        <v>0</v>
      </c>
      <c r="AF156" s="1">
        <v>0</v>
      </c>
      <c r="AG156" s="1">
        <v>0</v>
      </c>
      <c r="AH156" s="1">
        <v>175</v>
      </c>
      <c r="AI156" s="1">
        <v>50</v>
      </c>
      <c r="AJ156" s="1">
        <v>0</v>
      </c>
      <c r="AK156" s="1">
        <v>225</v>
      </c>
      <c r="AL156" s="1">
        <v>0</v>
      </c>
      <c r="AM156" s="1">
        <v>21.44</v>
      </c>
      <c r="AN156" s="1">
        <v>0.13</v>
      </c>
      <c r="AO156" s="1">
        <v>0</v>
      </c>
      <c r="AP156" s="1">
        <v>21.57</v>
      </c>
      <c r="AQ156" s="1">
        <v>4</v>
      </c>
      <c r="AR156" s="1">
        <v>0</v>
      </c>
      <c r="AS156" s="1">
        <v>1</v>
      </c>
    </row>
    <row r="157" spans="1:45" x14ac:dyDescent="0.2">
      <c r="A157" s="2" t="s">
        <v>835</v>
      </c>
      <c r="B157" s="5" t="s">
        <v>327</v>
      </c>
      <c r="C157" s="1" t="s">
        <v>835</v>
      </c>
      <c r="D157" s="1" t="s">
        <v>1243</v>
      </c>
      <c r="E157" s="1">
        <v>1</v>
      </c>
      <c r="F157" s="1">
        <v>3</v>
      </c>
      <c r="G157" s="1">
        <v>0</v>
      </c>
      <c r="H157" s="1">
        <v>0</v>
      </c>
      <c r="I157" s="1">
        <v>3</v>
      </c>
      <c r="J157" s="1">
        <v>17</v>
      </c>
      <c r="K157" s="1">
        <v>3</v>
      </c>
      <c r="L157" s="1">
        <v>0.68</v>
      </c>
      <c r="M157" s="1">
        <v>389.1</v>
      </c>
      <c r="N157" s="1">
        <v>1.3</v>
      </c>
      <c r="O157" s="1">
        <v>24</v>
      </c>
      <c r="P157" s="1" t="s">
        <v>1149</v>
      </c>
      <c r="Q157" s="1">
        <v>10.93</v>
      </c>
      <c r="R157" s="1">
        <v>95.25</v>
      </c>
      <c r="S157" s="1">
        <v>22.5</v>
      </c>
      <c r="T157" s="1" t="s">
        <v>1180</v>
      </c>
      <c r="U157" s="1">
        <v>15</v>
      </c>
      <c r="V157" s="1">
        <v>0</v>
      </c>
      <c r="W157" s="1">
        <v>16.79</v>
      </c>
      <c r="X157" s="1">
        <v>0</v>
      </c>
      <c r="Y157" s="1">
        <v>12.8</v>
      </c>
      <c r="Z157" s="1">
        <v>0</v>
      </c>
      <c r="AA157" s="1">
        <v>84.94</v>
      </c>
      <c r="AB157" s="1">
        <v>2.27</v>
      </c>
      <c r="AC157" s="1">
        <v>0</v>
      </c>
      <c r="AD157" s="1">
        <v>0</v>
      </c>
      <c r="AE157" s="1">
        <v>0</v>
      </c>
      <c r="AF157" s="1">
        <v>0</v>
      </c>
      <c r="AG157" s="1">
        <v>750</v>
      </c>
      <c r="AH157" s="1">
        <v>0</v>
      </c>
      <c r="AI157" s="1">
        <v>0</v>
      </c>
      <c r="AJ157" s="1">
        <v>0</v>
      </c>
      <c r="AK157" s="1">
        <v>750</v>
      </c>
      <c r="AL157" s="1">
        <v>34.51</v>
      </c>
      <c r="AM157" s="1">
        <v>0</v>
      </c>
      <c r="AN157" s="1">
        <v>0</v>
      </c>
      <c r="AO157" s="1">
        <v>0</v>
      </c>
      <c r="AP157" s="1">
        <v>34.51</v>
      </c>
      <c r="AQ157" s="1">
        <v>0</v>
      </c>
      <c r="AR157" s="1">
        <v>25</v>
      </c>
      <c r="AS157" s="1">
        <v>1</v>
      </c>
    </row>
    <row r="158" spans="1:45" x14ac:dyDescent="0.2">
      <c r="A158" s="2" t="s">
        <v>836</v>
      </c>
      <c r="B158" s="5" t="s">
        <v>329</v>
      </c>
      <c r="C158" s="1" t="s">
        <v>836</v>
      </c>
      <c r="D158" s="1" t="s">
        <v>1244</v>
      </c>
      <c r="E158" s="1">
        <v>3</v>
      </c>
      <c r="F158" s="1">
        <v>20</v>
      </c>
      <c r="G158" s="1">
        <v>6</v>
      </c>
      <c r="H158" s="1">
        <v>1</v>
      </c>
      <c r="I158" s="1">
        <v>13</v>
      </c>
      <c r="J158" s="1">
        <v>8</v>
      </c>
      <c r="K158" s="1">
        <v>0</v>
      </c>
      <c r="L158" s="1">
        <v>1.45</v>
      </c>
      <c r="M158" s="1">
        <v>774.7</v>
      </c>
      <c r="N158" s="1">
        <v>1.8</v>
      </c>
      <c r="O158" s="1">
        <v>58</v>
      </c>
      <c r="P158" s="1" t="s">
        <v>1128</v>
      </c>
      <c r="Q158" s="1">
        <v>0</v>
      </c>
      <c r="R158" s="1">
        <v>-1</v>
      </c>
      <c r="S158" s="1">
        <v>20</v>
      </c>
      <c r="T158" s="1" t="s">
        <v>1180</v>
      </c>
      <c r="U158" s="1">
        <v>15</v>
      </c>
      <c r="V158" s="1">
        <v>0</v>
      </c>
      <c r="W158" s="1">
        <v>35.71</v>
      </c>
      <c r="X158" s="1">
        <v>0</v>
      </c>
      <c r="Y158" s="1">
        <v>36.049999999999997</v>
      </c>
      <c r="Z158" s="1">
        <v>0</v>
      </c>
      <c r="AA158" s="1">
        <v>0</v>
      </c>
      <c r="AB158" s="1">
        <v>0</v>
      </c>
      <c r="AC158" s="1">
        <v>0</v>
      </c>
      <c r="AD158" s="1">
        <v>63.95</v>
      </c>
      <c r="AE158" s="1">
        <v>0</v>
      </c>
      <c r="AF158" s="1">
        <v>0</v>
      </c>
      <c r="AG158" s="1">
        <v>50</v>
      </c>
      <c r="AH158" s="1">
        <v>100</v>
      </c>
      <c r="AI158" s="1">
        <v>25</v>
      </c>
      <c r="AJ158" s="1">
        <v>0</v>
      </c>
      <c r="AK158" s="1">
        <v>175</v>
      </c>
      <c r="AL158" s="1">
        <v>5.35</v>
      </c>
      <c r="AM158" s="1">
        <v>10.43</v>
      </c>
      <c r="AN158" s="1">
        <v>0.64</v>
      </c>
      <c r="AO158" s="1">
        <v>0</v>
      </c>
      <c r="AP158" s="1">
        <v>16.41</v>
      </c>
      <c r="AQ158" s="1">
        <v>4</v>
      </c>
      <c r="AR158" s="1">
        <v>2</v>
      </c>
      <c r="AS158" s="1">
        <v>1.8</v>
      </c>
    </row>
    <row r="159" spans="1:45" x14ac:dyDescent="0.2">
      <c r="A159" s="2" t="s">
        <v>837</v>
      </c>
      <c r="B159" s="5" t="s">
        <v>332</v>
      </c>
      <c r="C159" s="1" t="s">
        <v>837</v>
      </c>
      <c r="D159" s="1" t="s">
        <v>1245</v>
      </c>
      <c r="E159" s="1">
        <v>4</v>
      </c>
      <c r="F159" s="1">
        <v>18</v>
      </c>
      <c r="G159" s="1">
        <v>3</v>
      </c>
      <c r="H159" s="1">
        <v>4</v>
      </c>
      <c r="I159" s="1">
        <v>11</v>
      </c>
      <c r="J159" s="1">
        <v>8</v>
      </c>
      <c r="K159" s="1">
        <v>4</v>
      </c>
      <c r="L159" s="1">
        <v>0.3</v>
      </c>
      <c r="M159" s="1">
        <v>224.1</v>
      </c>
      <c r="N159" s="1">
        <v>1.2</v>
      </c>
      <c r="O159" s="1">
        <v>18</v>
      </c>
      <c r="P159" s="1" t="s">
        <v>1149</v>
      </c>
      <c r="Q159" s="1">
        <v>0</v>
      </c>
      <c r="R159" s="1">
        <v>-1</v>
      </c>
      <c r="S159" s="1">
        <v>2.5</v>
      </c>
      <c r="T159" s="1" t="s">
        <v>1146</v>
      </c>
      <c r="U159" s="1">
        <v>15</v>
      </c>
      <c r="V159" s="1" t="s">
        <v>1147</v>
      </c>
      <c r="W159" s="1">
        <v>59.64</v>
      </c>
      <c r="X159" s="1">
        <v>31.94</v>
      </c>
      <c r="Y159" s="1">
        <v>0</v>
      </c>
      <c r="Z159" s="1">
        <v>0</v>
      </c>
      <c r="AA159" s="1">
        <v>41.49</v>
      </c>
      <c r="AB159" s="1">
        <v>0</v>
      </c>
      <c r="AC159" s="1">
        <v>0</v>
      </c>
      <c r="AD159" s="1">
        <v>26.57</v>
      </c>
      <c r="AE159" s="1">
        <v>0</v>
      </c>
      <c r="AF159" s="1">
        <v>0</v>
      </c>
      <c r="AG159" s="1">
        <v>1475</v>
      </c>
      <c r="AH159" s="1">
        <v>200</v>
      </c>
      <c r="AI159" s="1">
        <v>100</v>
      </c>
      <c r="AJ159" s="1">
        <v>0</v>
      </c>
      <c r="AK159" s="1">
        <v>1775</v>
      </c>
      <c r="AL159" s="1">
        <v>12.94</v>
      </c>
      <c r="AM159" s="1">
        <v>10.79</v>
      </c>
      <c r="AN159" s="1">
        <v>0.73</v>
      </c>
      <c r="AO159" s="1">
        <v>0</v>
      </c>
      <c r="AP159" s="1">
        <v>24.46</v>
      </c>
      <c r="AQ159" s="1">
        <v>3</v>
      </c>
      <c r="AR159" s="1">
        <v>2</v>
      </c>
      <c r="AS159" s="1">
        <v>2</v>
      </c>
    </row>
    <row r="160" spans="1:45" x14ac:dyDescent="0.2">
      <c r="A160" s="6" t="s">
        <v>838</v>
      </c>
      <c r="B160" s="5" t="s">
        <v>334</v>
      </c>
      <c r="C160" s="1" t="s">
        <v>838</v>
      </c>
      <c r="D160" s="1" t="s">
        <v>1241</v>
      </c>
      <c r="E160" s="1">
        <v>1</v>
      </c>
      <c r="F160" s="1">
        <v>16</v>
      </c>
      <c r="G160" s="1">
        <v>10</v>
      </c>
      <c r="H160" s="1">
        <v>2</v>
      </c>
      <c r="I160" s="1">
        <v>4</v>
      </c>
      <c r="J160" s="1">
        <v>9</v>
      </c>
      <c r="K160" s="1">
        <v>0</v>
      </c>
      <c r="L160" s="1">
        <v>1.9</v>
      </c>
      <c r="M160" s="1">
        <v>949.5</v>
      </c>
      <c r="N160" s="1">
        <v>1.9</v>
      </c>
      <c r="O160" s="1">
        <v>112</v>
      </c>
      <c r="P160" s="1" t="s">
        <v>1128</v>
      </c>
      <c r="Q160" s="1">
        <v>7.76</v>
      </c>
      <c r="R160" s="1">
        <v>213.1</v>
      </c>
      <c r="S160" s="1">
        <v>5</v>
      </c>
      <c r="T160" s="1" t="s">
        <v>1146</v>
      </c>
      <c r="U160" s="1">
        <v>15</v>
      </c>
      <c r="V160" s="1" t="s">
        <v>1147</v>
      </c>
      <c r="W160" s="1">
        <v>42.86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8.02</v>
      </c>
      <c r="AD160" s="1">
        <v>60.43</v>
      </c>
      <c r="AE160" s="1">
        <v>0</v>
      </c>
      <c r="AF160" s="1">
        <v>31.56</v>
      </c>
      <c r="AG160" s="1">
        <v>0</v>
      </c>
      <c r="AH160" s="1">
        <v>325</v>
      </c>
      <c r="AI160" s="1">
        <v>0</v>
      </c>
      <c r="AJ160" s="1">
        <v>0</v>
      </c>
      <c r="AK160" s="1">
        <v>325</v>
      </c>
      <c r="AL160" s="1">
        <v>0</v>
      </c>
      <c r="AM160" s="1">
        <v>26.76</v>
      </c>
      <c r="AN160" s="1">
        <v>0</v>
      </c>
      <c r="AO160" s="1">
        <v>0</v>
      </c>
      <c r="AP160" s="1">
        <v>26.76</v>
      </c>
      <c r="AQ160" s="1">
        <v>7</v>
      </c>
      <c r="AR160" s="1">
        <v>0</v>
      </c>
      <c r="AS160" s="1">
        <v>1.2</v>
      </c>
    </row>
    <row r="161" spans="1:45" x14ac:dyDescent="0.2">
      <c r="A161" s="2" t="s">
        <v>839</v>
      </c>
      <c r="B161" s="5" t="s">
        <v>336</v>
      </c>
      <c r="C161" s="1" t="s">
        <v>839</v>
      </c>
      <c r="D161" s="1" t="s">
        <v>1241</v>
      </c>
      <c r="E161" s="1">
        <v>1</v>
      </c>
      <c r="F161" s="1">
        <v>20</v>
      </c>
      <c r="G161" s="1">
        <v>14</v>
      </c>
      <c r="H161" s="1">
        <v>3</v>
      </c>
      <c r="I161" s="1">
        <v>3</v>
      </c>
      <c r="J161" s="1">
        <v>14</v>
      </c>
      <c r="K161" s="1">
        <v>2</v>
      </c>
      <c r="L161" s="1">
        <v>1.9</v>
      </c>
      <c r="M161" s="1">
        <v>949.5</v>
      </c>
      <c r="N161" s="1">
        <v>1.9</v>
      </c>
      <c r="O161" s="1">
        <v>112</v>
      </c>
      <c r="P161" s="1" t="s">
        <v>1128</v>
      </c>
      <c r="Q161" s="1">
        <v>0</v>
      </c>
      <c r="R161" s="1">
        <v>-1</v>
      </c>
      <c r="S161" s="1">
        <v>7.5</v>
      </c>
      <c r="T161" s="1" t="s">
        <v>1180</v>
      </c>
      <c r="U161" s="1">
        <v>15</v>
      </c>
      <c r="V161" s="1">
        <v>0</v>
      </c>
      <c r="W161" s="1">
        <v>35.71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32.53</v>
      </c>
      <c r="AD161" s="1">
        <v>67.47</v>
      </c>
      <c r="AE161" s="1">
        <v>0</v>
      </c>
      <c r="AF161" s="1">
        <v>0</v>
      </c>
      <c r="AG161" s="1">
        <v>0</v>
      </c>
      <c r="AH161" s="1">
        <v>75</v>
      </c>
      <c r="AI161" s="1">
        <v>25</v>
      </c>
      <c r="AJ161" s="1">
        <v>0</v>
      </c>
      <c r="AK161" s="1">
        <v>100</v>
      </c>
      <c r="AL161" s="1">
        <v>0</v>
      </c>
      <c r="AM161" s="1">
        <v>14.19</v>
      </c>
      <c r="AN161" s="1">
        <v>0.64</v>
      </c>
      <c r="AO161" s="1">
        <v>0</v>
      </c>
      <c r="AP161" s="1">
        <v>14.83</v>
      </c>
      <c r="AQ161" s="1">
        <v>3</v>
      </c>
      <c r="AR161" s="1">
        <v>0</v>
      </c>
      <c r="AS161" s="1">
        <v>1.5</v>
      </c>
    </row>
    <row r="162" spans="1:45" x14ac:dyDescent="0.2">
      <c r="A162" s="6" t="s">
        <v>840</v>
      </c>
      <c r="B162" s="5" t="s">
        <v>338</v>
      </c>
      <c r="C162" s="1" t="s">
        <v>840</v>
      </c>
      <c r="D162" s="1" t="s">
        <v>1101</v>
      </c>
      <c r="E162" s="1">
        <v>1</v>
      </c>
      <c r="F162" s="1">
        <v>16</v>
      </c>
      <c r="G162" s="1">
        <v>10</v>
      </c>
      <c r="H162" s="1">
        <v>3</v>
      </c>
      <c r="I162" s="1">
        <v>3</v>
      </c>
      <c r="J162" s="1">
        <v>15</v>
      </c>
      <c r="K162" s="1">
        <v>4</v>
      </c>
      <c r="L162" s="1">
        <v>0</v>
      </c>
      <c r="M162" s="1">
        <v>0</v>
      </c>
      <c r="N162" s="1">
        <v>0</v>
      </c>
      <c r="O162" s="1">
        <v>115</v>
      </c>
      <c r="P162" s="1" t="s">
        <v>1101</v>
      </c>
      <c r="Q162" s="1">
        <v>14.5</v>
      </c>
      <c r="R162" s="1">
        <v>118.32</v>
      </c>
      <c r="S162" s="1">
        <v>15</v>
      </c>
      <c r="T162" s="1" t="s">
        <v>1180</v>
      </c>
      <c r="U162" s="1">
        <v>15</v>
      </c>
      <c r="V162" s="1">
        <v>0</v>
      </c>
      <c r="W162" s="1">
        <v>35.71</v>
      </c>
      <c r="X162" s="1">
        <v>0</v>
      </c>
      <c r="Y162" s="1">
        <v>39.020000000000003</v>
      </c>
      <c r="Z162" s="1">
        <v>0</v>
      </c>
      <c r="AA162" s="1">
        <v>0</v>
      </c>
      <c r="AB162" s="1">
        <v>0</v>
      </c>
      <c r="AC162" s="1">
        <v>0</v>
      </c>
      <c r="AD162" s="1">
        <v>60.98</v>
      </c>
      <c r="AE162" s="1">
        <v>0</v>
      </c>
      <c r="AF162" s="1">
        <v>0</v>
      </c>
      <c r="AG162" s="1">
        <v>0</v>
      </c>
      <c r="AH162" s="1">
        <v>100</v>
      </c>
      <c r="AI162" s="1">
        <v>0</v>
      </c>
      <c r="AJ162" s="1">
        <v>0</v>
      </c>
      <c r="AK162" s="1">
        <v>100</v>
      </c>
      <c r="AL162" s="1">
        <v>0</v>
      </c>
      <c r="AM162" s="1">
        <v>30.6</v>
      </c>
      <c r="AN162" s="1">
        <v>0</v>
      </c>
      <c r="AO162" s="1">
        <v>0</v>
      </c>
      <c r="AP162" s="1">
        <v>30.6</v>
      </c>
      <c r="AQ162" s="1">
        <v>4</v>
      </c>
      <c r="AR162" s="1">
        <v>0</v>
      </c>
      <c r="AS162" s="1">
        <v>1.3</v>
      </c>
    </row>
    <row r="163" spans="1:45" x14ac:dyDescent="0.2">
      <c r="A163" s="6" t="s">
        <v>841</v>
      </c>
      <c r="B163" s="5" t="s">
        <v>340</v>
      </c>
      <c r="C163" s="1" t="s">
        <v>841</v>
      </c>
      <c r="D163" s="1" t="s">
        <v>1236</v>
      </c>
      <c r="E163" s="1">
        <v>1</v>
      </c>
      <c r="F163" s="1">
        <v>16</v>
      </c>
      <c r="G163" s="1">
        <v>11</v>
      </c>
      <c r="H163" s="1">
        <v>1</v>
      </c>
      <c r="I163" s="1">
        <v>4</v>
      </c>
      <c r="J163" s="1">
        <v>7</v>
      </c>
      <c r="K163" s="1">
        <v>0</v>
      </c>
      <c r="L163" s="1">
        <v>3.08</v>
      </c>
      <c r="M163" s="1">
        <v>1189.3</v>
      </c>
      <c r="N163" s="1">
        <v>1.9</v>
      </c>
      <c r="O163" s="1">
        <v>115</v>
      </c>
      <c r="P163" s="1" t="s">
        <v>1128</v>
      </c>
      <c r="Q163" s="1">
        <v>7.66</v>
      </c>
      <c r="R163" s="1">
        <v>70.47</v>
      </c>
      <c r="S163" s="1">
        <v>15</v>
      </c>
      <c r="T163" s="1" t="s">
        <v>1180</v>
      </c>
      <c r="U163" s="1">
        <v>15</v>
      </c>
      <c r="V163" s="1">
        <v>0</v>
      </c>
      <c r="W163" s="1">
        <v>2.5</v>
      </c>
      <c r="X163" s="1">
        <v>0</v>
      </c>
      <c r="Y163" s="1">
        <v>3.66</v>
      </c>
      <c r="Z163" s="1">
        <v>0</v>
      </c>
      <c r="AA163" s="1">
        <v>0</v>
      </c>
      <c r="AB163" s="1">
        <v>0</v>
      </c>
      <c r="AC163" s="1">
        <v>0</v>
      </c>
      <c r="AD163" s="1">
        <v>96.34</v>
      </c>
      <c r="AE163" s="1">
        <v>0</v>
      </c>
      <c r="AF163" s="1">
        <v>0</v>
      </c>
      <c r="AG163" s="1">
        <v>0</v>
      </c>
      <c r="AH163" s="1">
        <v>50</v>
      </c>
      <c r="AI163" s="1">
        <v>75</v>
      </c>
      <c r="AJ163" s="1">
        <v>0</v>
      </c>
      <c r="AK163" s="1">
        <v>125</v>
      </c>
      <c r="AL163" s="1">
        <v>0</v>
      </c>
      <c r="AM163" s="1">
        <v>9.9499999999999993</v>
      </c>
      <c r="AN163" s="1">
        <v>0.1</v>
      </c>
      <c r="AO163" s="1">
        <v>0</v>
      </c>
      <c r="AP163" s="1">
        <v>10.039999999999999</v>
      </c>
      <c r="AQ163" s="1">
        <v>2</v>
      </c>
      <c r="AR163" s="1">
        <v>0</v>
      </c>
      <c r="AS163" s="1">
        <v>1</v>
      </c>
    </row>
    <row r="164" spans="1:45" x14ac:dyDescent="0.2">
      <c r="A164" s="6" t="s">
        <v>842</v>
      </c>
      <c r="B164" s="5" t="s">
        <v>342</v>
      </c>
      <c r="C164" s="1" t="s">
        <v>842</v>
      </c>
      <c r="D164" s="1" t="s">
        <v>1246</v>
      </c>
      <c r="E164" s="1">
        <v>5</v>
      </c>
      <c r="F164" s="1">
        <v>16</v>
      </c>
      <c r="G164" s="1">
        <v>6</v>
      </c>
      <c r="H164" s="1">
        <v>5</v>
      </c>
      <c r="I164" s="1">
        <v>5</v>
      </c>
      <c r="J164" s="1">
        <v>17</v>
      </c>
      <c r="K164" s="1">
        <v>4</v>
      </c>
      <c r="L164" s="1">
        <v>0.97</v>
      </c>
      <c r="M164" s="1">
        <v>456.9</v>
      </c>
      <c r="N164" s="1">
        <v>1.3</v>
      </c>
      <c r="O164" s="1">
        <v>29</v>
      </c>
      <c r="P164" s="1" t="s">
        <v>1149</v>
      </c>
      <c r="Q164" s="1">
        <v>5.38</v>
      </c>
      <c r="R164" s="1">
        <v>90.36</v>
      </c>
      <c r="S164" s="1">
        <v>15</v>
      </c>
      <c r="T164" s="1" t="s">
        <v>1146</v>
      </c>
      <c r="U164" s="1">
        <v>15</v>
      </c>
      <c r="V164" s="1" t="s">
        <v>1147</v>
      </c>
      <c r="W164" s="1">
        <v>2.5</v>
      </c>
      <c r="X164" s="1">
        <v>0</v>
      </c>
      <c r="Y164" s="1">
        <v>0</v>
      </c>
      <c r="Z164" s="1">
        <v>0</v>
      </c>
      <c r="AA164" s="1">
        <v>96.2</v>
      </c>
      <c r="AB164" s="1">
        <v>0</v>
      </c>
      <c r="AC164" s="1">
        <v>0</v>
      </c>
      <c r="AD164" s="1">
        <v>0</v>
      </c>
      <c r="AE164" s="1">
        <v>3.8</v>
      </c>
      <c r="AF164" s="1">
        <v>0</v>
      </c>
      <c r="AG164" s="1">
        <v>625</v>
      </c>
      <c r="AH164" s="1">
        <v>0</v>
      </c>
      <c r="AI164" s="1">
        <v>100</v>
      </c>
      <c r="AJ164" s="1">
        <v>0</v>
      </c>
      <c r="AK164" s="1">
        <v>725</v>
      </c>
      <c r="AL164" s="1">
        <v>36.47</v>
      </c>
      <c r="AM164" s="1">
        <v>0</v>
      </c>
      <c r="AN164" s="1">
        <v>3</v>
      </c>
      <c r="AO164" s="1">
        <v>0</v>
      </c>
      <c r="AP164" s="1">
        <v>39.47</v>
      </c>
      <c r="AQ164" s="1">
        <v>3</v>
      </c>
      <c r="AR164" s="1">
        <v>22</v>
      </c>
      <c r="AS164" s="1">
        <v>1</v>
      </c>
    </row>
    <row r="165" spans="1:45" x14ac:dyDescent="0.2">
      <c r="A165" s="6" t="s">
        <v>843</v>
      </c>
      <c r="B165" s="5" t="s">
        <v>344</v>
      </c>
      <c r="C165" s="1" t="s">
        <v>843</v>
      </c>
      <c r="D165" s="1" t="s">
        <v>1247</v>
      </c>
      <c r="E165" s="1">
        <v>1</v>
      </c>
      <c r="F165" s="1">
        <v>9</v>
      </c>
      <c r="G165" s="1">
        <v>6</v>
      </c>
      <c r="H165" s="1">
        <v>1</v>
      </c>
      <c r="I165" s="1">
        <v>2</v>
      </c>
      <c r="J165" s="1">
        <v>9</v>
      </c>
      <c r="K165" s="1">
        <v>1</v>
      </c>
      <c r="L165" s="1">
        <v>1.43</v>
      </c>
      <c r="M165" s="1">
        <v>633.79999999999995</v>
      </c>
      <c r="N165" s="1">
        <v>1.5</v>
      </c>
      <c r="O165" s="1">
        <v>115</v>
      </c>
      <c r="P165" s="1" t="s">
        <v>1128</v>
      </c>
      <c r="Q165" s="1">
        <v>12.62</v>
      </c>
      <c r="R165" s="1">
        <v>201.77</v>
      </c>
      <c r="S165" s="1">
        <v>20</v>
      </c>
      <c r="T165" s="1" t="s">
        <v>1180</v>
      </c>
      <c r="U165" s="1">
        <v>15</v>
      </c>
      <c r="V165" s="1">
        <v>0</v>
      </c>
      <c r="W165" s="1">
        <v>14.29</v>
      </c>
      <c r="X165" s="1">
        <v>0</v>
      </c>
      <c r="Y165" s="1">
        <v>9.5500000000000007</v>
      </c>
      <c r="Z165" s="1">
        <v>0</v>
      </c>
      <c r="AA165" s="1">
        <v>5.37</v>
      </c>
      <c r="AB165" s="1">
        <v>0</v>
      </c>
      <c r="AC165" s="1">
        <v>0</v>
      </c>
      <c r="AD165" s="1">
        <v>85.08</v>
      </c>
      <c r="AE165" s="1">
        <v>0</v>
      </c>
      <c r="AF165" s="1">
        <v>0</v>
      </c>
      <c r="AG165" s="1">
        <v>0</v>
      </c>
      <c r="AH165" s="1">
        <v>200</v>
      </c>
      <c r="AI165" s="1">
        <v>0</v>
      </c>
      <c r="AJ165" s="1">
        <v>0</v>
      </c>
      <c r="AK165" s="1">
        <v>200</v>
      </c>
      <c r="AL165" s="1">
        <v>0</v>
      </c>
      <c r="AM165" s="1">
        <v>11.34</v>
      </c>
      <c r="AN165" s="1">
        <v>0</v>
      </c>
      <c r="AO165" s="1">
        <v>0</v>
      </c>
      <c r="AP165" s="1">
        <v>11.34</v>
      </c>
      <c r="AQ165" s="1">
        <v>5</v>
      </c>
      <c r="AR165" s="1">
        <v>0</v>
      </c>
      <c r="AS165" s="1">
        <v>1</v>
      </c>
    </row>
    <row r="166" spans="1:45" x14ac:dyDescent="0.2">
      <c r="A166" s="2" t="s">
        <v>844</v>
      </c>
      <c r="B166" s="5" t="s">
        <v>346</v>
      </c>
      <c r="C166" s="1" t="s">
        <v>844</v>
      </c>
      <c r="D166" s="1" t="s">
        <v>1248</v>
      </c>
      <c r="E166" s="1">
        <v>3</v>
      </c>
      <c r="F166" s="1">
        <v>14</v>
      </c>
      <c r="G166" s="1">
        <v>9</v>
      </c>
      <c r="H166" s="1">
        <v>2</v>
      </c>
      <c r="I166" s="1">
        <v>3</v>
      </c>
      <c r="J166" s="1">
        <v>11</v>
      </c>
      <c r="K166" s="1">
        <v>6</v>
      </c>
      <c r="L166" s="1">
        <v>0.17</v>
      </c>
      <c r="M166" s="1">
        <v>217.4</v>
      </c>
      <c r="N166" s="1">
        <v>1.5</v>
      </c>
      <c r="O166" s="1">
        <v>47</v>
      </c>
      <c r="P166" s="1" t="s">
        <v>1141</v>
      </c>
      <c r="Q166" s="1">
        <v>0</v>
      </c>
      <c r="R166" s="1">
        <v>-1</v>
      </c>
      <c r="S166" s="1">
        <v>10</v>
      </c>
      <c r="T166" s="1" t="s">
        <v>1173</v>
      </c>
      <c r="U166" s="1">
        <v>-999</v>
      </c>
      <c r="V166" s="1" t="s">
        <v>1174</v>
      </c>
      <c r="W166" s="1">
        <v>45.36</v>
      </c>
      <c r="X166" s="1">
        <v>5.37</v>
      </c>
      <c r="Y166" s="1">
        <v>0</v>
      </c>
      <c r="Z166" s="1">
        <v>0</v>
      </c>
      <c r="AA166" s="1">
        <v>0</v>
      </c>
      <c r="AB166" s="1">
        <v>55.58</v>
      </c>
      <c r="AC166" s="1">
        <v>0</v>
      </c>
      <c r="AD166" s="1">
        <v>3.59</v>
      </c>
      <c r="AE166" s="1">
        <v>0</v>
      </c>
      <c r="AF166" s="1">
        <v>35.46</v>
      </c>
      <c r="AG166" s="1">
        <v>0</v>
      </c>
      <c r="AH166" s="1">
        <v>0</v>
      </c>
      <c r="AI166" s="1">
        <v>225</v>
      </c>
      <c r="AJ166" s="1">
        <v>25</v>
      </c>
      <c r="AK166" s="1">
        <v>250</v>
      </c>
      <c r="AL166" s="1">
        <v>0</v>
      </c>
      <c r="AM166" s="1">
        <v>0</v>
      </c>
      <c r="AN166" s="1">
        <v>16.46</v>
      </c>
      <c r="AO166" s="1">
        <v>2.41</v>
      </c>
      <c r="AP166" s="1">
        <v>18.87</v>
      </c>
      <c r="AQ166" s="1">
        <v>6</v>
      </c>
      <c r="AR166" s="1">
        <v>0</v>
      </c>
      <c r="AS166" s="1">
        <v>1.2</v>
      </c>
    </row>
    <row r="167" spans="1:45" x14ac:dyDescent="0.2">
      <c r="A167" s="2" t="s">
        <v>845</v>
      </c>
      <c r="B167" s="5" t="s">
        <v>348</v>
      </c>
      <c r="C167" s="1" t="s">
        <v>845</v>
      </c>
      <c r="D167" s="1" t="s">
        <v>1249</v>
      </c>
      <c r="E167" s="1">
        <v>2</v>
      </c>
      <c r="F167" s="1">
        <v>17</v>
      </c>
      <c r="G167" s="1">
        <v>12</v>
      </c>
      <c r="H167" s="1">
        <v>3</v>
      </c>
      <c r="I167" s="1">
        <v>2</v>
      </c>
      <c r="J167" s="1">
        <v>8</v>
      </c>
      <c r="K167" s="1">
        <v>0</v>
      </c>
      <c r="L167" s="1">
        <v>0.2</v>
      </c>
      <c r="M167" s="1">
        <v>209.7</v>
      </c>
      <c r="N167" s="1">
        <v>1.3</v>
      </c>
      <c r="O167" s="1">
        <v>68</v>
      </c>
      <c r="P167" s="1" t="s">
        <v>1141</v>
      </c>
      <c r="Q167" s="1">
        <v>0</v>
      </c>
      <c r="R167" s="1">
        <v>-1</v>
      </c>
      <c r="S167" s="1">
        <v>12.5</v>
      </c>
      <c r="T167" s="1" t="s">
        <v>1146</v>
      </c>
      <c r="U167" s="1">
        <v>15</v>
      </c>
      <c r="V167" s="1" t="s">
        <v>1147</v>
      </c>
      <c r="W167" s="1">
        <v>35.71</v>
      </c>
      <c r="X167" s="1">
        <v>0</v>
      </c>
      <c r="Y167" s="1">
        <v>0</v>
      </c>
      <c r="Z167" s="1">
        <v>0</v>
      </c>
      <c r="AA167" s="1">
        <v>0</v>
      </c>
      <c r="AB167" s="1">
        <v>28.42</v>
      </c>
      <c r="AC167" s="1">
        <v>0</v>
      </c>
      <c r="AD167" s="1">
        <v>71.58</v>
      </c>
      <c r="AE167" s="1">
        <v>0</v>
      </c>
      <c r="AF167" s="1">
        <v>0</v>
      </c>
      <c r="AG167" s="1">
        <v>0</v>
      </c>
      <c r="AH167" s="1">
        <v>250</v>
      </c>
      <c r="AI167" s="1">
        <v>50</v>
      </c>
      <c r="AJ167" s="1">
        <v>0</v>
      </c>
      <c r="AK167" s="1">
        <v>300</v>
      </c>
      <c r="AL167" s="1">
        <v>0</v>
      </c>
      <c r="AM167" s="1">
        <v>15.44</v>
      </c>
      <c r="AN167" s="1">
        <v>21.38</v>
      </c>
      <c r="AO167" s="1">
        <v>0</v>
      </c>
      <c r="AP167" s="1">
        <v>36.82</v>
      </c>
      <c r="AQ167" s="1">
        <v>7</v>
      </c>
      <c r="AR167" s="1">
        <v>0</v>
      </c>
      <c r="AS167" s="1">
        <v>1.4</v>
      </c>
    </row>
    <row r="168" spans="1:45" x14ac:dyDescent="0.2">
      <c r="A168" s="2" t="s">
        <v>846</v>
      </c>
      <c r="B168" s="5" t="s">
        <v>350</v>
      </c>
      <c r="C168" s="1" t="s">
        <v>846</v>
      </c>
      <c r="D168" s="1" t="s">
        <v>1246</v>
      </c>
      <c r="E168" s="1">
        <v>3</v>
      </c>
      <c r="F168" s="1">
        <v>3</v>
      </c>
      <c r="G168" s="1">
        <v>0</v>
      </c>
      <c r="H168" s="1">
        <v>0</v>
      </c>
      <c r="I168" s="1">
        <v>3</v>
      </c>
      <c r="J168" s="1">
        <v>24</v>
      </c>
      <c r="K168" s="1">
        <v>4</v>
      </c>
      <c r="L168" s="1">
        <v>0.97</v>
      </c>
      <c r="M168" s="1">
        <v>456.9</v>
      </c>
      <c r="N168" s="1">
        <v>1.3</v>
      </c>
      <c r="O168" s="1">
        <v>29</v>
      </c>
      <c r="P168" s="1" t="s">
        <v>1149</v>
      </c>
      <c r="Q168" s="1">
        <v>7.75</v>
      </c>
      <c r="R168" s="1">
        <v>198.12</v>
      </c>
      <c r="S168" s="1">
        <v>15</v>
      </c>
      <c r="T168" s="1" t="s">
        <v>1146</v>
      </c>
      <c r="U168" s="1">
        <v>15</v>
      </c>
      <c r="V168" s="1" t="s">
        <v>1147</v>
      </c>
      <c r="W168" s="1">
        <v>26.07</v>
      </c>
      <c r="X168" s="1">
        <v>0</v>
      </c>
      <c r="Y168" s="1">
        <v>20.64</v>
      </c>
      <c r="Z168" s="1">
        <v>0</v>
      </c>
      <c r="AA168" s="1">
        <v>75.7</v>
      </c>
      <c r="AB168" s="1">
        <v>0</v>
      </c>
      <c r="AC168" s="1">
        <v>0</v>
      </c>
      <c r="AD168" s="1">
        <v>3.66</v>
      </c>
      <c r="AE168" s="1">
        <v>0</v>
      </c>
      <c r="AF168" s="1">
        <v>0</v>
      </c>
      <c r="AG168" s="1">
        <v>700</v>
      </c>
      <c r="AH168" s="1">
        <v>0</v>
      </c>
      <c r="AI168" s="1">
        <v>275</v>
      </c>
      <c r="AJ168" s="1">
        <v>0</v>
      </c>
      <c r="AK168" s="1">
        <v>975</v>
      </c>
      <c r="AL168" s="1">
        <v>21.98</v>
      </c>
      <c r="AM168" s="1">
        <v>0</v>
      </c>
      <c r="AN168" s="1">
        <v>3.16</v>
      </c>
      <c r="AO168" s="1">
        <v>0</v>
      </c>
      <c r="AP168" s="1">
        <v>25.13</v>
      </c>
      <c r="AQ168" s="1">
        <v>0</v>
      </c>
      <c r="AR168" s="1">
        <v>10</v>
      </c>
      <c r="AS168" s="1">
        <v>2</v>
      </c>
    </row>
    <row r="169" spans="1:45" x14ac:dyDescent="0.2">
      <c r="A169" s="2" t="s">
        <v>847</v>
      </c>
      <c r="B169" s="5" t="s">
        <v>352</v>
      </c>
      <c r="C169" s="1" t="s">
        <v>847</v>
      </c>
      <c r="D169" s="1" t="s">
        <v>1250</v>
      </c>
      <c r="E169" s="1">
        <v>2</v>
      </c>
      <c r="F169" s="1">
        <v>7</v>
      </c>
      <c r="G169" s="1">
        <v>3</v>
      </c>
      <c r="H169" s="1">
        <v>0</v>
      </c>
      <c r="I169" s="1">
        <v>4</v>
      </c>
      <c r="J169" s="1">
        <v>9</v>
      </c>
      <c r="K169" s="1">
        <v>2</v>
      </c>
      <c r="L169" s="1">
        <v>0.17</v>
      </c>
      <c r="M169" s="1">
        <v>166.1</v>
      </c>
      <c r="N169" s="1">
        <v>1.1000000000000001</v>
      </c>
      <c r="O169" s="1">
        <v>63</v>
      </c>
      <c r="P169" s="1" t="s">
        <v>1128</v>
      </c>
      <c r="Q169" s="1">
        <v>30.63</v>
      </c>
      <c r="R169" s="1">
        <v>196.99</v>
      </c>
      <c r="S169" s="1">
        <v>22.5</v>
      </c>
      <c r="T169" s="1" t="s">
        <v>1180</v>
      </c>
      <c r="U169" s="1">
        <v>15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100</v>
      </c>
      <c r="AE169" s="1">
        <v>0</v>
      </c>
      <c r="AF169" s="1">
        <v>0</v>
      </c>
      <c r="AG169" s="1">
        <v>0</v>
      </c>
      <c r="AH169" s="1">
        <v>400</v>
      </c>
      <c r="AI169" s="1">
        <v>0</v>
      </c>
      <c r="AJ169" s="1">
        <v>0</v>
      </c>
      <c r="AK169" s="1">
        <v>400</v>
      </c>
      <c r="AL169" s="1">
        <v>0</v>
      </c>
      <c r="AM169" s="1">
        <v>20.3</v>
      </c>
      <c r="AN169" s="1">
        <v>0</v>
      </c>
      <c r="AO169" s="1">
        <v>0</v>
      </c>
      <c r="AP169" s="1">
        <v>20.3</v>
      </c>
      <c r="AQ169" s="1">
        <v>9</v>
      </c>
      <c r="AR169" s="1">
        <v>0</v>
      </c>
      <c r="AS169" s="1">
        <v>1</v>
      </c>
    </row>
    <row r="170" spans="1:45" x14ac:dyDescent="0.2">
      <c r="A170" s="6" t="s">
        <v>848</v>
      </c>
      <c r="B170" s="5" t="s">
        <v>353</v>
      </c>
      <c r="C170" s="1" t="s">
        <v>848</v>
      </c>
      <c r="D170" s="1" t="s">
        <v>1251</v>
      </c>
      <c r="E170" s="1">
        <v>3</v>
      </c>
      <c r="F170" s="1">
        <v>9</v>
      </c>
      <c r="G170" s="1">
        <v>2</v>
      </c>
      <c r="H170" s="1">
        <v>4</v>
      </c>
      <c r="I170" s="1">
        <v>3</v>
      </c>
      <c r="J170" s="1">
        <v>7</v>
      </c>
      <c r="K170" s="1">
        <v>0</v>
      </c>
      <c r="L170" s="1">
        <v>0.89</v>
      </c>
      <c r="M170" s="1">
        <v>849.6</v>
      </c>
      <c r="N170" s="1">
        <v>2.5</v>
      </c>
      <c r="O170" s="1">
        <v>103</v>
      </c>
      <c r="P170" s="1" t="s">
        <v>1128</v>
      </c>
      <c r="Q170" s="1">
        <v>0</v>
      </c>
      <c r="R170" s="1">
        <v>-1</v>
      </c>
      <c r="S170" s="1">
        <v>25</v>
      </c>
      <c r="T170" s="1" t="s">
        <v>1124</v>
      </c>
      <c r="U170" s="1">
        <v>5</v>
      </c>
      <c r="V170" s="1" t="s">
        <v>1125</v>
      </c>
      <c r="W170" s="1">
        <v>47.5</v>
      </c>
      <c r="X170" s="1">
        <v>0</v>
      </c>
      <c r="Y170" s="1">
        <v>22.32</v>
      </c>
      <c r="Z170" s="1">
        <v>0</v>
      </c>
      <c r="AA170" s="1">
        <v>0</v>
      </c>
      <c r="AB170" s="1">
        <v>22.11</v>
      </c>
      <c r="AC170" s="1">
        <v>0</v>
      </c>
      <c r="AD170" s="1">
        <v>55.58</v>
      </c>
      <c r="AE170" s="1">
        <v>0</v>
      </c>
      <c r="AF170" s="1">
        <v>0</v>
      </c>
      <c r="AG170" s="1">
        <v>200</v>
      </c>
      <c r="AH170" s="1">
        <v>150</v>
      </c>
      <c r="AI170" s="1">
        <v>1275</v>
      </c>
      <c r="AJ170" s="1">
        <v>0</v>
      </c>
      <c r="AK170" s="1">
        <v>1625</v>
      </c>
      <c r="AL170" s="1">
        <v>11.02</v>
      </c>
      <c r="AM170" s="1">
        <v>6.68</v>
      </c>
      <c r="AN170" s="1">
        <v>1.83</v>
      </c>
      <c r="AO170" s="1">
        <v>0</v>
      </c>
      <c r="AP170" s="1">
        <v>19.53</v>
      </c>
      <c r="AQ170" s="1">
        <v>3</v>
      </c>
      <c r="AR170" s="1">
        <v>8</v>
      </c>
      <c r="AS170" s="1">
        <v>1</v>
      </c>
    </row>
    <row r="171" spans="1:45" x14ac:dyDescent="0.2">
      <c r="A171" s="2" t="s">
        <v>849</v>
      </c>
      <c r="B171" s="5" t="s">
        <v>355</v>
      </c>
      <c r="C171" s="1" t="s">
        <v>849</v>
      </c>
      <c r="D171" s="1" t="s">
        <v>1252</v>
      </c>
      <c r="E171" s="1">
        <v>2</v>
      </c>
      <c r="F171" s="1">
        <v>3</v>
      </c>
      <c r="G171" s="1">
        <v>2</v>
      </c>
      <c r="H171" s="1">
        <v>0</v>
      </c>
      <c r="I171" s="1">
        <v>1</v>
      </c>
      <c r="J171" s="1">
        <v>2</v>
      </c>
      <c r="K171" s="1">
        <v>3</v>
      </c>
      <c r="L171" s="1">
        <v>0.42</v>
      </c>
      <c r="M171" s="1">
        <v>276.89999999999998</v>
      </c>
      <c r="N171" s="1">
        <v>1.2</v>
      </c>
      <c r="O171" s="1">
        <v>1</v>
      </c>
      <c r="P171" s="1" t="s">
        <v>1100</v>
      </c>
      <c r="Q171" s="1">
        <v>6.61</v>
      </c>
      <c r="R171" s="1">
        <v>206.29</v>
      </c>
      <c r="S171" s="1">
        <v>0</v>
      </c>
      <c r="T171" s="1" t="s">
        <v>1156</v>
      </c>
      <c r="U171" s="1">
        <v>1</v>
      </c>
      <c r="V171" s="1" t="s">
        <v>1157</v>
      </c>
      <c r="W171" s="1">
        <v>0</v>
      </c>
      <c r="X171" s="1">
        <v>100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2000</v>
      </c>
      <c r="AH171" s="1">
        <v>0</v>
      </c>
      <c r="AI171" s="1">
        <v>0</v>
      </c>
      <c r="AJ171" s="1">
        <v>0</v>
      </c>
      <c r="AK171" s="1">
        <v>2000</v>
      </c>
      <c r="AL171" s="1">
        <v>0.2</v>
      </c>
      <c r="AM171" s="1">
        <v>0</v>
      </c>
      <c r="AN171" s="1">
        <v>0</v>
      </c>
      <c r="AO171" s="1">
        <v>0</v>
      </c>
      <c r="AP171" s="1">
        <v>0.2</v>
      </c>
      <c r="AQ171" s="1">
        <v>0</v>
      </c>
      <c r="AR171" s="1">
        <v>0</v>
      </c>
      <c r="AS171" s="1">
        <v>1</v>
      </c>
    </row>
    <row r="172" spans="1:45" x14ac:dyDescent="0.2">
      <c r="A172" s="2" t="s">
        <v>850</v>
      </c>
      <c r="B172" s="5" t="s">
        <v>357</v>
      </c>
      <c r="C172" s="1" t="s">
        <v>850</v>
      </c>
      <c r="D172" s="1" t="s">
        <v>1253</v>
      </c>
      <c r="E172" s="1">
        <v>4</v>
      </c>
      <c r="F172" s="1">
        <v>18</v>
      </c>
      <c r="G172" s="1">
        <v>9</v>
      </c>
      <c r="H172" s="1">
        <v>1</v>
      </c>
      <c r="I172" s="1">
        <v>8</v>
      </c>
      <c r="J172" s="1">
        <v>16</v>
      </c>
      <c r="K172" s="1">
        <v>5</v>
      </c>
      <c r="L172" s="1">
        <v>0.87</v>
      </c>
      <c r="M172" s="1">
        <v>755.4</v>
      </c>
      <c r="N172" s="1">
        <v>2.2999999999999998</v>
      </c>
      <c r="O172" s="1">
        <v>100</v>
      </c>
      <c r="P172" s="1" t="s">
        <v>1130</v>
      </c>
      <c r="Q172" s="1">
        <v>43.25</v>
      </c>
      <c r="R172" s="1">
        <v>224.24</v>
      </c>
      <c r="S172" s="1">
        <v>10</v>
      </c>
      <c r="T172" s="1" t="s">
        <v>1254</v>
      </c>
      <c r="U172" s="1">
        <v>1</v>
      </c>
      <c r="V172" s="1">
        <v>0</v>
      </c>
      <c r="W172" s="1">
        <v>52.5</v>
      </c>
      <c r="X172" s="1">
        <v>3.73</v>
      </c>
      <c r="Y172" s="1">
        <v>27.13</v>
      </c>
      <c r="Z172" s="1">
        <v>0</v>
      </c>
      <c r="AA172" s="1">
        <v>7.04</v>
      </c>
      <c r="AB172" s="1">
        <v>0</v>
      </c>
      <c r="AC172" s="1">
        <v>0</v>
      </c>
      <c r="AD172" s="1">
        <v>0</v>
      </c>
      <c r="AE172" s="1">
        <v>0</v>
      </c>
      <c r="AF172" s="1">
        <v>62.1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</row>
    <row r="173" spans="1:45" x14ac:dyDescent="0.2">
      <c r="A173" s="6" t="s">
        <v>851</v>
      </c>
      <c r="B173" s="5" t="s">
        <v>359</v>
      </c>
      <c r="C173" s="1" t="s">
        <v>851</v>
      </c>
      <c r="D173" s="1" t="s">
        <v>1255</v>
      </c>
      <c r="E173" s="1">
        <v>3</v>
      </c>
      <c r="F173" s="1">
        <v>14</v>
      </c>
      <c r="G173" s="1">
        <v>5</v>
      </c>
      <c r="H173" s="1">
        <v>4</v>
      </c>
      <c r="I173" s="1">
        <v>5</v>
      </c>
      <c r="J173" s="1">
        <v>5</v>
      </c>
      <c r="K173" s="1">
        <v>2</v>
      </c>
      <c r="L173" s="1">
        <v>0.62</v>
      </c>
      <c r="M173" s="1">
        <v>357.3</v>
      </c>
      <c r="N173" s="1">
        <v>1.3</v>
      </c>
      <c r="O173" s="1">
        <v>1</v>
      </c>
      <c r="P173" s="1" t="s">
        <v>1100</v>
      </c>
      <c r="Q173" s="1">
        <v>13.77</v>
      </c>
      <c r="R173" s="1">
        <v>274.76</v>
      </c>
      <c r="S173" s="1">
        <v>10</v>
      </c>
      <c r="T173" s="1" t="s">
        <v>1146</v>
      </c>
      <c r="U173" s="1">
        <v>15</v>
      </c>
      <c r="V173" s="1" t="s">
        <v>1147</v>
      </c>
      <c r="W173" s="1">
        <v>21.43</v>
      </c>
      <c r="X173" s="1">
        <v>80.13</v>
      </c>
      <c r="Y173" s="1">
        <v>12.8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7.08</v>
      </c>
      <c r="AG173" s="1">
        <v>2000</v>
      </c>
      <c r="AH173" s="1">
        <v>0</v>
      </c>
      <c r="AI173" s="1">
        <v>0</v>
      </c>
      <c r="AJ173" s="1">
        <v>0</v>
      </c>
      <c r="AK173" s="1">
        <v>2000</v>
      </c>
      <c r="AL173" s="1">
        <v>0.2</v>
      </c>
      <c r="AM173" s="1">
        <v>0</v>
      </c>
      <c r="AN173" s="1">
        <v>0</v>
      </c>
      <c r="AO173" s="1">
        <v>0</v>
      </c>
      <c r="AP173" s="1">
        <v>0.2</v>
      </c>
      <c r="AQ173" s="1">
        <v>0</v>
      </c>
      <c r="AR173" s="1">
        <v>0</v>
      </c>
      <c r="AS173" s="1">
        <v>1</v>
      </c>
    </row>
    <row r="174" spans="1:45" x14ac:dyDescent="0.2">
      <c r="A174" s="6" t="s">
        <v>852</v>
      </c>
      <c r="B174" s="5" t="s">
        <v>361</v>
      </c>
      <c r="C174" s="1" t="s">
        <v>852</v>
      </c>
      <c r="D174" s="1" t="s">
        <v>1256</v>
      </c>
      <c r="E174" s="1">
        <v>7</v>
      </c>
      <c r="F174" s="1">
        <v>20</v>
      </c>
      <c r="G174" s="1">
        <v>9</v>
      </c>
      <c r="H174" s="1">
        <v>3</v>
      </c>
      <c r="I174" s="1">
        <v>8</v>
      </c>
      <c r="J174" s="1">
        <v>12</v>
      </c>
      <c r="K174" s="1">
        <v>3</v>
      </c>
      <c r="L174" s="1">
        <v>0.57999999999999996</v>
      </c>
      <c r="M174" s="1">
        <v>376.7</v>
      </c>
      <c r="N174" s="1">
        <v>1.4</v>
      </c>
      <c r="O174" s="1">
        <v>47</v>
      </c>
      <c r="P174" s="1" t="s">
        <v>1130</v>
      </c>
      <c r="Q174" s="1">
        <v>0</v>
      </c>
      <c r="R174" s="1">
        <v>-1</v>
      </c>
      <c r="S174" s="1">
        <v>12.5</v>
      </c>
      <c r="T174" s="1" t="s">
        <v>1146</v>
      </c>
      <c r="U174" s="1">
        <v>15</v>
      </c>
      <c r="V174" s="1" t="s">
        <v>1147</v>
      </c>
      <c r="W174" s="1">
        <v>33.21</v>
      </c>
      <c r="X174" s="1">
        <v>1.4</v>
      </c>
      <c r="Y174" s="1">
        <v>0</v>
      </c>
      <c r="Z174" s="1">
        <v>22.63</v>
      </c>
      <c r="AA174" s="1">
        <v>3.94</v>
      </c>
      <c r="AB174" s="1">
        <v>0</v>
      </c>
      <c r="AC174" s="1">
        <v>0</v>
      </c>
      <c r="AD174" s="1">
        <v>0</v>
      </c>
      <c r="AE174" s="1">
        <v>0</v>
      </c>
      <c r="AF174" s="1">
        <v>72.040000000000006</v>
      </c>
      <c r="AG174" s="1">
        <v>0</v>
      </c>
      <c r="AH174" s="1">
        <v>0</v>
      </c>
      <c r="AI174" s="1">
        <v>600</v>
      </c>
      <c r="AJ174" s="1">
        <v>0</v>
      </c>
      <c r="AK174" s="1">
        <v>600</v>
      </c>
      <c r="AL174" s="1">
        <v>0</v>
      </c>
      <c r="AM174" s="1">
        <v>0</v>
      </c>
      <c r="AN174" s="1">
        <v>16.12</v>
      </c>
      <c r="AO174" s="1">
        <v>0</v>
      </c>
      <c r="AP174" s="1">
        <v>16.12</v>
      </c>
      <c r="AQ174" s="1">
        <v>12</v>
      </c>
      <c r="AR174" s="1">
        <v>0</v>
      </c>
      <c r="AS174" s="1">
        <v>1.3</v>
      </c>
    </row>
    <row r="175" spans="1:45" x14ac:dyDescent="0.2">
      <c r="A175" s="6" t="s">
        <v>853</v>
      </c>
      <c r="B175" s="5" t="s">
        <v>363</v>
      </c>
      <c r="C175" s="1" t="s">
        <v>853</v>
      </c>
      <c r="D175" s="1" t="s">
        <v>1257</v>
      </c>
      <c r="E175" s="1">
        <v>7</v>
      </c>
      <c r="F175" s="1">
        <v>26</v>
      </c>
      <c r="G175" s="1">
        <v>4</v>
      </c>
      <c r="H175" s="1">
        <v>2</v>
      </c>
      <c r="I175" s="1">
        <v>20</v>
      </c>
      <c r="J175" s="1">
        <v>30</v>
      </c>
      <c r="K175" s="1">
        <v>2</v>
      </c>
      <c r="L175" s="1">
        <v>0.25</v>
      </c>
      <c r="M175" s="1">
        <v>257.7</v>
      </c>
      <c r="N175" s="1">
        <v>1.5</v>
      </c>
      <c r="O175" s="1">
        <v>14</v>
      </c>
      <c r="P175" s="1" t="s">
        <v>1149</v>
      </c>
      <c r="Q175" s="1">
        <v>5.21</v>
      </c>
      <c r="R175" s="1">
        <v>198.24</v>
      </c>
      <c r="S175" s="1">
        <v>0</v>
      </c>
      <c r="T175" s="1" t="s">
        <v>1156</v>
      </c>
      <c r="U175" s="1">
        <v>1</v>
      </c>
      <c r="V175" s="1" t="s">
        <v>1157</v>
      </c>
      <c r="W175" s="1">
        <v>57.14</v>
      </c>
      <c r="X175" s="1">
        <v>5.27</v>
      </c>
      <c r="Y175" s="1">
        <v>26.67</v>
      </c>
      <c r="Z175" s="1">
        <v>0</v>
      </c>
      <c r="AA175" s="1">
        <v>47</v>
      </c>
      <c r="AB175" s="1">
        <v>0.7</v>
      </c>
      <c r="AC175" s="1">
        <v>0</v>
      </c>
      <c r="AD175" s="1">
        <v>1.53</v>
      </c>
      <c r="AE175" s="1">
        <v>0</v>
      </c>
      <c r="AF175" s="1">
        <v>18.829999999999998</v>
      </c>
      <c r="AG175" s="1">
        <v>75</v>
      </c>
      <c r="AH175" s="1">
        <v>0</v>
      </c>
      <c r="AI175" s="1">
        <v>1550</v>
      </c>
      <c r="AJ175" s="1">
        <v>125</v>
      </c>
      <c r="AK175" s="1">
        <v>1750</v>
      </c>
      <c r="AL175" s="1">
        <v>0.39</v>
      </c>
      <c r="AM175" s="1">
        <v>0</v>
      </c>
      <c r="AN175" s="1">
        <v>12.93</v>
      </c>
      <c r="AO175" s="1">
        <v>2.85</v>
      </c>
      <c r="AP175" s="1">
        <v>16.170000000000002</v>
      </c>
      <c r="AQ175" s="1">
        <v>6</v>
      </c>
      <c r="AR175" s="1">
        <v>0</v>
      </c>
      <c r="AS175" s="1">
        <v>3</v>
      </c>
    </row>
    <row r="176" spans="1:45" x14ac:dyDescent="0.2">
      <c r="A176" s="6" t="s">
        <v>854</v>
      </c>
      <c r="B176" s="5" t="s">
        <v>365</v>
      </c>
      <c r="C176" s="1" t="s">
        <v>854</v>
      </c>
      <c r="D176" s="1" t="s">
        <v>1258</v>
      </c>
      <c r="E176" s="1">
        <v>1</v>
      </c>
      <c r="F176" s="1">
        <v>18</v>
      </c>
      <c r="G176" s="1">
        <v>10</v>
      </c>
      <c r="H176" s="1">
        <v>0</v>
      </c>
      <c r="I176" s="1">
        <v>8</v>
      </c>
      <c r="J176" s="1">
        <v>14</v>
      </c>
      <c r="K176" s="1">
        <v>2</v>
      </c>
      <c r="L176" s="1">
        <v>1.46</v>
      </c>
      <c r="M176" s="1">
        <v>489.9</v>
      </c>
      <c r="N176" s="1">
        <v>1.1000000000000001</v>
      </c>
      <c r="O176" s="1">
        <v>10</v>
      </c>
      <c r="P176" s="1" t="s">
        <v>1149</v>
      </c>
      <c r="Q176" s="1">
        <v>0</v>
      </c>
      <c r="R176" s="1">
        <v>-1</v>
      </c>
      <c r="S176" s="1">
        <v>7.5</v>
      </c>
      <c r="T176" s="1" t="s">
        <v>1126</v>
      </c>
      <c r="U176" s="1">
        <v>5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100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2000</v>
      </c>
      <c r="AH176" s="1">
        <v>0</v>
      </c>
      <c r="AI176" s="1">
        <v>0</v>
      </c>
      <c r="AJ176" s="1">
        <v>0</v>
      </c>
      <c r="AK176" s="1">
        <v>2000</v>
      </c>
      <c r="AL176" s="1">
        <v>0.8</v>
      </c>
      <c r="AM176" s="1">
        <v>0</v>
      </c>
      <c r="AN176" s="1">
        <v>0</v>
      </c>
      <c r="AO176" s="1">
        <v>0</v>
      </c>
      <c r="AP176" s="1">
        <v>0.8</v>
      </c>
      <c r="AQ176" s="1">
        <v>0</v>
      </c>
      <c r="AR176" s="1">
        <v>0</v>
      </c>
      <c r="AS176" s="1">
        <v>1</v>
      </c>
    </row>
    <row r="177" spans="1:45" x14ac:dyDescent="0.2">
      <c r="A177" s="2" t="s">
        <v>855</v>
      </c>
      <c r="B177" s="5" t="s">
        <v>367</v>
      </c>
      <c r="C177" s="1" t="s">
        <v>855</v>
      </c>
      <c r="D177" s="1" t="s">
        <v>1259</v>
      </c>
      <c r="E177" s="1">
        <v>10</v>
      </c>
      <c r="F177" s="1">
        <v>17</v>
      </c>
      <c r="G177" s="1">
        <v>8</v>
      </c>
      <c r="H177" s="1">
        <v>1</v>
      </c>
      <c r="I177" s="1">
        <v>8</v>
      </c>
      <c r="J177" s="1">
        <v>15</v>
      </c>
      <c r="K177" s="1">
        <v>5</v>
      </c>
      <c r="L177" s="1">
        <v>1.77</v>
      </c>
      <c r="M177" s="1">
        <v>545</v>
      </c>
      <c r="N177" s="1">
        <v>1.2</v>
      </c>
      <c r="O177" s="1">
        <v>11</v>
      </c>
      <c r="P177" s="1" t="s">
        <v>1149</v>
      </c>
      <c r="Q177" s="1">
        <v>9.5299999999999994</v>
      </c>
      <c r="R177" s="1">
        <v>295.77999999999997</v>
      </c>
      <c r="S177" s="1">
        <v>12.5</v>
      </c>
      <c r="T177" s="1" t="s">
        <v>1254</v>
      </c>
      <c r="U177" s="1">
        <v>1</v>
      </c>
      <c r="V177" s="1">
        <v>0</v>
      </c>
      <c r="W177" s="1">
        <v>31.07</v>
      </c>
      <c r="X177" s="1">
        <v>0</v>
      </c>
      <c r="Y177" s="1">
        <v>8.4700000000000006</v>
      </c>
      <c r="Z177" s="1">
        <v>26.4</v>
      </c>
      <c r="AA177" s="1">
        <v>65.13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750</v>
      </c>
      <c r="AH177" s="1">
        <v>1350</v>
      </c>
      <c r="AI177" s="1">
        <v>425</v>
      </c>
      <c r="AJ177" s="1">
        <v>0</v>
      </c>
      <c r="AK177" s="1">
        <v>2525</v>
      </c>
      <c r="AL177" s="1">
        <v>2.36</v>
      </c>
      <c r="AM177" s="1">
        <v>5.62</v>
      </c>
      <c r="AN177" s="1">
        <v>0.45</v>
      </c>
      <c r="AO177" s="1">
        <v>0</v>
      </c>
      <c r="AP177" s="1">
        <v>8.44</v>
      </c>
      <c r="AQ177" s="1">
        <v>1</v>
      </c>
      <c r="AR177" s="1">
        <v>0</v>
      </c>
      <c r="AS177" s="1">
        <v>2</v>
      </c>
    </row>
    <row r="178" spans="1:45" x14ac:dyDescent="0.2">
      <c r="A178" s="6" t="s">
        <v>856</v>
      </c>
      <c r="B178" s="5" t="s">
        <v>369</v>
      </c>
      <c r="C178" s="1" t="s">
        <v>856</v>
      </c>
      <c r="D178" s="1" t="s">
        <v>1259</v>
      </c>
      <c r="E178" s="1">
        <v>6</v>
      </c>
      <c r="F178" s="1">
        <v>16</v>
      </c>
      <c r="G178" s="1">
        <v>7</v>
      </c>
      <c r="H178" s="1">
        <v>3</v>
      </c>
      <c r="I178" s="1">
        <v>6</v>
      </c>
      <c r="J178" s="1">
        <v>12</v>
      </c>
      <c r="K178" s="1">
        <v>3</v>
      </c>
      <c r="L178" s="1">
        <v>1.77</v>
      </c>
      <c r="M178" s="1">
        <v>545</v>
      </c>
      <c r="N178" s="1">
        <v>1.2</v>
      </c>
      <c r="O178" s="1">
        <v>11</v>
      </c>
      <c r="P178" s="1" t="s">
        <v>1149</v>
      </c>
      <c r="Q178" s="1">
        <v>5.25</v>
      </c>
      <c r="R178" s="1">
        <v>233.27</v>
      </c>
      <c r="S178" s="1">
        <v>12.5</v>
      </c>
      <c r="T178" s="1" t="s">
        <v>1126</v>
      </c>
      <c r="U178" s="1">
        <v>5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100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350</v>
      </c>
      <c r="AH178" s="1">
        <v>300</v>
      </c>
      <c r="AI178" s="1">
        <v>750</v>
      </c>
      <c r="AJ178" s="1">
        <v>725</v>
      </c>
      <c r="AK178" s="1">
        <v>2125</v>
      </c>
      <c r="AL178" s="1">
        <v>2.46</v>
      </c>
      <c r="AM178" s="1">
        <v>0.95</v>
      </c>
      <c r="AN178" s="1">
        <v>1.58</v>
      </c>
      <c r="AO178" s="1">
        <v>5.33</v>
      </c>
      <c r="AP178" s="1">
        <v>10.32</v>
      </c>
      <c r="AQ178" s="1">
        <v>0</v>
      </c>
      <c r="AR178" s="1">
        <v>0</v>
      </c>
      <c r="AS178" s="1">
        <v>1.5</v>
      </c>
    </row>
    <row r="179" spans="1:45" x14ac:dyDescent="0.2">
      <c r="A179" s="2" t="s">
        <v>857</v>
      </c>
      <c r="B179" s="5" t="s">
        <v>371</v>
      </c>
      <c r="C179" s="1" t="s">
        <v>857</v>
      </c>
      <c r="D179" s="1" t="s">
        <v>1260</v>
      </c>
      <c r="E179" s="1">
        <v>3</v>
      </c>
      <c r="F179" s="1">
        <v>15</v>
      </c>
      <c r="G179" s="1">
        <v>6</v>
      </c>
      <c r="H179" s="1">
        <v>1</v>
      </c>
      <c r="I179" s="1">
        <v>8</v>
      </c>
      <c r="J179" s="1">
        <v>12</v>
      </c>
      <c r="K179" s="1">
        <v>1</v>
      </c>
      <c r="L179" s="1">
        <v>0.77</v>
      </c>
      <c r="M179" s="1">
        <v>394.7</v>
      </c>
      <c r="N179" s="1">
        <v>1.3</v>
      </c>
      <c r="O179" s="1">
        <v>21</v>
      </c>
      <c r="P179" s="1" t="s">
        <v>1130</v>
      </c>
      <c r="Q179" s="1">
        <v>4.75</v>
      </c>
      <c r="R179" s="1">
        <v>307.37</v>
      </c>
      <c r="S179" s="1">
        <v>12.5</v>
      </c>
      <c r="T179" s="1" t="s">
        <v>1146</v>
      </c>
      <c r="U179" s="1">
        <v>15</v>
      </c>
      <c r="V179" s="1" t="s">
        <v>1147</v>
      </c>
      <c r="W179" s="1">
        <v>14.29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11.16</v>
      </c>
      <c r="AE179" s="1">
        <v>0</v>
      </c>
      <c r="AF179" s="1">
        <v>88.84</v>
      </c>
      <c r="AG179" s="1">
        <v>0</v>
      </c>
      <c r="AH179" s="1">
        <v>0</v>
      </c>
      <c r="AI179" s="1">
        <v>1400</v>
      </c>
      <c r="AJ179" s="1">
        <v>0</v>
      </c>
      <c r="AK179" s="1">
        <v>1400</v>
      </c>
      <c r="AL179" s="1">
        <v>0</v>
      </c>
      <c r="AM179" s="1">
        <v>0</v>
      </c>
      <c r="AN179" s="1">
        <v>12.04</v>
      </c>
      <c r="AO179" s="1">
        <v>0</v>
      </c>
      <c r="AP179" s="1">
        <v>12.04</v>
      </c>
      <c r="AQ179" s="1">
        <v>0</v>
      </c>
      <c r="AR179" s="1">
        <v>0</v>
      </c>
      <c r="AS179" s="1">
        <v>1.4</v>
      </c>
    </row>
    <row r="180" spans="1:45" x14ac:dyDescent="0.2">
      <c r="A180" s="2" t="s">
        <v>858</v>
      </c>
      <c r="B180" s="5" t="s">
        <v>373</v>
      </c>
      <c r="C180" s="1" t="s">
        <v>858</v>
      </c>
      <c r="D180" s="1" t="s">
        <v>1261</v>
      </c>
      <c r="E180" s="1">
        <v>5</v>
      </c>
      <c r="F180" s="1">
        <v>14</v>
      </c>
      <c r="G180" s="1">
        <v>8</v>
      </c>
      <c r="H180" s="1">
        <v>5</v>
      </c>
      <c r="I180" s="1">
        <v>1</v>
      </c>
      <c r="J180" s="1">
        <v>2</v>
      </c>
      <c r="K180" s="1">
        <v>7</v>
      </c>
      <c r="L180" s="1">
        <v>0.31</v>
      </c>
      <c r="M180" s="1">
        <v>304.7</v>
      </c>
      <c r="N180" s="1">
        <v>1.5</v>
      </c>
      <c r="O180" s="1">
        <v>53</v>
      </c>
      <c r="P180" s="1" t="s">
        <v>1186</v>
      </c>
      <c r="Q180" s="1">
        <v>5.45</v>
      </c>
      <c r="R180" s="1">
        <v>131.32</v>
      </c>
      <c r="S180" s="1">
        <v>27.5</v>
      </c>
      <c r="T180" s="1" t="s">
        <v>1173</v>
      </c>
      <c r="U180" s="1">
        <v>-999</v>
      </c>
      <c r="V180" s="1" t="s">
        <v>1174</v>
      </c>
      <c r="W180" s="1">
        <v>26.07</v>
      </c>
      <c r="X180" s="1">
        <v>19.11</v>
      </c>
      <c r="Y180" s="1">
        <v>0</v>
      </c>
      <c r="Z180" s="1">
        <v>78.73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2.16</v>
      </c>
      <c r="AG180" s="1">
        <v>0</v>
      </c>
      <c r="AH180" s="1">
        <v>225</v>
      </c>
      <c r="AI180" s="1">
        <v>1225</v>
      </c>
      <c r="AJ180" s="1">
        <v>125</v>
      </c>
      <c r="AK180" s="1">
        <v>1575</v>
      </c>
      <c r="AL180" s="1">
        <v>0</v>
      </c>
      <c r="AM180" s="1">
        <v>0.84</v>
      </c>
      <c r="AN180" s="1">
        <v>12.16</v>
      </c>
      <c r="AO180" s="1">
        <v>15.05</v>
      </c>
      <c r="AP180" s="1">
        <v>28.05</v>
      </c>
      <c r="AQ180" s="1">
        <v>8</v>
      </c>
      <c r="AR180" s="1">
        <v>0</v>
      </c>
      <c r="AS180" s="1">
        <v>1.3</v>
      </c>
    </row>
    <row r="181" spans="1:45" x14ac:dyDescent="0.2">
      <c r="A181" s="2" t="s">
        <v>859</v>
      </c>
      <c r="B181" s="5" t="s">
        <v>375</v>
      </c>
      <c r="C181" s="1" t="s">
        <v>859</v>
      </c>
      <c r="D181" s="1" t="s">
        <v>1262</v>
      </c>
      <c r="E181" s="1">
        <v>5</v>
      </c>
      <c r="F181" s="1">
        <v>13</v>
      </c>
      <c r="G181" s="1">
        <v>7</v>
      </c>
      <c r="H181" s="1">
        <v>2</v>
      </c>
      <c r="I181" s="1">
        <v>4</v>
      </c>
      <c r="J181" s="1">
        <v>10</v>
      </c>
      <c r="K181" s="1">
        <v>1</v>
      </c>
      <c r="L181" s="1">
        <v>1.2</v>
      </c>
      <c r="M181" s="1">
        <v>568.4</v>
      </c>
      <c r="N181" s="1">
        <v>1.5</v>
      </c>
      <c r="O181" s="1">
        <v>66</v>
      </c>
      <c r="P181" s="1" t="s">
        <v>1130</v>
      </c>
      <c r="Q181" s="1">
        <v>22.05</v>
      </c>
      <c r="R181" s="1">
        <v>116.94</v>
      </c>
      <c r="S181" s="1">
        <v>32.5</v>
      </c>
      <c r="T181" s="1" t="s">
        <v>1173</v>
      </c>
      <c r="U181" s="1">
        <v>-999</v>
      </c>
      <c r="V181" s="1" t="s">
        <v>1174</v>
      </c>
      <c r="W181" s="1">
        <v>50</v>
      </c>
      <c r="X181" s="1">
        <v>15.27</v>
      </c>
      <c r="Y181" s="1">
        <v>0</v>
      </c>
      <c r="Z181" s="1">
        <v>0</v>
      </c>
      <c r="AA181" s="1">
        <v>0</v>
      </c>
      <c r="AB181" s="1">
        <v>24.16</v>
      </c>
      <c r="AC181" s="1">
        <v>0</v>
      </c>
      <c r="AD181" s="1">
        <v>0</v>
      </c>
      <c r="AE181" s="1">
        <v>0</v>
      </c>
      <c r="AF181" s="1">
        <v>60.57</v>
      </c>
      <c r="AG181" s="1">
        <v>175</v>
      </c>
      <c r="AH181" s="1">
        <v>0</v>
      </c>
      <c r="AI181" s="1">
        <v>1100</v>
      </c>
      <c r="AJ181" s="1">
        <v>0</v>
      </c>
      <c r="AK181" s="1">
        <v>1275</v>
      </c>
      <c r="AL181" s="1">
        <v>6.13</v>
      </c>
      <c r="AM181" s="1">
        <v>0</v>
      </c>
      <c r="AN181" s="1">
        <v>29.13</v>
      </c>
      <c r="AO181" s="1">
        <v>0</v>
      </c>
      <c r="AP181" s="1">
        <v>35.26</v>
      </c>
      <c r="AQ181" s="1">
        <v>8</v>
      </c>
      <c r="AR181" s="1">
        <v>8</v>
      </c>
      <c r="AS181" s="1">
        <v>2</v>
      </c>
    </row>
    <row r="182" spans="1:45" x14ac:dyDescent="0.2">
      <c r="A182" s="6" t="s">
        <v>860</v>
      </c>
      <c r="B182" s="5" t="s">
        <v>377</v>
      </c>
      <c r="C182" s="1" t="s">
        <v>860</v>
      </c>
      <c r="D182" s="1" t="s">
        <v>1263</v>
      </c>
      <c r="E182" s="1">
        <v>5</v>
      </c>
      <c r="F182" s="1">
        <v>23</v>
      </c>
      <c r="G182" s="1">
        <v>11</v>
      </c>
      <c r="H182" s="1">
        <v>1</v>
      </c>
      <c r="I182" s="1">
        <v>11</v>
      </c>
      <c r="J182" s="1">
        <v>25</v>
      </c>
      <c r="K182" s="1">
        <v>8</v>
      </c>
      <c r="L182" s="1">
        <v>0.23</v>
      </c>
      <c r="M182" s="1">
        <v>213.4</v>
      </c>
      <c r="N182" s="1">
        <v>1.3</v>
      </c>
      <c r="O182" s="1">
        <v>53</v>
      </c>
      <c r="P182" s="1" t="s">
        <v>1186</v>
      </c>
      <c r="Q182" s="1">
        <v>0</v>
      </c>
      <c r="R182" s="1">
        <v>-1</v>
      </c>
      <c r="S182" s="1">
        <v>2.5</v>
      </c>
      <c r="T182" s="1" t="s">
        <v>1156</v>
      </c>
      <c r="U182" s="1">
        <v>1</v>
      </c>
      <c r="V182" s="1" t="s">
        <v>1157</v>
      </c>
      <c r="W182" s="1">
        <v>50</v>
      </c>
      <c r="X182" s="1">
        <v>0</v>
      </c>
      <c r="Y182" s="1">
        <v>36.049999999999997</v>
      </c>
      <c r="Z182" s="1">
        <v>43.1</v>
      </c>
      <c r="AA182" s="1">
        <v>20.85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700</v>
      </c>
      <c r="AH182" s="1">
        <v>0</v>
      </c>
      <c r="AI182" s="1">
        <v>275</v>
      </c>
      <c r="AJ182" s="1">
        <v>125</v>
      </c>
      <c r="AK182" s="1">
        <v>1100</v>
      </c>
      <c r="AL182" s="1">
        <v>13.62</v>
      </c>
      <c r="AM182" s="1">
        <v>0</v>
      </c>
      <c r="AN182" s="1">
        <v>8.56</v>
      </c>
      <c r="AO182" s="1">
        <v>0.96</v>
      </c>
      <c r="AP182" s="1">
        <v>23.15</v>
      </c>
      <c r="AQ182" s="1">
        <v>1</v>
      </c>
      <c r="AR182" s="1">
        <v>5</v>
      </c>
      <c r="AS182" s="1">
        <v>1.8</v>
      </c>
    </row>
    <row r="183" spans="1:45" x14ac:dyDescent="0.2">
      <c r="A183" s="6" t="s">
        <v>861</v>
      </c>
      <c r="B183" s="5" t="s">
        <v>379</v>
      </c>
      <c r="C183" s="1" t="s">
        <v>861</v>
      </c>
      <c r="D183" s="1" t="s">
        <v>1264</v>
      </c>
      <c r="E183" s="1">
        <v>2</v>
      </c>
      <c r="F183" s="1">
        <v>15</v>
      </c>
      <c r="G183" s="1">
        <v>7</v>
      </c>
      <c r="H183" s="1">
        <v>3</v>
      </c>
      <c r="I183" s="1">
        <v>5</v>
      </c>
      <c r="J183" s="1">
        <v>26</v>
      </c>
      <c r="K183" s="1">
        <v>0</v>
      </c>
      <c r="L183" s="1">
        <v>0.82</v>
      </c>
      <c r="M183" s="1">
        <v>356.8</v>
      </c>
      <c r="N183" s="1">
        <v>1.1000000000000001</v>
      </c>
      <c r="O183" s="1">
        <v>50</v>
      </c>
      <c r="P183" s="1" t="s">
        <v>1130</v>
      </c>
      <c r="Q183" s="1">
        <v>11.56</v>
      </c>
      <c r="R183" s="1">
        <v>174.95</v>
      </c>
      <c r="S183" s="1">
        <v>2.5</v>
      </c>
      <c r="T183" s="1" t="s">
        <v>1126</v>
      </c>
      <c r="U183" s="1">
        <v>5</v>
      </c>
      <c r="V183" s="1">
        <v>0</v>
      </c>
      <c r="W183" s="1">
        <v>2.5</v>
      </c>
      <c r="X183" s="1">
        <v>0</v>
      </c>
      <c r="Y183" s="1">
        <v>0</v>
      </c>
      <c r="Z183" s="1">
        <v>0</v>
      </c>
      <c r="AA183" s="1">
        <v>0</v>
      </c>
      <c r="AB183" s="1">
        <v>1.4</v>
      </c>
      <c r="AC183" s="1">
        <v>0</v>
      </c>
      <c r="AD183" s="1">
        <v>0</v>
      </c>
      <c r="AE183" s="1">
        <v>0</v>
      </c>
      <c r="AF183" s="1">
        <v>98.61</v>
      </c>
      <c r="AG183" s="1">
        <v>0</v>
      </c>
      <c r="AH183" s="1">
        <v>275</v>
      </c>
      <c r="AI183" s="1">
        <v>225</v>
      </c>
      <c r="AJ183" s="1">
        <v>0</v>
      </c>
      <c r="AK183" s="1">
        <v>500</v>
      </c>
      <c r="AL183" s="1">
        <v>0</v>
      </c>
      <c r="AM183" s="1">
        <v>4.0199999999999996</v>
      </c>
      <c r="AN183" s="1">
        <v>17.100000000000001</v>
      </c>
      <c r="AO183" s="1">
        <v>0</v>
      </c>
      <c r="AP183" s="1">
        <v>21.12</v>
      </c>
      <c r="AQ183" s="1">
        <v>10</v>
      </c>
      <c r="AR183" s="1">
        <v>0</v>
      </c>
      <c r="AS183" s="1">
        <v>1</v>
      </c>
    </row>
    <row r="184" spans="1:45" x14ac:dyDescent="0.2">
      <c r="A184" s="2" t="s">
        <v>862</v>
      </c>
      <c r="B184" s="5" t="s">
        <v>381</v>
      </c>
      <c r="C184" s="1" t="s">
        <v>862</v>
      </c>
      <c r="D184" s="1" t="s">
        <v>1265</v>
      </c>
      <c r="E184" s="1">
        <v>3</v>
      </c>
      <c r="F184" s="1">
        <v>35</v>
      </c>
      <c r="G184" s="1">
        <v>22</v>
      </c>
      <c r="H184" s="1">
        <v>2</v>
      </c>
      <c r="I184" s="1">
        <v>11</v>
      </c>
      <c r="J184" s="1">
        <v>22</v>
      </c>
      <c r="K184" s="1">
        <v>5</v>
      </c>
      <c r="L184" s="1">
        <v>0.52</v>
      </c>
      <c r="M184" s="1">
        <v>345.3</v>
      </c>
      <c r="N184" s="1">
        <v>1.4</v>
      </c>
      <c r="O184" s="1">
        <v>4</v>
      </c>
      <c r="P184" s="1" t="s">
        <v>1100</v>
      </c>
      <c r="Q184" s="1">
        <v>23.45</v>
      </c>
      <c r="R184" s="1">
        <v>209.75</v>
      </c>
      <c r="S184" s="1">
        <v>10</v>
      </c>
      <c r="T184" s="1" t="s">
        <v>1180</v>
      </c>
      <c r="U184" s="1">
        <v>15</v>
      </c>
      <c r="V184" s="1">
        <v>0</v>
      </c>
      <c r="W184" s="1">
        <v>38.21</v>
      </c>
      <c r="X184" s="1">
        <v>59.97</v>
      </c>
      <c r="Y184" s="1">
        <v>28.38</v>
      </c>
      <c r="Z184" s="1">
        <v>0</v>
      </c>
      <c r="AA184" s="1">
        <v>0</v>
      </c>
      <c r="AB184" s="1">
        <v>0</v>
      </c>
      <c r="AC184" s="1">
        <v>0</v>
      </c>
      <c r="AD184" s="1">
        <v>3.94</v>
      </c>
      <c r="AE184" s="1">
        <v>0</v>
      </c>
      <c r="AF184" s="1">
        <v>7.71</v>
      </c>
      <c r="AG184" s="1">
        <v>0</v>
      </c>
      <c r="AH184" s="1">
        <v>50</v>
      </c>
      <c r="AI184" s="1">
        <v>500</v>
      </c>
      <c r="AJ184" s="1">
        <v>0</v>
      </c>
      <c r="AK184" s="1">
        <v>550</v>
      </c>
      <c r="AL184" s="1">
        <v>0</v>
      </c>
      <c r="AM184" s="1">
        <v>4.37</v>
      </c>
      <c r="AN184" s="1">
        <v>0.82</v>
      </c>
      <c r="AO184" s="1">
        <v>0</v>
      </c>
      <c r="AP184" s="1">
        <v>5.19</v>
      </c>
      <c r="AQ184" s="1">
        <v>1</v>
      </c>
      <c r="AR184" s="1">
        <v>0</v>
      </c>
      <c r="AS184" s="1">
        <v>2.2999999999999998</v>
      </c>
    </row>
    <row r="185" spans="1:45" x14ac:dyDescent="0.2">
      <c r="A185" s="2" t="s">
        <v>863</v>
      </c>
      <c r="B185" s="5" t="s">
        <v>383</v>
      </c>
      <c r="C185" s="1" t="s">
        <v>863</v>
      </c>
      <c r="D185" s="1" t="s">
        <v>1266</v>
      </c>
      <c r="E185" s="1">
        <v>2</v>
      </c>
      <c r="F185" s="1">
        <v>22</v>
      </c>
      <c r="G185" s="1">
        <v>11</v>
      </c>
      <c r="H185" s="1">
        <v>2</v>
      </c>
      <c r="I185" s="1">
        <v>9</v>
      </c>
      <c r="J185" s="1">
        <v>12</v>
      </c>
      <c r="K185" s="1">
        <v>0</v>
      </c>
      <c r="L185" s="1">
        <v>0.25</v>
      </c>
      <c r="M185" s="1">
        <v>210</v>
      </c>
      <c r="N185" s="1">
        <v>1.2</v>
      </c>
      <c r="O185" s="1">
        <v>107</v>
      </c>
      <c r="P185" s="1" t="s">
        <v>1128</v>
      </c>
      <c r="Q185" s="1">
        <v>22.07</v>
      </c>
      <c r="R185" s="1">
        <v>252.97</v>
      </c>
      <c r="S185" s="1">
        <v>22.5</v>
      </c>
      <c r="T185" s="1" t="s">
        <v>1254</v>
      </c>
      <c r="U185" s="1">
        <v>1</v>
      </c>
      <c r="V185" s="1">
        <v>0</v>
      </c>
      <c r="W185" s="1">
        <v>42.86</v>
      </c>
      <c r="X185" s="1">
        <v>5.37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49.62</v>
      </c>
      <c r="AE185" s="1">
        <v>0</v>
      </c>
      <c r="AF185" s="1">
        <v>45.01</v>
      </c>
      <c r="AG185" s="1">
        <v>0</v>
      </c>
      <c r="AH185" s="1">
        <v>50</v>
      </c>
      <c r="AI185" s="1">
        <v>200</v>
      </c>
      <c r="AJ185" s="1">
        <v>0</v>
      </c>
      <c r="AK185" s="1">
        <v>250</v>
      </c>
      <c r="AL185" s="1">
        <v>0</v>
      </c>
      <c r="AM185" s="1">
        <v>1.1200000000000001</v>
      </c>
      <c r="AN185" s="1">
        <v>15.42</v>
      </c>
      <c r="AO185" s="1">
        <v>0</v>
      </c>
      <c r="AP185" s="1">
        <v>16.54</v>
      </c>
      <c r="AQ185" s="1">
        <v>8</v>
      </c>
      <c r="AR185" s="1">
        <v>0</v>
      </c>
      <c r="AS185" s="1">
        <v>1.2</v>
      </c>
    </row>
    <row r="186" spans="1:45" x14ac:dyDescent="0.2">
      <c r="A186" s="2" t="s">
        <v>864</v>
      </c>
      <c r="B186" s="5" t="s">
        <v>385</v>
      </c>
      <c r="C186" s="1" t="s">
        <v>864</v>
      </c>
      <c r="D186" s="1" t="s">
        <v>1267</v>
      </c>
      <c r="E186" s="1">
        <v>3</v>
      </c>
      <c r="F186" s="1">
        <v>17</v>
      </c>
      <c r="G186" s="1">
        <v>5</v>
      </c>
      <c r="H186" s="1">
        <v>2</v>
      </c>
      <c r="I186" s="1">
        <v>10</v>
      </c>
      <c r="J186" s="1">
        <v>12</v>
      </c>
      <c r="K186" s="1">
        <v>0</v>
      </c>
      <c r="L186" s="1">
        <v>0.98</v>
      </c>
      <c r="M186" s="1">
        <v>427.3</v>
      </c>
      <c r="N186" s="1">
        <v>1.2</v>
      </c>
      <c r="O186" s="1">
        <v>47</v>
      </c>
      <c r="P186" s="1" t="s">
        <v>1130</v>
      </c>
      <c r="Q186" s="1">
        <v>21.25</v>
      </c>
      <c r="R186" s="1">
        <v>278.67</v>
      </c>
      <c r="S186" s="1">
        <v>17.5</v>
      </c>
      <c r="T186" s="1" t="s">
        <v>1254</v>
      </c>
      <c r="U186" s="1">
        <v>1</v>
      </c>
      <c r="V186" s="1">
        <v>0</v>
      </c>
      <c r="W186" s="1">
        <v>11.79</v>
      </c>
      <c r="X186" s="1">
        <v>0</v>
      </c>
      <c r="Y186" s="1">
        <v>7.08</v>
      </c>
      <c r="Z186" s="1">
        <v>0.7</v>
      </c>
      <c r="AA186" s="1">
        <v>0</v>
      </c>
      <c r="AB186" s="1">
        <v>0</v>
      </c>
      <c r="AC186" s="1">
        <v>0</v>
      </c>
      <c r="AD186" s="1">
        <v>2.16</v>
      </c>
      <c r="AE186" s="1">
        <v>0</v>
      </c>
      <c r="AF186" s="1">
        <v>90.06</v>
      </c>
      <c r="AG186" s="1">
        <v>25</v>
      </c>
      <c r="AH186" s="1">
        <v>250</v>
      </c>
      <c r="AI186" s="1">
        <v>525</v>
      </c>
      <c r="AJ186" s="1">
        <v>0</v>
      </c>
      <c r="AK186" s="1">
        <v>800</v>
      </c>
      <c r="AL186" s="1">
        <v>0.79</v>
      </c>
      <c r="AM186" s="1">
        <v>4.46</v>
      </c>
      <c r="AN186" s="1">
        <v>10.86</v>
      </c>
      <c r="AO186" s="1">
        <v>0</v>
      </c>
      <c r="AP186" s="1">
        <v>16.11</v>
      </c>
      <c r="AQ186" s="1">
        <v>6</v>
      </c>
      <c r="AR186" s="1">
        <v>1</v>
      </c>
      <c r="AS186" s="1">
        <v>1</v>
      </c>
    </row>
    <row r="187" spans="1:45" x14ac:dyDescent="0.2">
      <c r="A187" s="6" t="s">
        <v>865</v>
      </c>
      <c r="B187" s="5" t="s">
        <v>387</v>
      </c>
      <c r="C187" s="1" t="s">
        <v>865</v>
      </c>
      <c r="D187" s="1" t="s">
        <v>1268</v>
      </c>
      <c r="E187" s="1">
        <v>2</v>
      </c>
      <c r="F187" s="1">
        <v>17</v>
      </c>
      <c r="G187" s="1">
        <v>9</v>
      </c>
      <c r="H187" s="1">
        <v>3</v>
      </c>
      <c r="I187" s="1">
        <v>5</v>
      </c>
      <c r="J187" s="1">
        <v>6</v>
      </c>
      <c r="K187" s="1">
        <v>1</v>
      </c>
      <c r="L187" s="1">
        <v>3.23</v>
      </c>
      <c r="M187" s="1">
        <v>1418.4</v>
      </c>
      <c r="N187" s="1">
        <v>2.2000000000000002</v>
      </c>
      <c r="O187" s="1">
        <v>118</v>
      </c>
      <c r="P187" s="1" t="s">
        <v>1128</v>
      </c>
      <c r="Q187" s="1">
        <v>42.06</v>
      </c>
      <c r="R187" s="1">
        <v>269.20999999999998</v>
      </c>
      <c r="S187" s="1">
        <v>20</v>
      </c>
      <c r="T187" s="1" t="s">
        <v>1254</v>
      </c>
      <c r="U187" s="1">
        <v>1</v>
      </c>
      <c r="V187" s="1">
        <v>0</v>
      </c>
      <c r="W187" s="1">
        <v>26.07</v>
      </c>
      <c r="X187" s="1">
        <v>0</v>
      </c>
      <c r="Y187" s="1">
        <v>2.86</v>
      </c>
      <c r="Z187" s="1">
        <v>0</v>
      </c>
      <c r="AA187" s="1">
        <v>0</v>
      </c>
      <c r="AB187" s="1">
        <v>0</v>
      </c>
      <c r="AC187" s="1">
        <v>0</v>
      </c>
      <c r="AD187" s="1">
        <v>73.08</v>
      </c>
      <c r="AE187" s="1">
        <v>0</v>
      </c>
      <c r="AF187" s="1">
        <v>24.06</v>
      </c>
      <c r="AG187" s="1">
        <v>0</v>
      </c>
      <c r="AH187" s="1">
        <v>175</v>
      </c>
      <c r="AI187" s="1">
        <v>0</v>
      </c>
      <c r="AJ187" s="1">
        <v>0</v>
      </c>
      <c r="AK187" s="1">
        <v>175</v>
      </c>
      <c r="AL187" s="1">
        <v>0</v>
      </c>
      <c r="AM187" s="1">
        <v>20.73</v>
      </c>
      <c r="AN187" s="1">
        <v>0</v>
      </c>
      <c r="AO187" s="1">
        <v>0</v>
      </c>
      <c r="AP187" s="1">
        <v>20.73</v>
      </c>
      <c r="AQ187" s="1">
        <v>6</v>
      </c>
      <c r="AR187" s="1">
        <v>0</v>
      </c>
      <c r="AS187" s="1">
        <v>1</v>
      </c>
    </row>
    <row r="188" spans="1:45" x14ac:dyDescent="0.2">
      <c r="A188" s="6" t="s">
        <v>866</v>
      </c>
      <c r="B188" s="5" t="s">
        <v>389</v>
      </c>
      <c r="C188" s="1" t="s">
        <v>866</v>
      </c>
      <c r="D188" s="1" t="s">
        <v>1268</v>
      </c>
      <c r="E188" s="1">
        <v>2</v>
      </c>
      <c r="F188" s="1">
        <v>18</v>
      </c>
      <c r="G188" s="1">
        <v>12</v>
      </c>
      <c r="H188" s="1">
        <v>4</v>
      </c>
      <c r="I188" s="1">
        <v>2</v>
      </c>
      <c r="J188" s="1">
        <v>3</v>
      </c>
      <c r="K188" s="1">
        <v>1</v>
      </c>
      <c r="L188" s="1">
        <v>3.23</v>
      </c>
      <c r="M188" s="1">
        <v>1418.4</v>
      </c>
      <c r="N188" s="1">
        <v>2.2000000000000002</v>
      </c>
      <c r="O188" s="1">
        <v>118</v>
      </c>
      <c r="P188" s="1" t="s">
        <v>1128</v>
      </c>
      <c r="Q188" s="1">
        <v>10.44</v>
      </c>
      <c r="R188" s="1">
        <v>177.84</v>
      </c>
      <c r="S188" s="1">
        <v>17.5</v>
      </c>
      <c r="T188" s="1" t="s">
        <v>1153</v>
      </c>
      <c r="U188" s="1">
        <v>30</v>
      </c>
      <c r="V188" s="1" t="s">
        <v>1154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100</v>
      </c>
      <c r="AE188" s="1">
        <v>0</v>
      </c>
      <c r="AF188" s="1">
        <v>0</v>
      </c>
      <c r="AG188" s="1">
        <v>0</v>
      </c>
      <c r="AH188" s="1">
        <v>75</v>
      </c>
      <c r="AI188" s="1">
        <v>0</v>
      </c>
      <c r="AJ188" s="1">
        <v>0</v>
      </c>
      <c r="AK188" s="1">
        <v>75</v>
      </c>
      <c r="AL188" s="1">
        <v>0</v>
      </c>
      <c r="AM188" s="1">
        <v>17</v>
      </c>
      <c r="AN188" s="1">
        <v>0</v>
      </c>
      <c r="AO188" s="1">
        <v>0</v>
      </c>
      <c r="AP188" s="1">
        <v>17</v>
      </c>
      <c r="AQ188" s="1">
        <v>3</v>
      </c>
      <c r="AR188" s="1">
        <v>0</v>
      </c>
      <c r="AS188" s="1">
        <v>1</v>
      </c>
    </row>
    <row r="189" spans="1:45" x14ac:dyDescent="0.2">
      <c r="A189" s="6" t="s">
        <v>867</v>
      </c>
      <c r="B189" s="5" t="s">
        <v>391</v>
      </c>
      <c r="C189" s="1" t="s">
        <v>867</v>
      </c>
      <c r="D189" s="1" t="s">
        <v>1269</v>
      </c>
      <c r="E189" s="1">
        <v>1</v>
      </c>
      <c r="F189" s="1">
        <v>26</v>
      </c>
      <c r="G189" s="1">
        <v>16</v>
      </c>
      <c r="H189" s="1">
        <v>3</v>
      </c>
      <c r="I189" s="1">
        <v>7</v>
      </c>
      <c r="J189" s="1">
        <v>14</v>
      </c>
      <c r="K189" s="1">
        <v>4</v>
      </c>
      <c r="L189" s="1">
        <v>3.13</v>
      </c>
      <c r="M189" s="1">
        <v>793.9</v>
      </c>
      <c r="N189" s="1">
        <v>1.3</v>
      </c>
      <c r="O189" s="1">
        <v>118</v>
      </c>
      <c r="P189" s="1" t="s">
        <v>1128</v>
      </c>
      <c r="Q189" s="1">
        <v>4.1500000000000004</v>
      </c>
      <c r="R189" s="1">
        <v>142.37</v>
      </c>
      <c r="S189" s="1">
        <v>20</v>
      </c>
      <c r="T189" s="1" t="s">
        <v>1180</v>
      </c>
      <c r="U189" s="1">
        <v>15</v>
      </c>
      <c r="V189" s="1">
        <v>0</v>
      </c>
      <c r="W189" s="1">
        <v>35.71</v>
      </c>
      <c r="X189" s="1">
        <v>0</v>
      </c>
      <c r="Y189" s="1">
        <v>33.090000000000003</v>
      </c>
      <c r="Z189" s="1">
        <v>0</v>
      </c>
      <c r="AA189" s="1">
        <v>0</v>
      </c>
      <c r="AB189" s="1">
        <v>0</v>
      </c>
      <c r="AC189" s="1">
        <v>0</v>
      </c>
      <c r="AD189" s="1">
        <v>66.91</v>
      </c>
      <c r="AE189" s="1">
        <v>0</v>
      </c>
      <c r="AF189" s="1">
        <v>0</v>
      </c>
      <c r="AG189" s="1">
        <v>0</v>
      </c>
      <c r="AH189" s="1">
        <v>75</v>
      </c>
      <c r="AI189" s="1">
        <v>0</v>
      </c>
      <c r="AJ189" s="1">
        <v>0</v>
      </c>
      <c r="AK189" s="1">
        <v>75</v>
      </c>
      <c r="AL189" s="1">
        <v>0</v>
      </c>
      <c r="AM189" s="1">
        <v>24.5</v>
      </c>
      <c r="AN189" s="1">
        <v>0</v>
      </c>
      <c r="AO189" s="1">
        <v>0</v>
      </c>
      <c r="AP189" s="1">
        <v>24.5</v>
      </c>
      <c r="AQ189" s="1">
        <v>3</v>
      </c>
      <c r="AR189" s="1">
        <v>0</v>
      </c>
      <c r="AS189" s="1">
        <v>2</v>
      </c>
    </row>
    <row r="190" spans="1:45" x14ac:dyDescent="0.2">
      <c r="A190" s="6" t="s">
        <v>868</v>
      </c>
      <c r="B190" s="5" t="s">
        <v>393</v>
      </c>
      <c r="C190" s="1" t="s">
        <v>868</v>
      </c>
      <c r="D190" s="1" t="s">
        <v>1270</v>
      </c>
      <c r="E190" s="1">
        <v>1</v>
      </c>
      <c r="F190" s="1">
        <v>18</v>
      </c>
      <c r="G190" s="1">
        <v>14</v>
      </c>
      <c r="H190" s="1">
        <v>1</v>
      </c>
      <c r="I190" s="1">
        <v>3</v>
      </c>
      <c r="J190" s="1">
        <v>13</v>
      </c>
      <c r="K190" s="1">
        <v>0</v>
      </c>
      <c r="L190" s="1">
        <v>3.17</v>
      </c>
      <c r="M190" s="1">
        <v>1212.9000000000001</v>
      </c>
      <c r="N190" s="1">
        <v>1.9</v>
      </c>
      <c r="O190" s="1">
        <v>118</v>
      </c>
      <c r="P190" s="1" t="s">
        <v>1128</v>
      </c>
      <c r="Q190" s="1">
        <v>12.16</v>
      </c>
      <c r="R190" s="1">
        <v>135.79</v>
      </c>
      <c r="S190" s="1">
        <v>22.5</v>
      </c>
      <c r="T190" s="1" t="s">
        <v>1180</v>
      </c>
      <c r="U190" s="1">
        <v>15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100</v>
      </c>
      <c r="AE190" s="1">
        <v>0</v>
      </c>
      <c r="AF190" s="1">
        <v>0</v>
      </c>
      <c r="AG190" s="1">
        <v>0</v>
      </c>
      <c r="AH190" s="1">
        <v>75</v>
      </c>
      <c r="AI190" s="1">
        <v>0</v>
      </c>
      <c r="AJ190" s="1">
        <v>0</v>
      </c>
      <c r="AK190" s="1">
        <v>75</v>
      </c>
      <c r="AL190" s="1">
        <v>0</v>
      </c>
      <c r="AM190" s="1">
        <v>19.09</v>
      </c>
      <c r="AN190" s="1">
        <v>0</v>
      </c>
      <c r="AO190" s="1">
        <v>0</v>
      </c>
      <c r="AP190" s="1">
        <v>19.09</v>
      </c>
      <c r="AQ190" s="1">
        <v>4</v>
      </c>
      <c r="AR190" s="1">
        <v>0</v>
      </c>
      <c r="AS190" s="1">
        <v>1</v>
      </c>
    </row>
    <row r="191" spans="1:45" x14ac:dyDescent="0.2">
      <c r="A191" s="6" t="s">
        <v>869</v>
      </c>
      <c r="B191" s="5" t="s">
        <v>394</v>
      </c>
      <c r="C191" s="1" t="s">
        <v>869</v>
      </c>
      <c r="D191" s="1" t="s">
        <v>1270</v>
      </c>
      <c r="E191" s="1">
        <v>3</v>
      </c>
      <c r="F191" s="1">
        <v>8</v>
      </c>
      <c r="G191" s="1">
        <v>5</v>
      </c>
      <c r="H191" s="1">
        <v>3</v>
      </c>
      <c r="I191" s="1">
        <v>0</v>
      </c>
      <c r="J191" s="1">
        <v>6</v>
      </c>
      <c r="K191" s="1">
        <v>0</v>
      </c>
      <c r="L191" s="1">
        <v>3.17</v>
      </c>
      <c r="M191" s="1">
        <v>1212.9000000000001</v>
      </c>
      <c r="N191" s="1">
        <v>1.9</v>
      </c>
      <c r="O191" s="1">
        <v>118</v>
      </c>
      <c r="P191" s="1" t="s">
        <v>1128</v>
      </c>
      <c r="Q191" s="1">
        <v>0</v>
      </c>
      <c r="R191" s="1">
        <v>49.88</v>
      </c>
      <c r="S191" s="1">
        <v>25</v>
      </c>
      <c r="T191" s="1" t="s">
        <v>1180</v>
      </c>
      <c r="U191" s="1">
        <v>15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100</v>
      </c>
      <c r="AE191" s="1">
        <v>0</v>
      </c>
      <c r="AF191" s="1">
        <v>0</v>
      </c>
      <c r="AG191" s="1">
        <v>0</v>
      </c>
      <c r="AH191" s="1">
        <v>1150</v>
      </c>
      <c r="AI191" s="1">
        <v>25</v>
      </c>
      <c r="AJ191" s="1">
        <v>0</v>
      </c>
      <c r="AK191" s="1">
        <v>1175</v>
      </c>
      <c r="AL191" s="1">
        <v>0</v>
      </c>
      <c r="AM191" s="1">
        <v>35.72</v>
      </c>
      <c r="AN191" s="1">
        <v>0.79</v>
      </c>
      <c r="AO191" s="1">
        <v>0</v>
      </c>
      <c r="AP191" s="1">
        <v>36.5</v>
      </c>
      <c r="AQ191" s="1">
        <v>5</v>
      </c>
      <c r="AR191" s="1">
        <v>0</v>
      </c>
      <c r="AS191" s="1">
        <v>1</v>
      </c>
    </row>
    <row r="192" spans="1:45" x14ac:dyDescent="0.2">
      <c r="A192" s="6" t="s">
        <v>870</v>
      </c>
      <c r="B192" s="5" t="s">
        <v>396</v>
      </c>
      <c r="C192" s="1" t="s">
        <v>870</v>
      </c>
      <c r="D192" s="1" t="s">
        <v>1271</v>
      </c>
      <c r="E192" s="1">
        <v>2</v>
      </c>
      <c r="F192" s="1">
        <v>22</v>
      </c>
      <c r="G192" s="1">
        <v>10</v>
      </c>
      <c r="H192" s="1">
        <v>5</v>
      </c>
      <c r="I192" s="1">
        <v>7</v>
      </c>
      <c r="J192" s="1">
        <v>9</v>
      </c>
      <c r="K192" s="1">
        <v>3</v>
      </c>
      <c r="L192" s="1">
        <v>1.64</v>
      </c>
      <c r="M192" s="1">
        <v>623.9</v>
      </c>
      <c r="N192" s="1">
        <v>1.4</v>
      </c>
      <c r="O192" s="1">
        <v>116</v>
      </c>
      <c r="P192" s="1" t="s">
        <v>1128</v>
      </c>
      <c r="Q192" s="1">
        <v>6.59</v>
      </c>
      <c r="R192" s="1">
        <v>199.95</v>
      </c>
      <c r="S192" s="1">
        <v>27.5</v>
      </c>
      <c r="T192" s="1" t="s">
        <v>1146</v>
      </c>
      <c r="U192" s="1">
        <v>15</v>
      </c>
      <c r="V192" s="1" t="s">
        <v>1147</v>
      </c>
      <c r="W192" s="1">
        <v>2.5</v>
      </c>
      <c r="X192" s="1">
        <v>0</v>
      </c>
      <c r="Y192" s="1">
        <v>0</v>
      </c>
      <c r="Z192" s="1">
        <v>0</v>
      </c>
      <c r="AA192" s="1">
        <v>0</v>
      </c>
      <c r="AB192" s="1">
        <v>1.4</v>
      </c>
      <c r="AC192" s="1">
        <v>0</v>
      </c>
      <c r="AD192" s="1">
        <v>98.61</v>
      </c>
      <c r="AE192" s="1">
        <v>0</v>
      </c>
      <c r="AF192" s="1">
        <v>0</v>
      </c>
      <c r="AG192" s="1">
        <v>0</v>
      </c>
      <c r="AH192" s="1">
        <v>175</v>
      </c>
      <c r="AI192" s="1">
        <v>0</v>
      </c>
      <c r="AJ192" s="1">
        <v>0</v>
      </c>
      <c r="AK192" s="1">
        <v>175</v>
      </c>
      <c r="AL192" s="1">
        <v>0</v>
      </c>
      <c r="AM192" s="1">
        <v>31.41</v>
      </c>
      <c r="AN192" s="1">
        <v>0</v>
      </c>
      <c r="AO192" s="1">
        <v>0</v>
      </c>
      <c r="AP192" s="1">
        <v>31.41</v>
      </c>
      <c r="AQ192" s="1">
        <v>6</v>
      </c>
      <c r="AR192" s="1">
        <v>0</v>
      </c>
      <c r="AS192" s="1">
        <v>1.2</v>
      </c>
    </row>
    <row r="193" spans="1:45" x14ac:dyDescent="0.2">
      <c r="A193" s="2" t="s">
        <v>871</v>
      </c>
      <c r="B193" s="5" t="s">
        <v>398</v>
      </c>
      <c r="C193" s="1" t="s">
        <v>871</v>
      </c>
      <c r="D193" s="1" t="s">
        <v>1262</v>
      </c>
      <c r="E193" s="1">
        <v>4</v>
      </c>
      <c r="F193" s="1">
        <v>14</v>
      </c>
      <c r="G193" s="1">
        <v>11</v>
      </c>
      <c r="H193" s="1">
        <v>0</v>
      </c>
      <c r="I193" s="1">
        <v>3</v>
      </c>
      <c r="J193" s="1">
        <v>9</v>
      </c>
      <c r="K193" s="1">
        <v>1</v>
      </c>
      <c r="L193" s="1">
        <v>1.2</v>
      </c>
      <c r="M193" s="1">
        <v>568.4</v>
      </c>
      <c r="N193" s="1">
        <v>1.5</v>
      </c>
      <c r="O193" s="1">
        <v>66</v>
      </c>
      <c r="P193" s="1" t="s">
        <v>1130</v>
      </c>
      <c r="Q193" s="1">
        <v>10.61</v>
      </c>
      <c r="R193" s="1">
        <v>178.93</v>
      </c>
      <c r="S193" s="1">
        <v>32.5</v>
      </c>
      <c r="T193" s="1" t="s">
        <v>1180</v>
      </c>
      <c r="U193" s="1">
        <v>15</v>
      </c>
      <c r="V193" s="1">
        <v>0</v>
      </c>
      <c r="W193" s="1">
        <v>9.64</v>
      </c>
      <c r="X193" s="1">
        <v>0.7</v>
      </c>
      <c r="Y193" s="1">
        <v>0</v>
      </c>
      <c r="Z193" s="1">
        <v>0</v>
      </c>
      <c r="AA193" s="1">
        <v>0</v>
      </c>
      <c r="AB193" s="1">
        <v>9.9700000000000006</v>
      </c>
      <c r="AC193" s="1">
        <v>0</v>
      </c>
      <c r="AD193" s="1">
        <v>0</v>
      </c>
      <c r="AE193" s="1">
        <v>0</v>
      </c>
      <c r="AF193" s="1">
        <v>89.33</v>
      </c>
      <c r="AG193" s="1">
        <v>25</v>
      </c>
      <c r="AH193" s="1">
        <v>50</v>
      </c>
      <c r="AI193" s="1">
        <v>600</v>
      </c>
      <c r="AJ193" s="1">
        <v>0</v>
      </c>
      <c r="AK193" s="1">
        <v>675</v>
      </c>
      <c r="AL193" s="1">
        <v>2.69</v>
      </c>
      <c r="AM193" s="1">
        <v>1.67</v>
      </c>
      <c r="AN193" s="1">
        <v>28.83</v>
      </c>
      <c r="AO193" s="1">
        <v>0</v>
      </c>
      <c r="AP193" s="1">
        <v>33.19</v>
      </c>
      <c r="AQ193" s="1">
        <v>9</v>
      </c>
      <c r="AR193" s="1">
        <v>1</v>
      </c>
      <c r="AS193" s="1">
        <v>1.2</v>
      </c>
    </row>
    <row r="194" spans="1:45" x14ac:dyDescent="0.2">
      <c r="A194" s="6" t="s">
        <v>872</v>
      </c>
      <c r="B194" s="5" t="s">
        <v>400</v>
      </c>
      <c r="C194" s="1" t="s">
        <v>872</v>
      </c>
      <c r="D194" s="1" t="s">
        <v>1272</v>
      </c>
      <c r="E194" s="1">
        <v>1</v>
      </c>
      <c r="F194" s="1">
        <v>11</v>
      </c>
      <c r="G194" s="1">
        <v>3</v>
      </c>
      <c r="H194" s="1">
        <v>1</v>
      </c>
      <c r="I194" s="1">
        <v>7</v>
      </c>
      <c r="J194" s="1">
        <v>7</v>
      </c>
      <c r="K194" s="1">
        <v>2</v>
      </c>
      <c r="L194" s="1">
        <v>1.69</v>
      </c>
      <c r="M194" s="1">
        <v>661.1</v>
      </c>
      <c r="N194" s="1">
        <v>1.4</v>
      </c>
      <c r="O194" s="1">
        <v>2</v>
      </c>
      <c r="P194" s="1" t="s">
        <v>1100</v>
      </c>
      <c r="Q194" s="1">
        <v>14.84</v>
      </c>
      <c r="R194" s="1">
        <v>19.010000000000002</v>
      </c>
      <c r="S194" s="1">
        <v>10</v>
      </c>
      <c r="T194" s="1" t="s">
        <v>1180</v>
      </c>
      <c r="U194" s="1">
        <v>15</v>
      </c>
      <c r="V194" s="1">
        <v>0</v>
      </c>
      <c r="W194" s="1">
        <v>0</v>
      </c>
      <c r="X194" s="1">
        <v>100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2000</v>
      </c>
      <c r="AH194" s="1">
        <v>0</v>
      </c>
      <c r="AI194" s="1">
        <v>0</v>
      </c>
      <c r="AJ194" s="1">
        <v>0</v>
      </c>
      <c r="AK194" s="1">
        <v>2000</v>
      </c>
      <c r="AL194" s="1">
        <v>0.4</v>
      </c>
      <c r="AM194" s="1">
        <v>0</v>
      </c>
      <c r="AN194" s="1">
        <v>0</v>
      </c>
      <c r="AO194" s="1">
        <v>0</v>
      </c>
      <c r="AP194" s="1">
        <v>0.4</v>
      </c>
      <c r="AQ194" s="1">
        <v>0</v>
      </c>
      <c r="AR194" s="1">
        <v>0</v>
      </c>
      <c r="AS194" s="1">
        <v>1</v>
      </c>
    </row>
    <row r="195" spans="1:45" x14ac:dyDescent="0.2">
      <c r="A195" s="6" t="s">
        <v>873</v>
      </c>
      <c r="B195" s="5" t="s">
        <v>402</v>
      </c>
      <c r="C195" s="1" t="s">
        <v>873</v>
      </c>
      <c r="D195" s="1" t="s">
        <v>1273</v>
      </c>
      <c r="E195" s="1">
        <v>3</v>
      </c>
      <c r="F195" s="1">
        <v>25</v>
      </c>
      <c r="G195" s="1">
        <v>8</v>
      </c>
      <c r="H195" s="1">
        <v>8</v>
      </c>
      <c r="I195" s="1">
        <v>9</v>
      </c>
      <c r="J195" s="1">
        <v>17</v>
      </c>
      <c r="K195" s="1">
        <v>2</v>
      </c>
      <c r="L195" s="1">
        <v>0.17</v>
      </c>
      <c r="M195" s="1">
        <v>182</v>
      </c>
      <c r="N195" s="1">
        <v>1.2</v>
      </c>
      <c r="O195" s="1">
        <v>2</v>
      </c>
      <c r="P195" s="1" t="s">
        <v>1100</v>
      </c>
      <c r="Q195" s="1">
        <v>12.72</v>
      </c>
      <c r="R195" s="1">
        <v>257.7</v>
      </c>
      <c r="S195" s="1">
        <v>5</v>
      </c>
      <c r="T195" s="1" t="s">
        <v>1126</v>
      </c>
      <c r="U195" s="1">
        <v>5</v>
      </c>
      <c r="V195" s="1">
        <v>0</v>
      </c>
      <c r="W195" s="1">
        <v>61.79</v>
      </c>
      <c r="X195" s="1">
        <v>39.44</v>
      </c>
      <c r="Y195" s="1">
        <v>31.35</v>
      </c>
      <c r="Z195" s="1">
        <v>0</v>
      </c>
      <c r="AA195" s="1">
        <v>0</v>
      </c>
      <c r="AB195" s="1">
        <v>0</v>
      </c>
      <c r="AC195" s="1">
        <v>0</v>
      </c>
      <c r="AD195" s="1">
        <v>28.52</v>
      </c>
      <c r="AE195" s="1">
        <v>0</v>
      </c>
      <c r="AF195" s="1">
        <v>0.7</v>
      </c>
      <c r="AG195" s="1">
        <v>1000</v>
      </c>
      <c r="AH195" s="1">
        <v>175</v>
      </c>
      <c r="AI195" s="1">
        <v>0</v>
      </c>
      <c r="AJ195" s="1">
        <v>0</v>
      </c>
      <c r="AK195" s="1">
        <v>1175</v>
      </c>
      <c r="AL195" s="1">
        <v>0.45</v>
      </c>
      <c r="AM195" s="1">
        <v>7.02</v>
      </c>
      <c r="AN195" s="1">
        <v>0</v>
      </c>
      <c r="AO195" s="1">
        <v>0</v>
      </c>
      <c r="AP195" s="1">
        <v>7.47</v>
      </c>
      <c r="AQ195" s="1">
        <v>3</v>
      </c>
      <c r="AR195" s="1">
        <v>0</v>
      </c>
      <c r="AS195" s="1">
        <v>2.4</v>
      </c>
    </row>
    <row r="196" spans="1:45" x14ac:dyDescent="0.2">
      <c r="A196" s="2" t="s">
        <v>874</v>
      </c>
      <c r="B196" s="5" t="s">
        <v>404</v>
      </c>
      <c r="C196" s="1" t="s">
        <v>874</v>
      </c>
      <c r="D196" s="1" t="s">
        <v>1274</v>
      </c>
      <c r="E196" s="1">
        <v>1</v>
      </c>
      <c r="F196" s="1">
        <v>28</v>
      </c>
      <c r="G196" s="1">
        <v>7</v>
      </c>
      <c r="H196" s="1">
        <v>3</v>
      </c>
      <c r="I196" s="1">
        <v>18</v>
      </c>
      <c r="J196" s="1">
        <v>14</v>
      </c>
      <c r="K196" s="1">
        <v>2</v>
      </c>
      <c r="L196" s="1">
        <v>0.87</v>
      </c>
      <c r="M196" s="1">
        <v>444.7</v>
      </c>
      <c r="N196" s="1">
        <v>1.3</v>
      </c>
      <c r="O196" s="1">
        <v>56</v>
      </c>
      <c r="P196" s="1" t="s">
        <v>1128</v>
      </c>
      <c r="Q196" s="1">
        <v>14.6</v>
      </c>
      <c r="R196" s="1">
        <v>221.35</v>
      </c>
      <c r="S196" s="1">
        <v>5</v>
      </c>
      <c r="T196" s="1" t="s">
        <v>1146</v>
      </c>
      <c r="U196" s="1">
        <v>15</v>
      </c>
      <c r="V196" s="1" t="s">
        <v>1147</v>
      </c>
      <c r="W196" s="1">
        <v>38.21</v>
      </c>
      <c r="X196" s="1">
        <v>0</v>
      </c>
      <c r="Y196" s="1">
        <v>16.14</v>
      </c>
      <c r="Z196" s="1">
        <v>0</v>
      </c>
      <c r="AA196" s="1">
        <v>0</v>
      </c>
      <c r="AB196" s="1">
        <v>0</v>
      </c>
      <c r="AC196" s="1">
        <v>0</v>
      </c>
      <c r="AD196" s="1">
        <v>83.16</v>
      </c>
      <c r="AE196" s="1">
        <v>0</v>
      </c>
      <c r="AF196" s="1">
        <v>0.7</v>
      </c>
      <c r="AG196" s="1">
        <v>0</v>
      </c>
      <c r="AH196" s="1">
        <v>425</v>
      </c>
      <c r="AI196" s="1">
        <v>0</v>
      </c>
      <c r="AJ196" s="1">
        <v>0</v>
      </c>
      <c r="AK196" s="1">
        <v>425</v>
      </c>
      <c r="AL196" s="1">
        <v>0</v>
      </c>
      <c r="AM196" s="1">
        <v>15.16</v>
      </c>
      <c r="AN196" s="1">
        <v>0</v>
      </c>
      <c r="AO196" s="1">
        <v>0</v>
      </c>
      <c r="AP196" s="1">
        <v>15.16</v>
      </c>
      <c r="AQ196" s="1">
        <v>7</v>
      </c>
      <c r="AR196" s="1">
        <v>0</v>
      </c>
      <c r="AS196" s="1">
        <v>1.2</v>
      </c>
    </row>
    <row r="197" spans="1:45" x14ac:dyDescent="0.2">
      <c r="A197" s="2" t="s">
        <v>875</v>
      </c>
      <c r="B197" s="5" t="s">
        <v>406</v>
      </c>
      <c r="C197" s="1" t="s">
        <v>875</v>
      </c>
      <c r="D197" s="1" t="s">
        <v>1275</v>
      </c>
      <c r="E197" s="1">
        <v>1</v>
      </c>
      <c r="F197" s="1">
        <v>26</v>
      </c>
      <c r="G197" s="1">
        <v>9</v>
      </c>
      <c r="H197" s="1">
        <v>6</v>
      </c>
      <c r="I197" s="1">
        <v>11</v>
      </c>
      <c r="J197" s="1">
        <v>26</v>
      </c>
      <c r="K197" s="1">
        <v>2</v>
      </c>
      <c r="L197" s="1">
        <v>1.1399999999999999</v>
      </c>
      <c r="M197" s="1">
        <v>690.9</v>
      </c>
      <c r="N197" s="1">
        <v>1.8</v>
      </c>
      <c r="O197" s="1">
        <v>110</v>
      </c>
      <c r="P197" s="1" t="s">
        <v>1128</v>
      </c>
      <c r="Q197" s="1">
        <v>14.98</v>
      </c>
      <c r="R197" s="1">
        <v>210.68</v>
      </c>
      <c r="S197" s="1">
        <v>10</v>
      </c>
      <c r="T197" s="1" t="s">
        <v>1126</v>
      </c>
      <c r="U197" s="1">
        <v>5</v>
      </c>
      <c r="V197" s="1">
        <v>0</v>
      </c>
      <c r="W197" s="1">
        <v>50</v>
      </c>
      <c r="X197" s="1">
        <v>31.56</v>
      </c>
      <c r="Y197" s="1">
        <v>10.57</v>
      </c>
      <c r="Z197" s="1">
        <v>0</v>
      </c>
      <c r="AA197" s="1">
        <v>0</v>
      </c>
      <c r="AB197" s="1">
        <v>0</v>
      </c>
      <c r="AC197" s="1">
        <v>0</v>
      </c>
      <c r="AD197" s="1">
        <v>57.88</v>
      </c>
      <c r="AE197" s="1">
        <v>0</v>
      </c>
      <c r="AF197" s="1">
        <v>0</v>
      </c>
      <c r="AG197" s="1">
        <v>0</v>
      </c>
      <c r="AH197" s="1">
        <v>325</v>
      </c>
      <c r="AI197" s="1">
        <v>0</v>
      </c>
      <c r="AJ197" s="1">
        <v>0</v>
      </c>
      <c r="AK197" s="1">
        <v>325</v>
      </c>
      <c r="AL197" s="1">
        <v>0</v>
      </c>
      <c r="AM197" s="1">
        <v>14.56</v>
      </c>
      <c r="AN197" s="1">
        <v>0</v>
      </c>
      <c r="AO197" s="1">
        <v>0</v>
      </c>
      <c r="AP197" s="1">
        <v>14.56</v>
      </c>
      <c r="AQ197" s="1">
        <v>5</v>
      </c>
      <c r="AR197" s="1">
        <v>0</v>
      </c>
      <c r="AS197" s="1">
        <v>2</v>
      </c>
    </row>
    <row r="198" spans="1:45" x14ac:dyDescent="0.2">
      <c r="A198" s="2" t="s">
        <v>876</v>
      </c>
      <c r="B198" s="5" t="s">
        <v>408</v>
      </c>
      <c r="C198" s="1" t="s">
        <v>876</v>
      </c>
      <c r="D198" s="1" t="s">
        <v>1276</v>
      </c>
      <c r="E198" s="1">
        <v>1</v>
      </c>
      <c r="F198" s="1">
        <v>9</v>
      </c>
      <c r="G198" s="1">
        <v>4</v>
      </c>
      <c r="H198" s="1">
        <v>0</v>
      </c>
      <c r="I198" s="1">
        <v>5</v>
      </c>
      <c r="J198" s="1">
        <v>11</v>
      </c>
      <c r="K198" s="1">
        <v>0</v>
      </c>
      <c r="L198" s="1">
        <v>0.09</v>
      </c>
      <c r="M198" s="1">
        <v>187.8</v>
      </c>
      <c r="N198" s="1">
        <v>1.8</v>
      </c>
      <c r="O198" s="1">
        <v>107</v>
      </c>
      <c r="P198" s="1" t="s">
        <v>1128</v>
      </c>
      <c r="Q198" s="1">
        <v>13</v>
      </c>
      <c r="R198" s="1">
        <v>157.26</v>
      </c>
      <c r="S198" s="1">
        <v>17.5</v>
      </c>
      <c r="T198" s="1" t="s">
        <v>1254</v>
      </c>
      <c r="U198" s="1">
        <v>1</v>
      </c>
      <c r="V198" s="1">
        <v>0</v>
      </c>
      <c r="W198" s="1">
        <v>47.5</v>
      </c>
      <c r="X198" s="1">
        <v>0</v>
      </c>
      <c r="Y198" s="1">
        <v>25.66</v>
      </c>
      <c r="Z198" s="1">
        <v>0</v>
      </c>
      <c r="AA198" s="1">
        <v>0</v>
      </c>
      <c r="AB198" s="1">
        <v>0</v>
      </c>
      <c r="AC198" s="1">
        <v>33.65</v>
      </c>
      <c r="AD198" s="1">
        <v>40.69</v>
      </c>
      <c r="AE198" s="1">
        <v>0</v>
      </c>
      <c r="AF198" s="1">
        <v>0</v>
      </c>
      <c r="AG198" s="1">
        <v>0</v>
      </c>
      <c r="AH198" s="1">
        <v>200</v>
      </c>
      <c r="AI198" s="1">
        <v>0</v>
      </c>
      <c r="AJ198" s="1">
        <v>0</v>
      </c>
      <c r="AK198" s="1">
        <v>200</v>
      </c>
      <c r="AL198" s="1">
        <v>0</v>
      </c>
      <c r="AM198" s="1">
        <v>27.36</v>
      </c>
      <c r="AN198" s="1">
        <v>0</v>
      </c>
      <c r="AO198" s="1">
        <v>0</v>
      </c>
      <c r="AP198" s="1">
        <v>27.36</v>
      </c>
      <c r="AQ198" s="1">
        <v>4</v>
      </c>
      <c r="AR198" s="1">
        <v>0</v>
      </c>
      <c r="AS198" s="1">
        <v>2</v>
      </c>
    </row>
    <row r="199" spans="1:45" x14ac:dyDescent="0.2">
      <c r="A199" s="2" t="s">
        <v>877</v>
      </c>
      <c r="B199" s="5" t="s">
        <v>410</v>
      </c>
      <c r="C199" s="1" t="s">
        <v>877</v>
      </c>
      <c r="D199" s="1" t="s">
        <v>1277</v>
      </c>
      <c r="E199" s="1">
        <v>4</v>
      </c>
      <c r="F199" s="1">
        <v>13</v>
      </c>
      <c r="G199" s="1">
        <v>5</v>
      </c>
      <c r="H199" s="1">
        <v>4</v>
      </c>
      <c r="I199" s="1">
        <v>4</v>
      </c>
      <c r="J199" s="1">
        <v>10</v>
      </c>
      <c r="K199" s="1">
        <v>2</v>
      </c>
      <c r="L199" s="1">
        <v>0.45</v>
      </c>
      <c r="M199" s="1">
        <v>267.2</v>
      </c>
      <c r="N199" s="1">
        <v>1.1000000000000001</v>
      </c>
      <c r="O199" s="1">
        <v>34</v>
      </c>
      <c r="P199" s="1" t="s">
        <v>1137</v>
      </c>
      <c r="Q199" s="1">
        <v>0</v>
      </c>
      <c r="R199" s="1">
        <v>-1</v>
      </c>
      <c r="S199" s="1">
        <v>22.5</v>
      </c>
      <c r="T199" s="1" t="s">
        <v>1254</v>
      </c>
      <c r="U199" s="1">
        <v>1</v>
      </c>
      <c r="V199" s="1">
        <v>0</v>
      </c>
      <c r="W199" s="1">
        <v>40.36</v>
      </c>
      <c r="X199" s="1">
        <v>0</v>
      </c>
      <c r="Y199" s="1">
        <v>19.77</v>
      </c>
      <c r="Z199" s="1">
        <v>0</v>
      </c>
      <c r="AA199" s="1">
        <v>1.46</v>
      </c>
      <c r="AB199" s="1">
        <v>0</v>
      </c>
      <c r="AC199" s="1">
        <v>76.599999999999994</v>
      </c>
      <c r="AD199" s="1">
        <v>0</v>
      </c>
      <c r="AE199" s="1">
        <v>0</v>
      </c>
      <c r="AF199" s="1">
        <v>2.16</v>
      </c>
      <c r="AG199" s="1">
        <v>100</v>
      </c>
      <c r="AH199" s="1">
        <v>650</v>
      </c>
      <c r="AI199" s="1">
        <v>25</v>
      </c>
      <c r="AJ199" s="1">
        <v>0</v>
      </c>
      <c r="AK199" s="1">
        <v>775</v>
      </c>
      <c r="AL199" s="1">
        <v>0.26</v>
      </c>
      <c r="AM199" s="1">
        <v>15.99</v>
      </c>
      <c r="AN199" s="1">
        <v>0.24</v>
      </c>
      <c r="AO199" s="1">
        <v>0</v>
      </c>
      <c r="AP199" s="1">
        <v>16.48</v>
      </c>
      <c r="AQ199" s="1">
        <v>12</v>
      </c>
      <c r="AR199" s="1">
        <v>0</v>
      </c>
      <c r="AS199" s="1">
        <v>1.5</v>
      </c>
    </row>
    <row r="200" spans="1:45" x14ac:dyDescent="0.2">
      <c r="A200" s="2" t="s">
        <v>878</v>
      </c>
      <c r="B200" s="5" t="s">
        <v>412</v>
      </c>
      <c r="C200" s="1" t="s">
        <v>878</v>
      </c>
      <c r="D200" s="1" t="s">
        <v>1278</v>
      </c>
      <c r="E200" s="1">
        <v>1</v>
      </c>
      <c r="F200" s="1">
        <v>33</v>
      </c>
      <c r="G200" s="1">
        <v>13</v>
      </c>
      <c r="H200" s="1">
        <v>9</v>
      </c>
      <c r="I200" s="1">
        <v>11</v>
      </c>
      <c r="J200" s="1">
        <v>5</v>
      </c>
      <c r="K200" s="1">
        <v>2</v>
      </c>
      <c r="L200" s="1">
        <v>0.48</v>
      </c>
      <c r="M200" s="1">
        <v>303</v>
      </c>
      <c r="N200" s="1">
        <v>1.2</v>
      </c>
      <c r="O200" s="1">
        <v>26</v>
      </c>
      <c r="P200" s="1" t="s">
        <v>1137</v>
      </c>
      <c r="Q200" s="1">
        <v>24.98</v>
      </c>
      <c r="R200" s="1">
        <v>84.12</v>
      </c>
      <c r="S200" s="1">
        <v>27.5</v>
      </c>
      <c r="T200" s="1" t="s">
        <v>1254</v>
      </c>
      <c r="U200" s="1">
        <v>1</v>
      </c>
      <c r="V200" s="1">
        <v>0</v>
      </c>
      <c r="W200" s="1">
        <v>4.6399999999999997</v>
      </c>
      <c r="X200" s="1">
        <v>0</v>
      </c>
      <c r="Y200" s="1">
        <v>4.5</v>
      </c>
      <c r="Z200" s="1">
        <v>0</v>
      </c>
      <c r="AA200" s="1">
        <v>0</v>
      </c>
      <c r="AB200" s="1">
        <v>0</v>
      </c>
      <c r="AC200" s="1">
        <v>94.11</v>
      </c>
      <c r="AD200" s="1">
        <v>0</v>
      </c>
      <c r="AE200" s="1">
        <v>0</v>
      </c>
      <c r="AF200" s="1">
        <v>1.4</v>
      </c>
      <c r="AG200" s="1">
        <v>0</v>
      </c>
      <c r="AH200" s="1">
        <v>875</v>
      </c>
      <c r="AI200" s="1">
        <v>0</v>
      </c>
      <c r="AJ200" s="1">
        <v>0</v>
      </c>
      <c r="AK200" s="1">
        <v>875</v>
      </c>
      <c r="AL200" s="1">
        <v>0</v>
      </c>
      <c r="AM200" s="1">
        <v>23.36</v>
      </c>
      <c r="AN200" s="1">
        <v>0</v>
      </c>
      <c r="AO200" s="1">
        <v>0</v>
      </c>
      <c r="AP200" s="1">
        <v>23.36</v>
      </c>
      <c r="AQ200" s="1">
        <v>20</v>
      </c>
      <c r="AR200" s="1">
        <v>0</v>
      </c>
      <c r="AS200" s="1">
        <v>1</v>
      </c>
    </row>
    <row r="201" spans="1:45" x14ac:dyDescent="0.2">
      <c r="A201" s="2" t="s">
        <v>879</v>
      </c>
      <c r="B201" s="5" t="s">
        <v>414</v>
      </c>
      <c r="C201" s="1" t="s">
        <v>879</v>
      </c>
      <c r="D201" s="1" t="s">
        <v>1269</v>
      </c>
      <c r="E201" s="1">
        <v>1</v>
      </c>
      <c r="F201" s="1">
        <v>16</v>
      </c>
      <c r="G201" s="1">
        <v>13</v>
      </c>
      <c r="H201" s="1">
        <v>0</v>
      </c>
      <c r="I201" s="1">
        <v>3</v>
      </c>
      <c r="J201" s="1">
        <v>10</v>
      </c>
      <c r="K201" s="1">
        <v>1</v>
      </c>
      <c r="L201" s="1">
        <v>3.13</v>
      </c>
      <c r="M201" s="1">
        <v>793.9</v>
      </c>
      <c r="N201" s="1">
        <v>1.3</v>
      </c>
      <c r="O201" s="1">
        <v>118</v>
      </c>
      <c r="P201" s="1" t="s">
        <v>1128</v>
      </c>
      <c r="Q201" s="1">
        <v>19.28</v>
      </c>
      <c r="R201" s="1">
        <v>300.31</v>
      </c>
      <c r="S201" s="1">
        <v>17.5</v>
      </c>
      <c r="T201" s="1" t="s">
        <v>1153</v>
      </c>
      <c r="U201" s="1">
        <v>30</v>
      </c>
      <c r="V201" s="1" t="s">
        <v>1154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100</v>
      </c>
      <c r="AE201" s="1">
        <v>0</v>
      </c>
      <c r="AF201" s="1">
        <v>0</v>
      </c>
      <c r="AG201" s="1">
        <v>0</v>
      </c>
      <c r="AH201" s="1">
        <v>200</v>
      </c>
      <c r="AI201" s="1">
        <v>0</v>
      </c>
      <c r="AJ201" s="1">
        <v>0</v>
      </c>
      <c r="AK201" s="1">
        <v>200</v>
      </c>
      <c r="AL201" s="1">
        <v>0</v>
      </c>
      <c r="AM201" s="1">
        <v>37.54</v>
      </c>
      <c r="AN201" s="1">
        <v>0</v>
      </c>
      <c r="AO201" s="1">
        <v>0</v>
      </c>
      <c r="AP201" s="1">
        <v>37.54</v>
      </c>
      <c r="AQ201" s="1">
        <v>7</v>
      </c>
      <c r="AR201" s="1">
        <v>0</v>
      </c>
      <c r="AS201" s="1">
        <v>1</v>
      </c>
    </row>
    <row r="202" spans="1:45" x14ac:dyDescent="0.2">
      <c r="A202" s="2" t="s">
        <v>880</v>
      </c>
      <c r="B202" s="5" t="s">
        <v>416</v>
      </c>
      <c r="C202" s="1" t="s">
        <v>880</v>
      </c>
      <c r="D202" s="1" t="s">
        <v>1269</v>
      </c>
      <c r="E202" s="1">
        <v>1</v>
      </c>
      <c r="F202" s="1">
        <v>8</v>
      </c>
      <c r="G202" s="1">
        <v>6</v>
      </c>
      <c r="H202" s="1">
        <v>0</v>
      </c>
      <c r="I202" s="1">
        <v>2</v>
      </c>
      <c r="J202" s="1">
        <v>7</v>
      </c>
      <c r="K202" s="1">
        <v>1</v>
      </c>
      <c r="L202" s="1">
        <v>3.13</v>
      </c>
      <c r="M202" s="1">
        <v>793.9</v>
      </c>
      <c r="N202" s="1">
        <v>1.3</v>
      </c>
      <c r="O202" s="1">
        <v>118</v>
      </c>
      <c r="P202" s="1" t="s">
        <v>1128</v>
      </c>
      <c r="Q202" s="1">
        <v>11.8</v>
      </c>
      <c r="R202" s="1">
        <v>189.97</v>
      </c>
      <c r="S202" s="1">
        <v>20</v>
      </c>
      <c r="T202" s="1" t="s">
        <v>1126</v>
      </c>
      <c r="U202" s="1">
        <v>5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100</v>
      </c>
      <c r="AE202" s="1">
        <v>0</v>
      </c>
      <c r="AF202" s="1">
        <v>0</v>
      </c>
      <c r="AG202" s="1">
        <v>0</v>
      </c>
      <c r="AH202" s="1">
        <v>75</v>
      </c>
      <c r="AI202" s="1">
        <v>0</v>
      </c>
      <c r="AJ202" s="1">
        <v>0</v>
      </c>
      <c r="AK202" s="1">
        <v>75</v>
      </c>
      <c r="AL202" s="1">
        <v>0</v>
      </c>
      <c r="AM202" s="1">
        <v>23.14</v>
      </c>
      <c r="AN202" s="1">
        <v>0</v>
      </c>
      <c r="AO202" s="1">
        <v>0</v>
      </c>
      <c r="AP202" s="1">
        <v>23.14</v>
      </c>
      <c r="AQ202" s="1">
        <v>3</v>
      </c>
      <c r="AR202" s="1">
        <v>0</v>
      </c>
      <c r="AS202" s="1">
        <v>1</v>
      </c>
    </row>
    <row r="203" spans="1:45" x14ac:dyDescent="0.2">
      <c r="A203" s="2" t="s">
        <v>881</v>
      </c>
      <c r="B203" s="5" t="s">
        <v>418</v>
      </c>
      <c r="C203" s="1" t="s">
        <v>881</v>
      </c>
      <c r="D203" s="1" t="s">
        <v>1270</v>
      </c>
      <c r="E203" s="1">
        <v>1</v>
      </c>
      <c r="F203" s="1">
        <v>19</v>
      </c>
      <c r="G203" s="1">
        <v>14</v>
      </c>
      <c r="H203" s="1">
        <v>3</v>
      </c>
      <c r="I203" s="1">
        <v>2</v>
      </c>
      <c r="J203" s="1">
        <v>16</v>
      </c>
      <c r="K203" s="1">
        <v>1</v>
      </c>
      <c r="L203" s="1">
        <v>3.17</v>
      </c>
      <c r="M203" s="1">
        <v>1212.9000000000001</v>
      </c>
      <c r="N203" s="1">
        <v>1.9</v>
      </c>
      <c r="O203" s="1">
        <v>118</v>
      </c>
      <c r="P203" s="1" t="s">
        <v>1128</v>
      </c>
      <c r="Q203" s="1">
        <v>15.64</v>
      </c>
      <c r="R203" s="1">
        <v>218.5</v>
      </c>
      <c r="S203" s="1">
        <v>22.5</v>
      </c>
      <c r="T203" s="1" t="s">
        <v>1180</v>
      </c>
      <c r="U203" s="1">
        <v>15</v>
      </c>
      <c r="V203" s="1">
        <v>0</v>
      </c>
      <c r="W203" s="1">
        <v>2.5</v>
      </c>
      <c r="X203" s="1">
        <v>4.5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95.5</v>
      </c>
      <c r="AE203" s="1">
        <v>0</v>
      </c>
      <c r="AF203" s="1">
        <v>0</v>
      </c>
      <c r="AG203" s="1">
        <v>0</v>
      </c>
      <c r="AH203" s="1">
        <v>550</v>
      </c>
      <c r="AI203" s="1">
        <v>0</v>
      </c>
      <c r="AJ203" s="1">
        <v>0</v>
      </c>
      <c r="AK203" s="1">
        <v>550</v>
      </c>
      <c r="AL203" s="1">
        <v>0</v>
      </c>
      <c r="AM203" s="1">
        <v>29.16</v>
      </c>
      <c r="AN203" s="1">
        <v>0</v>
      </c>
      <c r="AO203" s="1">
        <v>0</v>
      </c>
      <c r="AP203" s="1">
        <v>29.16</v>
      </c>
      <c r="AQ203" s="1">
        <v>5</v>
      </c>
      <c r="AR203" s="1">
        <v>0</v>
      </c>
      <c r="AS203" s="1">
        <v>1.2</v>
      </c>
    </row>
    <row r="204" spans="1:45" x14ac:dyDescent="0.2">
      <c r="A204" s="2" t="s">
        <v>882</v>
      </c>
      <c r="B204" s="5" t="s">
        <v>420</v>
      </c>
      <c r="C204" s="1" t="s">
        <v>882</v>
      </c>
      <c r="D204" s="1" t="s">
        <v>1271</v>
      </c>
      <c r="E204" s="1">
        <v>1</v>
      </c>
      <c r="F204" s="1">
        <v>17</v>
      </c>
      <c r="G204" s="1">
        <v>12</v>
      </c>
      <c r="H204" s="1">
        <v>2</v>
      </c>
      <c r="I204" s="1">
        <v>3</v>
      </c>
      <c r="J204" s="1">
        <v>4</v>
      </c>
      <c r="K204" s="1">
        <v>1</v>
      </c>
      <c r="L204" s="1">
        <v>1.64</v>
      </c>
      <c r="M204" s="1">
        <v>623.9</v>
      </c>
      <c r="N204" s="1">
        <v>1.4</v>
      </c>
      <c r="O204" s="1">
        <v>116</v>
      </c>
      <c r="P204" s="1" t="s">
        <v>1128</v>
      </c>
      <c r="Q204" s="1">
        <v>0</v>
      </c>
      <c r="R204" s="1">
        <v>-1</v>
      </c>
      <c r="S204" s="1">
        <v>30</v>
      </c>
      <c r="T204" s="1" t="s">
        <v>1180</v>
      </c>
      <c r="U204" s="1">
        <v>15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100</v>
      </c>
      <c r="AE204" s="1">
        <v>0</v>
      </c>
      <c r="AF204" s="1">
        <v>0</v>
      </c>
      <c r="AG204" s="1">
        <v>0</v>
      </c>
      <c r="AH204" s="1">
        <v>175</v>
      </c>
      <c r="AI204" s="1">
        <v>0</v>
      </c>
      <c r="AJ204" s="1">
        <v>0</v>
      </c>
      <c r="AK204" s="1">
        <v>175</v>
      </c>
      <c r="AL204" s="1">
        <v>0</v>
      </c>
      <c r="AM204" s="1">
        <v>24.06</v>
      </c>
      <c r="AN204" s="1">
        <v>0</v>
      </c>
      <c r="AO204" s="1">
        <v>0</v>
      </c>
      <c r="AP204" s="1">
        <v>24.06</v>
      </c>
      <c r="AQ204" s="1">
        <v>4</v>
      </c>
      <c r="AR204" s="1">
        <v>0</v>
      </c>
      <c r="AS204" s="1">
        <v>1.5</v>
      </c>
    </row>
    <row r="205" spans="1:45" x14ac:dyDescent="0.2">
      <c r="A205" s="2" t="s">
        <v>883</v>
      </c>
      <c r="B205" s="5" t="s">
        <v>422</v>
      </c>
      <c r="C205" s="1" t="s">
        <v>883</v>
      </c>
      <c r="D205" s="1" t="s">
        <v>1279</v>
      </c>
      <c r="E205" s="1">
        <v>3</v>
      </c>
      <c r="F205" s="1">
        <v>32</v>
      </c>
      <c r="G205" s="1">
        <v>19</v>
      </c>
      <c r="H205" s="1">
        <v>1</v>
      </c>
      <c r="I205" s="1">
        <v>12</v>
      </c>
      <c r="J205" s="1">
        <v>4</v>
      </c>
      <c r="K205" s="1">
        <v>5</v>
      </c>
      <c r="L205" s="1">
        <v>7.0000000000000007E-2</v>
      </c>
      <c r="M205" s="1">
        <v>169.5</v>
      </c>
      <c r="N205" s="1">
        <v>1.8</v>
      </c>
      <c r="O205" s="1">
        <v>73</v>
      </c>
      <c r="P205" s="1" t="s">
        <v>1130</v>
      </c>
      <c r="Q205" s="1">
        <v>17.829999999999998</v>
      </c>
      <c r="R205" s="1">
        <v>206.97</v>
      </c>
      <c r="S205" s="1">
        <v>35</v>
      </c>
      <c r="T205" s="1" t="s">
        <v>1146</v>
      </c>
      <c r="U205" s="1">
        <v>15</v>
      </c>
      <c r="V205" s="1" t="s">
        <v>1147</v>
      </c>
      <c r="W205" s="1">
        <v>71.430000000000007</v>
      </c>
      <c r="X205" s="1">
        <v>0</v>
      </c>
      <c r="Y205" s="1">
        <v>0</v>
      </c>
      <c r="Z205" s="1">
        <v>0</v>
      </c>
      <c r="AA205" s="1">
        <v>43.62</v>
      </c>
      <c r="AB205" s="1">
        <v>0</v>
      </c>
      <c r="AC205" s="1">
        <v>0</v>
      </c>
      <c r="AD205" s="1">
        <v>43.03</v>
      </c>
      <c r="AE205" s="1">
        <v>0</v>
      </c>
      <c r="AF205" s="1">
        <v>13.35</v>
      </c>
      <c r="AG205" s="1">
        <v>1300</v>
      </c>
      <c r="AH205" s="1">
        <v>75</v>
      </c>
      <c r="AI205" s="1">
        <v>0</v>
      </c>
      <c r="AJ205" s="1">
        <v>0</v>
      </c>
      <c r="AK205" s="1">
        <v>1375</v>
      </c>
      <c r="AL205" s="1">
        <v>8.34</v>
      </c>
      <c r="AM205" s="1">
        <v>5.69</v>
      </c>
      <c r="AN205" s="1">
        <v>0</v>
      </c>
      <c r="AO205" s="1">
        <v>0</v>
      </c>
      <c r="AP205" s="1">
        <v>14.03</v>
      </c>
      <c r="AQ205" s="1">
        <v>2</v>
      </c>
      <c r="AR205" s="1">
        <v>0</v>
      </c>
      <c r="AS205" s="1">
        <v>2.2999999999999998</v>
      </c>
    </row>
    <row r="206" spans="1:45" x14ac:dyDescent="0.2">
      <c r="A206" s="6" t="s">
        <v>884</v>
      </c>
      <c r="B206" s="5" t="s">
        <v>424</v>
      </c>
      <c r="C206" s="1" t="s">
        <v>884</v>
      </c>
      <c r="D206" s="1" t="s">
        <v>1280</v>
      </c>
      <c r="E206" s="1">
        <v>2</v>
      </c>
      <c r="F206" s="1">
        <v>15</v>
      </c>
      <c r="G206" s="1">
        <v>9</v>
      </c>
      <c r="H206" s="1">
        <v>4</v>
      </c>
      <c r="I206" s="1">
        <v>2</v>
      </c>
      <c r="J206" s="1">
        <v>31</v>
      </c>
      <c r="K206" s="1">
        <v>4</v>
      </c>
      <c r="L206" s="1">
        <v>2</v>
      </c>
      <c r="M206" s="1">
        <v>1184.8</v>
      </c>
      <c r="N206" s="1">
        <v>2.4</v>
      </c>
      <c r="O206" s="1">
        <v>34</v>
      </c>
      <c r="P206" s="1" t="s">
        <v>1130</v>
      </c>
      <c r="Q206" s="1">
        <v>0</v>
      </c>
      <c r="R206" s="1">
        <v>-1</v>
      </c>
      <c r="S206" s="1">
        <v>7.5</v>
      </c>
      <c r="T206" s="1" t="s">
        <v>1126</v>
      </c>
      <c r="U206" s="1">
        <v>5</v>
      </c>
      <c r="V206" s="1">
        <v>0</v>
      </c>
      <c r="W206" s="1">
        <v>42.86</v>
      </c>
      <c r="X206" s="1">
        <v>6.21</v>
      </c>
      <c r="Y206" s="1">
        <v>20.68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73.12</v>
      </c>
      <c r="AG206" s="1">
        <v>0</v>
      </c>
      <c r="AH206" s="1">
        <v>125</v>
      </c>
      <c r="AI206" s="1">
        <v>575</v>
      </c>
      <c r="AJ206" s="1">
        <v>0</v>
      </c>
      <c r="AK206" s="1">
        <v>700</v>
      </c>
      <c r="AL206" s="1">
        <v>0</v>
      </c>
      <c r="AM206" s="1">
        <v>2.69</v>
      </c>
      <c r="AN206" s="1">
        <v>14.42</v>
      </c>
      <c r="AO206" s="1">
        <v>0</v>
      </c>
      <c r="AP206" s="1">
        <v>17.12</v>
      </c>
      <c r="AQ206" s="1">
        <v>7</v>
      </c>
      <c r="AR206" s="1">
        <v>1</v>
      </c>
      <c r="AS206" s="1">
        <v>1.2</v>
      </c>
    </row>
    <row r="207" spans="1:45" x14ac:dyDescent="0.2">
      <c r="A207" s="2" t="s">
        <v>885</v>
      </c>
      <c r="B207" s="5" t="s">
        <v>426</v>
      </c>
      <c r="C207" s="1" t="s">
        <v>885</v>
      </c>
      <c r="D207" s="1" t="s">
        <v>1280</v>
      </c>
      <c r="E207" s="1">
        <v>3</v>
      </c>
      <c r="F207" s="1">
        <v>20</v>
      </c>
      <c r="G207" s="1">
        <v>11</v>
      </c>
      <c r="H207" s="1">
        <v>1</v>
      </c>
      <c r="I207" s="1">
        <v>8</v>
      </c>
      <c r="J207" s="1">
        <v>18</v>
      </c>
      <c r="K207" s="1">
        <v>1</v>
      </c>
      <c r="L207" s="1">
        <v>2</v>
      </c>
      <c r="M207" s="1">
        <v>1184.8</v>
      </c>
      <c r="N207" s="1">
        <v>2.4</v>
      </c>
      <c r="O207" s="1">
        <v>34</v>
      </c>
      <c r="P207" s="1" t="s">
        <v>1130</v>
      </c>
      <c r="Q207" s="1">
        <v>4.3099999999999996</v>
      </c>
      <c r="R207" s="1">
        <v>199.67</v>
      </c>
      <c r="S207" s="1">
        <v>7.5</v>
      </c>
      <c r="T207" s="1" t="s">
        <v>1180</v>
      </c>
      <c r="U207" s="1">
        <v>15</v>
      </c>
      <c r="V207" s="1">
        <v>0</v>
      </c>
      <c r="W207" s="1">
        <v>35.71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36.020000000000003</v>
      </c>
      <c r="AE207" s="1">
        <v>0</v>
      </c>
      <c r="AF207" s="1">
        <v>63.98</v>
      </c>
      <c r="AG207" s="1">
        <v>0</v>
      </c>
      <c r="AH207" s="1">
        <v>100</v>
      </c>
      <c r="AI207" s="1">
        <v>225</v>
      </c>
      <c r="AJ207" s="1">
        <v>0</v>
      </c>
      <c r="AK207" s="1">
        <v>325</v>
      </c>
      <c r="AL207" s="1">
        <v>0</v>
      </c>
      <c r="AM207" s="1">
        <v>3.74</v>
      </c>
      <c r="AN207" s="1">
        <v>11.86</v>
      </c>
      <c r="AO207" s="1">
        <v>0</v>
      </c>
      <c r="AP207" s="1">
        <v>15.6</v>
      </c>
      <c r="AQ207" s="1">
        <v>9</v>
      </c>
      <c r="AR207" s="1">
        <v>0</v>
      </c>
      <c r="AS207" s="1">
        <v>1</v>
      </c>
    </row>
    <row r="208" spans="1:45" x14ac:dyDescent="0.2">
      <c r="A208" s="2" t="s">
        <v>886</v>
      </c>
      <c r="B208" s="5" t="s">
        <v>428</v>
      </c>
      <c r="C208" s="1" t="s">
        <v>886</v>
      </c>
      <c r="D208" s="1" t="s">
        <v>1281</v>
      </c>
      <c r="E208" s="1">
        <v>2</v>
      </c>
      <c r="F208" s="1">
        <v>11</v>
      </c>
      <c r="G208" s="1">
        <v>5</v>
      </c>
      <c r="H208" s="1">
        <v>0</v>
      </c>
      <c r="I208" s="1">
        <v>6</v>
      </c>
      <c r="J208" s="1">
        <v>27</v>
      </c>
      <c r="K208" s="1">
        <v>1</v>
      </c>
      <c r="L208" s="1">
        <v>2.35</v>
      </c>
      <c r="M208" s="1">
        <v>796.9</v>
      </c>
      <c r="N208" s="1">
        <v>1.5</v>
      </c>
      <c r="O208" s="1">
        <v>50</v>
      </c>
      <c r="P208" s="1" t="s">
        <v>1128</v>
      </c>
      <c r="Q208" s="1">
        <v>4.13</v>
      </c>
      <c r="R208" s="1">
        <v>327.33</v>
      </c>
      <c r="S208" s="1">
        <v>7.5</v>
      </c>
      <c r="T208" s="1" t="s">
        <v>1180</v>
      </c>
      <c r="U208" s="1">
        <v>15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100</v>
      </c>
      <c r="AE208" s="1">
        <v>0</v>
      </c>
      <c r="AF208" s="1">
        <v>0</v>
      </c>
      <c r="AG208" s="1">
        <v>0</v>
      </c>
      <c r="AH208" s="1">
        <v>650</v>
      </c>
      <c r="AI208" s="1">
        <v>0</v>
      </c>
      <c r="AJ208" s="1">
        <v>0</v>
      </c>
      <c r="AK208" s="1">
        <v>650</v>
      </c>
      <c r="AL208" s="1">
        <v>0</v>
      </c>
      <c r="AM208" s="1">
        <v>21.5</v>
      </c>
      <c r="AN208" s="1">
        <v>0</v>
      </c>
      <c r="AO208" s="1">
        <v>0</v>
      </c>
      <c r="AP208" s="1">
        <v>21.5</v>
      </c>
      <c r="AQ208" s="1">
        <v>11</v>
      </c>
      <c r="AR208" s="1">
        <v>0</v>
      </c>
      <c r="AS208" s="1">
        <v>1</v>
      </c>
    </row>
    <row r="209" spans="1:45" x14ac:dyDescent="0.2">
      <c r="A209" s="2" t="s">
        <v>887</v>
      </c>
      <c r="B209" s="5" t="s">
        <v>430</v>
      </c>
      <c r="C209" s="1" t="s">
        <v>887</v>
      </c>
      <c r="D209" s="1" t="s">
        <v>1282</v>
      </c>
      <c r="E209" s="1">
        <v>4</v>
      </c>
      <c r="F209" s="1">
        <v>10</v>
      </c>
      <c r="G209" s="1">
        <v>3</v>
      </c>
      <c r="H209" s="1">
        <v>3</v>
      </c>
      <c r="I209" s="1">
        <v>4</v>
      </c>
      <c r="J209" s="1">
        <v>7</v>
      </c>
      <c r="K209" s="1">
        <v>2</v>
      </c>
      <c r="L209" s="1">
        <v>1.1000000000000001</v>
      </c>
      <c r="M209" s="1">
        <v>465.9</v>
      </c>
      <c r="N209" s="1">
        <v>1.3</v>
      </c>
      <c r="O209" s="1">
        <v>6</v>
      </c>
      <c r="P209" s="1" t="s">
        <v>1100</v>
      </c>
      <c r="Q209" s="1">
        <v>23.22</v>
      </c>
      <c r="R209" s="1">
        <v>258.12</v>
      </c>
      <c r="S209" s="1">
        <v>10</v>
      </c>
      <c r="T209" s="1" t="s">
        <v>1146</v>
      </c>
      <c r="U209" s="1">
        <v>15</v>
      </c>
      <c r="V209" s="1" t="s">
        <v>1147</v>
      </c>
      <c r="W209" s="1">
        <v>35.71</v>
      </c>
      <c r="X209" s="1">
        <v>62.83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37.17</v>
      </c>
      <c r="AE209" s="1">
        <v>0</v>
      </c>
      <c r="AF209" s="1">
        <v>0</v>
      </c>
      <c r="AG209" s="1">
        <v>0</v>
      </c>
      <c r="AH209" s="1">
        <v>50</v>
      </c>
      <c r="AI209" s="1">
        <v>0</v>
      </c>
      <c r="AJ209" s="1">
        <v>0</v>
      </c>
      <c r="AK209" s="1">
        <v>50</v>
      </c>
      <c r="AL209" s="1">
        <v>0</v>
      </c>
      <c r="AM209" s="1">
        <v>2</v>
      </c>
      <c r="AN209" s="1">
        <v>0</v>
      </c>
      <c r="AO209" s="1">
        <v>0</v>
      </c>
      <c r="AP209" s="1">
        <v>2</v>
      </c>
      <c r="AQ209" s="1">
        <v>1</v>
      </c>
      <c r="AR209" s="1">
        <v>0</v>
      </c>
      <c r="AS209" s="1">
        <v>2.5</v>
      </c>
    </row>
    <row r="210" spans="1:45" x14ac:dyDescent="0.2">
      <c r="A210" s="2" t="s">
        <v>888</v>
      </c>
      <c r="B210" s="5" t="s">
        <v>432</v>
      </c>
      <c r="C210" s="1" t="s">
        <v>888</v>
      </c>
      <c r="D210" s="1" t="s">
        <v>1283</v>
      </c>
      <c r="E210" s="1">
        <v>0</v>
      </c>
      <c r="F210" s="1">
        <v>8</v>
      </c>
      <c r="G210" s="1">
        <v>5</v>
      </c>
      <c r="H210" s="1">
        <v>0</v>
      </c>
      <c r="I210" s="1">
        <v>3</v>
      </c>
      <c r="J210" s="1">
        <v>23</v>
      </c>
      <c r="K210" s="1">
        <v>0</v>
      </c>
      <c r="L210" s="1">
        <v>1.04</v>
      </c>
      <c r="M210" s="1">
        <v>410.8</v>
      </c>
      <c r="N210" s="1">
        <v>1.1000000000000001</v>
      </c>
      <c r="O210" s="1">
        <v>56</v>
      </c>
      <c r="P210" s="1" t="s">
        <v>1130</v>
      </c>
      <c r="Q210" s="1">
        <v>0</v>
      </c>
      <c r="R210" s="1">
        <v>-1</v>
      </c>
      <c r="S210" s="1">
        <v>10</v>
      </c>
      <c r="T210" s="1" t="s">
        <v>1146</v>
      </c>
      <c r="U210" s="1">
        <v>15</v>
      </c>
      <c r="V210" s="1" t="s">
        <v>1147</v>
      </c>
      <c r="W210" s="1">
        <v>9.64</v>
      </c>
      <c r="X210" s="1">
        <v>7.08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1.4</v>
      </c>
      <c r="AE210" s="1">
        <v>0</v>
      </c>
      <c r="AF210" s="1">
        <v>91.53</v>
      </c>
      <c r="AG210" s="1">
        <v>0</v>
      </c>
      <c r="AH210" s="1">
        <v>125</v>
      </c>
      <c r="AI210" s="1">
        <v>50</v>
      </c>
      <c r="AJ210" s="1">
        <v>0</v>
      </c>
      <c r="AK210" s="1">
        <v>175</v>
      </c>
      <c r="AL210" s="1">
        <v>0</v>
      </c>
      <c r="AM210" s="1">
        <v>11.61</v>
      </c>
      <c r="AN210" s="1">
        <v>4.16</v>
      </c>
      <c r="AO210" s="1">
        <v>0</v>
      </c>
      <c r="AP210" s="1">
        <v>15.77</v>
      </c>
      <c r="AQ210" s="1">
        <v>4</v>
      </c>
      <c r="AR210" s="1">
        <v>0</v>
      </c>
      <c r="AS210" s="1">
        <v>2</v>
      </c>
    </row>
    <row r="211" spans="1:45" x14ac:dyDescent="0.2">
      <c r="A211" s="6" t="s">
        <v>889</v>
      </c>
      <c r="B211" s="5" t="s">
        <v>434</v>
      </c>
      <c r="C211" s="1" t="s">
        <v>889</v>
      </c>
      <c r="D211" s="1" t="s">
        <v>1284</v>
      </c>
      <c r="E211" s="1">
        <v>3</v>
      </c>
      <c r="F211" s="1">
        <v>17</v>
      </c>
      <c r="G211" s="1">
        <v>8</v>
      </c>
      <c r="H211" s="1">
        <v>1</v>
      </c>
      <c r="I211" s="1">
        <v>8</v>
      </c>
      <c r="J211" s="1">
        <v>11</v>
      </c>
      <c r="K211" s="1">
        <v>0</v>
      </c>
      <c r="L211" s="1">
        <v>1.35</v>
      </c>
      <c r="M211" s="1">
        <v>506.1</v>
      </c>
      <c r="N211" s="1">
        <v>1.2</v>
      </c>
      <c r="O211" s="1">
        <v>5</v>
      </c>
      <c r="P211" s="1" t="s">
        <v>1128</v>
      </c>
      <c r="Q211" s="1">
        <v>10.73</v>
      </c>
      <c r="R211" s="1">
        <v>201.54</v>
      </c>
      <c r="S211" s="1">
        <v>15</v>
      </c>
      <c r="T211" s="1" t="s">
        <v>1146</v>
      </c>
      <c r="U211" s="1">
        <v>15</v>
      </c>
      <c r="V211" s="1" t="s">
        <v>1147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100</v>
      </c>
      <c r="AE211" s="1">
        <v>0</v>
      </c>
      <c r="AF211" s="1">
        <v>0</v>
      </c>
      <c r="AG211" s="1">
        <v>0</v>
      </c>
      <c r="AH211" s="1">
        <v>25</v>
      </c>
      <c r="AI211" s="1">
        <v>50</v>
      </c>
      <c r="AJ211" s="1">
        <v>0</v>
      </c>
      <c r="AK211" s="1">
        <v>75</v>
      </c>
      <c r="AL211" s="1">
        <v>0</v>
      </c>
      <c r="AM211" s="1">
        <v>0.56999999999999995</v>
      </c>
      <c r="AN211" s="1">
        <v>0.04</v>
      </c>
      <c r="AO211" s="1">
        <v>0</v>
      </c>
      <c r="AP211" s="1">
        <v>0.6</v>
      </c>
      <c r="AQ211" s="1">
        <v>0</v>
      </c>
      <c r="AR211" s="1">
        <v>0</v>
      </c>
      <c r="AS211" s="1">
        <v>1.2</v>
      </c>
    </row>
    <row r="212" spans="1:45" x14ac:dyDescent="0.2">
      <c r="A212" s="6" t="s">
        <v>890</v>
      </c>
      <c r="B212" s="5" t="s">
        <v>436</v>
      </c>
      <c r="C212" s="1" t="s">
        <v>890</v>
      </c>
      <c r="D212" s="1" t="s">
        <v>1101</v>
      </c>
      <c r="E212" s="1">
        <v>2</v>
      </c>
      <c r="F212" s="1">
        <v>31</v>
      </c>
      <c r="G212" s="1">
        <v>17</v>
      </c>
      <c r="H212" s="1">
        <v>6</v>
      </c>
      <c r="I212" s="1">
        <v>8</v>
      </c>
      <c r="J212" s="1">
        <v>14</v>
      </c>
      <c r="K212" s="1">
        <v>1</v>
      </c>
      <c r="L212" s="1">
        <v>0</v>
      </c>
      <c r="M212" s="1">
        <v>0</v>
      </c>
      <c r="N212" s="1">
        <v>0</v>
      </c>
      <c r="O212" s="1">
        <v>110</v>
      </c>
      <c r="P212" s="1" t="s">
        <v>1101</v>
      </c>
      <c r="Q212" s="1">
        <v>0</v>
      </c>
      <c r="R212" s="1">
        <v>-1</v>
      </c>
      <c r="S212" s="1">
        <v>20</v>
      </c>
      <c r="T212" s="1" t="s">
        <v>1180</v>
      </c>
      <c r="U212" s="1">
        <v>15</v>
      </c>
      <c r="V212" s="1">
        <v>0</v>
      </c>
      <c r="W212" s="1">
        <v>47.5</v>
      </c>
      <c r="X212" s="1">
        <v>0</v>
      </c>
      <c r="Y212" s="1">
        <v>43.45</v>
      </c>
      <c r="Z212" s="1">
        <v>0</v>
      </c>
      <c r="AA212" s="1">
        <v>22.39</v>
      </c>
      <c r="AB212" s="1">
        <v>0</v>
      </c>
      <c r="AC212" s="1">
        <v>0</v>
      </c>
      <c r="AD212" s="1">
        <v>34.17</v>
      </c>
      <c r="AE212" s="1">
        <v>0</v>
      </c>
      <c r="AF212" s="1">
        <v>0</v>
      </c>
      <c r="AG212" s="1">
        <v>400</v>
      </c>
      <c r="AH212" s="1">
        <v>75</v>
      </c>
      <c r="AI212" s="1">
        <v>50</v>
      </c>
      <c r="AJ212" s="1">
        <v>0</v>
      </c>
      <c r="AK212" s="1">
        <v>525</v>
      </c>
      <c r="AL212" s="1">
        <v>4.83</v>
      </c>
      <c r="AM212" s="1">
        <v>0.84</v>
      </c>
      <c r="AN212" s="1">
        <v>11.05</v>
      </c>
      <c r="AO212" s="1">
        <v>0</v>
      </c>
      <c r="AP212" s="1">
        <v>16.71</v>
      </c>
      <c r="AQ212" s="1">
        <v>2</v>
      </c>
      <c r="AR212" s="1">
        <v>2</v>
      </c>
      <c r="AS212" s="1">
        <v>3</v>
      </c>
    </row>
    <row r="213" spans="1:45" x14ac:dyDescent="0.2">
      <c r="A213" s="2" t="s">
        <v>891</v>
      </c>
      <c r="B213" s="5" t="s">
        <v>438</v>
      </c>
      <c r="C213" s="1" t="s">
        <v>891</v>
      </c>
      <c r="D213" s="1" t="s">
        <v>1285</v>
      </c>
      <c r="E213" s="1">
        <v>3</v>
      </c>
      <c r="F213" s="1">
        <v>25</v>
      </c>
      <c r="G213" s="1">
        <v>13</v>
      </c>
      <c r="H213" s="1">
        <v>2</v>
      </c>
      <c r="I213" s="1">
        <v>10</v>
      </c>
      <c r="J213" s="1">
        <v>25</v>
      </c>
      <c r="K213" s="1">
        <v>2</v>
      </c>
      <c r="L213" s="1">
        <v>1.1399999999999999</v>
      </c>
      <c r="M213" s="1">
        <v>688.1</v>
      </c>
      <c r="N213" s="1">
        <v>1.8</v>
      </c>
      <c r="O213" s="1">
        <v>113</v>
      </c>
      <c r="P213" s="1" t="s">
        <v>1128</v>
      </c>
      <c r="Q213" s="1">
        <v>7.19</v>
      </c>
      <c r="R213" s="1">
        <v>-1</v>
      </c>
      <c r="S213" s="1">
        <v>20</v>
      </c>
      <c r="T213" s="1" t="s">
        <v>1180</v>
      </c>
      <c r="U213" s="1">
        <v>15</v>
      </c>
      <c r="V213" s="1">
        <v>0</v>
      </c>
      <c r="W213" s="1">
        <v>14.29</v>
      </c>
      <c r="X213" s="1">
        <v>0</v>
      </c>
      <c r="Y213" s="1">
        <v>10.84</v>
      </c>
      <c r="Z213" s="1">
        <v>0</v>
      </c>
      <c r="AA213" s="1">
        <v>0</v>
      </c>
      <c r="AB213" s="1">
        <v>0</v>
      </c>
      <c r="AC213" s="1">
        <v>0</v>
      </c>
      <c r="AD213" s="1">
        <v>89.16</v>
      </c>
      <c r="AE213" s="1">
        <v>0</v>
      </c>
      <c r="AF213" s="1">
        <v>0</v>
      </c>
      <c r="AG213" s="1">
        <v>0</v>
      </c>
      <c r="AH213" s="1">
        <v>250</v>
      </c>
      <c r="AI213" s="1">
        <v>650</v>
      </c>
      <c r="AJ213" s="1">
        <v>0</v>
      </c>
      <c r="AK213" s="1">
        <v>900</v>
      </c>
      <c r="AL213" s="1">
        <v>0</v>
      </c>
      <c r="AM213" s="1">
        <v>21.12</v>
      </c>
      <c r="AN213" s="1">
        <v>17.82</v>
      </c>
      <c r="AO213" s="1">
        <v>0</v>
      </c>
      <c r="AP213" s="1">
        <v>38.950000000000003</v>
      </c>
      <c r="AQ213" s="1">
        <v>6</v>
      </c>
      <c r="AR213" s="1">
        <v>0</v>
      </c>
      <c r="AS213" s="1">
        <v>2</v>
      </c>
    </row>
    <row r="214" spans="1:45" x14ac:dyDescent="0.2">
      <c r="A214" s="6" t="s">
        <v>892</v>
      </c>
      <c r="B214" s="5" t="s">
        <v>440</v>
      </c>
      <c r="C214" s="1" t="s">
        <v>892</v>
      </c>
      <c r="D214" s="1" t="s">
        <v>1101</v>
      </c>
      <c r="E214" s="1">
        <v>7</v>
      </c>
      <c r="F214" s="1">
        <v>28</v>
      </c>
      <c r="G214" s="1">
        <v>20</v>
      </c>
      <c r="H214" s="1">
        <v>2</v>
      </c>
      <c r="I214" s="1">
        <v>6</v>
      </c>
      <c r="J214" s="1">
        <v>16</v>
      </c>
      <c r="K214" s="1">
        <v>2</v>
      </c>
      <c r="L214" s="1">
        <v>0</v>
      </c>
      <c r="M214" s="1">
        <v>0</v>
      </c>
      <c r="N214" s="1">
        <v>0</v>
      </c>
      <c r="O214" s="1">
        <v>57</v>
      </c>
      <c r="P214" s="1" t="s">
        <v>1101</v>
      </c>
      <c r="Q214" s="1">
        <v>6.46</v>
      </c>
      <c r="R214" s="1">
        <v>184.4</v>
      </c>
      <c r="S214" s="1">
        <v>20</v>
      </c>
      <c r="T214" s="1" t="s">
        <v>1180</v>
      </c>
      <c r="U214" s="1">
        <v>15</v>
      </c>
      <c r="V214" s="1">
        <v>0</v>
      </c>
      <c r="W214" s="1">
        <v>61.79</v>
      </c>
      <c r="X214" s="1">
        <v>0</v>
      </c>
      <c r="Y214" s="1">
        <v>39.020000000000003</v>
      </c>
      <c r="Z214" s="1">
        <v>0</v>
      </c>
      <c r="AA214" s="1">
        <v>0</v>
      </c>
      <c r="AB214" s="1">
        <v>21.41</v>
      </c>
      <c r="AC214" s="1">
        <v>0</v>
      </c>
      <c r="AD214" s="1">
        <v>0.7</v>
      </c>
      <c r="AE214" s="1">
        <v>0</v>
      </c>
      <c r="AF214" s="1">
        <v>38.880000000000003</v>
      </c>
      <c r="AG214" s="1">
        <v>100</v>
      </c>
      <c r="AH214" s="1">
        <v>50</v>
      </c>
      <c r="AI214" s="1">
        <v>450</v>
      </c>
      <c r="AJ214" s="1">
        <v>0</v>
      </c>
      <c r="AK214" s="1">
        <v>600</v>
      </c>
      <c r="AL214" s="1">
        <v>2.94</v>
      </c>
      <c r="AM214" s="1">
        <v>0.22</v>
      </c>
      <c r="AN214" s="1">
        <v>13.23</v>
      </c>
      <c r="AO214" s="1">
        <v>0</v>
      </c>
      <c r="AP214" s="1">
        <v>16.39</v>
      </c>
      <c r="AQ214" s="1">
        <v>5</v>
      </c>
      <c r="AR214" s="1">
        <v>0</v>
      </c>
      <c r="AS214" s="1">
        <v>2.5</v>
      </c>
    </row>
    <row r="215" spans="1:45" x14ac:dyDescent="0.2">
      <c r="A215" s="6" t="s">
        <v>893</v>
      </c>
      <c r="B215" s="5" t="s">
        <v>442</v>
      </c>
      <c r="C215" s="1" t="s">
        <v>893</v>
      </c>
      <c r="D215" s="1" t="s">
        <v>1269</v>
      </c>
      <c r="E215" s="1">
        <v>2</v>
      </c>
      <c r="F215" s="1">
        <v>12</v>
      </c>
      <c r="G215" s="1">
        <v>7</v>
      </c>
      <c r="H215" s="1">
        <v>2</v>
      </c>
      <c r="I215" s="1">
        <v>3</v>
      </c>
      <c r="J215" s="1">
        <v>13</v>
      </c>
      <c r="K215" s="1">
        <v>3</v>
      </c>
      <c r="L215" s="1">
        <v>3.13</v>
      </c>
      <c r="M215" s="1">
        <v>793.9</v>
      </c>
      <c r="N215" s="1">
        <v>1.3</v>
      </c>
      <c r="O215" s="1">
        <v>118</v>
      </c>
      <c r="P215" s="1" t="s">
        <v>1128</v>
      </c>
      <c r="Q215" s="1">
        <v>0</v>
      </c>
      <c r="R215" s="1">
        <v>-1</v>
      </c>
      <c r="S215" s="1">
        <v>22.5</v>
      </c>
      <c r="T215" s="1" t="s">
        <v>1126</v>
      </c>
      <c r="U215" s="1">
        <v>5</v>
      </c>
      <c r="V215" s="1">
        <v>0</v>
      </c>
      <c r="W215" s="1">
        <v>2.5</v>
      </c>
      <c r="X215" s="1">
        <v>0</v>
      </c>
      <c r="Y215" s="1">
        <v>3</v>
      </c>
      <c r="Z215" s="1">
        <v>0</v>
      </c>
      <c r="AA215" s="1">
        <v>0</v>
      </c>
      <c r="AB215" s="1">
        <v>0</v>
      </c>
      <c r="AC215" s="1">
        <v>0</v>
      </c>
      <c r="AD215" s="1">
        <v>97</v>
      </c>
      <c r="AE215" s="1">
        <v>0</v>
      </c>
      <c r="AF215" s="1">
        <v>0</v>
      </c>
      <c r="AG215" s="1">
        <v>0</v>
      </c>
      <c r="AH215" s="1">
        <v>200</v>
      </c>
      <c r="AI215" s="1">
        <v>0</v>
      </c>
      <c r="AJ215" s="1">
        <v>0</v>
      </c>
      <c r="AK215" s="1">
        <v>200</v>
      </c>
      <c r="AL215" s="1">
        <v>0</v>
      </c>
      <c r="AM215" s="1">
        <v>34.68</v>
      </c>
      <c r="AN215" s="1">
        <v>0</v>
      </c>
      <c r="AO215" s="1">
        <v>0</v>
      </c>
      <c r="AP215" s="1">
        <v>34.68</v>
      </c>
      <c r="AQ215" s="1">
        <v>5</v>
      </c>
      <c r="AR215" s="1">
        <v>0</v>
      </c>
      <c r="AS215" s="1">
        <v>1</v>
      </c>
    </row>
    <row r="216" spans="1:45" x14ac:dyDescent="0.2">
      <c r="A216" s="2" t="s">
        <v>894</v>
      </c>
      <c r="B216" s="5" t="s">
        <v>444</v>
      </c>
      <c r="C216" s="1" t="s">
        <v>894</v>
      </c>
      <c r="D216" s="1" t="s">
        <v>1286</v>
      </c>
      <c r="E216" s="1">
        <v>2</v>
      </c>
      <c r="F216" s="1">
        <v>4</v>
      </c>
      <c r="G216" s="1">
        <v>0</v>
      </c>
      <c r="H216" s="1">
        <v>0</v>
      </c>
      <c r="I216" s="1">
        <v>4</v>
      </c>
      <c r="J216" s="1">
        <v>8</v>
      </c>
      <c r="K216" s="1">
        <v>1</v>
      </c>
      <c r="L216" s="1">
        <v>0.67</v>
      </c>
      <c r="M216" s="1">
        <v>393.6</v>
      </c>
      <c r="N216" s="1">
        <v>1.4</v>
      </c>
      <c r="O216" s="1">
        <v>59</v>
      </c>
      <c r="P216" s="1" t="s">
        <v>1128</v>
      </c>
      <c r="Q216" s="1">
        <v>0</v>
      </c>
      <c r="R216" s="1">
        <v>-1</v>
      </c>
      <c r="S216" s="1">
        <v>20</v>
      </c>
      <c r="T216" s="1" t="s">
        <v>1180</v>
      </c>
      <c r="U216" s="1">
        <v>15</v>
      </c>
      <c r="V216" s="1">
        <v>0</v>
      </c>
      <c r="W216" s="1">
        <v>7.14</v>
      </c>
      <c r="X216" s="1">
        <v>6.21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93.79</v>
      </c>
      <c r="AE216" s="1">
        <v>0</v>
      </c>
      <c r="AF216" s="1">
        <v>0</v>
      </c>
      <c r="AG216" s="1">
        <v>0</v>
      </c>
      <c r="AH216" s="1">
        <v>450</v>
      </c>
      <c r="AI216" s="1">
        <v>25</v>
      </c>
      <c r="AJ216" s="1">
        <v>0</v>
      </c>
      <c r="AK216" s="1">
        <v>475</v>
      </c>
      <c r="AL216" s="1">
        <v>0</v>
      </c>
      <c r="AM216" s="1">
        <v>23.6</v>
      </c>
      <c r="AN216" s="1">
        <v>1.54</v>
      </c>
      <c r="AO216" s="1">
        <v>0</v>
      </c>
      <c r="AP216" s="1">
        <v>25.14</v>
      </c>
      <c r="AQ216" s="1">
        <v>10</v>
      </c>
      <c r="AR216" s="1">
        <v>0</v>
      </c>
      <c r="AS216" s="1">
        <v>1</v>
      </c>
    </row>
    <row r="217" spans="1:45" x14ac:dyDescent="0.2">
      <c r="A217" s="6" t="s">
        <v>895</v>
      </c>
      <c r="B217" s="5" t="s">
        <v>446</v>
      </c>
      <c r="C217" s="1" t="s">
        <v>895</v>
      </c>
      <c r="D217" s="1" t="s">
        <v>1287</v>
      </c>
      <c r="E217" s="1">
        <v>4</v>
      </c>
      <c r="F217" s="1">
        <v>8</v>
      </c>
      <c r="G217" s="1">
        <v>6</v>
      </c>
      <c r="H217" s="1">
        <v>0</v>
      </c>
      <c r="I217" s="1">
        <v>2</v>
      </c>
      <c r="J217" s="1">
        <v>5</v>
      </c>
      <c r="K217" s="1">
        <v>0</v>
      </c>
      <c r="L217" s="1">
        <v>0.24</v>
      </c>
      <c r="M217" s="1">
        <v>297</v>
      </c>
      <c r="N217" s="1">
        <v>1.7</v>
      </c>
      <c r="O217" s="1">
        <v>53</v>
      </c>
      <c r="P217" s="1" t="s">
        <v>1186</v>
      </c>
      <c r="Q217" s="1">
        <v>21.89</v>
      </c>
      <c r="R217" s="1">
        <v>205.35</v>
      </c>
      <c r="S217" s="1">
        <v>25</v>
      </c>
      <c r="T217" s="1" t="s">
        <v>1146</v>
      </c>
      <c r="U217" s="1">
        <v>15</v>
      </c>
      <c r="V217" s="1" t="s">
        <v>1147</v>
      </c>
      <c r="W217" s="1">
        <v>52.5</v>
      </c>
      <c r="X217" s="1">
        <v>7.08</v>
      </c>
      <c r="Y217" s="1">
        <v>0</v>
      </c>
      <c r="Z217" s="1">
        <v>61.82</v>
      </c>
      <c r="AA217" s="1">
        <v>0</v>
      </c>
      <c r="AB217" s="1">
        <v>0</v>
      </c>
      <c r="AC217" s="1">
        <v>0</v>
      </c>
      <c r="AD217" s="1">
        <v>18.059999999999999</v>
      </c>
      <c r="AE217" s="1">
        <v>0</v>
      </c>
      <c r="AF217" s="1">
        <v>13.04</v>
      </c>
      <c r="AG217" s="1">
        <v>50</v>
      </c>
      <c r="AH217" s="1">
        <v>150</v>
      </c>
      <c r="AI217" s="1">
        <v>75</v>
      </c>
      <c r="AJ217" s="1">
        <v>25</v>
      </c>
      <c r="AK217" s="1">
        <v>300</v>
      </c>
      <c r="AL217" s="1">
        <v>1.71</v>
      </c>
      <c r="AM217" s="1">
        <v>5.14</v>
      </c>
      <c r="AN217" s="1">
        <v>6.77</v>
      </c>
      <c r="AO217" s="1">
        <v>2.0099999999999998</v>
      </c>
      <c r="AP217" s="1">
        <v>15.64</v>
      </c>
      <c r="AQ217" s="1">
        <v>6</v>
      </c>
      <c r="AR217" s="1">
        <v>1</v>
      </c>
      <c r="AS217" s="1">
        <v>1.4</v>
      </c>
    </row>
    <row r="218" spans="1:45" x14ac:dyDescent="0.2">
      <c r="A218" s="2" t="s">
        <v>896</v>
      </c>
      <c r="B218" s="5" t="s">
        <v>448</v>
      </c>
      <c r="C218" s="1" t="s">
        <v>896</v>
      </c>
      <c r="D218" s="1" t="s">
        <v>1288</v>
      </c>
      <c r="E218" s="1">
        <v>1</v>
      </c>
      <c r="F218" s="1">
        <v>21</v>
      </c>
      <c r="G218" s="1">
        <v>16</v>
      </c>
      <c r="H218" s="1">
        <v>1</v>
      </c>
      <c r="I218" s="1">
        <v>4</v>
      </c>
      <c r="J218" s="1">
        <v>9</v>
      </c>
      <c r="K218" s="1">
        <v>3</v>
      </c>
      <c r="L218" s="1">
        <v>1.05</v>
      </c>
      <c r="M218" s="1">
        <v>432.8</v>
      </c>
      <c r="N218" s="1">
        <v>1.2</v>
      </c>
      <c r="O218" s="1">
        <v>3</v>
      </c>
      <c r="P218" s="1" t="s">
        <v>1128</v>
      </c>
      <c r="Q218" s="1">
        <v>0</v>
      </c>
      <c r="R218" s="1">
        <v>-1</v>
      </c>
      <c r="S218" s="1">
        <v>30</v>
      </c>
      <c r="T218" s="1" t="s">
        <v>1180</v>
      </c>
      <c r="U218" s="1">
        <v>15</v>
      </c>
      <c r="V218" s="1">
        <v>0</v>
      </c>
      <c r="W218" s="1">
        <v>2.5</v>
      </c>
      <c r="X218" s="1">
        <v>0</v>
      </c>
      <c r="Y218" s="1">
        <v>3</v>
      </c>
      <c r="Z218" s="1">
        <v>0</v>
      </c>
      <c r="AA218" s="1">
        <v>0</v>
      </c>
      <c r="AB218" s="1">
        <v>0</v>
      </c>
      <c r="AC218" s="1">
        <v>0</v>
      </c>
      <c r="AD218" s="1">
        <v>97</v>
      </c>
      <c r="AE218" s="1">
        <v>0</v>
      </c>
      <c r="AF218" s="1">
        <v>0</v>
      </c>
      <c r="AG218" s="1">
        <v>0</v>
      </c>
      <c r="AH218" s="1">
        <v>75</v>
      </c>
      <c r="AI218" s="1">
        <v>0</v>
      </c>
      <c r="AJ218" s="1">
        <v>0</v>
      </c>
      <c r="AK218" s="1">
        <v>75</v>
      </c>
      <c r="AL218" s="1">
        <v>0</v>
      </c>
      <c r="AM218" s="1">
        <v>18.86</v>
      </c>
      <c r="AN218" s="1">
        <v>0</v>
      </c>
      <c r="AO218" s="1">
        <v>0</v>
      </c>
      <c r="AP218" s="1">
        <v>18.86</v>
      </c>
      <c r="AQ218" s="1">
        <v>4</v>
      </c>
      <c r="AR218" s="1">
        <v>0</v>
      </c>
      <c r="AS218" s="1">
        <v>1.4</v>
      </c>
    </row>
    <row r="219" spans="1:45" x14ac:dyDescent="0.2">
      <c r="A219" s="2" t="s">
        <v>897</v>
      </c>
      <c r="B219" s="5" t="s">
        <v>450</v>
      </c>
      <c r="C219" s="1" t="s">
        <v>897</v>
      </c>
      <c r="D219" s="1" t="s">
        <v>1289</v>
      </c>
      <c r="E219" s="1">
        <v>1</v>
      </c>
      <c r="F219" s="1">
        <v>7</v>
      </c>
      <c r="G219" s="1">
        <v>2</v>
      </c>
      <c r="H219" s="1">
        <v>2</v>
      </c>
      <c r="I219" s="1">
        <v>3</v>
      </c>
      <c r="J219" s="1">
        <v>14</v>
      </c>
      <c r="K219" s="1">
        <v>1</v>
      </c>
      <c r="L219" s="1">
        <v>1.53</v>
      </c>
      <c r="M219" s="1">
        <v>672.1</v>
      </c>
      <c r="N219" s="1">
        <v>1.5</v>
      </c>
      <c r="O219" s="1">
        <v>116</v>
      </c>
      <c r="P219" s="1" t="s">
        <v>1128</v>
      </c>
      <c r="Q219" s="1">
        <v>0</v>
      </c>
      <c r="R219" s="1">
        <v>-1</v>
      </c>
      <c r="S219" s="1">
        <v>42.5</v>
      </c>
      <c r="T219" s="1" t="s">
        <v>1180</v>
      </c>
      <c r="U219" s="1">
        <v>15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100</v>
      </c>
      <c r="AE219" s="1">
        <v>0</v>
      </c>
      <c r="AF219" s="1">
        <v>0</v>
      </c>
      <c r="AG219" s="1">
        <v>0</v>
      </c>
      <c r="AH219" s="1">
        <v>225</v>
      </c>
      <c r="AI219" s="1">
        <v>25</v>
      </c>
      <c r="AJ219" s="1">
        <v>0</v>
      </c>
      <c r="AK219" s="1">
        <v>250</v>
      </c>
      <c r="AL219" s="1">
        <v>0</v>
      </c>
      <c r="AM219" s="1">
        <v>20.260000000000002</v>
      </c>
      <c r="AN219" s="1">
        <v>7.07</v>
      </c>
      <c r="AO219" s="1">
        <v>0</v>
      </c>
      <c r="AP219" s="1">
        <v>27.32</v>
      </c>
      <c r="AQ219" s="1">
        <v>5</v>
      </c>
      <c r="AR219" s="1">
        <v>0</v>
      </c>
      <c r="AS219" s="1">
        <v>1</v>
      </c>
    </row>
    <row r="220" spans="1:45" x14ac:dyDescent="0.2">
      <c r="A220" s="6" t="s">
        <v>898</v>
      </c>
      <c r="B220" s="5" t="s">
        <v>452</v>
      </c>
      <c r="C220" s="1" t="s">
        <v>898</v>
      </c>
      <c r="D220" s="1" t="s">
        <v>1290</v>
      </c>
      <c r="E220" s="1">
        <v>6</v>
      </c>
      <c r="F220" s="1">
        <v>12</v>
      </c>
      <c r="G220" s="1">
        <v>5</v>
      </c>
      <c r="H220" s="1">
        <v>2</v>
      </c>
      <c r="I220" s="1">
        <v>5</v>
      </c>
      <c r="J220" s="1">
        <v>28</v>
      </c>
      <c r="K220" s="1">
        <v>1</v>
      </c>
      <c r="L220" s="1">
        <v>0.12</v>
      </c>
      <c r="M220" s="1">
        <v>142.1</v>
      </c>
      <c r="N220" s="1">
        <v>1.1000000000000001</v>
      </c>
      <c r="O220" s="1">
        <v>63</v>
      </c>
      <c r="P220" s="1" t="s">
        <v>1130</v>
      </c>
      <c r="Q220" s="1">
        <v>8.86</v>
      </c>
      <c r="R220" s="1">
        <v>178.47</v>
      </c>
      <c r="S220" s="1">
        <v>2.5</v>
      </c>
      <c r="T220" s="1" t="s">
        <v>1173</v>
      </c>
      <c r="U220" s="1">
        <v>-999</v>
      </c>
      <c r="V220" s="1" t="s">
        <v>1174</v>
      </c>
      <c r="W220" s="1">
        <v>50</v>
      </c>
      <c r="X220" s="1">
        <v>0</v>
      </c>
      <c r="Y220" s="1">
        <v>9.0299999999999994</v>
      </c>
      <c r="Z220" s="1">
        <v>0</v>
      </c>
      <c r="AA220" s="1">
        <v>40.270000000000003</v>
      </c>
      <c r="AB220" s="1">
        <v>0</v>
      </c>
      <c r="AC220" s="1">
        <v>0</v>
      </c>
      <c r="AD220" s="1">
        <v>0</v>
      </c>
      <c r="AE220" s="1">
        <v>0</v>
      </c>
      <c r="AF220" s="1">
        <v>50.7</v>
      </c>
      <c r="AG220" s="1">
        <v>50</v>
      </c>
      <c r="AH220" s="1">
        <v>475</v>
      </c>
      <c r="AI220" s="1">
        <v>150</v>
      </c>
      <c r="AJ220" s="1">
        <v>0</v>
      </c>
      <c r="AK220" s="1">
        <v>675</v>
      </c>
      <c r="AL220" s="1">
        <v>1.21</v>
      </c>
      <c r="AM220" s="1">
        <v>25.6</v>
      </c>
      <c r="AN220" s="1">
        <v>9.65</v>
      </c>
      <c r="AO220" s="1">
        <v>0</v>
      </c>
      <c r="AP220" s="1">
        <v>36.47</v>
      </c>
      <c r="AQ220" s="1">
        <v>10</v>
      </c>
      <c r="AR220" s="1">
        <v>0</v>
      </c>
      <c r="AS220" s="1">
        <v>1.5</v>
      </c>
    </row>
    <row r="221" spans="1:45" x14ac:dyDescent="0.2">
      <c r="A221" s="2" t="s">
        <v>899</v>
      </c>
      <c r="B221" s="5" t="s">
        <v>454</v>
      </c>
      <c r="C221" s="1" t="s">
        <v>899</v>
      </c>
      <c r="D221" s="1" t="s">
        <v>1280</v>
      </c>
      <c r="E221" s="1">
        <v>1</v>
      </c>
      <c r="F221" s="1">
        <v>23</v>
      </c>
      <c r="G221" s="1">
        <v>10</v>
      </c>
      <c r="H221" s="1">
        <v>3</v>
      </c>
      <c r="I221" s="1">
        <v>10</v>
      </c>
      <c r="J221" s="1">
        <v>13</v>
      </c>
      <c r="K221" s="1">
        <v>2</v>
      </c>
      <c r="L221" s="1">
        <v>2</v>
      </c>
      <c r="M221" s="1">
        <v>1184.8</v>
      </c>
      <c r="N221" s="1">
        <v>2.4</v>
      </c>
      <c r="O221" s="1">
        <v>34</v>
      </c>
      <c r="P221" s="1" t="s">
        <v>1130</v>
      </c>
      <c r="Q221" s="1">
        <v>0</v>
      </c>
      <c r="R221" s="1">
        <v>-1</v>
      </c>
      <c r="S221" s="1">
        <v>5</v>
      </c>
      <c r="T221" s="1" t="s">
        <v>1126</v>
      </c>
      <c r="U221" s="1">
        <v>5</v>
      </c>
      <c r="V221" s="1">
        <v>0</v>
      </c>
      <c r="W221" s="1">
        <v>28.57</v>
      </c>
      <c r="X221" s="1">
        <v>0</v>
      </c>
      <c r="Y221" s="1">
        <v>0</v>
      </c>
      <c r="Z221" s="1">
        <v>0</v>
      </c>
      <c r="AA221" s="1">
        <v>10.32</v>
      </c>
      <c r="AB221" s="1">
        <v>0</v>
      </c>
      <c r="AC221" s="1">
        <v>0</v>
      </c>
      <c r="AD221" s="1">
        <v>10.98</v>
      </c>
      <c r="AE221" s="1">
        <v>0</v>
      </c>
      <c r="AF221" s="1">
        <v>78.7</v>
      </c>
      <c r="AG221" s="1">
        <v>25</v>
      </c>
      <c r="AH221" s="1">
        <v>300</v>
      </c>
      <c r="AI221" s="1">
        <v>175</v>
      </c>
      <c r="AJ221" s="1">
        <v>0</v>
      </c>
      <c r="AK221" s="1">
        <v>500</v>
      </c>
      <c r="AL221" s="1">
        <v>0.5</v>
      </c>
      <c r="AM221" s="1">
        <v>5.21</v>
      </c>
      <c r="AN221" s="1">
        <v>8.61</v>
      </c>
      <c r="AO221" s="1">
        <v>0</v>
      </c>
      <c r="AP221" s="1">
        <v>14.33</v>
      </c>
      <c r="AQ221" s="1">
        <v>9</v>
      </c>
      <c r="AR221" s="1">
        <v>0</v>
      </c>
      <c r="AS221" s="1">
        <v>1.8</v>
      </c>
    </row>
    <row r="222" spans="1:45" x14ac:dyDescent="0.2">
      <c r="A222" s="2" t="s">
        <v>900</v>
      </c>
      <c r="B222" s="5" t="s">
        <v>456</v>
      </c>
      <c r="C222" s="1" t="s">
        <v>900</v>
      </c>
      <c r="D222" s="1" t="s">
        <v>1291</v>
      </c>
      <c r="E222" s="1">
        <v>3</v>
      </c>
      <c r="F222" s="1">
        <v>18</v>
      </c>
      <c r="G222" s="1">
        <v>8</v>
      </c>
      <c r="H222" s="1">
        <v>6</v>
      </c>
      <c r="I222" s="1">
        <v>4</v>
      </c>
      <c r="J222" s="1">
        <v>18</v>
      </c>
      <c r="K222" s="1">
        <v>1</v>
      </c>
      <c r="L222" s="1">
        <v>2.23</v>
      </c>
      <c r="M222" s="1">
        <v>777</v>
      </c>
      <c r="N222" s="1">
        <v>1.5</v>
      </c>
      <c r="O222" s="1">
        <v>48</v>
      </c>
      <c r="P222" s="1" t="s">
        <v>1130</v>
      </c>
      <c r="Q222" s="1">
        <v>0</v>
      </c>
      <c r="R222" s="1">
        <v>-1</v>
      </c>
      <c r="S222" s="1">
        <v>10</v>
      </c>
      <c r="T222" s="1" t="s">
        <v>1173</v>
      </c>
      <c r="U222" s="1">
        <v>-999</v>
      </c>
      <c r="V222" s="1" t="s">
        <v>1174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100</v>
      </c>
      <c r="AG222" s="1">
        <v>0</v>
      </c>
      <c r="AH222" s="1">
        <v>0</v>
      </c>
      <c r="AI222" s="1">
        <v>675</v>
      </c>
      <c r="AJ222" s="1">
        <v>100</v>
      </c>
      <c r="AK222" s="1">
        <v>775</v>
      </c>
      <c r="AL222" s="1">
        <v>0</v>
      </c>
      <c r="AM222" s="1">
        <v>0</v>
      </c>
      <c r="AN222" s="1">
        <v>0.28000000000000003</v>
      </c>
      <c r="AO222" s="1">
        <v>20.71</v>
      </c>
      <c r="AP222" s="1">
        <v>20.99</v>
      </c>
      <c r="AQ222" s="1">
        <v>10</v>
      </c>
      <c r="AR222" s="1">
        <v>0</v>
      </c>
      <c r="AS222" s="1">
        <v>1</v>
      </c>
    </row>
    <row r="223" spans="1:45" x14ac:dyDescent="0.2">
      <c r="A223" s="2" t="s">
        <v>901</v>
      </c>
      <c r="B223" s="5" t="s">
        <v>458</v>
      </c>
      <c r="C223" s="1" t="s">
        <v>901</v>
      </c>
      <c r="D223" s="1" t="s">
        <v>1291</v>
      </c>
      <c r="E223" s="1">
        <v>2</v>
      </c>
      <c r="F223" s="1">
        <v>28</v>
      </c>
      <c r="G223" s="1">
        <v>17</v>
      </c>
      <c r="H223" s="1">
        <v>1</v>
      </c>
      <c r="I223" s="1">
        <v>10</v>
      </c>
      <c r="J223" s="1">
        <v>17</v>
      </c>
      <c r="K223" s="1">
        <v>0</v>
      </c>
      <c r="L223" s="1">
        <v>2.23</v>
      </c>
      <c r="M223" s="1">
        <v>777</v>
      </c>
      <c r="N223" s="1">
        <v>1.5</v>
      </c>
      <c r="O223" s="1">
        <v>48</v>
      </c>
      <c r="P223" s="1" t="s">
        <v>1130</v>
      </c>
      <c r="Q223" s="1">
        <v>0</v>
      </c>
      <c r="R223" s="1">
        <v>-1</v>
      </c>
      <c r="S223" s="1">
        <v>10</v>
      </c>
      <c r="T223" s="1" t="s">
        <v>1173</v>
      </c>
      <c r="U223" s="1">
        <v>-999</v>
      </c>
      <c r="V223" s="1" t="s">
        <v>1174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100</v>
      </c>
      <c r="AG223" s="1">
        <v>25</v>
      </c>
      <c r="AH223" s="1">
        <v>0</v>
      </c>
      <c r="AI223" s="1">
        <v>225</v>
      </c>
      <c r="AJ223" s="1">
        <v>75</v>
      </c>
      <c r="AK223" s="1">
        <v>325</v>
      </c>
      <c r="AL223" s="1">
        <v>2.54</v>
      </c>
      <c r="AM223" s="1">
        <v>0</v>
      </c>
      <c r="AN223" s="1">
        <v>3.29</v>
      </c>
      <c r="AO223" s="1">
        <v>7.74</v>
      </c>
      <c r="AP223" s="1">
        <v>13.58</v>
      </c>
      <c r="AQ223" s="1">
        <v>8</v>
      </c>
      <c r="AR223" s="1">
        <v>1</v>
      </c>
      <c r="AS223" s="1">
        <v>1</v>
      </c>
    </row>
    <row r="224" spans="1:45" x14ac:dyDescent="0.2">
      <c r="A224" s="2" t="s">
        <v>902</v>
      </c>
      <c r="B224" s="5" t="s">
        <v>460</v>
      </c>
      <c r="C224" s="1" t="s">
        <v>902</v>
      </c>
      <c r="D224" s="1" t="s">
        <v>1292</v>
      </c>
      <c r="E224" s="1">
        <v>1</v>
      </c>
      <c r="F224" s="1">
        <v>8</v>
      </c>
      <c r="G224" s="1">
        <v>1</v>
      </c>
      <c r="H224" s="1">
        <v>1</v>
      </c>
      <c r="I224" s="1">
        <v>6</v>
      </c>
      <c r="J224" s="1">
        <v>12</v>
      </c>
      <c r="K224" s="1">
        <v>1</v>
      </c>
      <c r="L224" s="1">
        <v>0.87</v>
      </c>
      <c r="M224" s="1">
        <v>379.1</v>
      </c>
      <c r="N224" s="1">
        <v>1.1000000000000001</v>
      </c>
      <c r="O224" s="1">
        <v>6</v>
      </c>
      <c r="P224" s="1" t="s">
        <v>1100</v>
      </c>
      <c r="Q224" s="1">
        <v>6.6</v>
      </c>
      <c r="R224" s="1">
        <v>-1</v>
      </c>
      <c r="S224" s="1">
        <v>7.5</v>
      </c>
      <c r="T224" s="1" t="s">
        <v>1180</v>
      </c>
      <c r="U224" s="1">
        <v>15</v>
      </c>
      <c r="V224" s="1">
        <v>0</v>
      </c>
      <c r="W224" s="1">
        <v>0</v>
      </c>
      <c r="X224" s="1">
        <v>100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1800</v>
      </c>
      <c r="AH224" s="1">
        <v>0</v>
      </c>
      <c r="AI224" s="1">
        <v>0</v>
      </c>
      <c r="AJ224" s="1">
        <v>0</v>
      </c>
      <c r="AK224" s="1">
        <v>1800</v>
      </c>
      <c r="AL224" s="1">
        <v>0.9</v>
      </c>
      <c r="AM224" s="1">
        <v>0</v>
      </c>
      <c r="AN224" s="1">
        <v>0</v>
      </c>
      <c r="AO224" s="1">
        <v>0</v>
      </c>
      <c r="AP224" s="1">
        <v>0.9</v>
      </c>
      <c r="AQ224" s="1">
        <v>0</v>
      </c>
      <c r="AR224" s="1">
        <v>0</v>
      </c>
      <c r="AS224" s="1">
        <v>1</v>
      </c>
    </row>
    <row r="225" spans="1:45" x14ac:dyDescent="0.2">
      <c r="A225" s="2" t="s">
        <v>903</v>
      </c>
      <c r="B225" s="5" t="s">
        <v>462</v>
      </c>
      <c r="C225" s="1" t="s">
        <v>903</v>
      </c>
      <c r="D225" s="1" t="s">
        <v>1283</v>
      </c>
      <c r="E225" s="1">
        <v>1</v>
      </c>
      <c r="F225" s="1">
        <v>8</v>
      </c>
      <c r="G225" s="1">
        <v>4</v>
      </c>
      <c r="H225" s="1">
        <v>0</v>
      </c>
      <c r="I225" s="1">
        <v>4</v>
      </c>
      <c r="J225" s="1">
        <v>12</v>
      </c>
      <c r="K225" s="1">
        <v>0</v>
      </c>
      <c r="L225" s="1">
        <v>1.04</v>
      </c>
      <c r="M225" s="1">
        <v>410.8</v>
      </c>
      <c r="N225" s="1">
        <v>1.1000000000000001</v>
      </c>
      <c r="O225" s="1">
        <v>56</v>
      </c>
      <c r="P225" s="1" t="s">
        <v>1130</v>
      </c>
      <c r="Q225" s="1">
        <v>12.58</v>
      </c>
      <c r="R225" s="1">
        <v>200.88</v>
      </c>
      <c r="S225" s="1">
        <v>12.5</v>
      </c>
      <c r="T225" s="1" t="s">
        <v>1180</v>
      </c>
      <c r="U225" s="1">
        <v>15</v>
      </c>
      <c r="V225" s="1">
        <v>0</v>
      </c>
      <c r="W225" s="1">
        <v>35.71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45.12</v>
      </c>
      <c r="AE225" s="1">
        <v>0</v>
      </c>
      <c r="AF225" s="1">
        <v>54.88</v>
      </c>
      <c r="AG225" s="1">
        <v>0</v>
      </c>
      <c r="AH225" s="1">
        <v>1075</v>
      </c>
      <c r="AI225" s="1">
        <v>0</v>
      </c>
      <c r="AJ225" s="1">
        <v>0</v>
      </c>
      <c r="AK225" s="1">
        <v>1075</v>
      </c>
      <c r="AL225" s="1">
        <v>0</v>
      </c>
      <c r="AM225" s="1">
        <v>29.97</v>
      </c>
      <c r="AN225" s="1">
        <v>0</v>
      </c>
      <c r="AO225" s="1">
        <v>0</v>
      </c>
      <c r="AP225" s="1">
        <v>29.97</v>
      </c>
      <c r="AQ225" s="1">
        <v>16</v>
      </c>
      <c r="AR225" s="1">
        <v>0</v>
      </c>
      <c r="AS225" s="1">
        <v>1</v>
      </c>
    </row>
    <row r="226" spans="1:45" x14ac:dyDescent="0.2">
      <c r="A226" s="6" t="s">
        <v>904</v>
      </c>
      <c r="B226" s="5" t="s">
        <v>465</v>
      </c>
      <c r="C226" s="1" t="s">
        <v>904</v>
      </c>
      <c r="D226" s="1" t="s">
        <v>1293</v>
      </c>
      <c r="E226" s="1">
        <v>1</v>
      </c>
      <c r="F226" s="1">
        <v>14</v>
      </c>
      <c r="G226" s="1">
        <v>8</v>
      </c>
      <c r="H226" s="1">
        <v>2</v>
      </c>
      <c r="I226" s="1">
        <v>4</v>
      </c>
      <c r="J226" s="1">
        <v>13</v>
      </c>
      <c r="K226" s="1">
        <v>0</v>
      </c>
      <c r="L226" s="1">
        <v>0.48</v>
      </c>
      <c r="M226" s="1">
        <v>453.7</v>
      </c>
      <c r="N226" s="1">
        <v>1.8</v>
      </c>
      <c r="O226" s="1">
        <v>113</v>
      </c>
      <c r="P226" s="1" t="s">
        <v>1128</v>
      </c>
      <c r="Q226" s="1">
        <v>16.649999999999999</v>
      </c>
      <c r="R226" s="1">
        <v>235.32</v>
      </c>
      <c r="S226" s="1">
        <v>20</v>
      </c>
      <c r="T226" s="1" t="s">
        <v>1180</v>
      </c>
      <c r="U226" s="1">
        <v>15</v>
      </c>
      <c r="V226" s="1">
        <v>0</v>
      </c>
      <c r="W226" s="1">
        <v>28.57</v>
      </c>
      <c r="X226" s="1">
        <v>0</v>
      </c>
      <c r="Y226" s="1">
        <v>13.08</v>
      </c>
      <c r="Z226" s="1">
        <v>0</v>
      </c>
      <c r="AA226" s="1">
        <v>11.86</v>
      </c>
      <c r="AB226" s="1">
        <v>0</v>
      </c>
      <c r="AC226" s="1">
        <v>0</v>
      </c>
      <c r="AD226" s="1">
        <v>75.069999999999993</v>
      </c>
      <c r="AE226" s="1">
        <v>0</v>
      </c>
      <c r="AF226" s="1">
        <v>0</v>
      </c>
      <c r="AG226" s="1">
        <v>0</v>
      </c>
      <c r="AH226" s="1">
        <v>550</v>
      </c>
      <c r="AI226" s="1">
        <v>0</v>
      </c>
      <c r="AJ226" s="1">
        <v>0</v>
      </c>
      <c r="AK226" s="1">
        <v>550</v>
      </c>
      <c r="AL226" s="1">
        <v>0</v>
      </c>
      <c r="AM226" s="1">
        <v>34.71</v>
      </c>
      <c r="AN226" s="1">
        <v>0</v>
      </c>
      <c r="AO226" s="1">
        <v>0</v>
      </c>
      <c r="AP226" s="1">
        <v>34.71</v>
      </c>
      <c r="AQ226" s="1">
        <v>8</v>
      </c>
      <c r="AR226" s="1">
        <v>0</v>
      </c>
      <c r="AS226" s="1">
        <v>1</v>
      </c>
    </row>
    <row r="227" spans="1:45" x14ac:dyDescent="0.2">
      <c r="A227" s="2" t="s">
        <v>905</v>
      </c>
      <c r="B227" s="5" t="s">
        <v>467</v>
      </c>
      <c r="C227" s="1" t="s">
        <v>905</v>
      </c>
      <c r="D227" s="1" t="s">
        <v>1294</v>
      </c>
      <c r="E227" s="1">
        <v>5</v>
      </c>
      <c r="F227" s="1">
        <v>12</v>
      </c>
      <c r="G227" s="1">
        <v>4</v>
      </c>
      <c r="H227" s="1">
        <v>1</v>
      </c>
      <c r="I227" s="1">
        <v>7</v>
      </c>
      <c r="J227" s="1">
        <v>6</v>
      </c>
      <c r="K227" s="1">
        <v>1</v>
      </c>
      <c r="L227" s="1">
        <v>1.38</v>
      </c>
      <c r="M227" s="1">
        <v>496.4</v>
      </c>
      <c r="N227" s="1">
        <v>1.2</v>
      </c>
      <c r="O227" s="1">
        <v>5</v>
      </c>
      <c r="P227" s="1" t="s">
        <v>1149</v>
      </c>
      <c r="Q227" s="1">
        <v>8.4</v>
      </c>
      <c r="R227" s="1">
        <v>322.86</v>
      </c>
      <c r="S227" s="1">
        <v>22.5</v>
      </c>
      <c r="T227" s="1" t="s">
        <v>1126</v>
      </c>
      <c r="U227" s="1">
        <v>5</v>
      </c>
      <c r="V227" s="1">
        <v>0</v>
      </c>
      <c r="W227" s="1">
        <v>23.93</v>
      </c>
      <c r="X227" s="1">
        <v>0</v>
      </c>
      <c r="Y227" s="1">
        <v>15.03</v>
      </c>
      <c r="Z227" s="1">
        <v>0</v>
      </c>
      <c r="AA227" s="1">
        <v>84.97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1000</v>
      </c>
      <c r="AH227" s="1">
        <v>0</v>
      </c>
      <c r="AI227" s="1">
        <v>0</v>
      </c>
      <c r="AJ227" s="1">
        <v>0</v>
      </c>
      <c r="AK227" s="1">
        <v>1000</v>
      </c>
      <c r="AL227" s="1">
        <v>1</v>
      </c>
      <c r="AM227" s="1">
        <v>0</v>
      </c>
      <c r="AN227" s="1">
        <v>0</v>
      </c>
      <c r="AO227" s="1">
        <v>0</v>
      </c>
      <c r="AP227" s="1">
        <v>1</v>
      </c>
      <c r="AQ227" s="1">
        <v>0</v>
      </c>
      <c r="AR227" s="1">
        <v>0</v>
      </c>
      <c r="AS227" s="1">
        <v>1</v>
      </c>
    </row>
    <row r="228" spans="1:45" x14ac:dyDescent="0.2">
      <c r="A228" s="2" t="s">
        <v>906</v>
      </c>
      <c r="B228" s="5" t="s">
        <v>469</v>
      </c>
      <c r="C228" s="1" t="s">
        <v>906</v>
      </c>
      <c r="D228" s="1" t="s">
        <v>1285</v>
      </c>
      <c r="E228" s="1">
        <v>3</v>
      </c>
      <c r="F228" s="1">
        <v>20</v>
      </c>
      <c r="G228" s="1">
        <v>11</v>
      </c>
      <c r="H228" s="1">
        <v>1</v>
      </c>
      <c r="I228" s="1">
        <v>8</v>
      </c>
      <c r="J228" s="1">
        <v>13</v>
      </c>
      <c r="K228" s="1">
        <v>2</v>
      </c>
      <c r="L228" s="1">
        <v>1.1399999999999999</v>
      </c>
      <c r="M228" s="1">
        <v>688.1</v>
      </c>
      <c r="N228" s="1">
        <v>1.8</v>
      </c>
      <c r="O228" s="1">
        <v>113</v>
      </c>
      <c r="P228" s="1" t="s">
        <v>1128</v>
      </c>
      <c r="Q228" s="1">
        <v>4.34</v>
      </c>
      <c r="R228" s="1">
        <v>292.76</v>
      </c>
      <c r="S228" s="1">
        <v>20</v>
      </c>
      <c r="T228" s="1" t="s">
        <v>1180</v>
      </c>
      <c r="U228" s="1">
        <v>15</v>
      </c>
      <c r="V228" s="1">
        <v>0</v>
      </c>
      <c r="W228" s="1">
        <v>35.71</v>
      </c>
      <c r="X228" s="1">
        <v>0</v>
      </c>
      <c r="Y228" s="1">
        <v>0</v>
      </c>
      <c r="Z228" s="1">
        <v>0</v>
      </c>
      <c r="AA228" s="1">
        <v>44.6</v>
      </c>
      <c r="AB228" s="1">
        <v>0</v>
      </c>
      <c r="AC228" s="1">
        <v>0</v>
      </c>
      <c r="AD228" s="1">
        <v>55.4</v>
      </c>
      <c r="AE228" s="1">
        <v>0</v>
      </c>
      <c r="AF228" s="1">
        <v>0</v>
      </c>
      <c r="AG228" s="1">
        <v>500</v>
      </c>
      <c r="AH228" s="1">
        <v>325</v>
      </c>
      <c r="AI228" s="1">
        <v>0</v>
      </c>
      <c r="AJ228" s="1">
        <v>0</v>
      </c>
      <c r="AK228" s="1">
        <v>825</v>
      </c>
      <c r="AL228" s="1">
        <v>4.7699999999999996</v>
      </c>
      <c r="AM228" s="1">
        <v>1.26</v>
      </c>
      <c r="AN228" s="1">
        <v>0</v>
      </c>
      <c r="AO228" s="1">
        <v>0</v>
      </c>
      <c r="AP228" s="1">
        <v>6.03</v>
      </c>
      <c r="AQ228" s="1">
        <v>0</v>
      </c>
      <c r="AR228" s="1">
        <v>3</v>
      </c>
      <c r="AS228" s="1">
        <v>2.2000000000000002</v>
      </c>
    </row>
    <row r="229" spans="1:45" x14ac:dyDescent="0.2">
      <c r="A229" s="2" t="s">
        <v>907</v>
      </c>
      <c r="B229" s="5" t="s">
        <v>471</v>
      </c>
      <c r="C229" s="1" t="s">
        <v>907</v>
      </c>
      <c r="D229" s="1" t="s">
        <v>1295</v>
      </c>
      <c r="E229" s="1">
        <v>1</v>
      </c>
      <c r="F229" s="1">
        <v>14</v>
      </c>
      <c r="G229" s="1">
        <v>2</v>
      </c>
      <c r="H229" s="1">
        <v>1</v>
      </c>
      <c r="I229" s="1">
        <v>11</v>
      </c>
      <c r="J229" s="1">
        <v>14</v>
      </c>
      <c r="K229" s="1">
        <v>0</v>
      </c>
      <c r="L229" s="1">
        <v>0.7</v>
      </c>
      <c r="M229" s="1">
        <v>388.7</v>
      </c>
      <c r="N229" s="1">
        <v>1.3</v>
      </c>
      <c r="O229" s="1">
        <v>27</v>
      </c>
      <c r="P229" s="1" t="s">
        <v>1149</v>
      </c>
      <c r="Q229" s="1">
        <v>6.97</v>
      </c>
      <c r="R229" s="1">
        <v>211.5</v>
      </c>
      <c r="S229" s="1">
        <v>20</v>
      </c>
      <c r="T229" s="1" t="s">
        <v>1180</v>
      </c>
      <c r="U229" s="1">
        <v>15</v>
      </c>
      <c r="V229" s="1">
        <v>0</v>
      </c>
      <c r="W229" s="1">
        <v>95.36</v>
      </c>
      <c r="X229" s="1">
        <v>0</v>
      </c>
      <c r="Y229" s="1">
        <v>20.61</v>
      </c>
      <c r="Z229" s="1">
        <v>0</v>
      </c>
      <c r="AA229" s="1">
        <v>31.73</v>
      </c>
      <c r="AB229" s="1">
        <v>12.41</v>
      </c>
      <c r="AC229" s="1">
        <v>0</v>
      </c>
      <c r="AD229" s="1">
        <v>35.25</v>
      </c>
      <c r="AE229" s="1">
        <v>0</v>
      </c>
      <c r="AF229" s="1">
        <v>0</v>
      </c>
      <c r="AG229" s="1">
        <v>500</v>
      </c>
      <c r="AH229" s="1">
        <v>75</v>
      </c>
      <c r="AI229" s="1">
        <v>0</v>
      </c>
      <c r="AJ229" s="1">
        <v>0</v>
      </c>
      <c r="AK229" s="1">
        <v>575</v>
      </c>
      <c r="AL229" s="1">
        <v>17.16</v>
      </c>
      <c r="AM229" s="1">
        <v>6.07</v>
      </c>
      <c r="AN229" s="1">
        <v>0</v>
      </c>
      <c r="AO229" s="1">
        <v>0</v>
      </c>
      <c r="AP229" s="1">
        <v>23.23</v>
      </c>
      <c r="AQ229" s="1">
        <v>2</v>
      </c>
      <c r="AR229" s="1">
        <v>7</v>
      </c>
      <c r="AS229" s="1">
        <v>2.2000000000000002</v>
      </c>
    </row>
    <row r="230" spans="1:45" x14ac:dyDescent="0.2">
      <c r="A230" s="2" t="s">
        <v>908</v>
      </c>
      <c r="B230" s="5" t="s">
        <v>474</v>
      </c>
      <c r="C230" s="1" t="s">
        <v>908</v>
      </c>
      <c r="D230" s="1" t="s">
        <v>1295</v>
      </c>
      <c r="E230" s="1">
        <v>5</v>
      </c>
      <c r="F230" s="1">
        <v>16</v>
      </c>
      <c r="G230" s="1">
        <v>8</v>
      </c>
      <c r="H230" s="1">
        <v>2</v>
      </c>
      <c r="I230" s="1">
        <v>6</v>
      </c>
      <c r="J230" s="1">
        <v>9</v>
      </c>
      <c r="K230" s="1">
        <v>2</v>
      </c>
      <c r="L230" s="1">
        <v>0.7</v>
      </c>
      <c r="M230" s="1">
        <v>388.7</v>
      </c>
      <c r="N230" s="1">
        <v>1.3</v>
      </c>
      <c r="O230" s="1">
        <v>27</v>
      </c>
      <c r="P230" s="1" t="s">
        <v>1149</v>
      </c>
      <c r="Q230" s="1">
        <v>0</v>
      </c>
      <c r="R230" s="1">
        <v>-1</v>
      </c>
      <c r="S230" s="1">
        <v>20</v>
      </c>
      <c r="T230" s="1" t="s">
        <v>1173</v>
      </c>
      <c r="U230" s="1">
        <v>-999</v>
      </c>
      <c r="V230" s="1" t="s">
        <v>1174</v>
      </c>
      <c r="W230" s="1">
        <v>23.93</v>
      </c>
      <c r="X230" s="1">
        <v>0</v>
      </c>
      <c r="Y230" s="1">
        <v>0</v>
      </c>
      <c r="Z230" s="1">
        <v>0</v>
      </c>
      <c r="AA230" s="1">
        <v>84.14</v>
      </c>
      <c r="AB230" s="1">
        <v>0</v>
      </c>
      <c r="AC230" s="1">
        <v>0</v>
      </c>
      <c r="AD230" s="1">
        <v>15.87</v>
      </c>
      <c r="AE230" s="1">
        <v>0</v>
      </c>
      <c r="AF230" s="1">
        <v>0</v>
      </c>
      <c r="AG230" s="1">
        <v>575</v>
      </c>
      <c r="AH230" s="1">
        <v>0</v>
      </c>
      <c r="AI230" s="1">
        <v>50</v>
      </c>
      <c r="AJ230" s="1">
        <v>0</v>
      </c>
      <c r="AK230" s="1">
        <v>625</v>
      </c>
      <c r="AL230" s="1">
        <v>17.68</v>
      </c>
      <c r="AM230" s="1">
        <v>0</v>
      </c>
      <c r="AN230" s="1">
        <v>0.67</v>
      </c>
      <c r="AO230" s="1">
        <v>0</v>
      </c>
      <c r="AP230" s="1">
        <v>18.350000000000001</v>
      </c>
      <c r="AQ230" s="1">
        <v>0</v>
      </c>
      <c r="AR230" s="1">
        <v>10</v>
      </c>
      <c r="AS230" s="1">
        <v>2</v>
      </c>
    </row>
    <row r="231" spans="1:45" x14ac:dyDescent="0.2">
      <c r="A231" s="2" t="s">
        <v>909</v>
      </c>
      <c r="B231" s="5" t="s">
        <v>477</v>
      </c>
      <c r="C231" s="1" t="s">
        <v>909</v>
      </c>
      <c r="D231" s="1" t="s">
        <v>1296</v>
      </c>
      <c r="E231" s="1">
        <v>3</v>
      </c>
      <c r="F231" s="1">
        <v>4</v>
      </c>
      <c r="G231" s="1">
        <v>1</v>
      </c>
      <c r="H231" s="1">
        <v>1</v>
      </c>
      <c r="I231" s="1">
        <v>2</v>
      </c>
      <c r="J231" s="1">
        <v>7</v>
      </c>
      <c r="K231" s="1">
        <v>3</v>
      </c>
      <c r="L231" s="1">
        <v>0.87</v>
      </c>
      <c r="M231" s="1">
        <v>382.1</v>
      </c>
      <c r="N231" s="1">
        <v>1.2</v>
      </c>
      <c r="O231" s="1">
        <v>10</v>
      </c>
      <c r="P231" s="1" t="s">
        <v>1149</v>
      </c>
      <c r="Q231" s="1">
        <v>7.37</v>
      </c>
      <c r="R231" s="1">
        <v>230.68</v>
      </c>
      <c r="S231" s="1">
        <v>25</v>
      </c>
      <c r="T231" s="1" t="s">
        <v>1180</v>
      </c>
      <c r="U231" s="1">
        <v>15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100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1000</v>
      </c>
      <c r="AH231" s="1">
        <v>0</v>
      </c>
      <c r="AI231" s="1">
        <v>0</v>
      </c>
      <c r="AJ231" s="1">
        <v>0</v>
      </c>
      <c r="AK231" s="1">
        <v>1000</v>
      </c>
      <c r="AL231" s="1">
        <v>1.4</v>
      </c>
      <c r="AM231" s="1">
        <v>0</v>
      </c>
      <c r="AN231" s="1">
        <v>0</v>
      </c>
      <c r="AO231" s="1">
        <v>0</v>
      </c>
      <c r="AP231" s="1">
        <v>1.4</v>
      </c>
      <c r="AQ231" s="1">
        <v>0</v>
      </c>
      <c r="AR231" s="1">
        <v>0</v>
      </c>
      <c r="AS231" s="1">
        <v>1</v>
      </c>
    </row>
    <row r="232" spans="1:45" x14ac:dyDescent="0.2">
      <c r="A232" s="2" t="s">
        <v>910</v>
      </c>
      <c r="B232" s="5" t="s">
        <v>479</v>
      </c>
      <c r="C232" s="1" t="s">
        <v>910</v>
      </c>
      <c r="D232" s="1" t="s">
        <v>1297</v>
      </c>
      <c r="E232" s="1">
        <v>4</v>
      </c>
      <c r="F232" s="1">
        <v>21</v>
      </c>
      <c r="G232" s="1">
        <v>11</v>
      </c>
      <c r="H232" s="1">
        <v>0</v>
      </c>
      <c r="I232" s="1">
        <v>10</v>
      </c>
      <c r="J232" s="1">
        <v>10</v>
      </c>
      <c r="K232" s="1">
        <v>7</v>
      </c>
      <c r="L232" s="1">
        <v>0.32</v>
      </c>
      <c r="M232" s="1">
        <v>232</v>
      </c>
      <c r="N232" s="1">
        <v>1.2</v>
      </c>
      <c r="O232" s="1">
        <v>47</v>
      </c>
      <c r="P232" s="1" t="s">
        <v>1186</v>
      </c>
      <c r="Q232" s="1">
        <v>6.41</v>
      </c>
      <c r="R232" s="1">
        <v>197.39</v>
      </c>
      <c r="S232" s="1">
        <v>27.5</v>
      </c>
      <c r="T232" s="1" t="s">
        <v>1146</v>
      </c>
      <c r="U232" s="1">
        <v>15</v>
      </c>
      <c r="V232" s="1" t="s">
        <v>1147</v>
      </c>
      <c r="W232" s="1">
        <v>33.21</v>
      </c>
      <c r="X232" s="1">
        <v>0</v>
      </c>
      <c r="Y232" s="1">
        <v>6.21</v>
      </c>
      <c r="Z232" s="1">
        <v>70.150000000000006</v>
      </c>
      <c r="AA232" s="1">
        <v>0</v>
      </c>
      <c r="AB232" s="1">
        <v>2.96</v>
      </c>
      <c r="AC232" s="1">
        <v>0</v>
      </c>
      <c r="AD232" s="1">
        <v>20.68</v>
      </c>
      <c r="AE232" s="1">
        <v>0</v>
      </c>
      <c r="AF232" s="1">
        <v>0</v>
      </c>
      <c r="AG232" s="1">
        <v>0</v>
      </c>
      <c r="AH232" s="1">
        <v>0</v>
      </c>
      <c r="AI232" s="1">
        <v>350</v>
      </c>
      <c r="AJ232" s="1">
        <v>150</v>
      </c>
      <c r="AK232" s="1">
        <v>500</v>
      </c>
      <c r="AL232" s="1">
        <v>0</v>
      </c>
      <c r="AM232" s="1">
        <v>0</v>
      </c>
      <c r="AN232" s="1">
        <v>1.94</v>
      </c>
      <c r="AO232" s="1">
        <v>7.08</v>
      </c>
      <c r="AP232" s="1">
        <v>9.02</v>
      </c>
      <c r="AQ232" s="1">
        <v>8</v>
      </c>
      <c r="AR232" s="1">
        <v>0</v>
      </c>
      <c r="AS232" s="1">
        <v>1.4</v>
      </c>
    </row>
    <row r="233" spans="1:45" x14ac:dyDescent="0.2">
      <c r="A233" s="2" t="s">
        <v>911</v>
      </c>
      <c r="B233" s="5" t="s">
        <v>481</v>
      </c>
      <c r="C233" s="1" t="s">
        <v>911</v>
      </c>
      <c r="D233" s="1" t="s">
        <v>1101</v>
      </c>
      <c r="E233" s="1">
        <v>5</v>
      </c>
      <c r="F233" s="1">
        <v>0</v>
      </c>
      <c r="G233" s="1">
        <v>0</v>
      </c>
      <c r="H233" s="1">
        <v>0</v>
      </c>
      <c r="I233" s="1">
        <v>0</v>
      </c>
      <c r="J233" s="1">
        <v>40</v>
      </c>
      <c r="K233" s="1">
        <v>1</v>
      </c>
      <c r="L233" s="1">
        <v>0</v>
      </c>
      <c r="M233" s="1">
        <v>0</v>
      </c>
      <c r="N233" s="1">
        <v>0</v>
      </c>
      <c r="O233" s="1">
        <v>108</v>
      </c>
      <c r="P233" s="1" t="s">
        <v>1101</v>
      </c>
      <c r="Q233" s="1">
        <v>11.83</v>
      </c>
      <c r="R233" s="1">
        <v>183.92</v>
      </c>
      <c r="S233" s="1">
        <v>35</v>
      </c>
      <c r="T233" s="1" t="s">
        <v>1180</v>
      </c>
      <c r="U233" s="1">
        <v>15</v>
      </c>
      <c r="V233" s="1">
        <v>0</v>
      </c>
      <c r="W233" s="1">
        <v>23.93</v>
      </c>
      <c r="X233" s="1">
        <v>0</v>
      </c>
      <c r="Y233" s="1">
        <v>59.69</v>
      </c>
      <c r="Z233" s="1">
        <v>0</v>
      </c>
      <c r="AA233" s="1">
        <v>0</v>
      </c>
      <c r="AB233" s="1">
        <v>0</v>
      </c>
      <c r="AC233" s="1">
        <v>0</v>
      </c>
      <c r="AD233" s="1">
        <v>40.31</v>
      </c>
      <c r="AE233" s="1">
        <v>0</v>
      </c>
      <c r="AF233" s="1">
        <v>0</v>
      </c>
      <c r="AG233" s="1">
        <v>0</v>
      </c>
      <c r="AH233" s="1">
        <v>175</v>
      </c>
      <c r="AI233" s="1">
        <v>0</v>
      </c>
      <c r="AJ233" s="1">
        <v>0</v>
      </c>
      <c r="AK233" s="1">
        <v>175</v>
      </c>
      <c r="AL233" s="1">
        <v>0</v>
      </c>
      <c r="AM233" s="1">
        <v>27.56</v>
      </c>
      <c r="AN233" s="1">
        <v>0</v>
      </c>
      <c r="AO233" s="1">
        <v>0</v>
      </c>
      <c r="AP233" s="1">
        <v>27.56</v>
      </c>
      <c r="AQ233" s="1">
        <v>5</v>
      </c>
      <c r="AR233" s="1">
        <v>0</v>
      </c>
      <c r="AS233" s="1">
        <v>2.2000000000000002</v>
      </c>
    </row>
    <row r="234" spans="1:45" x14ac:dyDescent="0.2">
      <c r="A234" s="2" t="s">
        <v>912</v>
      </c>
      <c r="B234" s="5" t="s">
        <v>483</v>
      </c>
      <c r="C234" s="1" t="s">
        <v>912</v>
      </c>
      <c r="D234" s="1" t="s">
        <v>1289</v>
      </c>
      <c r="E234" s="1">
        <v>2</v>
      </c>
      <c r="F234" s="1">
        <v>9</v>
      </c>
      <c r="G234" s="1">
        <v>7</v>
      </c>
      <c r="H234" s="1">
        <v>0</v>
      </c>
      <c r="I234" s="1">
        <v>2</v>
      </c>
      <c r="J234" s="1">
        <v>6</v>
      </c>
      <c r="K234" s="1">
        <v>0</v>
      </c>
      <c r="L234" s="1">
        <v>1.53</v>
      </c>
      <c r="M234" s="1">
        <v>672.1</v>
      </c>
      <c r="N234" s="1">
        <v>1.5</v>
      </c>
      <c r="O234" s="1">
        <v>116</v>
      </c>
      <c r="P234" s="1" t="s">
        <v>1128</v>
      </c>
      <c r="Q234" s="1">
        <v>0</v>
      </c>
      <c r="R234" s="1">
        <v>-1</v>
      </c>
      <c r="S234" s="1">
        <v>42.5</v>
      </c>
      <c r="T234" s="1" t="s">
        <v>1180</v>
      </c>
      <c r="U234" s="1">
        <v>15</v>
      </c>
      <c r="V234" s="1">
        <v>0</v>
      </c>
      <c r="W234" s="1">
        <v>7.14</v>
      </c>
      <c r="X234" s="1">
        <v>0</v>
      </c>
      <c r="Y234" s="1">
        <v>7.92</v>
      </c>
      <c r="Z234" s="1">
        <v>0</v>
      </c>
      <c r="AA234" s="1">
        <v>0</v>
      </c>
      <c r="AB234" s="1">
        <v>0</v>
      </c>
      <c r="AC234" s="1">
        <v>0</v>
      </c>
      <c r="AD234" s="1">
        <v>92.09</v>
      </c>
      <c r="AE234" s="1">
        <v>0</v>
      </c>
      <c r="AF234" s="1">
        <v>0</v>
      </c>
      <c r="AG234" s="1">
        <v>0</v>
      </c>
      <c r="AH234" s="1">
        <v>275</v>
      </c>
      <c r="AI234" s="1">
        <v>0</v>
      </c>
      <c r="AJ234" s="1">
        <v>0</v>
      </c>
      <c r="AK234" s="1">
        <v>275</v>
      </c>
      <c r="AL234" s="1">
        <v>0</v>
      </c>
      <c r="AM234" s="1">
        <v>35.020000000000003</v>
      </c>
      <c r="AN234" s="1">
        <v>0</v>
      </c>
      <c r="AO234" s="1">
        <v>0</v>
      </c>
      <c r="AP234" s="1">
        <v>35.020000000000003</v>
      </c>
      <c r="AQ234" s="1">
        <v>4</v>
      </c>
      <c r="AR234" s="1">
        <v>0</v>
      </c>
      <c r="AS234" s="1">
        <v>1</v>
      </c>
    </row>
    <row r="235" spans="1:45" x14ac:dyDescent="0.2">
      <c r="A235" s="6" t="s">
        <v>913</v>
      </c>
      <c r="B235" s="5" t="s">
        <v>485</v>
      </c>
      <c r="C235" s="1" t="s">
        <v>913</v>
      </c>
      <c r="D235" s="1" t="s">
        <v>1101</v>
      </c>
      <c r="E235" s="1">
        <v>5</v>
      </c>
      <c r="F235" s="1">
        <v>40</v>
      </c>
      <c r="G235" s="1">
        <v>22</v>
      </c>
      <c r="H235" s="1">
        <v>6</v>
      </c>
      <c r="I235" s="1">
        <v>12</v>
      </c>
      <c r="J235" s="1">
        <v>11</v>
      </c>
      <c r="K235" s="1">
        <v>2</v>
      </c>
      <c r="L235" s="1">
        <v>0</v>
      </c>
      <c r="M235" s="1">
        <v>0</v>
      </c>
      <c r="N235" s="1">
        <v>0</v>
      </c>
      <c r="O235" s="1">
        <v>41</v>
      </c>
      <c r="P235" s="1" t="s">
        <v>1101</v>
      </c>
      <c r="Q235" s="1">
        <v>8.1</v>
      </c>
      <c r="R235" s="1">
        <v>211.03</v>
      </c>
      <c r="S235" s="1">
        <v>5</v>
      </c>
      <c r="T235" s="1" t="s">
        <v>1126</v>
      </c>
      <c r="U235" s="1">
        <v>5</v>
      </c>
      <c r="V235" s="1">
        <v>0</v>
      </c>
      <c r="W235" s="1">
        <v>92.86</v>
      </c>
      <c r="X235" s="1">
        <v>3.21</v>
      </c>
      <c r="Y235" s="1">
        <v>43.1</v>
      </c>
      <c r="Z235" s="1">
        <v>6.24</v>
      </c>
      <c r="AA235" s="1">
        <v>18.899999999999999</v>
      </c>
      <c r="AB235" s="1">
        <v>21.41</v>
      </c>
      <c r="AC235" s="1">
        <v>7.15</v>
      </c>
      <c r="AD235" s="1">
        <v>0</v>
      </c>
      <c r="AE235" s="1">
        <v>0</v>
      </c>
      <c r="AF235" s="1">
        <v>0</v>
      </c>
      <c r="AG235" s="1">
        <v>750</v>
      </c>
      <c r="AH235" s="1">
        <v>100</v>
      </c>
      <c r="AI235" s="1">
        <v>0</v>
      </c>
      <c r="AJ235" s="1">
        <v>0</v>
      </c>
      <c r="AK235" s="1">
        <v>850</v>
      </c>
      <c r="AL235" s="1">
        <v>31</v>
      </c>
      <c r="AM235" s="1">
        <v>0.8</v>
      </c>
      <c r="AN235" s="1">
        <v>0</v>
      </c>
      <c r="AO235" s="1">
        <v>0</v>
      </c>
      <c r="AP235" s="1">
        <v>31.8</v>
      </c>
      <c r="AQ235" s="1">
        <v>0</v>
      </c>
      <c r="AR235" s="1">
        <v>10</v>
      </c>
      <c r="AS235" s="1">
        <v>2.4</v>
      </c>
    </row>
    <row r="236" spans="1:45" x14ac:dyDescent="0.2">
      <c r="A236" s="6" t="s">
        <v>914</v>
      </c>
      <c r="B236" s="5" t="s">
        <v>487</v>
      </c>
      <c r="C236" s="1" t="s">
        <v>914</v>
      </c>
      <c r="D236" s="1" t="s">
        <v>1298</v>
      </c>
      <c r="E236" s="1">
        <v>3</v>
      </c>
      <c r="F236" s="1">
        <v>6</v>
      </c>
      <c r="G236" s="1">
        <v>2</v>
      </c>
      <c r="H236" s="1">
        <v>0</v>
      </c>
      <c r="I236" s="1">
        <v>4</v>
      </c>
      <c r="J236" s="1">
        <v>14</v>
      </c>
      <c r="K236" s="1">
        <v>0</v>
      </c>
      <c r="L236" s="1">
        <v>0.23</v>
      </c>
      <c r="M236" s="1">
        <v>237.4</v>
      </c>
      <c r="N236" s="1">
        <v>1.4</v>
      </c>
      <c r="O236" s="1">
        <v>16</v>
      </c>
      <c r="P236" s="1" t="s">
        <v>1149</v>
      </c>
      <c r="Q236" s="1">
        <v>27.78</v>
      </c>
      <c r="R236" s="1">
        <v>200.12</v>
      </c>
      <c r="S236" s="1">
        <v>7.5</v>
      </c>
      <c r="T236" s="1" t="s">
        <v>1126</v>
      </c>
      <c r="U236" s="1">
        <v>5</v>
      </c>
      <c r="V236" s="1">
        <v>0</v>
      </c>
      <c r="W236" s="1">
        <v>23.93</v>
      </c>
      <c r="X236" s="1">
        <v>0</v>
      </c>
      <c r="Y236" s="1">
        <v>12.52</v>
      </c>
      <c r="Z236" s="1">
        <v>0</v>
      </c>
      <c r="AA236" s="1">
        <v>87.48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1825</v>
      </c>
      <c r="AH236" s="1">
        <v>750</v>
      </c>
      <c r="AI236" s="1">
        <v>150</v>
      </c>
      <c r="AJ236" s="1">
        <v>0</v>
      </c>
      <c r="AK236" s="1">
        <v>2725</v>
      </c>
      <c r="AL236" s="1">
        <v>13.25</v>
      </c>
      <c r="AM236" s="1">
        <v>2.06</v>
      </c>
      <c r="AN236" s="1">
        <v>1.25</v>
      </c>
      <c r="AO236" s="1">
        <v>0</v>
      </c>
      <c r="AP236" s="1">
        <v>16.559999999999999</v>
      </c>
      <c r="AQ236" s="1">
        <v>0</v>
      </c>
      <c r="AR236" s="1">
        <v>0</v>
      </c>
      <c r="AS236" s="1">
        <v>2</v>
      </c>
    </row>
    <row r="237" spans="1:45" x14ac:dyDescent="0.2">
      <c r="A237" s="6" t="s">
        <v>915</v>
      </c>
      <c r="B237" s="5" t="s">
        <v>489</v>
      </c>
      <c r="C237" s="1" t="s">
        <v>915</v>
      </c>
      <c r="D237" s="1" t="s">
        <v>1299</v>
      </c>
      <c r="E237" s="1">
        <v>0</v>
      </c>
      <c r="F237" s="1">
        <v>13</v>
      </c>
      <c r="G237" s="1">
        <v>5</v>
      </c>
      <c r="H237" s="1">
        <v>3</v>
      </c>
      <c r="I237" s="1">
        <v>5</v>
      </c>
      <c r="J237" s="1">
        <v>8</v>
      </c>
      <c r="K237" s="1">
        <v>1</v>
      </c>
      <c r="L237" s="1">
        <v>2.76</v>
      </c>
      <c r="M237" s="1">
        <v>961.4</v>
      </c>
      <c r="N237" s="1">
        <v>1.6</v>
      </c>
      <c r="O237" s="1">
        <v>10</v>
      </c>
      <c r="P237" s="1" t="s">
        <v>1149</v>
      </c>
      <c r="Q237" s="1">
        <v>0</v>
      </c>
      <c r="R237" s="1">
        <v>-1</v>
      </c>
      <c r="S237" s="1">
        <v>7.5</v>
      </c>
      <c r="T237" s="1" t="s">
        <v>1180</v>
      </c>
      <c r="U237" s="1">
        <v>15</v>
      </c>
      <c r="V237" s="1">
        <v>0</v>
      </c>
      <c r="W237" s="1">
        <v>2.5</v>
      </c>
      <c r="X237" s="1">
        <v>0</v>
      </c>
      <c r="Y237" s="1">
        <v>0</v>
      </c>
      <c r="Z237" s="1">
        <v>0</v>
      </c>
      <c r="AA237" s="1">
        <v>97.04</v>
      </c>
      <c r="AB237" s="1">
        <v>0</v>
      </c>
      <c r="AC237" s="1">
        <v>0</v>
      </c>
      <c r="AD237" s="1">
        <v>0</v>
      </c>
      <c r="AE237" s="1">
        <v>0</v>
      </c>
      <c r="AF237" s="1">
        <v>2.96</v>
      </c>
      <c r="AG237" s="1">
        <v>1000</v>
      </c>
      <c r="AH237" s="1">
        <v>0</v>
      </c>
      <c r="AI237" s="1">
        <v>0</v>
      </c>
      <c r="AJ237" s="1">
        <v>0</v>
      </c>
      <c r="AK237" s="1">
        <v>1000</v>
      </c>
      <c r="AL237" s="1">
        <v>1.5</v>
      </c>
      <c r="AM237" s="1">
        <v>0</v>
      </c>
      <c r="AN237" s="1">
        <v>0</v>
      </c>
      <c r="AO237" s="1">
        <v>0</v>
      </c>
      <c r="AP237" s="1">
        <v>1.5</v>
      </c>
      <c r="AQ237" s="1">
        <v>0</v>
      </c>
      <c r="AR237" s="1">
        <v>0</v>
      </c>
      <c r="AS237" s="1">
        <v>1</v>
      </c>
    </row>
    <row r="238" spans="1:45" x14ac:dyDescent="0.2">
      <c r="A238" s="2" t="s">
        <v>916</v>
      </c>
      <c r="B238" s="5" t="s">
        <v>491</v>
      </c>
      <c r="C238" s="1" t="s">
        <v>916</v>
      </c>
      <c r="D238" s="1" t="s">
        <v>1300</v>
      </c>
      <c r="E238" s="1">
        <v>1</v>
      </c>
      <c r="F238" s="1">
        <v>23</v>
      </c>
      <c r="G238" s="1">
        <v>11</v>
      </c>
      <c r="H238" s="1">
        <v>1</v>
      </c>
      <c r="I238" s="1">
        <v>11</v>
      </c>
      <c r="J238" s="1">
        <v>12</v>
      </c>
      <c r="K238" s="1">
        <v>2</v>
      </c>
      <c r="L238" s="1">
        <v>1.25</v>
      </c>
      <c r="M238" s="1">
        <v>503.4</v>
      </c>
      <c r="N238" s="1">
        <v>1.3</v>
      </c>
      <c r="O238" s="1">
        <v>6</v>
      </c>
      <c r="P238" s="1" t="s">
        <v>1100</v>
      </c>
      <c r="Q238" s="1">
        <v>4.8899999999999997</v>
      </c>
      <c r="R238" s="1">
        <v>28.63</v>
      </c>
      <c r="S238" s="1">
        <v>7.5</v>
      </c>
      <c r="T238" s="1" t="s">
        <v>1146</v>
      </c>
      <c r="U238" s="1">
        <v>15</v>
      </c>
      <c r="V238" s="1" t="s">
        <v>1147</v>
      </c>
      <c r="W238" s="1">
        <v>7.14</v>
      </c>
      <c r="X238" s="1">
        <v>89.09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10.91</v>
      </c>
      <c r="AG238" s="1">
        <v>1000</v>
      </c>
      <c r="AH238" s="1">
        <v>0</v>
      </c>
      <c r="AI238" s="1">
        <v>0</v>
      </c>
      <c r="AJ238" s="1">
        <v>0</v>
      </c>
      <c r="AK238" s="1">
        <v>1000</v>
      </c>
      <c r="AL238" s="1">
        <v>1</v>
      </c>
      <c r="AM238" s="1">
        <v>0</v>
      </c>
      <c r="AN238" s="1">
        <v>0</v>
      </c>
      <c r="AO238" s="1">
        <v>0</v>
      </c>
      <c r="AP238" s="1">
        <v>1</v>
      </c>
      <c r="AQ238" s="1">
        <v>0</v>
      </c>
      <c r="AR238" s="1">
        <v>0</v>
      </c>
      <c r="AS238" s="1">
        <v>1</v>
      </c>
    </row>
    <row r="239" spans="1:45" x14ac:dyDescent="0.2">
      <c r="A239" s="2" t="s">
        <v>917</v>
      </c>
      <c r="B239" s="5" t="s">
        <v>493</v>
      </c>
      <c r="C239" s="1" t="s">
        <v>917</v>
      </c>
      <c r="D239" s="1" t="s">
        <v>1301</v>
      </c>
      <c r="E239" s="1">
        <v>3</v>
      </c>
      <c r="F239" s="1">
        <v>29</v>
      </c>
      <c r="G239" s="1">
        <v>13</v>
      </c>
      <c r="H239" s="1">
        <v>2</v>
      </c>
      <c r="I239" s="1">
        <v>14</v>
      </c>
      <c r="J239" s="1">
        <v>10</v>
      </c>
      <c r="K239" s="1">
        <v>1</v>
      </c>
      <c r="L239" s="1">
        <v>0.82</v>
      </c>
      <c r="M239" s="1">
        <v>401.2</v>
      </c>
      <c r="N239" s="1">
        <v>1.3</v>
      </c>
      <c r="O239" s="1">
        <v>3</v>
      </c>
      <c r="P239" s="1" t="s">
        <v>1100</v>
      </c>
      <c r="Q239" s="1">
        <v>0</v>
      </c>
      <c r="R239" s="1">
        <v>-1</v>
      </c>
      <c r="S239" s="1">
        <v>10</v>
      </c>
      <c r="T239" s="1" t="s">
        <v>1146</v>
      </c>
      <c r="U239" s="1">
        <v>15</v>
      </c>
      <c r="V239" s="1" t="s">
        <v>1147</v>
      </c>
      <c r="W239" s="1">
        <v>7.14</v>
      </c>
      <c r="X239" s="1">
        <v>96.13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3.87</v>
      </c>
      <c r="AE239" s="1">
        <v>0</v>
      </c>
      <c r="AF239" s="1">
        <v>0</v>
      </c>
      <c r="AG239" s="1">
        <v>0</v>
      </c>
      <c r="AH239" s="1">
        <v>200</v>
      </c>
      <c r="AI239" s="1">
        <v>25</v>
      </c>
      <c r="AJ239" s="1">
        <v>0</v>
      </c>
      <c r="AK239" s="1">
        <v>225</v>
      </c>
      <c r="AL239" s="1">
        <v>0</v>
      </c>
      <c r="AM239" s="1">
        <v>8.69</v>
      </c>
      <c r="AN239" s="1">
        <v>2.27</v>
      </c>
      <c r="AO239" s="1">
        <v>0</v>
      </c>
      <c r="AP239" s="1">
        <v>10.96</v>
      </c>
      <c r="AQ239" s="1">
        <v>5</v>
      </c>
      <c r="AR239" s="1">
        <v>0</v>
      </c>
      <c r="AS239" s="1">
        <v>2</v>
      </c>
    </row>
    <row r="240" spans="1:45" x14ac:dyDescent="0.2">
      <c r="A240" s="2" t="s">
        <v>918</v>
      </c>
      <c r="B240" s="5" t="s">
        <v>495</v>
      </c>
      <c r="C240" s="1" t="s">
        <v>918</v>
      </c>
      <c r="D240" s="1" t="s">
        <v>1302</v>
      </c>
      <c r="E240" s="1">
        <v>3</v>
      </c>
      <c r="F240" s="1">
        <v>22</v>
      </c>
      <c r="G240" s="1">
        <v>14</v>
      </c>
      <c r="H240" s="1">
        <v>1</v>
      </c>
      <c r="I240" s="1">
        <v>7</v>
      </c>
      <c r="J240" s="1">
        <v>10</v>
      </c>
      <c r="K240" s="1">
        <v>1</v>
      </c>
      <c r="L240" s="1">
        <v>1.06</v>
      </c>
      <c r="M240" s="1">
        <v>551.9</v>
      </c>
      <c r="N240" s="1">
        <v>1.5</v>
      </c>
      <c r="O240" s="1">
        <v>49</v>
      </c>
      <c r="P240" s="1" t="s">
        <v>1130</v>
      </c>
      <c r="Q240" s="1">
        <v>13.1</v>
      </c>
      <c r="R240" s="1">
        <v>161.18</v>
      </c>
      <c r="S240" s="1">
        <v>15</v>
      </c>
      <c r="T240" s="1" t="s">
        <v>1146</v>
      </c>
      <c r="U240" s="1">
        <v>15</v>
      </c>
      <c r="V240" s="1" t="s">
        <v>1147</v>
      </c>
      <c r="W240" s="1">
        <v>23.93</v>
      </c>
      <c r="X240" s="1">
        <v>0</v>
      </c>
      <c r="Y240" s="1">
        <v>26.5</v>
      </c>
      <c r="Z240" s="1">
        <v>0</v>
      </c>
      <c r="AA240" s="1">
        <v>0</v>
      </c>
      <c r="AB240" s="1">
        <v>5.37</v>
      </c>
      <c r="AC240" s="1">
        <v>0</v>
      </c>
      <c r="AD240" s="1">
        <v>2.16</v>
      </c>
      <c r="AE240" s="1">
        <v>0</v>
      </c>
      <c r="AF240" s="1">
        <v>65.97</v>
      </c>
      <c r="AG240" s="1">
        <v>0</v>
      </c>
      <c r="AH240" s="1">
        <v>225</v>
      </c>
      <c r="AI240" s="1">
        <v>400</v>
      </c>
      <c r="AJ240" s="1">
        <v>0</v>
      </c>
      <c r="AK240" s="1">
        <v>625</v>
      </c>
      <c r="AL240" s="1">
        <v>0</v>
      </c>
      <c r="AM240" s="1">
        <v>0.57999999999999996</v>
      </c>
      <c r="AN240" s="1">
        <v>13.28</v>
      </c>
      <c r="AO240" s="1">
        <v>0</v>
      </c>
      <c r="AP240" s="1">
        <v>13.86</v>
      </c>
      <c r="AQ240" s="1">
        <v>10</v>
      </c>
      <c r="AR240" s="1">
        <v>0</v>
      </c>
      <c r="AS240" s="1">
        <v>1.1000000000000001</v>
      </c>
    </row>
    <row r="241" spans="1:45" x14ac:dyDescent="0.2">
      <c r="A241" s="2" t="s">
        <v>919</v>
      </c>
      <c r="B241" s="5" t="s">
        <v>497</v>
      </c>
      <c r="C241" s="1" t="s">
        <v>919</v>
      </c>
      <c r="D241" s="1" t="s">
        <v>1302</v>
      </c>
      <c r="E241" s="1">
        <v>0</v>
      </c>
      <c r="F241" s="1">
        <v>18</v>
      </c>
      <c r="G241" s="1">
        <v>11</v>
      </c>
      <c r="H241" s="1">
        <v>2</v>
      </c>
      <c r="I241" s="1">
        <v>5</v>
      </c>
      <c r="J241" s="1">
        <v>11</v>
      </c>
      <c r="K241" s="1">
        <v>0</v>
      </c>
      <c r="L241" s="1">
        <v>1.06</v>
      </c>
      <c r="M241" s="1">
        <v>551.9</v>
      </c>
      <c r="N241" s="1">
        <v>1.5</v>
      </c>
      <c r="O241" s="1">
        <v>49</v>
      </c>
      <c r="P241" s="1" t="s">
        <v>1130</v>
      </c>
      <c r="Q241" s="1">
        <v>7.56</v>
      </c>
      <c r="R241" s="1">
        <v>160.52000000000001</v>
      </c>
      <c r="S241" s="1">
        <v>22.5</v>
      </c>
      <c r="T241" s="1" t="s">
        <v>1180</v>
      </c>
      <c r="U241" s="1">
        <v>15</v>
      </c>
      <c r="V241" s="1">
        <v>0</v>
      </c>
      <c r="W241" s="1">
        <v>45.36</v>
      </c>
      <c r="X241" s="1">
        <v>0</v>
      </c>
      <c r="Y241" s="1">
        <v>9.48</v>
      </c>
      <c r="Z241" s="1">
        <v>0</v>
      </c>
      <c r="AA241" s="1">
        <v>0</v>
      </c>
      <c r="AB241" s="1">
        <v>8.68</v>
      </c>
      <c r="AC241" s="1">
        <v>0</v>
      </c>
      <c r="AD241" s="1">
        <v>7.39</v>
      </c>
      <c r="AE241" s="1">
        <v>0</v>
      </c>
      <c r="AF241" s="1">
        <v>74.44</v>
      </c>
      <c r="AG241" s="1">
        <v>100</v>
      </c>
      <c r="AH241" s="1">
        <v>75</v>
      </c>
      <c r="AI241" s="1">
        <v>225</v>
      </c>
      <c r="AJ241" s="1">
        <v>0</v>
      </c>
      <c r="AK241" s="1">
        <v>400</v>
      </c>
      <c r="AL241" s="1">
        <v>6.49</v>
      </c>
      <c r="AM241" s="1">
        <v>1.3</v>
      </c>
      <c r="AN241" s="1">
        <v>11.13</v>
      </c>
      <c r="AO241" s="1">
        <v>0</v>
      </c>
      <c r="AP241" s="1">
        <v>18.93</v>
      </c>
      <c r="AQ241" s="1">
        <v>9</v>
      </c>
      <c r="AR241" s="1">
        <v>4</v>
      </c>
      <c r="AS241" s="1">
        <v>2</v>
      </c>
    </row>
    <row r="242" spans="1:45" x14ac:dyDescent="0.2">
      <c r="A242" s="2" t="s">
        <v>920</v>
      </c>
      <c r="B242" s="5" t="s">
        <v>499</v>
      </c>
      <c r="C242" s="1" t="s">
        <v>920</v>
      </c>
      <c r="D242" s="1" t="s">
        <v>1302</v>
      </c>
      <c r="E242" s="1">
        <v>4</v>
      </c>
      <c r="F242" s="1">
        <v>12</v>
      </c>
      <c r="G242" s="1">
        <v>6</v>
      </c>
      <c r="H242" s="1">
        <v>1</v>
      </c>
      <c r="I242" s="1">
        <v>5</v>
      </c>
      <c r="J242" s="1">
        <v>10</v>
      </c>
      <c r="K242" s="1">
        <v>0</v>
      </c>
      <c r="L242" s="1">
        <v>1.06</v>
      </c>
      <c r="M242" s="1">
        <v>551.9</v>
      </c>
      <c r="N242" s="1">
        <v>1.5</v>
      </c>
      <c r="O242" s="1">
        <v>49</v>
      </c>
      <c r="P242" s="1" t="s">
        <v>1130</v>
      </c>
      <c r="Q242" s="1">
        <v>0</v>
      </c>
      <c r="R242" s="1">
        <v>-1</v>
      </c>
      <c r="S242" s="1">
        <v>25</v>
      </c>
      <c r="T242" s="1" t="s">
        <v>1126</v>
      </c>
      <c r="U242" s="1">
        <v>5</v>
      </c>
      <c r="V242" s="1">
        <v>0</v>
      </c>
      <c r="W242" s="1">
        <v>35.71</v>
      </c>
      <c r="X242" s="1">
        <v>0</v>
      </c>
      <c r="Y242" s="1">
        <v>0</v>
      </c>
      <c r="Z242" s="1">
        <v>0</v>
      </c>
      <c r="AA242" s="1">
        <v>67.36</v>
      </c>
      <c r="AB242" s="1">
        <v>0</v>
      </c>
      <c r="AC242" s="1">
        <v>0</v>
      </c>
      <c r="AD242" s="1">
        <v>0</v>
      </c>
      <c r="AE242" s="1">
        <v>0</v>
      </c>
      <c r="AF242" s="1">
        <v>32.64</v>
      </c>
      <c r="AG242" s="1">
        <v>600</v>
      </c>
      <c r="AH242" s="1">
        <v>100</v>
      </c>
      <c r="AI242" s="1">
        <v>150</v>
      </c>
      <c r="AJ242" s="1">
        <v>0</v>
      </c>
      <c r="AK242" s="1">
        <v>850</v>
      </c>
      <c r="AL242" s="1">
        <v>8.7899999999999991</v>
      </c>
      <c r="AM242" s="1">
        <v>5.2</v>
      </c>
      <c r="AN242" s="1">
        <v>10.32</v>
      </c>
      <c r="AO242" s="1">
        <v>0</v>
      </c>
      <c r="AP242" s="1">
        <v>24.31</v>
      </c>
      <c r="AQ242" s="1">
        <v>9</v>
      </c>
      <c r="AR242" s="1">
        <v>4</v>
      </c>
      <c r="AS242" s="1">
        <v>2</v>
      </c>
    </row>
    <row r="243" spans="1:45" x14ac:dyDescent="0.2">
      <c r="A243" s="2" t="s">
        <v>921</v>
      </c>
      <c r="B243" s="5" t="s">
        <v>501</v>
      </c>
      <c r="C243" s="1" t="s">
        <v>921</v>
      </c>
      <c r="D243" s="1" t="s">
        <v>1303</v>
      </c>
      <c r="E243" s="1">
        <v>5</v>
      </c>
      <c r="F243" s="1">
        <v>12</v>
      </c>
      <c r="G243" s="1">
        <v>6</v>
      </c>
      <c r="H243" s="1">
        <v>1</v>
      </c>
      <c r="I243" s="1">
        <v>5</v>
      </c>
      <c r="J243" s="1">
        <v>9</v>
      </c>
      <c r="K243" s="1">
        <v>1</v>
      </c>
      <c r="L243" s="1">
        <v>2.71</v>
      </c>
      <c r="M243" s="1">
        <v>769.4</v>
      </c>
      <c r="N243" s="1">
        <v>1.3</v>
      </c>
      <c r="O243" s="1">
        <v>17</v>
      </c>
      <c r="P243" s="1" t="s">
        <v>1149</v>
      </c>
      <c r="Q243" s="1">
        <v>0</v>
      </c>
      <c r="R243" s="1">
        <v>-1</v>
      </c>
      <c r="S243" s="1">
        <v>25</v>
      </c>
      <c r="T243" s="1" t="s">
        <v>1180</v>
      </c>
      <c r="U243" s="1">
        <v>15</v>
      </c>
      <c r="V243" s="1">
        <v>0</v>
      </c>
      <c r="W243" s="1">
        <v>2.5</v>
      </c>
      <c r="X243" s="1">
        <v>0</v>
      </c>
      <c r="Y243" s="1">
        <v>0.7</v>
      </c>
      <c r="Z243" s="1">
        <v>0</v>
      </c>
      <c r="AA243" s="1">
        <v>99.3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2275</v>
      </c>
      <c r="AH243" s="1">
        <v>2400</v>
      </c>
      <c r="AI243" s="1">
        <v>25</v>
      </c>
      <c r="AJ243" s="1">
        <v>0</v>
      </c>
      <c r="AK243" s="1">
        <v>4700</v>
      </c>
      <c r="AL243" s="1">
        <v>8.65</v>
      </c>
      <c r="AM243" s="1">
        <v>7.25</v>
      </c>
      <c r="AN243" s="1">
        <v>0.03</v>
      </c>
      <c r="AO243" s="1">
        <v>0</v>
      </c>
      <c r="AP243" s="1">
        <v>15.94</v>
      </c>
      <c r="AQ243" s="1">
        <v>0</v>
      </c>
      <c r="AR243" s="1">
        <v>0</v>
      </c>
      <c r="AS243" s="1">
        <v>1</v>
      </c>
    </row>
    <row r="244" spans="1:45" x14ac:dyDescent="0.2">
      <c r="A244" s="2" t="s">
        <v>922</v>
      </c>
      <c r="B244" s="5" t="s">
        <v>503</v>
      </c>
      <c r="C244" s="1" t="s">
        <v>922</v>
      </c>
      <c r="D244" s="1" t="s">
        <v>1304</v>
      </c>
      <c r="E244" s="1">
        <v>3</v>
      </c>
      <c r="F244" s="1">
        <v>19</v>
      </c>
      <c r="G244" s="1">
        <v>10</v>
      </c>
      <c r="H244" s="1">
        <v>4</v>
      </c>
      <c r="I244" s="1">
        <v>5</v>
      </c>
      <c r="J244" s="1">
        <v>8</v>
      </c>
      <c r="K244" s="1">
        <v>1</v>
      </c>
      <c r="L244" s="1">
        <v>3.8</v>
      </c>
      <c r="M244" s="1">
        <v>990.1</v>
      </c>
      <c r="N244" s="1">
        <v>1.4</v>
      </c>
      <c r="O244" s="1">
        <v>112</v>
      </c>
      <c r="P244" s="1" t="s">
        <v>1128</v>
      </c>
      <c r="Q244" s="1">
        <v>6.36</v>
      </c>
      <c r="R244" s="1">
        <v>283.37</v>
      </c>
      <c r="S244" s="1">
        <v>22.5</v>
      </c>
      <c r="T244" s="1" t="s">
        <v>1180</v>
      </c>
      <c r="U244" s="1">
        <v>15</v>
      </c>
      <c r="V244" s="1">
        <v>0</v>
      </c>
      <c r="W244" s="1">
        <v>35.71</v>
      </c>
      <c r="X244" s="1">
        <v>0</v>
      </c>
      <c r="Y244" s="1">
        <v>0</v>
      </c>
      <c r="Z244" s="1">
        <v>0</v>
      </c>
      <c r="AA244" s="1">
        <v>32.11</v>
      </c>
      <c r="AB244" s="1">
        <v>0</v>
      </c>
      <c r="AC244" s="1">
        <v>0</v>
      </c>
      <c r="AD244" s="1">
        <v>67.89</v>
      </c>
      <c r="AE244" s="1">
        <v>0</v>
      </c>
      <c r="AF244" s="1">
        <v>0</v>
      </c>
      <c r="AG244" s="1">
        <v>225</v>
      </c>
      <c r="AH244" s="1">
        <v>275</v>
      </c>
      <c r="AI244" s="1">
        <v>150</v>
      </c>
      <c r="AJ244" s="1">
        <v>0</v>
      </c>
      <c r="AK244" s="1">
        <v>650</v>
      </c>
      <c r="AL244" s="1">
        <v>0.85</v>
      </c>
      <c r="AM244" s="1">
        <v>21.26</v>
      </c>
      <c r="AN244" s="1">
        <v>0.53</v>
      </c>
      <c r="AO244" s="1">
        <v>0</v>
      </c>
      <c r="AP244" s="1">
        <v>22.64</v>
      </c>
      <c r="AQ244" s="1">
        <v>4</v>
      </c>
      <c r="AR244" s="1">
        <v>0</v>
      </c>
      <c r="AS244" s="1">
        <v>1</v>
      </c>
    </row>
    <row r="245" spans="1:45" x14ac:dyDescent="0.2">
      <c r="A245" s="2" t="s">
        <v>923</v>
      </c>
      <c r="B245" s="5" t="s">
        <v>505</v>
      </c>
      <c r="C245" s="1" t="s">
        <v>923</v>
      </c>
      <c r="D245" s="1" t="s">
        <v>1304</v>
      </c>
      <c r="E245" s="1">
        <v>3</v>
      </c>
      <c r="F245" s="1">
        <v>17</v>
      </c>
      <c r="G245" s="1">
        <v>11</v>
      </c>
      <c r="H245" s="1">
        <v>2</v>
      </c>
      <c r="I245" s="1">
        <v>4</v>
      </c>
      <c r="J245" s="1">
        <v>14</v>
      </c>
      <c r="K245" s="1">
        <v>1</v>
      </c>
      <c r="L245" s="1">
        <v>3.8</v>
      </c>
      <c r="M245" s="1">
        <v>990.1</v>
      </c>
      <c r="N245" s="1">
        <v>1.4</v>
      </c>
      <c r="O245" s="1">
        <v>112</v>
      </c>
      <c r="P245" s="1" t="s">
        <v>1128</v>
      </c>
      <c r="Q245" s="1">
        <v>6.31</v>
      </c>
      <c r="R245" s="1">
        <v>246.18</v>
      </c>
      <c r="S245" s="1">
        <v>22.5</v>
      </c>
      <c r="T245" s="1" t="s">
        <v>1180</v>
      </c>
      <c r="U245" s="1">
        <v>15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100</v>
      </c>
      <c r="AE245" s="1">
        <v>0</v>
      </c>
      <c r="AF245" s="1">
        <v>0</v>
      </c>
      <c r="AG245" s="1">
        <v>0</v>
      </c>
      <c r="AH245" s="1">
        <v>150</v>
      </c>
      <c r="AI245" s="1">
        <v>0</v>
      </c>
      <c r="AJ245" s="1">
        <v>0</v>
      </c>
      <c r="AK245" s="1">
        <v>150</v>
      </c>
      <c r="AL245" s="1">
        <v>0</v>
      </c>
      <c r="AM245" s="1">
        <v>13.58</v>
      </c>
      <c r="AN245" s="1">
        <v>0</v>
      </c>
      <c r="AO245" s="1">
        <v>0</v>
      </c>
      <c r="AP245" s="1">
        <v>13.58</v>
      </c>
      <c r="AQ245" s="1">
        <v>1</v>
      </c>
      <c r="AR245" s="1">
        <v>0</v>
      </c>
      <c r="AS245" s="1">
        <v>1.4</v>
      </c>
    </row>
    <row r="246" spans="1:45" x14ac:dyDescent="0.2">
      <c r="A246" s="6" t="s">
        <v>924</v>
      </c>
      <c r="B246" s="5" t="s">
        <v>507</v>
      </c>
      <c r="C246" s="1" t="s">
        <v>924</v>
      </c>
      <c r="D246" s="1" t="s">
        <v>1304</v>
      </c>
      <c r="E246" s="1">
        <v>1</v>
      </c>
      <c r="F246" s="1">
        <v>16</v>
      </c>
      <c r="G246" s="1">
        <v>7</v>
      </c>
      <c r="H246" s="1">
        <v>3</v>
      </c>
      <c r="I246" s="1">
        <v>6</v>
      </c>
      <c r="J246" s="1">
        <v>9</v>
      </c>
      <c r="K246" s="1">
        <v>1</v>
      </c>
      <c r="L246" s="1">
        <v>3.8</v>
      </c>
      <c r="M246" s="1">
        <v>990.1</v>
      </c>
      <c r="N246" s="1">
        <v>1.4</v>
      </c>
      <c r="O246" s="1">
        <v>112</v>
      </c>
      <c r="P246" s="1" t="s">
        <v>1128</v>
      </c>
      <c r="Q246" s="1">
        <v>0</v>
      </c>
      <c r="R246" s="1">
        <v>-1</v>
      </c>
      <c r="S246" s="1">
        <v>25</v>
      </c>
      <c r="T246" s="1" t="s">
        <v>1180</v>
      </c>
      <c r="U246" s="1">
        <v>15</v>
      </c>
      <c r="V246" s="1">
        <v>0</v>
      </c>
      <c r="W246" s="1">
        <v>2.5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98.61</v>
      </c>
      <c r="AE246" s="1">
        <v>1.4</v>
      </c>
      <c r="AF246" s="1">
        <v>0</v>
      </c>
      <c r="AG246" s="1">
        <v>0</v>
      </c>
      <c r="AH246" s="1">
        <v>0</v>
      </c>
      <c r="AI246" s="1">
        <v>50</v>
      </c>
      <c r="AJ246" s="1">
        <v>0</v>
      </c>
      <c r="AK246" s="1">
        <v>50</v>
      </c>
      <c r="AL246" s="1">
        <v>0</v>
      </c>
      <c r="AM246" s="1">
        <v>0</v>
      </c>
      <c r="AN246" s="1">
        <v>27.09</v>
      </c>
      <c r="AO246" s="1">
        <v>0</v>
      </c>
      <c r="AP246" s="1">
        <v>27.09</v>
      </c>
      <c r="AQ246" s="1">
        <v>2</v>
      </c>
      <c r="AR246" s="1">
        <v>0</v>
      </c>
      <c r="AS246" s="1">
        <v>1</v>
      </c>
    </row>
    <row r="247" spans="1:45" x14ac:dyDescent="0.2">
      <c r="A247" s="2" t="s">
        <v>925</v>
      </c>
      <c r="B247" s="5" t="s">
        <v>509</v>
      </c>
      <c r="C247" s="1" t="s">
        <v>925</v>
      </c>
      <c r="D247" s="1" t="s">
        <v>1305</v>
      </c>
      <c r="E247" s="1">
        <v>3</v>
      </c>
      <c r="F247" s="1">
        <v>7</v>
      </c>
      <c r="G247" s="1">
        <v>0</v>
      </c>
      <c r="H247" s="1">
        <v>0</v>
      </c>
      <c r="I247" s="1">
        <v>7</v>
      </c>
      <c r="J247" s="1">
        <v>30</v>
      </c>
      <c r="K247" s="1">
        <v>3</v>
      </c>
      <c r="L247" s="1">
        <v>0.15</v>
      </c>
      <c r="M247" s="1">
        <v>182.9</v>
      </c>
      <c r="N247" s="1">
        <v>1.3</v>
      </c>
      <c r="O247" s="1">
        <v>38</v>
      </c>
      <c r="P247" s="1" t="s">
        <v>1141</v>
      </c>
      <c r="Q247" s="1">
        <v>0</v>
      </c>
      <c r="R247" s="1">
        <v>-1</v>
      </c>
      <c r="S247" s="1">
        <v>30</v>
      </c>
      <c r="T247" s="1" t="s">
        <v>1180</v>
      </c>
      <c r="U247" s="1">
        <v>15</v>
      </c>
      <c r="V247" s="1">
        <v>0</v>
      </c>
      <c r="W247" s="1">
        <v>100</v>
      </c>
      <c r="X247" s="1">
        <v>5.4</v>
      </c>
      <c r="Y247" s="1">
        <v>32.04</v>
      </c>
      <c r="Z247" s="1">
        <v>0</v>
      </c>
      <c r="AA247" s="1">
        <v>0</v>
      </c>
      <c r="AB247" s="1">
        <v>32.36</v>
      </c>
      <c r="AC247" s="1">
        <v>0</v>
      </c>
      <c r="AD247" s="1">
        <v>21.69</v>
      </c>
      <c r="AE247" s="1">
        <v>8.51</v>
      </c>
      <c r="AF247" s="1">
        <v>0</v>
      </c>
      <c r="AG247" s="1">
        <v>425</v>
      </c>
      <c r="AH247" s="1">
        <v>25</v>
      </c>
      <c r="AI247" s="1">
        <v>0</v>
      </c>
      <c r="AJ247" s="1">
        <v>0</v>
      </c>
      <c r="AK247" s="1">
        <v>450</v>
      </c>
      <c r="AL247" s="1">
        <v>9.89</v>
      </c>
      <c r="AM247" s="1">
        <v>1.77</v>
      </c>
      <c r="AN247" s="1">
        <v>0</v>
      </c>
      <c r="AO247" s="1">
        <v>0</v>
      </c>
      <c r="AP247" s="1">
        <v>11.66</v>
      </c>
      <c r="AQ247" s="1">
        <v>1</v>
      </c>
      <c r="AR247" s="1">
        <v>4</v>
      </c>
      <c r="AS247" s="1">
        <v>2</v>
      </c>
    </row>
    <row r="248" spans="1:45" x14ac:dyDescent="0.2">
      <c r="A248" s="6" t="s">
        <v>926</v>
      </c>
      <c r="B248" s="5" t="s">
        <v>511</v>
      </c>
      <c r="C248" s="1" t="s">
        <v>926</v>
      </c>
      <c r="D248" s="1" t="s">
        <v>1306</v>
      </c>
      <c r="E248" s="1">
        <v>1</v>
      </c>
      <c r="F248" s="1">
        <v>22</v>
      </c>
      <c r="G248" s="1">
        <v>2</v>
      </c>
      <c r="H248" s="1">
        <v>4</v>
      </c>
      <c r="I248" s="1">
        <v>16</v>
      </c>
      <c r="J248" s="1">
        <v>11</v>
      </c>
      <c r="K248" s="1">
        <v>4</v>
      </c>
      <c r="L248" s="1">
        <v>3.48</v>
      </c>
      <c r="M248" s="1">
        <v>964.3</v>
      </c>
      <c r="N248" s="1">
        <v>1.5</v>
      </c>
      <c r="O248" s="1">
        <v>108</v>
      </c>
      <c r="P248" s="1" t="s">
        <v>1128</v>
      </c>
      <c r="Q248" s="1">
        <v>7.77</v>
      </c>
      <c r="R248" s="1">
        <v>199</v>
      </c>
      <c r="S248" s="1">
        <v>35</v>
      </c>
      <c r="T248" s="1" t="s">
        <v>1146</v>
      </c>
      <c r="U248" s="1">
        <v>15</v>
      </c>
      <c r="V248" s="1" t="s">
        <v>1147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100</v>
      </c>
      <c r="AE248" s="1">
        <v>0</v>
      </c>
      <c r="AF248" s="1">
        <v>0</v>
      </c>
      <c r="AG248" s="1">
        <v>0</v>
      </c>
      <c r="AH248" s="1">
        <v>200</v>
      </c>
      <c r="AI248" s="1">
        <v>0</v>
      </c>
      <c r="AJ248" s="1">
        <v>0</v>
      </c>
      <c r="AK248" s="1">
        <v>200</v>
      </c>
      <c r="AL248" s="1">
        <v>0</v>
      </c>
      <c r="AM248" s="1">
        <v>12.53</v>
      </c>
      <c r="AN248" s="1">
        <v>0</v>
      </c>
      <c r="AO248" s="1">
        <v>0</v>
      </c>
      <c r="AP248" s="1">
        <v>12.53</v>
      </c>
      <c r="AQ248" s="1">
        <v>4</v>
      </c>
      <c r="AR248" s="1">
        <v>0</v>
      </c>
      <c r="AS248" s="1">
        <v>1</v>
      </c>
    </row>
    <row r="249" spans="1:45" x14ac:dyDescent="0.2">
      <c r="A249" s="6" t="s">
        <v>927</v>
      </c>
      <c r="B249" s="5" t="s">
        <v>513</v>
      </c>
      <c r="C249" s="1" t="s">
        <v>927</v>
      </c>
      <c r="D249" s="1" t="s">
        <v>1307</v>
      </c>
      <c r="E249" s="1">
        <v>4</v>
      </c>
      <c r="F249" s="1">
        <v>11</v>
      </c>
      <c r="G249" s="1">
        <v>4</v>
      </c>
      <c r="H249" s="1">
        <v>1</v>
      </c>
      <c r="I249" s="1">
        <v>6</v>
      </c>
      <c r="J249" s="1">
        <v>14</v>
      </c>
      <c r="K249" s="1">
        <v>0</v>
      </c>
      <c r="L249" s="1">
        <v>2.06</v>
      </c>
      <c r="M249" s="1">
        <v>735.1</v>
      </c>
      <c r="N249" s="1">
        <v>1.4</v>
      </c>
      <c r="O249" s="1">
        <v>108</v>
      </c>
      <c r="P249" s="1" t="s">
        <v>1128</v>
      </c>
      <c r="Q249" s="1">
        <v>0</v>
      </c>
      <c r="R249" s="1">
        <v>-1</v>
      </c>
      <c r="S249" s="1">
        <v>37.5</v>
      </c>
      <c r="T249" s="1" t="s">
        <v>1126</v>
      </c>
      <c r="U249" s="1">
        <v>15</v>
      </c>
      <c r="V249" s="1">
        <v>0</v>
      </c>
      <c r="W249" s="1">
        <v>2.5</v>
      </c>
      <c r="X249" s="1">
        <v>0</v>
      </c>
      <c r="Y249" s="1">
        <v>1.4</v>
      </c>
      <c r="Z249" s="1">
        <v>0</v>
      </c>
      <c r="AA249" s="1">
        <v>0</v>
      </c>
      <c r="AB249" s="1">
        <v>0</v>
      </c>
      <c r="AC249" s="1">
        <v>0</v>
      </c>
      <c r="AD249" s="1">
        <v>98.61</v>
      </c>
      <c r="AE249" s="1">
        <v>0</v>
      </c>
      <c r="AF249" s="1">
        <v>0</v>
      </c>
      <c r="AG249" s="1">
        <v>0</v>
      </c>
      <c r="AH249" s="1">
        <v>275</v>
      </c>
      <c r="AI249" s="1">
        <v>25</v>
      </c>
      <c r="AJ249" s="1">
        <v>0</v>
      </c>
      <c r="AK249" s="1">
        <v>300</v>
      </c>
      <c r="AL249" s="1">
        <v>0</v>
      </c>
      <c r="AM249" s="1">
        <v>25.41</v>
      </c>
      <c r="AN249" s="1">
        <v>4.5199999999999996</v>
      </c>
      <c r="AO249" s="1">
        <v>0</v>
      </c>
      <c r="AP249" s="1">
        <v>29.94</v>
      </c>
      <c r="AQ249" s="1">
        <v>8</v>
      </c>
      <c r="AR249" s="1">
        <v>0</v>
      </c>
      <c r="AS249" s="1">
        <v>1</v>
      </c>
    </row>
    <row r="250" spans="1:45" x14ac:dyDescent="0.2">
      <c r="A250" s="2" t="s">
        <v>928</v>
      </c>
      <c r="B250" s="5" t="s">
        <v>515</v>
      </c>
      <c r="C250" s="1" t="s">
        <v>928</v>
      </c>
      <c r="D250" s="1" t="s">
        <v>1308</v>
      </c>
      <c r="E250" s="1">
        <v>4</v>
      </c>
      <c r="F250" s="1">
        <v>23</v>
      </c>
      <c r="G250" s="1">
        <v>8</v>
      </c>
      <c r="H250" s="1">
        <v>0</v>
      </c>
      <c r="I250" s="1">
        <v>15</v>
      </c>
      <c r="J250" s="1">
        <v>14</v>
      </c>
      <c r="K250" s="1">
        <v>3</v>
      </c>
      <c r="L250" s="1">
        <v>0.36</v>
      </c>
      <c r="M250" s="1">
        <v>352.1</v>
      </c>
      <c r="N250" s="1">
        <v>1.6</v>
      </c>
      <c r="O250" s="1">
        <v>42</v>
      </c>
      <c r="P250" s="1" t="s">
        <v>1128</v>
      </c>
      <c r="Q250" s="1">
        <v>10.62</v>
      </c>
      <c r="R250" s="1">
        <v>306.45999999999998</v>
      </c>
      <c r="S250" s="1">
        <v>5</v>
      </c>
      <c r="T250" s="1" t="s">
        <v>1180</v>
      </c>
      <c r="U250" s="1">
        <v>15</v>
      </c>
      <c r="V250" s="1">
        <v>0</v>
      </c>
      <c r="W250" s="1">
        <v>45.36</v>
      </c>
      <c r="X250" s="1">
        <v>0</v>
      </c>
      <c r="Y250" s="1">
        <v>41.81</v>
      </c>
      <c r="Z250" s="1">
        <v>1.46</v>
      </c>
      <c r="AA250" s="1">
        <v>0</v>
      </c>
      <c r="AB250" s="1">
        <v>0</v>
      </c>
      <c r="AC250" s="1">
        <v>0</v>
      </c>
      <c r="AD250" s="1">
        <v>55.06</v>
      </c>
      <c r="AE250" s="1">
        <v>0</v>
      </c>
      <c r="AF250" s="1">
        <v>1.67</v>
      </c>
      <c r="AG250" s="1">
        <v>0</v>
      </c>
      <c r="AH250" s="1">
        <v>550</v>
      </c>
      <c r="AI250" s="1">
        <v>200</v>
      </c>
      <c r="AJ250" s="1">
        <v>0</v>
      </c>
      <c r="AK250" s="1">
        <v>750</v>
      </c>
      <c r="AL250" s="1">
        <v>0</v>
      </c>
      <c r="AM250" s="1">
        <v>4.72</v>
      </c>
      <c r="AN250" s="1">
        <v>3.45</v>
      </c>
      <c r="AO250" s="1">
        <v>0</v>
      </c>
      <c r="AP250" s="1">
        <v>8.17</v>
      </c>
      <c r="AQ250" s="1">
        <v>6</v>
      </c>
      <c r="AR250" s="1">
        <v>0</v>
      </c>
      <c r="AS250" s="1">
        <v>2.2000000000000002</v>
      </c>
    </row>
    <row r="251" spans="1:45" x14ac:dyDescent="0.2">
      <c r="A251" s="2" t="s">
        <v>929</v>
      </c>
      <c r="B251" s="5" t="s">
        <v>517</v>
      </c>
      <c r="C251" s="1" t="s">
        <v>929</v>
      </c>
      <c r="D251" s="1" t="s">
        <v>1309</v>
      </c>
      <c r="E251" s="1">
        <v>2</v>
      </c>
      <c r="F251" s="1">
        <v>34</v>
      </c>
      <c r="G251" s="1">
        <v>13</v>
      </c>
      <c r="H251" s="1">
        <v>5</v>
      </c>
      <c r="I251" s="1">
        <v>16</v>
      </c>
      <c r="J251" s="1">
        <v>4</v>
      </c>
      <c r="K251" s="1">
        <v>2</v>
      </c>
      <c r="L251" s="1">
        <v>0.93</v>
      </c>
      <c r="M251" s="1">
        <v>612.29999999999995</v>
      </c>
      <c r="N251" s="1">
        <v>1.8</v>
      </c>
      <c r="O251" s="1">
        <v>5</v>
      </c>
      <c r="P251" s="1" t="s">
        <v>1186</v>
      </c>
      <c r="Q251" s="1">
        <v>0</v>
      </c>
      <c r="R251" s="1">
        <v>-1</v>
      </c>
      <c r="S251" s="1">
        <v>2.5</v>
      </c>
      <c r="T251" s="1" t="s">
        <v>1173</v>
      </c>
      <c r="U251" s="1">
        <v>-999</v>
      </c>
      <c r="V251" s="1" t="s">
        <v>1174</v>
      </c>
      <c r="W251" s="1">
        <v>16.79</v>
      </c>
      <c r="X251" s="1">
        <v>12.87</v>
      </c>
      <c r="Y251" s="1">
        <v>0</v>
      </c>
      <c r="Z251" s="1">
        <v>84.14</v>
      </c>
      <c r="AA251" s="1">
        <v>0</v>
      </c>
      <c r="AB251" s="1">
        <v>3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175</v>
      </c>
      <c r="AJ251" s="1">
        <v>175</v>
      </c>
      <c r="AK251" s="1">
        <v>350</v>
      </c>
      <c r="AL251" s="1">
        <v>0</v>
      </c>
      <c r="AM251" s="1">
        <v>0</v>
      </c>
      <c r="AN251" s="1">
        <v>0.38</v>
      </c>
      <c r="AO251" s="1">
        <v>6.01</v>
      </c>
      <c r="AP251" s="1">
        <v>6.4</v>
      </c>
      <c r="AQ251" s="1">
        <v>4</v>
      </c>
      <c r="AR251" s="1">
        <v>0</v>
      </c>
      <c r="AS251" s="1">
        <v>2</v>
      </c>
    </row>
    <row r="252" spans="1:45" x14ac:dyDescent="0.2">
      <c r="A252" s="6" t="s">
        <v>930</v>
      </c>
      <c r="B252" s="5" t="s">
        <v>519</v>
      </c>
      <c r="C252" s="1" t="s">
        <v>930</v>
      </c>
      <c r="D252" s="1" t="s">
        <v>1310</v>
      </c>
      <c r="E252" s="1">
        <v>5</v>
      </c>
      <c r="F252" s="1">
        <v>32</v>
      </c>
      <c r="G252" s="1">
        <v>13</v>
      </c>
      <c r="H252" s="1">
        <v>2</v>
      </c>
      <c r="I252" s="1">
        <v>17</v>
      </c>
      <c r="J252" s="1">
        <v>11</v>
      </c>
      <c r="K252" s="1">
        <v>1</v>
      </c>
      <c r="L252" s="1">
        <v>0.96</v>
      </c>
      <c r="M252" s="1">
        <v>497.1</v>
      </c>
      <c r="N252" s="1">
        <v>1.4</v>
      </c>
      <c r="O252" s="1">
        <v>7</v>
      </c>
      <c r="P252" s="1" t="s">
        <v>1100</v>
      </c>
      <c r="Q252" s="1">
        <v>9.08</v>
      </c>
      <c r="R252" s="1">
        <v>100.22</v>
      </c>
      <c r="S252" s="1">
        <v>7.5</v>
      </c>
      <c r="T252" s="1" t="s">
        <v>1180</v>
      </c>
      <c r="U252" s="1">
        <v>15</v>
      </c>
      <c r="V252" s="1">
        <v>0</v>
      </c>
      <c r="W252" s="1">
        <v>52.5</v>
      </c>
      <c r="X252" s="1">
        <v>58.54</v>
      </c>
      <c r="Y252" s="1">
        <v>16.11</v>
      </c>
      <c r="Z252" s="1">
        <v>0</v>
      </c>
      <c r="AA252" s="1">
        <v>0</v>
      </c>
      <c r="AB252" s="1">
        <v>15.76</v>
      </c>
      <c r="AC252" s="1">
        <v>0</v>
      </c>
      <c r="AD252" s="1">
        <v>9.59</v>
      </c>
      <c r="AE252" s="1">
        <v>0</v>
      </c>
      <c r="AF252" s="1">
        <v>0</v>
      </c>
      <c r="AG252" s="1">
        <v>350</v>
      </c>
      <c r="AH252" s="1">
        <v>67</v>
      </c>
      <c r="AI252" s="1">
        <v>100</v>
      </c>
      <c r="AJ252" s="1">
        <v>0</v>
      </c>
      <c r="AK252" s="1">
        <v>517</v>
      </c>
      <c r="AL252" s="1">
        <v>2.95</v>
      </c>
      <c r="AM252" s="1">
        <v>0.36</v>
      </c>
      <c r="AN252" s="1">
        <v>0.24</v>
      </c>
      <c r="AO252" s="1">
        <v>0</v>
      </c>
      <c r="AP252" s="1">
        <v>3.54</v>
      </c>
      <c r="AQ252" s="1">
        <v>1</v>
      </c>
      <c r="AR252" s="1">
        <v>0</v>
      </c>
      <c r="AS252" s="1">
        <v>2</v>
      </c>
    </row>
    <row r="253" spans="1:45" x14ac:dyDescent="0.2">
      <c r="A253" s="2" t="s">
        <v>931</v>
      </c>
      <c r="B253" s="5" t="s">
        <v>521</v>
      </c>
      <c r="C253" s="1" t="s">
        <v>931</v>
      </c>
      <c r="D253" s="1" t="s">
        <v>1311</v>
      </c>
      <c r="E253" s="1">
        <v>1</v>
      </c>
      <c r="F253" s="1">
        <v>25</v>
      </c>
      <c r="G253" s="1">
        <v>22</v>
      </c>
      <c r="H253" s="1">
        <v>1</v>
      </c>
      <c r="I253" s="1">
        <v>2</v>
      </c>
      <c r="J253" s="1">
        <v>17</v>
      </c>
      <c r="K253" s="1">
        <v>0</v>
      </c>
      <c r="L253" s="1">
        <v>0.03</v>
      </c>
      <c r="M253" s="1">
        <v>68.7</v>
      </c>
      <c r="N253" s="1">
        <v>1.1000000000000001</v>
      </c>
      <c r="O253" s="1">
        <v>58</v>
      </c>
      <c r="P253" s="1" t="s">
        <v>1130</v>
      </c>
      <c r="Q253" s="1">
        <v>5.7</v>
      </c>
      <c r="R253" s="1">
        <v>62.73</v>
      </c>
      <c r="S253" s="1">
        <v>7.5</v>
      </c>
      <c r="T253" s="1" t="s">
        <v>1146</v>
      </c>
      <c r="U253" s="1">
        <v>15</v>
      </c>
      <c r="V253" s="1" t="s">
        <v>1147</v>
      </c>
      <c r="W253" s="1">
        <v>52.5</v>
      </c>
      <c r="X253" s="1">
        <v>0</v>
      </c>
      <c r="Y253" s="1">
        <v>22.32</v>
      </c>
      <c r="Z253" s="1">
        <v>0</v>
      </c>
      <c r="AA253" s="1">
        <v>2.09</v>
      </c>
      <c r="AB253" s="1">
        <v>0</v>
      </c>
      <c r="AC253" s="1">
        <v>0</v>
      </c>
      <c r="AD253" s="1">
        <v>48.78</v>
      </c>
      <c r="AE253" s="1">
        <v>0</v>
      </c>
      <c r="AF253" s="1">
        <v>26.81</v>
      </c>
      <c r="AG253" s="1">
        <v>0</v>
      </c>
      <c r="AH253" s="1">
        <v>550</v>
      </c>
      <c r="AI253" s="1">
        <v>0</v>
      </c>
      <c r="AJ253" s="1">
        <v>0</v>
      </c>
      <c r="AK253" s="1">
        <v>550</v>
      </c>
      <c r="AL253" s="1">
        <v>0</v>
      </c>
      <c r="AM253" s="1">
        <v>18.649999999999999</v>
      </c>
      <c r="AN253" s="1">
        <v>0</v>
      </c>
      <c r="AO253" s="1">
        <v>0</v>
      </c>
      <c r="AP253" s="1">
        <v>18.649999999999999</v>
      </c>
      <c r="AQ253" s="1">
        <v>11</v>
      </c>
      <c r="AR253" s="1">
        <v>0</v>
      </c>
      <c r="AS253" s="1">
        <v>1</v>
      </c>
    </row>
    <row r="254" spans="1:45" x14ac:dyDescent="0.2">
      <c r="A254" s="2" t="s">
        <v>932</v>
      </c>
      <c r="B254" s="5" t="s">
        <v>523</v>
      </c>
      <c r="C254" s="1" t="s">
        <v>932</v>
      </c>
      <c r="D254" s="1" t="s">
        <v>1300</v>
      </c>
      <c r="E254" s="1">
        <v>0</v>
      </c>
      <c r="F254" s="1">
        <v>6</v>
      </c>
      <c r="G254" s="1">
        <v>5</v>
      </c>
      <c r="H254" s="1">
        <v>0</v>
      </c>
      <c r="I254" s="1">
        <v>1</v>
      </c>
      <c r="J254" s="1">
        <v>8</v>
      </c>
      <c r="K254" s="1">
        <v>0</v>
      </c>
      <c r="L254" s="1">
        <v>1.25</v>
      </c>
      <c r="M254" s="1">
        <v>503.4</v>
      </c>
      <c r="N254" s="1">
        <v>1.3</v>
      </c>
      <c r="O254" s="1">
        <v>6</v>
      </c>
      <c r="P254" s="1" t="s">
        <v>1100</v>
      </c>
      <c r="Q254" s="1">
        <v>2.82</v>
      </c>
      <c r="R254" s="1">
        <v>81.14</v>
      </c>
      <c r="S254" s="1">
        <v>7.5</v>
      </c>
      <c r="T254" s="1" t="s">
        <v>1146</v>
      </c>
      <c r="U254" s="1">
        <v>15</v>
      </c>
      <c r="V254" s="1" t="s">
        <v>1147</v>
      </c>
      <c r="W254" s="1">
        <v>7.14</v>
      </c>
      <c r="X254" s="1">
        <v>81.83</v>
      </c>
      <c r="Y254" s="1">
        <v>0</v>
      </c>
      <c r="Z254" s="1">
        <v>0</v>
      </c>
      <c r="AA254" s="1">
        <v>18.170000000000002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2200</v>
      </c>
      <c r="AH254" s="1">
        <v>0</v>
      </c>
      <c r="AI254" s="1">
        <v>0</v>
      </c>
      <c r="AJ254" s="1">
        <v>0</v>
      </c>
      <c r="AK254" s="1">
        <v>2200</v>
      </c>
      <c r="AL254" s="1">
        <v>1.3</v>
      </c>
      <c r="AM254" s="1">
        <v>0</v>
      </c>
      <c r="AN254" s="1">
        <v>0</v>
      </c>
      <c r="AO254" s="1">
        <v>0</v>
      </c>
      <c r="AP254" s="1">
        <v>1.3</v>
      </c>
      <c r="AQ254" s="1">
        <v>0</v>
      </c>
      <c r="AR254" s="1">
        <v>0</v>
      </c>
      <c r="AS254" s="1">
        <v>1</v>
      </c>
    </row>
    <row r="255" spans="1:45" x14ac:dyDescent="0.2">
      <c r="A255" s="2" t="s">
        <v>933</v>
      </c>
      <c r="B255" s="5" t="s">
        <v>525</v>
      </c>
      <c r="C255" s="1" t="s">
        <v>933</v>
      </c>
      <c r="D255" s="1" t="s">
        <v>1312</v>
      </c>
      <c r="E255" s="1">
        <v>2</v>
      </c>
      <c r="F255" s="1">
        <v>10</v>
      </c>
      <c r="G255" s="1">
        <v>2</v>
      </c>
      <c r="H255" s="1">
        <v>0</v>
      </c>
      <c r="I255" s="1">
        <v>8</v>
      </c>
      <c r="J255" s="1">
        <v>11</v>
      </c>
      <c r="K255" s="1">
        <v>2</v>
      </c>
      <c r="L255" s="1">
        <v>0.47</v>
      </c>
      <c r="M255" s="1">
        <v>298.7</v>
      </c>
      <c r="N255" s="1">
        <v>1.2</v>
      </c>
      <c r="O255" s="1">
        <v>34</v>
      </c>
      <c r="P255" s="1" t="s">
        <v>1141</v>
      </c>
      <c r="Q255" s="1">
        <v>24.43</v>
      </c>
      <c r="R255" s="1">
        <v>197.18</v>
      </c>
      <c r="S255" s="1">
        <v>10</v>
      </c>
      <c r="T255" s="1" t="s">
        <v>1173</v>
      </c>
      <c r="U255" s="1">
        <v>-999</v>
      </c>
      <c r="V255" s="1" t="s">
        <v>1174</v>
      </c>
      <c r="W255" s="1">
        <v>16.79</v>
      </c>
      <c r="X255" s="1">
        <v>0</v>
      </c>
      <c r="Y255" s="1">
        <v>16.14</v>
      </c>
      <c r="Z255" s="1">
        <v>0</v>
      </c>
      <c r="AA255" s="1">
        <v>0</v>
      </c>
      <c r="AB255" s="1">
        <v>81</v>
      </c>
      <c r="AC255" s="1">
        <v>0</v>
      </c>
      <c r="AD255" s="1">
        <v>2.86</v>
      </c>
      <c r="AE255" s="1">
        <v>0</v>
      </c>
      <c r="AF255" s="1">
        <v>0</v>
      </c>
      <c r="AG255" s="1">
        <v>200</v>
      </c>
      <c r="AH255" s="1">
        <v>0</v>
      </c>
      <c r="AI255" s="1">
        <v>125</v>
      </c>
      <c r="AJ255" s="1">
        <v>250</v>
      </c>
      <c r="AK255" s="1">
        <v>575</v>
      </c>
      <c r="AL255" s="1">
        <v>4.96</v>
      </c>
      <c r="AM255" s="1">
        <v>0</v>
      </c>
      <c r="AN255" s="1">
        <v>15.95</v>
      </c>
      <c r="AO255" s="1">
        <v>3.42</v>
      </c>
      <c r="AP255" s="1">
        <v>24.34</v>
      </c>
      <c r="AQ255" s="1">
        <v>3</v>
      </c>
      <c r="AR255" s="1">
        <v>3</v>
      </c>
      <c r="AS255" s="1">
        <v>2</v>
      </c>
    </row>
    <row r="256" spans="1:45" x14ac:dyDescent="0.2">
      <c r="A256" s="2" t="s">
        <v>934</v>
      </c>
      <c r="B256" s="5" t="s">
        <v>527</v>
      </c>
      <c r="C256" s="1" t="s">
        <v>934</v>
      </c>
      <c r="D256" s="1" t="s">
        <v>1313</v>
      </c>
      <c r="E256" s="1">
        <v>0</v>
      </c>
      <c r="F256" s="1">
        <v>16</v>
      </c>
      <c r="G256" s="1">
        <v>6</v>
      </c>
      <c r="H256" s="1">
        <v>5</v>
      </c>
      <c r="I256" s="1">
        <v>5</v>
      </c>
      <c r="J256" s="1">
        <v>10</v>
      </c>
      <c r="K256" s="1">
        <v>0</v>
      </c>
      <c r="L256" s="1">
        <v>0.87</v>
      </c>
      <c r="M256" s="1">
        <v>385.9</v>
      </c>
      <c r="N256" s="1">
        <v>1.2</v>
      </c>
      <c r="O256" s="1">
        <v>3</v>
      </c>
      <c r="P256" s="1" t="s">
        <v>1149</v>
      </c>
      <c r="Q256" s="1">
        <v>10.36</v>
      </c>
      <c r="R256" s="1">
        <v>270.33999999999997</v>
      </c>
      <c r="S256" s="1">
        <v>17.5</v>
      </c>
      <c r="T256" s="1" t="s">
        <v>1126</v>
      </c>
      <c r="U256" s="1">
        <v>15</v>
      </c>
      <c r="V256" s="1">
        <v>0</v>
      </c>
      <c r="W256" s="1">
        <v>23.93</v>
      </c>
      <c r="X256" s="1">
        <v>0</v>
      </c>
      <c r="Y256" s="1">
        <v>0</v>
      </c>
      <c r="Z256" s="1">
        <v>0</v>
      </c>
      <c r="AA256" s="1">
        <v>71.48</v>
      </c>
      <c r="AB256" s="1">
        <v>0</v>
      </c>
      <c r="AC256" s="1">
        <v>0</v>
      </c>
      <c r="AD256" s="1">
        <v>28.52</v>
      </c>
      <c r="AE256" s="1">
        <v>0</v>
      </c>
      <c r="AF256" s="1">
        <v>0</v>
      </c>
      <c r="AG256" s="1">
        <v>1000</v>
      </c>
      <c r="AH256" s="1">
        <v>1200</v>
      </c>
      <c r="AI256" s="1">
        <v>0</v>
      </c>
      <c r="AJ256" s="1">
        <v>0</v>
      </c>
      <c r="AK256" s="1">
        <v>2200</v>
      </c>
      <c r="AL256" s="1">
        <v>1.2</v>
      </c>
      <c r="AM256" s="1">
        <v>18</v>
      </c>
      <c r="AN256" s="1">
        <v>0</v>
      </c>
      <c r="AO256" s="1">
        <v>0</v>
      </c>
      <c r="AP256" s="1">
        <v>19.2</v>
      </c>
      <c r="AQ256" s="1">
        <v>2</v>
      </c>
      <c r="AR256" s="1">
        <v>0</v>
      </c>
      <c r="AS256" s="1">
        <v>0</v>
      </c>
    </row>
    <row r="257" spans="1:45" x14ac:dyDescent="0.2">
      <c r="A257" s="2" t="s">
        <v>935</v>
      </c>
      <c r="B257" s="5" t="s">
        <v>529</v>
      </c>
      <c r="C257" s="1" t="s">
        <v>935</v>
      </c>
      <c r="D257" s="1" t="s">
        <v>1314</v>
      </c>
      <c r="E257" s="1">
        <v>0</v>
      </c>
      <c r="F257" s="1">
        <v>23</v>
      </c>
      <c r="G257" s="1">
        <v>14</v>
      </c>
      <c r="H257" s="1">
        <v>2</v>
      </c>
      <c r="I257" s="1">
        <v>7</v>
      </c>
      <c r="J257" s="1">
        <v>10</v>
      </c>
      <c r="K257" s="1">
        <v>1</v>
      </c>
      <c r="L257" s="1">
        <v>1.99</v>
      </c>
      <c r="M257" s="1">
        <v>707.5</v>
      </c>
      <c r="N257" s="1">
        <v>1.4</v>
      </c>
      <c r="O257" s="1">
        <v>97</v>
      </c>
      <c r="P257" s="1" t="s">
        <v>1128</v>
      </c>
      <c r="Q257" s="1">
        <v>16.8</v>
      </c>
      <c r="R257" s="1">
        <v>120.38</v>
      </c>
      <c r="S257" s="1">
        <v>17.5</v>
      </c>
      <c r="T257" s="1" t="s">
        <v>1146</v>
      </c>
      <c r="U257" s="1">
        <v>15</v>
      </c>
      <c r="V257" s="1" t="s">
        <v>1147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100</v>
      </c>
      <c r="AE257" s="1">
        <v>0</v>
      </c>
      <c r="AF257" s="1">
        <v>0</v>
      </c>
      <c r="AG257" s="1">
        <v>0</v>
      </c>
      <c r="AH257" s="1">
        <v>200</v>
      </c>
      <c r="AI257" s="1">
        <v>0</v>
      </c>
      <c r="AJ257" s="1">
        <v>0</v>
      </c>
      <c r="AK257" s="1">
        <v>200</v>
      </c>
      <c r="AL257" s="1">
        <v>0</v>
      </c>
      <c r="AM257" s="1">
        <v>20.85</v>
      </c>
      <c r="AN257" s="1">
        <v>0</v>
      </c>
      <c r="AO257" s="1">
        <v>0</v>
      </c>
      <c r="AP257" s="1">
        <v>20.85</v>
      </c>
      <c r="AQ257" s="1">
        <v>5</v>
      </c>
      <c r="AR257" s="1">
        <v>0</v>
      </c>
      <c r="AS257" s="1">
        <v>1.5</v>
      </c>
    </row>
    <row r="258" spans="1:45" x14ac:dyDescent="0.2">
      <c r="A258" s="2" t="s">
        <v>936</v>
      </c>
      <c r="B258" s="5" t="s">
        <v>531</v>
      </c>
      <c r="C258" s="1" t="s">
        <v>936</v>
      </c>
      <c r="D258" s="1" t="s">
        <v>1314</v>
      </c>
      <c r="E258" s="1">
        <v>2</v>
      </c>
      <c r="F258" s="1">
        <v>16</v>
      </c>
      <c r="G258" s="1">
        <v>7</v>
      </c>
      <c r="H258" s="1">
        <v>4</v>
      </c>
      <c r="I258" s="1">
        <v>5</v>
      </c>
      <c r="J258" s="1">
        <v>14</v>
      </c>
      <c r="K258" s="1">
        <v>0</v>
      </c>
      <c r="L258" s="1">
        <v>1.99</v>
      </c>
      <c r="M258" s="1">
        <v>707.5</v>
      </c>
      <c r="N258" s="1">
        <v>1.4</v>
      </c>
      <c r="O258" s="1">
        <v>97</v>
      </c>
      <c r="P258" s="1" t="s">
        <v>1128</v>
      </c>
      <c r="Q258" s="1">
        <v>9.5399999999999991</v>
      </c>
      <c r="R258" s="1">
        <v>138.38</v>
      </c>
      <c r="S258" s="1">
        <v>22.5</v>
      </c>
      <c r="T258" s="1" t="s">
        <v>1146</v>
      </c>
      <c r="U258" s="1">
        <v>15</v>
      </c>
      <c r="V258" s="1" t="s">
        <v>1147</v>
      </c>
      <c r="W258" s="1">
        <v>2.5</v>
      </c>
      <c r="X258" s="1">
        <v>0</v>
      </c>
      <c r="Y258" s="1">
        <v>0</v>
      </c>
      <c r="Z258" s="1">
        <v>0</v>
      </c>
      <c r="AA258" s="1">
        <v>3.73</v>
      </c>
      <c r="AB258" s="1">
        <v>0</v>
      </c>
      <c r="AC258" s="1">
        <v>0</v>
      </c>
      <c r="AD258" s="1">
        <v>96.27</v>
      </c>
      <c r="AE258" s="1">
        <v>0</v>
      </c>
      <c r="AF258" s="1">
        <v>0</v>
      </c>
      <c r="AG258" s="1">
        <v>200</v>
      </c>
      <c r="AH258" s="1">
        <v>525</v>
      </c>
      <c r="AI258" s="1">
        <v>75</v>
      </c>
      <c r="AJ258" s="1">
        <v>0</v>
      </c>
      <c r="AK258" s="1">
        <v>800</v>
      </c>
      <c r="AL258" s="1">
        <v>1.06</v>
      </c>
      <c r="AM258" s="1">
        <v>12.62</v>
      </c>
      <c r="AN258" s="1">
        <v>4.1399999999999997</v>
      </c>
      <c r="AO258" s="1">
        <v>0</v>
      </c>
      <c r="AP258" s="1">
        <v>17.82</v>
      </c>
      <c r="AQ258" s="1">
        <v>6</v>
      </c>
      <c r="AR258" s="1">
        <v>1</v>
      </c>
      <c r="AS258" s="1">
        <v>1.5</v>
      </c>
    </row>
    <row r="259" spans="1:45" x14ac:dyDescent="0.2">
      <c r="A259" s="6" t="s">
        <v>937</v>
      </c>
      <c r="B259" s="5" t="s">
        <v>533</v>
      </c>
      <c r="C259" s="1" t="s">
        <v>937</v>
      </c>
      <c r="D259" s="1" t="s">
        <v>1303</v>
      </c>
      <c r="E259" s="1">
        <v>3</v>
      </c>
      <c r="F259" s="1">
        <v>10</v>
      </c>
      <c r="G259" s="1">
        <v>3</v>
      </c>
      <c r="H259" s="1">
        <v>2</v>
      </c>
      <c r="I259" s="1">
        <v>5</v>
      </c>
      <c r="J259" s="1">
        <v>13</v>
      </c>
      <c r="K259" s="1">
        <v>3</v>
      </c>
      <c r="L259" s="1">
        <v>2.71</v>
      </c>
      <c r="M259" s="1">
        <v>769.4</v>
      </c>
      <c r="N259" s="1">
        <v>1.3</v>
      </c>
      <c r="O259" s="1">
        <v>17</v>
      </c>
      <c r="P259" s="1" t="s">
        <v>1149</v>
      </c>
      <c r="Q259" s="1">
        <v>0</v>
      </c>
      <c r="R259" s="1">
        <v>-1</v>
      </c>
      <c r="S259" s="1">
        <v>25</v>
      </c>
      <c r="T259" s="1" t="s">
        <v>1126</v>
      </c>
      <c r="U259" s="1">
        <v>5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100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1325</v>
      </c>
      <c r="AH259" s="1">
        <v>1725</v>
      </c>
      <c r="AI259" s="1">
        <v>150</v>
      </c>
      <c r="AJ259" s="1">
        <v>0</v>
      </c>
      <c r="AK259" s="1">
        <v>3200</v>
      </c>
      <c r="AL259" s="1">
        <v>5.49</v>
      </c>
      <c r="AM259" s="1">
        <v>5.73</v>
      </c>
      <c r="AN259" s="1">
        <v>0.46</v>
      </c>
      <c r="AO259" s="1">
        <v>0</v>
      </c>
      <c r="AP259" s="1">
        <v>11.68</v>
      </c>
      <c r="AQ259" s="1">
        <v>0</v>
      </c>
      <c r="AR259" s="1">
        <v>1</v>
      </c>
      <c r="AS259" s="1">
        <v>1.2</v>
      </c>
    </row>
    <row r="260" spans="1:45" x14ac:dyDescent="0.2">
      <c r="A260" s="2" t="s">
        <v>938</v>
      </c>
      <c r="B260" s="5" t="s">
        <v>535</v>
      </c>
      <c r="C260" s="1" t="s">
        <v>938</v>
      </c>
      <c r="D260" s="1" t="s">
        <v>1304</v>
      </c>
      <c r="E260" s="1">
        <v>0</v>
      </c>
      <c r="F260" s="1">
        <v>23</v>
      </c>
      <c r="G260" s="1">
        <v>14</v>
      </c>
      <c r="H260" s="1">
        <v>4</v>
      </c>
      <c r="I260" s="1">
        <v>5</v>
      </c>
      <c r="J260" s="1">
        <v>10</v>
      </c>
      <c r="K260" s="1">
        <v>3</v>
      </c>
      <c r="L260" s="1">
        <v>3.8</v>
      </c>
      <c r="M260" s="1">
        <v>990.1</v>
      </c>
      <c r="N260" s="1">
        <v>1.4</v>
      </c>
      <c r="O260" s="1">
        <v>112</v>
      </c>
      <c r="P260" s="1" t="s">
        <v>1128</v>
      </c>
      <c r="Q260" s="1">
        <v>0</v>
      </c>
      <c r="R260" s="1">
        <v>-1</v>
      </c>
      <c r="S260" s="1">
        <v>25</v>
      </c>
      <c r="T260" s="1" t="s">
        <v>1126</v>
      </c>
      <c r="U260" s="1">
        <v>5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100</v>
      </c>
      <c r="AE260" s="1">
        <v>0</v>
      </c>
      <c r="AF260" s="1">
        <v>0</v>
      </c>
      <c r="AG260" s="1">
        <v>0</v>
      </c>
      <c r="AH260" s="1">
        <v>225</v>
      </c>
      <c r="AI260" s="1">
        <v>25</v>
      </c>
      <c r="AJ260" s="1">
        <v>0</v>
      </c>
      <c r="AK260" s="1">
        <v>250</v>
      </c>
      <c r="AL260" s="1">
        <v>0</v>
      </c>
      <c r="AM260" s="1">
        <v>14.21</v>
      </c>
      <c r="AN260" s="1">
        <v>3.14</v>
      </c>
      <c r="AO260" s="1">
        <v>0</v>
      </c>
      <c r="AP260" s="1">
        <v>17.350000000000001</v>
      </c>
      <c r="AQ260" s="1">
        <v>5</v>
      </c>
      <c r="AR260" s="1">
        <v>0</v>
      </c>
      <c r="AS260" s="1">
        <v>1</v>
      </c>
    </row>
    <row r="261" spans="1:45" x14ac:dyDescent="0.2">
      <c r="A261" s="6" t="s">
        <v>939</v>
      </c>
      <c r="B261" s="5" t="s">
        <v>537</v>
      </c>
      <c r="C261" s="1" t="s">
        <v>939</v>
      </c>
      <c r="D261" s="1" t="s">
        <v>1315</v>
      </c>
      <c r="E261" s="1">
        <v>4</v>
      </c>
      <c r="F261" s="1">
        <v>10</v>
      </c>
      <c r="G261" s="1">
        <v>7</v>
      </c>
      <c r="H261" s="1">
        <v>1</v>
      </c>
      <c r="I261" s="1">
        <v>2</v>
      </c>
      <c r="J261" s="1">
        <v>15</v>
      </c>
      <c r="K261" s="1">
        <v>5</v>
      </c>
      <c r="L261" s="1">
        <v>0.68</v>
      </c>
      <c r="M261" s="1">
        <v>374.4</v>
      </c>
      <c r="N261" s="1">
        <v>1.3</v>
      </c>
      <c r="O261" s="1">
        <v>26</v>
      </c>
      <c r="P261" s="1" t="s">
        <v>1149</v>
      </c>
      <c r="Q261" s="1">
        <v>26.27</v>
      </c>
      <c r="R261" s="1">
        <v>203.3</v>
      </c>
      <c r="S261" s="1">
        <v>25</v>
      </c>
      <c r="T261" s="1" t="s">
        <v>1180</v>
      </c>
      <c r="U261" s="1">
        <v>15</v>
      </c>
      <c r="V261" s="1">
        <v>0</v>
      </c>
      <c r="W261" s="1">
        <v>2.5</v>
      </c>
      <c r="X261" s="1">
        <v>0</v>
      </c>
      <c r="Y261" s="1">
        <v>0</v>
      </c>
      <c r="Z261" s="1">
        <v>0</v>
      </c>
      <c r="AA261" s="1">
        <v>97</v>
      </c>
      <c r="AB261" s="1">
        <v>0</v>
      </c>
      <c r="AC261" s="1">
        <v>0</v>
      </c>
      <c r="AD261" s="1">
        <v>3</v>
      </c>
      <c r="AE261" s="1">
        <v>0</v>
      </c>
      <c r="AF261" s="1">
        <v>0</v>
      </c>
      <c r="AG261" s="1">
        <v>550</v>
      </c>
      <c r="AH261" s="1">
        <v>0</v>
      </c>
      <c r="AI261" s="1">
        <v>75</v>
      </c>
      <c r="AJ261" s="1">
        <v>0</v>
      </c>
      <c r="AK261" s="1">
        <v>625</v>
      </c>
      <c r="AL261" s="1">
        <v>19.149999999999999</v>
      </c>
      <c r="AM261" s="1">
        <v>0</v>
      </c>
      <c r="AN261" s="1">
        <v>0.05</v>
      </c>
      <c r="AO261" s="1">
        <v>0</v>
      </c>
      <c r="AP261" s="1">
        <v>19.2</v>
      </c>
      <c r="AQ261" s="1">
        <v>0</v>
      </c>
      <c r="AR261" s="1">
        <v>16</v>
      </c>
      <c r="AS261" s="1">
        <v>1.2</v>
      </c>
    </row>
    <row r="262" spans="1:45" x14ac:dyDescent="0.2">
      <c r="A262" s="2" t="s">
        <v>940</v>
      </c>
      <c r="B262" s="5" t="s">
        <v>539</v>
      </c>
      <c r="C262" s="1" t="s">
        <v>940</v>
      </c>
      <c r="D262" s="1" t="s">
        <v>1306</v>
      </c>
      <c r="E262" s="1">
        <v>2</v>
      </c>
      <c r="F262" s="1">
        <v>12</v>
      </c>
      <c r="G262" s="1">
        <v>6</v>
      </c>
      <c r="H262" s="1">
        <v>0</v>
      </c>
      <c r="I262" s="1">
        <v>6</v>
      </c>
      <c r="J262" s="1">
        <v>4</v>
      </c>
      <c r="K262" s="1">
        <v>1</v>
      </c>
      <c r="L262" s="1">
        <v>3.48</v>
      </c>
      <c r="M262" s="1">
        <v>964.3</v>
      </c>
      <c r="N262" s="1">
        <v>1.5</v>
      </c>
      <c r="O262" s="1">
        <v>108</v>
      </c>
      <c r="P262" s="1" t="s">
        <v>1128</v>
      </c>
      <c r="Q262" s="1">
        <v>40.700000000000003</v>
      </c>
      <c r="R262" s="1">
        <v>205.04</v>
      </c>
      <c r="S262" s="1">
        <v>32.5</v>
      </c>
      <c r="T262" s="1" t="s">
        <v>1180</v>
      </c>
      <c r="U262" s="1">
        <v>15</v>
      </c>
      <c r="V262" s="1">
        <v>0</v>
      </c>
      <c r="W262" s="1">
        <v>2.5</v>
      </c>
      <c r="X262" s="1">
        <v>3.7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96.3</v>
      </c>
      <c r="AE262" s="1">
        <v>0</v>
      </c>
      <c r="AF262" s="1">
        <v>0</v>
      </c>
      <c r="AG262" s="1">
        <v>0</v>
      </c>
      <c r="AH262" s="1">
        <v>475</v>
      </c>
      <c r="AI262" s="1">
        <v>0</v>
      </c>
      <c r="AJ262" s="1">
        <v>0</v>
      </c>
      <c r="AK262" s="1">
        <v>475</v>
      </c>
      <c r="AL262" s="1">
        <v>0</v>
      </c>
      <c r="AM262" s="1">
        <v>43.78</v>
      </c>
      <c r="AN262" s="1">
        <v>0</v>
      </c>
      <c r="AO262" s="1">
        <v>0</v>
      </c>
      <c r="AP262" s="1">
        <v>43.78</v>
      </c>
      <c r="AQ262" s="1">
        <v>9</v>
      </c>
      <c r="AR262" s="1">
        <v>0</v>
      </c>
      <c r="AS262" s="1">
        <v>1.1000000000000001</v>
      </c>
    </row>
    <row r="263" spans="1:45" x14ac:dyDescent="0.2">
      <c r="A263" s="2" t="s">
        <v>941</v>
      </c>
      <c r="B263" s="5" t="s">
        <v>541</v>
      </c>
      <c r="C263" s="1" t="s">
        <v>941</v>
      </c>
      <c r="D263" s="1" t="s">
        <v>1306</v>
      </c>
      <c r="E263" s="1">
        <v>1</v>
      </c>
      <c r="F263" s="1">
        <v>12</v>
      </c>
      <c r="G263" s="1">
        <v>7</v>
      </c>
      <c r="H263" s="1">
        <v>0</v>
      </c>
      <c r="I263" s="1">
        <v>5</v>
      </c>
      <c r="J263" s="1">
        <v>3</v>
      </c>
      <c r="K263" s="1">
        <v>1</v>
      </c>
      <c r="L263" s="1">
        <v>3.48</v>
      </c>
      <c r="M263" s="1">
        <v>964.3</v>
      </c>
      <c r="N263" s="1">
        <v>1.5</v>
      </c>
      <c r="O263" s="1">
        <v>108</v>
      </c>
      <c r="P263" s="1" t="s">
        <v>1128</v>
      </c>
      <c r="Q263" s="1">
        <v>7.88</v>
      </c>
      <c r="R263" s="1">
        <v>174.77</v>
      </c>
      <c r="S263" s="1">
        <v>35</v>
      </c>
      <c r="T263" s="1" t="s">
        <v>1316</v>
      </c>
      <c r="U263" s="1">
        <v>1</v>
      </c>
      <c r="V263" s="1" t="s">
        <v>1147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100</v>
      </c>
      <c r="AE263" s="1">
        <v>0</v>
      </c>
      <c r="AF263" s="1">
        <v>0</v>
      </c>
      <c r="AG263" s="1">
        <v>0</v>
      </c>
      <c r="AH263" s="1">
        <v>250</v>
      </c>
      <c r="AI263" s="1">
        <v>0</v>
      </c>
      <c r="AJ263" s="1">
        <v>0</v>
      </c>
      <c r="AK263" s="1">
        <v>250</v>
      </c>
      <c r="AL263" s="1">
        <v>0</v>
      </c>
      <c r="AM263" s="1">
        <v>37.520000000000003</v>
      </c>
      <c r="AN263" s="1">
        <v>0</v>
      </c>
      <c r="AO263" s="1">
        <v>0</v>
      </c>
      <c r="AP263" s="1">
        <v>37.520000000000003</v>
      </c>
      <c r="AQ263" s="1">
        <v>6</v>
      </c>
      <c r="AR263" s="1">
        <v>0</v>
      </c>
      <c r="AS263" s="1">
        <v>1</v>
      </c>
    </row>
    <row r="264" spans="1:45" x14ac:dyDescent="0.2">
      <c r="A264" s="2" t="s">
        <v>942</v>
      </c>
      <c r="B264" s="5" t="s">
        <v>543</v>
      </c>
      <c r="C264" s="1" t="s">
        <v>942</v>
      </c>
      <c r="D264" s="1" t="s">
        <v>1317</v>
      </c>
      <c r="E264" s="1">
        <v>2</v>
      </c>
      <c r="F264" s="1">
        <v>9</v>
      </c>
      <c r="G264" s="1">
        <v>2</v>
      </c>
      <c r="H264" s="1">
        <v>0</v>
      </c>
      <c r="I264" s="1">
        <v>7</v>
      </c>
      <c r="J264" s="1">
        <v>19</v>
      </c>
      <c r="K264" s="1">
        <v>4</v>
      </c>
      <c r="L264" s="1">
        <v>1.61</v>
      </c>
      <c r="M264" s="1">
        <v>511.3</v>
      </c>
      <c r="N264" s="1">
        <v>1.1000000000000001</v>
      </c>
      <c r="O264" s="1">
        <v>26</v>
      </c>
      <c r="P264" s="1" t="s">
        <v>1149</v>
      </c>
      <c r="Q264" s="1">
        <v>5.3</v>
      </c>
      <c r="R264" s="1">
        <v>171.21</v>
      </c>
      <c r="S264" s="1">
        <v>40</v>
      </c>
      <c r="T264" s="1" t="s">
        <v>1126</v>
      </c>
      <c r="U264" s="1">
        <v>15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100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1250</v>
      </c>
      <c r="AH264" s="1">
        <v>0</v>
      </c>
      <c r="AI264" s="1">
        <v>0</v>
      </c>
      <c r="AJ264" s="1">
        <v>0</v>
      </c>
      <c r="AK264" s="1">
        <v>1250</v>
      </c>
      <c r="AL264" s="1">
        <v>30.39</v>
      </c>
      <c r="AM264" s="1">
        <v>0</v>
      </c>
      <c r="AN264" s="1">
        <v>0</v>
      </c>
      <c r="AO264" s="1">
        <v>0</v>
      </c>
      <c r="AP264" s="1">
        <v>30.39</v>
      </c>
      <c r="AQ264" s="1">
        <v>0</v>
      </c>
      <c r="AR264" s="1">
        <v>12</v>
      </c>
      <c r="AS264" s="1">
        <v>1</v>
      </c>
    </row>
    <row r="265" spans="1:45" x14ac:dyDescent="0.2">
      <c r="A265" s="2" t="s">
        <v>943</v>
      </c>
      <c r="B265" s="5" t="s">
        <v>545</v>
      </c>
      <c r="C265" s="1" t="s">
        <v>943</v>
      </c>
      <c r="D265" s="1" t="s">
        <v>1318</v>
      </c>
      <c r="E265" s="1">
        <v>3</v>
      </c>
      <c r="F265" s="1">
        <v>17</v>
      </c>
      <c r="G265" s="1">
        <v>6</v>
      </c>
      <c r="H265" s="1">
        <v>0</v>
      </c>
      <c r="I265" s="1">
        <v>11</v>
      </c>
      <c r="J265" s="1">
        <v>22</v>
      </c>
      <c r="K265" s="1">
        <v>0</v>
      </c>
      <c r="L265" s="1">
        <v>0.85</v>
      </c>
      <c r="M265" s="1">
        <v>401.9</v>
      </c>
      <c r="N265" s="1">
        <v>1.2</v>
      </c>
      <c r="O265" s="1">
        <v>168</v>
      </c>
      <c r="P265" s="1" t="s">
        <v>1128</v>
      </c>
      <c r="Q265" s="1">
        <v>10.07</v>
      </c>
      <c r="R265" s="1">
        <v>304.95</v>
      </c>
      <c r="S265" s="1">
        <v>10</v>
      </c>
      <c r="T265" s="1" t="s">
        <v>1126</v>
      </c>
      <c r="U265" s="1">
        <v>15</v>
      </c>
      <c r="V265" s="1">
        <v>0</v>
      </c>
      <c r="W265" s="1">
        <v>35.71</v>
      </c>
      <c r="X265" s="1">
        <v>0</v>
      </c>
      <c r="Y265" s="1">
        <v>37.380000000000003</v>
      </c>
      <c r="Z265" s="1">
        <v>0</v>
      </c>
      <c r="AA265" s="1">
        <v>0</v>
      </c>
      <c r="AB265" s="1">
        <v>0</v>
      </c>
      <c r="AC265" s="1">
        <v>0</v>
      </c>
      <c r="AD265" s="1">
        <v>62.62</v>
      </c>
      <c r="AE265" s="1">
        <v>0</v>
      </c>
      <c r="AF265" s="1">
        <v>0</v>
      </c>
      <c r="AG265" s="1">
        <v>0</v>
      </c>
      <c r="AH265" s="1">
        <v>550</v>
      </c>
      <c r="AI265" s="1">
        <v>25</v>
      </c>
      <c r="AJ265" s="1">
        <v>0</v>
      </c>
      <c r="AK265" s="1">
        <v>575</v>
      </c>
      <c r="AL265" s="1">
        <v>0</v>
      </c>
      <c r="AM265" s="1">
        <v>35.21</v>
      </c>
      <c r="AN265" s="1">
        <v>7.07</v>
      </c>
      <c r="AO265" s="1">
        <v>0</v>
      </c>
      <c r="AP265" s="1">
        <v>42.28</v>
      </c>
      <c r="AQ265" s="1">
        <v>6</v>
      </c>
      <c r="AR265" s="1">
        <v>0</v>
      </c>
      <c r="AS265" s="1">
        <v>2</v>
      </c>
    </row>
    <row r="266" spans="1:45" x14ac:dyDescent="0.2">
      <c r="A266" s="2" t="s">
        <v>944</v>
      </c>
      <c r="B266" s="5" t="s">
        <v>547</v>
      </c>
      <c r="C266" s="1" t="s">
        <v>944</v>
      </c>
      <c r="D266" s="1" t="s">
        <v>1319</v>
      </c>
      <c r="E266" s="1">
        <v>4</v>
      </c>
      <c r="F266" s="1">
        <v>18</v>
      </c>
      <c r="G266" s="1">
        <v>7</v>
      </c>
      <c r="H266" s="1">
        <v>3</v>
      </c>
      <c r="I266" s="1">
        <v>8</v>
      </c>
      <c r="J266" s="1">
        <v>11</v>
      </c>
      <c r="K266" s="1">
        <v>2</v>
      </c>
      <c r="L266" s="1">
        <v>0.55000000000000004</v>
      </c>
      <c r="M266" s="1">
        <v>315.3</v>
      </c>
      <c r="N266" s="1">
        <v>1.2</v>
      </c>
      <c r="O266" s="1">
        <v>26</v>
      </c>
      <c r="P266" s="1" t="s">
        <v>1141</v>
      </c>
      <c r="Q266" s="1">
        <v>7.6</v>
      </c>
      <c r="R266" s="1">
        <v>309.64999999999998</v>
      </c>
      <c r="S266" s="1">
        <v>5</v>
      </c>
      <c r="T266" s="1" t="s">
        <v>1180</v>
      </c>
      <c r="U266" s="1">
        <v>15</v>
      </c>
      <c r="V266" s="1">
        <v>0</v>
      </c>
      <c r="W266" s="1">
        <v>2.5</v>
      </c>
      <c r="X266" s="1">
        <v>0</v>
      </c>
      <c r="Y266" s="1">
        <v>0</v>
      </c>
      <c r="Z266" s="1">
        <v>0</v>
      </c>
      <c r="AA266" s="1">
        <v>0</v>
      </c>
      <c r="AB266" s="1">
        <v>96.27</v>
      </c>
      <c r="AC266" s="1">
        <v>3.73</v>
      </c>
      <c r="AD266" s="1">
        <v>0</v>
      </c>
      <c r="AE266" s="1">
        <v>0</v>
      </c>
      <c r="AF266" s="1">
        <v>0</v>
      </c>
      <c r="AG266" s="1">
        <v>1050</v>
      </c>
      <c r="AH266" s="1">
        <v>0</v>
      </c>
      <c r="AI266" s="1">
        <v>0</v>
      </c>
      <c r="AJ266" s="1">
        <v>0</v>
      </c>
      <c r="AK266" s="1">
        <v>1050</v>
      </c>
      <c r="AL266" s="1">
        <v>31.89</v>
      </c>
      <c r="AM266" s="1">
        <v>0</v>
      </c>
      <c r="AN266" s="1">
        <v>0</v>
      </c>
      <c r="AO266" s="1">
        <v>0</v>
      </c>
      <c r="AP266" s="1">
        <v>31.89</v>
      </c>
      <c r="AQ266" s="1">
        <v>0</v>
      </c>
      <c r="AR266" s="1">
        <v>21</v>
      </c>
      <c r="AS266" s="1">
        <v>1</v>
      </c>
    </row>
    <row r="267" spans="1:45" x14ac:dyDescent="0.2">
      <c r="A267" s="2" t="s">
        <v>945</v>
      </c>
      <c r="B267" s="5" t="s">
        <v>549</v>
      </c>
      <c r="C267" s="1" t="s">
        <v>945</v>
      </c>
      <c r="D267" s="1" t="s">
        <v>1320</v>
      </c>
      <c r="E267" s="1">
        <v>2</v>
      </c>
      <c r="F267" s="1">
        <v>14</v>
      </c>
      <c r="G267" s="1">
        <v>7</v>
      </c>
      <c r="H267" s="1">
        <v>1</v>
      </c>
      <c r="I267" s="1">
        <v>6</v>
      </c>
      <c r="J267" s="1">
        <v>4</v>
      </c>
      <c r="K267" s="1">
        <v>1</v>
      </c>
      <c r="L267" s="1">
        <v>1.25</v>
      </c>
      <c r="M267" s="1">
        <v>824.1</v>
      </c>
      <c r="N267" s="1">
        <v>2.1</v>
      </c>
      <c r="O267" s="1">
        <v>58</v>
      </c>
      <c r="P267" s="1" t="s">
        <v>1128</v>
      </c>
      <c r="Q267" s="1">
        <v>0</v>
      </c>
      <c r="R267" s="1">
        <v>-1</v>
      </c>
      <c r="S267" s="1">
        <v>5</v>
      </c>
      <c r="T267" s="1" t="s">
        <v>1146</v>
      </c>
      <c r="U267" s="1">
        <v>15</v>
      </c>
      <c r="V267" s="1" t="s">
        <v>1147</v>
      </c>
      <c r="W267" s="1">
        <v>42.86</v>
      </c>
      <c r="X267" s="1">
        <v>0</v>
      </c>
      <c r="Y267" s="1">
        <v>0</v>
      </c>
      <c r="Z267" s="1">
        <v>0</v>
      </c>
      <c r="AA267" s="1">
        <v>35.53</v>
      </c>
      <c r="AB267" s="1">
        <v>0</v>
      </c>
      <c r="AC267" s="1">
        <v>0</v>
      </c>
      <c r="AD267" s="1">
        <v>56.56</v>
      </c>
      <c r="AE267" s="1">
        <v>0</v>
      </c>
      <c r="AF267" s="1">
        <v>7.92</v>
      </c>
      <c r="AG267" s="1">
        <v>850</v>
      </c>
      <c r="AH267" s="1">
        <v>0</v>
      </c>
      <c r="AI267" s="1">
        <v>0</v>
      </c>
      <c r="AJ267" s="1">
        <v>0</v>
      </c>
      <c r="AK267" s="1">
        <v>850</v>
      </c>
      <c r="AL267" s="1">
        <v>0.8</v>
      </c>
      <c r="AM267" s="1">
        <v>0</v>
      </c>
      <c r="AN267" s="1">
        <v>0</v>
      </c>
      <c r="AO267" s="1">
        <v>0</v>
      </c>
      <c r="AP267" s="1">
        <v>0.8</v>
      </c>
      <c r="AQ267" s="1">
        <v>0</v>
      </c>
      <c r="AR267" s="1">
        <v>0</v>
      </c>
      <c r="AS267" s="1">
        <v>1</v>
      </c>
    </row>
    <row r="268" spans="1:45" x14ac:dyDescent="0.2">
      <c r="A268" s="6" t="s">
        <v>946</v>
      </c>
      <c r="B268" s="5" t="s">
        <v>551</v>
      </c>
      <c r="C268" s="1" t="s">
        <v>946</v>
      </c>
      <c r="D268" s="1" t="s">
        <v>1320</v>
      </c>
      <c r="E268" s="1">
        <v>1</v>
      </c>
      <c r="F268" s="1">
        <v>15</v>
      </c>
      <c r="G268" s="1">
        <v>13</v>
      </c>
      <c r="H268" s="1">
        <v>1</v>
      </c>
      <c r="I268" s="1">
        <v>1</v>
      </c>
      <c r="J268" s="1">
        <v>6</v>
      </c>
      <c r="K268" s="1">
        <v>1</v>
      </c>
      <c r="L268" s="1">
        <v>1.25</v>
      </c>
      <c r="M268" s="1">
        <v>824.1</v>
      </c>
      <c r="N268" s="1">
        <v>2.1</v>
      </c>
      <c r="O268" s="1">
        <v>58</v>
      </c>
      <c r="P268" s="1" t="s">
        <v>1128</v>
      </c>
      <c r="Q268" s="1">
        <v>0</v>
      </c>
      <c r="R268" s="1">
        <v>-1</v>
      </c>
      <c r="S268" s="1">
        <v>7.5</v>
      </c>
      <c r="T268" s="1" t="s">
        <v>1146</v>
      </c>
      <c r="U268" s="1">
        <v>15</v>
      </c>
      <c r="V268" s="1" t="s">
        <v>1147</v>
      </c>
      <c r="W268" s="1">
        <v>23.93</v>
      </c>
      <c r="X268" s="1">
        <v>0</v>
      </c>
      <c r="Y268" s="1">
        <v>0</v>
      </c>
      <c r="Z268" s="1">
        <v>0</v>
      </c>
      <c r="AA268" s="1">
        <v>24.09</v>
      </c>
      <c r="AB268" s="1">
        <v>0</v>
      </c>
      <c r="AC268" s="1">
        <v>0</v>
      </c>
      <c r="AD268" s="1">
        <v>75.91</v>
      </c>
      <c r="AE268" s="1">
        <v>0</v>
      </c>
      <c r="AF268" s="1">
        <v>0</v>
      </c>
      <c r="AG268" s="1">
        <v>0</v>
      </c>
      <c r="AH268" s="1">
        <v>100</v>
      </c>
      <c r="AI268" s="1">
        <v>0</v>
      </c>
      <c r="AJ268" s="1">
        <v>0</v>
      </c>
      <c r="AK268" s="1">
        <v>100</v>
      </c>
      <c r="AL268" s="1">
        <v>0</v>
      </c>
      <c r="AM268" s="1">
        <v>7.44</v>
      </c>
      <c r="AN268" s="1">
        <v>0</v>
      </c>
      <c r="AO268" s="1">
        <v>0</v>
      </c>
      <c r="AP268" s="1">
        <v>7.44</v>
      </c>
      <c r="AQ268" s="1">
        <v>3</v>
      </c>
      <c r="AR268" s="1">
        <v>0</v>
      </c>
      <c r="AS268" s="1">
        <v>1.6</v>
      </c>
    </row>
    <row r="269" spans="1:45" x14ac:dyDescent="0.2">
      <c r="A269" s="2" t="s">
        <v>947</v>
      </c>
      <c r="B269" s="5" t="s">
        <v>552</v>
      </c>
      <c r="C269" s="1" t="s">
        <v>947</v>
      </c>
      <c r="D269" s="1" t="s">
        <v>1101</v>
      </c>
      <c r="E269" s="1">
        <v>1</v>
      </c>
      <c r="F269" s="1">
        <v>18</v>
      </c>
      <c r="G269" s="1">
        <v>4</v>
      </c>
      <c r="H269" s="1">
        <v>1</v>
      </c>
      <c r="I269" s="1">
        <v>13</v>
      </c>
      <c r="J269" s="1">
        <v>33</v>
      </c>
      <c r="K269" s="1">
        <v>1</v>
      </c>
      <c r="L269" s="1">
        <v>0</v>
      </c>
      <c r="M269" s="1">
        <v>0</v>
      </c>
      <c r="N269" s="1">
        <v>0</v>
      </c>
      <c r="O269" s="1">
        <v>103</v>
      </c>
      <c r="P269" s="1" t="s">
        <v>1101</v>
      </c>
      <c r="Q269" s="1">
        <v>19.48</v>
      </c>
      <c r="R269" s="1">
        <v>215.23</v>
      </c>
      <c r="S269" s="1">
        <v>10</v>
      </c>
      <c r="T269" s="1" t="s">
        <v>1126</v>
      </c>
      <c r="U269" s="1">
        <v>15</v>
      </c>
      <c r="V269" s="1">
        <v>0</v>
      </c>
      <c r="W269" s="1">
        <v>38.21</v>
      </c>
      <c r="X269" s="1">
        <v>0</v>
      </c>
      <c r="Y269" s="1">
        <v>54.81</v>
      </c>
      <c r="Z269" s="1">
        <v>0</v>
      </c>
      <c r="AA269" s="1">
        <v>10.15</v>
      </c>
      <c r="AB269" s="1">
        <v>0</v>
      </c>
      <c r="AC269" s="1">
        <v>0</v>
      </c>
      <c r="AD269" s="1">
        <v>35.04</v>
      </c>
      <c r="AE269" s="1">
        <v>0</v>
      </c>
      <c r="AF269" s="1">
        <v>0</v>
      </c>
      <c r="AG269" s="1">
        <v>250</v>
      </c>
      <c r="AH269" s="1">
        <v>533</v>
      </c>
      <c r="AI269" s="1">
        <v>200</v>
      </c>
      <c r="AJ269" s="1">
        <v>0</v>
      </c>
      <c r="AK269" s="1">
        <v>983</v>
      </c>
      <c r="AL269" s="1">
        <v>0.04</v>
      </c>
      <c r="AM269" s="1">
        <v>3.25</v>
      </c>
      <c r="AN269" s="1">
        <v>1.08</v>
      </c>
      <c r="AO269" s="1">
        <v>0</v>
      </c>
      <c r="AP269" s="1">
        <v>4.37</v>
      </c>
      <c r="AQ269" s="1">
        <v>1</v>
      </c>
      <c r="AR269" s="1">
        <v>0</v>
      </c>
      <c r="AS269" s="1">
        <v>2</v>
      </c>
    </row>
    <row r="270" spans="1:45" x14ac:dyDescent="0.2">
      <c r="A270" s="6" t="s">
        <v>948</v>
      </c>
      <c r="B270" s="5" t="s">
        <v>555</v>
      </c>
      <c r="C270" s="1" t="s">
        <v>948</v>
      </c>
      <c r="D270" s="1" t="s">
        <v>1321</v>
      </c>
      <c r="E270" s="1">
        <v>4</v>
      </c>
      <c r="F270" s="1">
        <v>37</v>
      </c>
      <c r="G270" s="1">
        <v>7</v>
      </c>
      <c r="H270" s="1">
        <v>5</v>
      </c>
      <c r="I270" s="1">
        <v>25</v>
      </c>
      <c r="J270" s="1">
        <v>5</v>
      </c>
      <c r="K270" s="1">
        <v>2</v>
      </c>
      <c r="L270" s="1">
        <v>0.18</v>
      </c>
      <c r="M270" s="1">
        <v>213.8</v>
      </c>
      <c r="N270" s="1">
        <v>1.4</v>
      </c>
      <c r="O270" s="1">
        <v>49</v>
      </c>
      <c r="P270" s="1" t="s">
        <v>1130</v>
      </c>
      <c r="Q270" s="1">
        <v>45.3</v>
      </c>
      <c r="R270" s="1">
        <v>246.67</v>
      </c>
      <c r="S270" s="1">
        <v>12.5</v>
      </c>
      <c r="T270" s="1" t="s">
        <v>1126</v>
      </c>
      <c r="U270" s="1">
        <v>15</v>
      </c>
      <c r="V270" s="1">
        <v>0</v>
      </c>
      <c r="W270" s="1">
        <v>57.14</v>
      </c>
      <c r="X270" s="1">
        <v>0</v>
      </c>
      <c r="Y270" s="1">
        <v>38.25</v>
      </c>
      <c r="Z270" s="1">
        <v>0</v>
      </c>
      <c r="AA270" s="1">
        <v>0</v>
      </c>
      <c r="AB270" s="1">
        <v>18.309999999999999</v>
      </c>
      <c r="AC270" s="1">
        <v>0</v>
      </c>
      <c r="AD270" s="1">
        <v>7.01</v>
      </c>
      <c r="AE270" s="1">
        <v>0</v>
      </c>
      <c r="AF270" s="1">
        <v>36.44</v>
      </c>
      <c r="AG270" s="1">
        <v>0</v>
      </c>
      <c r="AH270" s="1">
        <v>450</v>
      </c>
      <c r="AI270" s="1">
        <v>50</v>
      </c>
      <c r="AJ270" s="1">
        <v>0</v>
      </c>
      <c r="AK270" s="1">
        <v>500</v>
      </c>
      <c r="AL270" s="1">
        <v>0</v>
      </c>
      <c r="AM270" s="1">
        <v>12.88</v>
      </c>
      <c r="AN270" s="1">
        <v>3.42</v>
      </c>
      <c r="AO270" s="1">
        <v>0</v>
      </c>
      <c r="AP270" s="1">
        <v>16.3</v>
      </c>
      <c r="AQ270" s="1">
        <v>7</v>
      </c>
      <c r="AR270" s="1">
        <v>0</v>
      </c>
      <c r="AS270" s="1">
        <v>2.2000000000000002</v>
      </c>
    </row>
    <row r="271" spans="1:45" x14ac:dyDescent="0.2">
      <c r="A271" s="2" t="s">
        <v>949</v>
      </c>
      <c r="B271" s="5" t="s">
        <v>557</v>
      </c>
      <c r="C271" s="1" t="s">
        <v>949</v>
      </c>
      <c r="D271" s="1" t="s">
        <v>1322</v>
      </c>
      <c r="E271" s="1">
        <v>0</v>
      </c>
      <c r="F271" s="1">
        <v>19</v>
      </c>
      <c r="G271" s="1">
        <v>11</v>
      </c>
      <c r="H271" s="1">
        <v>4</v>
      </c>
      <c r="I271" s="1">
        <v>4</v>
      </c>
      <c r="J271" s="1">
        <v>27</v>
      </c>
      <c r="K271" s="1">
        <v>1</v>
      </c>
      <c r="L271" s="1">
        <v>1.63</v>
      </c>
      <c r="M271" s="1">
        <v>513.29999999999995</v>
      </c>
      <c r="N271" s="1">
        <v>1.1000000000000001</v>
      </c>
      <c r="O271" s="1">
        <v>49</v>
      </c>
      <c r="P271" s="1" t="s">
        <v>1128</v>
      </c>
      <c r="Q271" s="1">
        <v>6.81</v>
      </c>
      <c r="R271" s="1">
        <v>194.51</v>
      </c>
      <c r="S271" s="1">
        <v>20</v>
      </c>
      <c r="T271" s="1" t="s">
        <v>1126</v>
      </c>
      <c r="U271" s="1">
        <v>15</v>
      </c>
      <c r="V271" s="1">
        <v>0</v>
      </c>
      <c r="W271" s="1">
        <v>28.57</v>
      </c>
      <c r="X271" s="1">
        <v>0.77</v>
      </c>
      <c r="Y271" s="1">
        <v>22.04</v>
      </c>
      <c r="Z271" s="1">
        <v>0</v>
      </c>
      <c r="AA271" s="1">
        <v>0</v>
      </c>
      <c r="AB271" s="1">
        <v>0</v>
      </c>
      <c r="AC271" s="1">
        <v>0</v>
      </c>
      <c r="AD271" s="1">
        <v>75.73</v>
      </c>
      <c r="AE271" s="1">
        <v>1.46</v>
      </c>
      <c r="AF271" s="1">
        <v>0</v>
      </c>
      <c r="AG271" s="1">
        <v>0</v>
      </c>
      <c r="AH271" s="1">
        <v>750</v>
      </c>
      <c r="AI271" s="1">
        <v>25</v>
      </c>
      <c r="AJ271" s="1">
        <v>0</v>
      </c>
      <c r="AK271" s="1">
        <v>775</v>
      </c>
      <c r="AL271" s="1">
        <v>0</v>
      </c>
      <c r="AM271" s="1">
        <v>20.149999999999999</v>
      </c>
      <c r="AN271" s="1">
        <v>1.1299999999999999</v>
      </c>
      <c r="AO271" s="1">
        <v>0</v>
      </c>
      <c r="AP271" s="1">
        <v>21.28</v>
      </c>
      <c r="AQ271" s="1">
        <v>14</v>
      </c>
      <c r="AR271" s="1">
        <v>0</v>
      </c>
      <c r="AS271" s="1">
        <v>1.1000000000000001</v>
      </c>
    </row>
    <row r="272" spans="1:45" x14ac:dyDescent="0.2">
      <c r="A272" s="2" t="s">
        <v>950</v>
      </c>
      <c r="B272" s="5" t="s">
        <v>558</v>
      </c>
      <c r="C272" s="1" t="s">
        <v>950</v>
      </c>
      <c r="D272" s="1" t="s">
        <v>1323</v>
      </c>
      <c r="E272" s="1">
        <v>0</v>
      </c>
      <c r="F272" s="1">
        <v>24</v>
      </c>
      <c r="G272" s="1">
        <v>15</v>
      </c>
      <c r="H272" s="1">
        <v>3</v>
      </c>
      <c r="I272" s="1">
        <v>6</v>
      </c>
      <c r="J272" s="1">
        <v>10</v>
      </c>
      <c r="K272" s="1">
        <v>3</v>
      </c>
      <c r="L272" s="1">
        <v>0.2</v>
      </c>
      <c r="M272" s="1">
        <v>181</v>
      </c>
      <c r="N272" s="1">
        <v>1.1000000000000001</v>
      </c>
      <c r="O272" s="1">
        <v>1</v>
      </c>
      <c r="P272" s="1" t="s">
        <v>1100</v>
      </c>
      <c r="Q272" s="1">
        <v>5.65</v>
      </c>
      <c r="R272" s="1">
        <v>267.85000000000002</v>
      </c>
      <c r="S272" s="1">
        <v>20</v>
      </c>
      <c r="T272" s="1" t="s">
        <v>1146</v>
      </c>
      <c r="U272" s="1">
        <v>15</v>
      </c>
      <c r="V272" s="1" t="s">
        <v>1147</v>
      </c>
      <c r="W272" s="1">
        <v>14.29</v>
      </c>
      <c r="X272" s="1">
        <v>85.46</v>
      </c>
      <c r="Y272" s="1">
        <v>6.17</v>
      </c>
      <c r="Z272" s="1">
        <v>0</v>
      </c>
      <c r="AA272" s="1">
        <v>0</v>
      </c>
      <c r="AB272" s="1">
        <v>0</v>
      </c>
      <c r="AC272" s="1">
        <v>0</v>
      </c>
      <c r="AD272" s="1">
        <v>8.3699999999999992</v>
      </c>
      <c r="AE272" s="1">
        <v>0</v>
      </c>
      <c r="AF272" s="1">
        <v>0</v>
      </c>
      <c r="AG272" s="1">
        <v>0</v>
      </c>
      <c r="AH272" s="1">
        <v>125</v>
      </c>
      <c r="AI272" s="1">
        <v>0</v>
      </c>
      <c r="AJ272" s="1">
        <v>0</v>
      </c>
      <c r="AK272" s="1">
        <v>125</v>
      </c>
      <c r="AL272" s="1">
        <v>0</v>
      </c>
      <c r="AM272" s="1">
        <v>4.91</v>
      </c>
      <c r="AN272" s="1">
        <v>0</v>
      </c>
      <c r="AO272" s="1">
        <v>0</v>
      </c>
      <c r="AP272" s="1">
        <v>4.91</v>
      </c>
      <c r="AQ272" s="1">
        <v>2</v>
      </c>
      <c r="AR272" s="1">
        <v>0</v>
      </c>
      <c r="AS272" s="1">
        <v>1.2</v>
      </c>
    </row>
    <row r="273" spans="1:45" x14ac:dyDescent="0.2">
      <c r="A273" s="2" t="s">
        <v>951</v>
      </c>
      <c r="B273" s="5" t="s">
        <v>560</v>
      </c>
      <c r="C273" s="1" t="s">
        <v>951</v>
      </c>
      <c r="D273" s="1" t="s">
        <v>1324</v>
      </c>
      <c r="E273" s="1">
        <v>2</v>
      </c>
      <c r="F273" s="1">
        <v>16</v>
      </c>
      <c r="G273" s="1">
        <v>11</v>
      </c>
      <c r="H273" s="1">
        <v>2</v>
      </c>
      <c r="I273" s="1">
        <v>3</v>
      </c>
      <c r="J273" s="1">
        <v>16</v>
      </c>
      <c r="K273" s="1">
        <v>1</v>
      </c>
      <c r="L273" s="1">
        <v>3.35</v>
      </c>
      <c r="M273" s="1">
        <v>1167.0999999999999</v>
      </c>
      <c r="N273" s="1">
        <v>1.8</v>
      </c>
      <c r="O273" s="1">
        <v>58</v>
      </c>
      <c r="P273" s="1" t="s">
        <v>1130</v>
      </c>
      <c r="Q273" s="1">
        <v>9.76</v>
      </c>
      <c r="R273" s="1">
        <v>142.38999999999999</v>
      </c>
      <c r="S273" s="1">
        <v>22.5</v>
      </c>
      <c r="T273" s="1" t="s">
        <v>1146</v>
      </c>
      <c r="U273" s="1">
        <v>15</v>
      </c>
      <c r="V273" s="1" t="s">
        <v>1147</v>
      </c>
      <c r="W273" s="1">
        <v>50</v>
      </c>
      <c r="X273" s="1">
        <v>0</v>
      </c>
      <c r="Y273" s="1">
        <v>32.04</v>
      </c>
      <c r="Z273" s="1">
        <v>0</v>
      </c>
      <c r="AA273" s="1">
        <v>0</v>
      </c>
      <c r="AB273" s="1">
        <v>0</v>
      </c>
      <c r="AC273" s="1">
        <v>0</v>
      </c>
      <c r="AD273" s="1">
        <v>13.91</v>
      </c>
      <c r="AE273" s="1">
        <v>0</v>
      </c>
      <c r="AF273" s="1">
        <v>54.05</v>
      </c>
      <c r="AG273" s="1">
        <v>0</v>
      </c>
      <c r="AH273" s="1">
        <v>400</v>
      </c>
      <c r="AI273" s="1">
        <v>0</v>
      </c>
      <c r="AJ273" s="1">
        <v>0</v>
      </c>
      <c r="AK273" s="1">
        <v>400</v>
      </c>
      <c r="AL273" s="1">
        <v>0</v>
      </c>
      <c r="AM273" s="1">
        <v>37.299999999999997</v>
      </c>
      <c r="AN273" s="1">
        <v>0</v>
      </c>
      <c r="AO273" s="1">
        <v>0</v>
      </c>
      <c r="AP273" s="1">
        <v>37.299999999999997</v>
      </c>
      <c r="AQ273" s="1">
        <v>7</v>
      </c>
      <c r="AR273" s="1">
        <v>0</v>
      </c>
      <c r="AS273" s="1">
        <v>2</v>
      </c>
    </row>
    <row r="274" spans="1:45" x14ac:dyDescent="0.2">
      <c r="A274" s="6" t="s">
        <v>952</v>
      </c>
      <c r="B274" s="5" t="s">
        <v>562</v>
      </c>
      <c r="C274" s="1" t="s">
        <v>952</v>
      </c>
      <c r="D274" s="1" t="s">
        <v>1324</v>
      </c>
      <c r="E274" s="1">
        <v>1</v>
      </c>
      <c r="F274" s="1">
        <v>23</v>
      </c>
      <c r="G274" s="1">
        <v>8</v>
      </c>
      <c r="H274" s="1">
        <v>5</v>
      </c>
      <c r="I274" s="1">
        <v>10</v>
      </c>
      <c r="J274" s="1">
        <v>11</v>
      </c>
      <c r="K274" s="1">
        <v>2</v>
      </c>
      <c r="L274" s="1">
        <v>3.35</v>
      </c>
      <c r="M274" s="1">
        <v>1167.0999999999999</v>
      </c>
      <c r="N274" s="1">
        <v>1.8</v>
      </c>
      <c r="O274" s="1">
        <v>58</v>
      </c>
      <c r="P274" s="1" t="s">
        <v>1130</v>
      </c>
      <c r="Q274" s="1">
        <v>4</v>
      </c>
      <c r="R274" s="1">
        <v>171.54</v>
      </c>
      <c r="S274" s="1">
        <v>25</v>
      </c>
      <c r="T274" s="1" t="s">
        <v>1146</v>
      </c>
      <c r="U274" s="1">
        <v>15</v>
      </c>
      <c r="V274" s="1" t="s">
        <v>1147</v>
      </c>
      <c r="W274" s="1">
        <v>16.79</v>
      </c>
      <c r="X274" s="1">
        <v>0</v>
      </c>
      <c r="Y274" s="1">
        <v>0.7</v>
      </c>
      <c r="Z274" s="1">
        <v>0</v>
      </c>
      <c r="AA274" s="1">
        <v>10.220000000000001</v>
      </c>
      <c r="AB274" s="1">
        <v>0</v>
      </c>
      <c r="AC274" s="1">
        <v>0</v>
      </c>
      <c r="AD274" s="1">
        <v>0</v>
      </c>
      <c r="AE274" s="1">
        <v>0</v>
      </c>
      <c r="AF274" s="1">
        <v>89.09</v>
      </c>
      <c r="AG274" s="1">
        <v>825</v>
      </c>
      <c r="AH274" s="1">
        <v>100</v>
      </c>
      <c r="AI274" s="1">
        <v>75</v>
      </c>
      <c r="AJ274" s="1">
        <v>0</v>
      </c>
      <c r="AK274" s="1">
        <v>1000</v>
      </c>
      <c r="AL274" s="1">
        <v>12.57</v>
      </c>
      <c r="AM274" s="1">
        <v>4.13</v>
      </c>
      <c r="AN274" s="1">
        <v>0.51</v>
      </c>
      <c r="AO274" s="1">
        <v>0</v>
      </c>
      <c r="AP274" s="1">
        <v>17.22</v>
      </c>
      <c r="AQ274" s="1">
        <v>2</v>
      </c>
      <c r="AR274" s="1">
        <v>6</v>
      </c>
      <c r="AS274" s="1">
        <v>2</v>
      </c>
    </row>
    <row r="275" spans="1:45" x14ac:dyDescent="0.2">
      <c r="A275" s="6" t="s">
        <v>953</v>
      </c>
      <c r="B275" s="5" t="s">
        <v>564</v>
      </c>
      <c r="C275" s="1" t="s">
        <v>953</v>
      </c>
      <c r="D275" s="1" t="s">
        <v>1325</v>
      </c>
      <c r="E275" s="1">
        <v>1</v>
      </c>
      <c r="F275" s="1">
        <v>28</v>
      </c>
      <c r="G275" s="1">
        <v>16</v>
      </c>
      <c r="H275" s="1">
        <v>7</v>
      </c>
      <c r="I275" s="1">
        <v>5</v>
      </c>
      <c r="J275" s="1">
        <v>12</v>
      </c>
      <c r="K275" s="1">
        <v>1</v>
      </c>
      <c r="L275" s="1">
        <v>0.49</v>
      </c>
      <c r="M275" s="1">
        <v>354.6</v>
      </c>
      <c r="N275" s="1">
        <v>1.4</v>
      </c>
      <c r="O275" s="1">
        <v>3</v>
      </c>
      <c r="P275" s="1" t="s">
        <v>1128</v>
      </c>
      <c r="Q275" s="1">
        <v>7.18</v>
      </c>
      <c r="R275" s="1">
        <v>273.25</v>
      </c>
      <c r="S275" s="1">
        <v>25</v>
      </c>
      <c r="T275" s="1" t="s">
        <v>1146</v>
      </c>
      <c r="U275" s="1">
        <v>15</v>
      </c>
      <c r="V275" s="1" t="s">
        <v>1147</v>
      </c>
      <c r="W275" s="1">
        <v>38.21</v>
      </c>
      <c r="X275" s="1">
        <v>0</v>
      </c>
      <c r="Y275" s="1">
        <v>34.97</v>
      </c>
      <c r="Z275" s="1">
        <v>1.4</v>
      </c>
      <c r="AA275" s="1">
        <v>0</v>
      </c>
      <c r="AB275" s="1">
        <v>0</v>
      </c>
      <c r="AC275" s="1">
        <v>0</v>
      </c>
      <c r="AD275" s="1">
        <v>63.63</v>
      </c>
      <c r="AE275" s="1">
        <v>0</v>
      </c>
      <c r="AF275" s="1">
        <v>0</v>
      </c>
      <c r="AG275" s="1">
        <v>0</v>
      </c>
      <c r="AH275" s="1">
        <v>100</v>
      </c>
      <c r="AI275" s="1">
        <v>0</v>
      </c>
      <c r="AJ275" s="1">
        <v>0</v>
      </c>
      <c r="AK275" s="1">
        <v>100</v>
      </c>
      <c r="AL275" s="1">
        <v>0</v>
      </c>
      <c r="AM275" s="1">
        <v>22.11</v>
      </c>
      <c r="AN275" s="1">
        <v>0</v>
      </c>
      <c r="AO275" s="1">
        <v>0</v>
      </c>
      <c r="AP275" s="1">
        <v>22.11</v>
      </c>
      <c r="AQ275" s="1">
        <v>3</v>
      </c>
      <c r="AR275" s="1">
        <v>0</v>
      </c>
      <c r="AS275" s="1">
        <v>2</v>
      </c>
    </row>
    <row r="276" spans="1:45" x14ac:dyDescent="0.2">
      <c r="A276" s="2" t="s">
        <v>954</v>
      </c>
      <c r="B276" s="5" t="s">
        <v>566</v>
      </c>
      <c r="C276" s="1" t="s">
        <v>954</v>
      </c>
      <c r="D276" s="1" t="s">
        <v>1326</v>
      </c>
      <c r="E276" s="1">
        <v>2</v>
      </c>
      <c r="F276" s="1">
        <v>16</v>
      </c>
      <c r="G276" s="1">
        <v>5</v>
      </c>
      <c r="H276" s="1">
        <v>3</v>
      </c>
      <c r="I276" s="1">
        <v>8</v>
      </c>
      <c r="J276" s="1">
        <v>7</v>
      </c>
      <c r="K276" s="1">
        <v>4</v>
      </c>
      <c r="L276" s="1">
        <v>0.92</v>
      </c>
      <c r="M276" s="1">
        <v>544.29999999999995</v>
      </c>
      <c r="N276" s="1">
        <v>1.6</v>
      </c>
      <c r="O276" s="1">
        <v>109</v>
      </c>
      <c r="P276" s="1" t="s">
        <v>1128</v>
      </c>
      <c r="Q276" s="1">
        <v>41.23</v>
      </c>
      <c r="R276" s="1">
        <v>202.54</v>
      </c>
      <c r="S276" s="1">
        <v>30</v>
      </c>
      <c r="T276" s="1" t="s">
        <v>1180</v>
      </c>
      <c r="U276" s="1">
        <v>15</v>
      </c>
      <c r="V276" s="1">
        <v>0</v>
      </c>
      <c r="W276" s="1">
        <v>26.07</v>
      </c>
      <c r="X276" s="1">
        <v>0</v>
      </c>
      <c r="Y276" s="1">
        <v>23.26</v>
      </c>
      <c r="Z276" s="1">
        <v>0.7</v>
      </c>
      <c r="AA276" s="1">
        <v>0</v>
      </c>
      <c r="AB276" s="1">
        <v>0</v>
      </c>
      <c r="AC276" s="1">
        <v>0</v>
      </c>
      <c r="AD276" s="1">
        <v>76.05</v>
      </c>
      <c r="AE276" s="1">
        <v>0</v>
      </c>
      <c r="AF276" s="1">
        <v>0</v>
      </c>
      <c r="AG276" s="1">
        <v>0</v>
      </c>
      <c r="AH276" s="1">
        <v>250</v>
      </c>
      <c r="AI276" s="1">
        <v>25</v>
      </c>
      <c r="AJ276" s="1">
        <v>0</v>
      </c>
      <c r="AK276" s="1">
        <v>275</v>
      </c>
      <c r="AL276" s="1">
        <v>0</v>
      </c>
      <c r="AM276" s="1">
        <v>30.59</v>
      </c>
      <c r="AN276" s="1">
        <v>1.89</v>
      </c>
      <c r="AO276" s="1">
        <v>0</v>
      </c>
      <c r="AP276" s="1">
        <v>32.479999999999997</v>
      </c>
      <c r="AQ276" s="1">
        <v>9</v>
      </c>
      <c r="AR276" s="1">
        <v>0</v>
      </c>
      <c r="AS276" s="1">
        <v>1</v>
      </c>
    </row>
    <row r="277" spans="1:45" x14ac:dyDescent="0.2">
      <c r="A277" s="2" t="s">
        <v>955</v>
      </c>
      <c r="B277" s="5" t="s">
        <v>568</v>
      </c>
      <c r="C277" s="1" t="s">
        <v>955</v>
      </c>
      <c r="D277" s="1" t="s">
        <v>1317</v>
      </c>
      <c r="E277" s="1">
        <v>1</v>
      </c>
      <c r="F277" s="1">
        <v>9</v>
      </c>
      <c r="G277" s="1">
        <v>8</v>
      </c>
      <c r="H277" s="1">
        <v>0</v>
      </c>
      <c r="I277" s="1">
        <v>1</v>
      </c>
      <c r="J277" s="1">
        <v>16</v>
      </c>
      <c r="K277" s="1">
        <v>2</v>
      </c>
      <c r="L277" s="1">
        <v>1.61</v>
      </c>
      <c r="M277" s="1">
        <v>511.3</v>
      </c>
      <c r="N277" s="1">
        <v>1.1000000000000001</v>
      </c>
      <c r="O277" s="1">
        <v>26</v>
      </c>
      <c r="P277" s="1" t="s">
        <v>1149</v>
      </c>
      <c r="Q277" s="1">
        <v>10.18</v>
      </c>
      <c r="R277" s="1">
        <v>151.46</v>
      </c>
      <c r="S277" s="1">
        <v>40</v>
      </c>
      <c r="T277" s="1" t="s">
        <v>1126</v>
      </c>
      <c r="U277" s="1">
        <v>15</v>
      </c>
      <c r="V277" s="1">
        <v>0</v>
      </c>
      <c r="W277" s="1">
        <v>14.29</v>
      </c>
      <c r="X277" s="1">
        <v>0</v>
      </c>
      <c r="Y277" s="1">
        <v>0</v>
      </c>
      <c r="Z277" s="1">
        <v>0</v>
      </c>
      <c r="AA277" s="1">
        <v>84.87</v>
      </c>
      <c r="AB277" s="1">
        <v>0</v>
      </c>
      <c r="AC277" s="1">
        <v>0</v>
      </c>
      <c r="AD277" s="1">
        <v>15.13</v>
      </c>
      <c r="AE277" s="1">
        <v>0</v>
      </c>
      <c r="AF277" s="1">
        <v>0</v>
      </c>
      <c r="AG277" s="1">
        <v>1300</v>
      </c>
      <c r="AH277" s="1">
        <v>0</v>
      </c>
      <c r="AI277" s="1">
        <v>25</v>
      </c>
      <c r="AJ277" s="1">
        <v>0</v>
      </c>
      <c r="AK277" s="1">
        <v>1325</v>
      </c>
      <c r="AL277" s="1">
        <v>23.18</v>
      </c>
      <c r="AM277" s="1">
        <v>0</v>
      </c>
      <c r="AN277" s="1">
        <v>0.5</v>
      </c>
      <c r="AO277" s="1">
        <v>0</v>
      </c>
      <c r="AP277" s="1">
        <v>23.68</v>
      </c>
      <c r="AQ277" s="1">
        <v>0</v>
      </c>
      <c r="AR277" s="1">
        <v>4</v>
      </c>
      <c r="AS277" s="1">
        <v>1</v>
      </c>
    </row>
    <row r="278" spans="1:45" x14ac:dyDescent="0.2">
      <c r="A278" s="2" t="s">
        <v>956</v>
      </c>
      <c r="B278" s="5" t="s">
        <v>570</v>
      </c>
      <c r="C278" s="1" t="s">
        <v>956</v>
      </c>
      <c r="D278" s="1" t="s">
        <v>1327</v>
      </c>
      <c r="E278" s="1">
        <v>1</v>
      </c>
      <c r="F278" s="1">
        <v>9</v>
      </c>
      <c r="G278" s="1">
        <v>4</v>
      </c>
      <c r="H278" s="1">
        <v>1</v>
      </c>
      <c r="I278" s="1">
        <v>4</v>
      </c>
      <c r="J278" s="1">
        <v>0</v>
      </c>
      <c r="K278" s="1">
        <v>2</v>
      </c>
      <c r="L278" s="1">
        <v>0.71</v>
      </c>
      <c r="M278" s="1">
        <v>358.1</v>
      </c>
      <c r="N278" s="1">
        <v>1.2</v>
      </c>
      <c r="O278" s="1">
        <v>26</v>
      </c>
      <c r="P278" s="1" t="s">
        <v>1149</v>
      </c>
      <c r="Q278" s="1">
        <v>7.9</v>
      </c>
      <c r="R278" s="1">
        <v>181.69</v>
      </c>
      <c r="S278" s="1">
        <v>45</v>
      </c>
      <c r="T278" s="1" t="s">
        <v>1126</v>
      </c>
      <c r="U278" s="1">
        <v>15</v>
      </c>
      <c r="V278" s="1">
        <v>0</v>
      </c>
      <c r="W278" s="1">
        <v>16.79</v>
      </c>
      <c r="X278" s="1">
        <v>0</v>
      </c>
      <c r="Y278" s="1">
        <v>3.73</v>
      </c>
      <c r="Z278" s="1">
        <v>0</v>
      </c>
      <c r="AA278" s="1">
        <v>85.11</v>
      </c>
      <c r="AB278" s="1">
        <v>11.16</v>
      </c>
      <c r="AC278" s="1">
        <v>0</v>
      </c>
      <c r="AD278" s="1">
        <v>0</v>
      </c>
      <c r="AE278" s="1">
        <v>0</v>
      </c>
      <c r="AF278" s="1">
        <v>0</v>
      </c>
      <c r="AG278" s="1">
        <v>700</v>
      </c>
      <c r="AH278" s="1">
        <v>0</v>
      </c>
      <c r="AI278" s="1">
        <v>0</v>
      </c>
      <c r="AJ278" s="1">
        <v>0</v>
      </c>
      <c r="AK278" s="1">
        <v>700</v>
      </c>
      <c r="AL278" s="1">
        <v>38.93</v>
      </c>
      <c r="AM278" s="1">
        <v>0</v>
      </c>
      <c r="AN278" s="1">
        <v>0</v>
      </c>
      <c r="AO278" s="1">
        <v>0</v>
      </c>
      <c r="AP278" s="1">
        <v>38.93</v>
      </c>
      <c r="AQ278" s="1">
        <v>0</v>
      </c>
      <c r="AR278" s="1">
        <v>21</v>
      </c>
      <c r="AS278" s="1">
        <v>1</v>
      </c>
    </row>
    <row r="279" spans="1:45" x14ac:dyDescent="0.2">
      <c r="A279" s="2" t="s">
        <v>957</v>
      </c>
      <c r="B279" s="5" t="s">
        <v>572</v>
      </c>
      <c r="C279" s="1" t="s">
        <v>957</v>
      </c>
      <c r="D279" s="1" t="s">
        <v>1328</v>
      </c>
      <c r="E279" s="1">
        <v>2</v>
      </c>
      <c r="F279" s="1">
        <v>13</v>
      </c>
      <c r="G279" s="1">
        <v>6</v>
      </c>
      <c r="H279" s="1">
        <v>0</v>
      </c>
      <c r="I279" s="1">
        <v>7</v>
      </c>
      <c r="J279" s="1">
        <v>8</v>
      </c>
      <c r="K279" s="1">
        <v>2</v>
      </c>
      <c r="L279" s="1">
        <v>0.62</v>
      </c>
      <c r="M279" s="1">
        <v>588.4</v>
      </c>
      <c r="N279" s="1">
        <v>2.1</v>
      </c>
      <c r="O279" s="1">
        <v>50</v>
      </c>
      <c r="P279" s="1" t="s">
        <v>1128</v>
      </c>
      <c r="Q279" s="1">
        <v>12.52</v>
      </c>
      <c r="R279" s="1">
        <v>206.85</v>
      </c>
      <c r="S279" s="1">
        <v>50</v>
      </c>
      <c r="T279" s="1" t="s">
        <v>1126</v>
      </c>
      <c r="U279" s="1">
        <v>15</v>
      </c>
      <c r="V279" s="1">
        <v>0</v>
      </c>
      <c r="W279" s="1">
        <v>26.07</v>
      </c>
      <c r="X279" s="1">
        <v>1.4</v>
      </c>
      <c r="Y279" s="1">
        <v>19.7</v>
      </c>
      <c r="Z279" s="1">
        <v>0</v>
      </c>
      <c r="AA279" s="1">
        <v>0</v>
      </c>
      <c r="AB279" s="1">
        <v>0</v>
      </c>
      <c r="AC279" s="1">
        <v>0</v>
      </c>
      <c r="AD279" s="1">
        <v>78.91</v>
      </c>
      <c r="AE279" s="1">
        <v>0</v>
      </c>
      <c r="AF279" s="1">
        <v>0</v>
      </c>
      <c r="AG279" s="1">
        <v>0</v>
      </c>
      <c r="AH279" s="1">
        <v>525</v>
      </c>
      <c r="AI279" s="1">
        <v>200</v>
      </c>
      <c r="AJ279" s="1">
        <v>0</v>
      </c>
      <c r="AK279" s="1">
        <v>725</v>
      </c>
      <c r="AL279" s="1">
        <v>0</v>
      </c>
      <c r="AM279" s="1">
        <v>9.2899999999999991</v>
      </c>
      <c r="AN279" s="1">
        <v>12.17</v>
      </c>
      <c r="AO279" s="1">
        <v>0</v>
      </c>
      <c r="AP279" s="1">
        <v>21.46</v>
      </c>
      <c r="AQ279" s="1">
        <v>10</v>
      </c>
      <c r="AR279" s="1">
        <v>0</v>
      </c>
      <c r="AS279" s="1">
        <v>1</v>
      </c>
    </row>
    <row r="280" spans="1:45" x14ac:dyDescent="0.2">
      <c r="A280" s="2" t="s">
        <v>958</v>
      </c>
      <c r="B280" s="5" t="s">
        <v>574</v>
      </c>
      <c r="C280" s="1" t="s">
        <v>958</v>
      </c>
      <c r="D280" s="1" t="s">
        <v>1328</v>
      </c>
      <c r="E280" s="1">
        <v>4</v>
      </c>
      <c r="F280" s="1">
        <v>17</v>
      </c>
      <c r="G280" s="1">
        <v>8</v>
      </c>
      <c r="H280" s="1">
        <v>2</v>
      </c>
      <c r="I280" s="1">
        <v>7</v>
      </c>
      <c r="J280" s="1">
        <v>18</v>
      </c>
      <c r="K280" s="1">
        <v>0</v>
      </c>
      <c r="L280" s="1">
        <v>0.62</v>
      </c>
      <c r="M280" s="1">
        <v>588.4</v>
      </c>
      <c r="N280" s="1">
        <v>2.1</v>
      </c>
      <c r="O280" s="1">
        <v>50</v>
      </c>
      <c r="P280" s="1" t="s">
        <v>1128</v>
      </c>
      <c r="Q280" s="1">
        <v>9.91</v>
      </c>
      <c r="R280" s="1">
        <v>193.08</v>
      </c>
      <c r="S280" s="1">
        <v>55</v>
      </c>
      <c r="T280" s="1" t="s">
        <v>1126</v>
      </c>
      <c r="U280" s="1">
        <v>15</v>
      </c>
      <c r="V280" s="1">
        <v>0</v>
      </c>
      <c r="W280" s="1">
        <v>42.86</v>
      </c>
      <c r="X280" s="1">
        <v>34.409999999999997</v>
      </c>
      <c r="Y280" s="1">
        <v>7.92</v>
      </c>
      <c r="Z280" s="1">
        <v>0</v>
      </c>
      <c r="AA280" s="1">
        <v>0</v>
      </c>
      <c r="AB280" s="1">
        <v>0</v>
      </c>
      <c r="AC280" s="1">
        <v>0</v>
      </c>
      <c r="AD280" s="1">
        <v>57.67</v>
      </c>
      <c r="AE280" s="1">
        <v>0</v>
      </c>
      <c r="AF280" s="1">
        <v>0</v>
      </c>
      <c r="AG280" s="1">
        <v>0</v>
      </c>
      <c r="AH280" s="1">
        <v>700</v>
      </c>
      <c r="AI280" s="1">
        <v>1033</v>
      </c>
      <c r="AJ280" s="1">
        <v>0</v>
      </c>
      <c r="AK280" s="1">
        <v>1733</v>
      </c>
      <c r="AL280" s="1">
        <v>0</v>
      </c>
      <c r="AM280" s="1">
        <v>22.17</v>
      </c>
      <c r="AN280" s="1">
        <v>13.57</v>
      </c>
      <c r="AO280" s="1">
        <v>0</v>
      </c>
      <c r="AP280" s="1">
        <v>35.74</v>
      </c>
      <c r="AQ280" s="1">
        <v>14</v>
      </c>
      <c r="AR280" s="1">
        <v>0</v>
      </c>
      <c r="AS280" s="1">
        <v>1.6</v>
      </c>
    </row>
    <row r="281" spans="1:45" x14ac:dyDescent="0.2">
      <c r="A281" s="2" t="s">
        <v>959</v>
      </c>
      <c r="B281" s="5" t="s">
        <v>576</v>
      </c>
      <c r="C281" s="1" t="s">
        <v>959</v>
      </c>
      <c r="D281" s="1" t="s">
        <v>1329</v>
      </c>
      <c r="E281" s="1">
        <v>1</v>
      </c>
      <c r="F281" s="1">
        <v>11</v>
      </c>
      <c r="G281" s="1">
        <v>7</v>
      </c>
      <c r="H281" s="1">
        <v>1</v>
      </c>
      <c r="I281" s="1">
        <v>3</v>
      </c>
      <c r="J281" s="1">
        <v>9</v>
      </c>
      <c r="K281" s="1">
        <v>2</v>
      </c>
      <c r="L281" s="1">
        <v>0.35</v>
      </c>
      <c r="M281" s="1">
        <v>258.8</v>
      </c>
      <c r="N281" s="1">
        <v>1.2</v>
      </c>
      <c r="O281" s="1">
        <v>48</v>
      </c>
      <c r="P281" s="1" t="s">
        <v>1128</v>
      </c>
      <c r="Q281" s="1">
        <v>7.86</v>
      </c>
      <c r="R281" s="1">
        <v>234.32</v>
      </c>
      <c r="S281" s="1">
        <v>10</v>
      </c>
      <c r="T281" s="1" t="s">
        <v>1126</v>
      </c>
      <c r="U281" s="1">
        <v>15</v>
      </c>
      <c r="V281" s="1">
        <v>0</v>
      </c>
      <c r="W281" s="1">
        <v>50</v>
      </c>
      <c r="X281" s="1">
        <v>0</v>
      </c>
      <c r="Y281" s="1">
        <v>18.2</v>
      </c>
      <c r="Z281" s="1">
        <v>0</v>
      </c>
      <c r="AA281" s="1">
        <v>0</v>
      </c>
      <c r="AB281" s="1">
        <v>0</v>
      </c>
      <c r="AC281" s="1">
        <v>0</v>
      </c>
      <c r="AD281" s="1">
        <v>66.95</v>
      </c>
      <c r="AE281" s="1">
        <v>0</v>
      </c>
      <c r="AF281" s="1">
        <v>14.85</v>
      </c>
      <c r="AG281" s="1">
        <v>0</v>
      </c>
      <c r="AH281" s="1">
        <v>1725</v>
      </c>
      <c r="AI281" s="1">
        <v>125</v>
      </c>
      <c r="AJ281" s="1">
        <v>0</v>
      </c>
      <c r="AK281" s="1">
        <v>1850</v>
      </c>
      <c r="AL281" s="1">
        <v>0</v>
      </c>
      <c r="AM281" s="1">
        <v>20.74</v>
      </c>
      <c r="AN281" s="1">
        <v>3.21</v>
      </c>
      <c r="AO281" s="1">
        <v>0</v>
      </c>
      <c r="AP281" s="1">
        <v>23.95</v>
      </c>
      <c r="AQ281" s="1">
        <v>16</v>
      </c>
      <c r="AR281" s="1">
        <v>0</v>
      </c>
      <c r="AS281" s="1">
        <v>1</v>
      </c>
    </row>
    <row r="282" spans="1:45" x14ac:dyDescent="0.2">
      <c r="A282" s="2" t="s">
        <v>960</v>
      </c>
      <c r="B282" s="5" t="s">
        <v>578</v>
      </c>
      <c r="C282" s="1" t="s">
        <v>960</v>
      </c>
      <c r="D282" s="1" t="s">
        <v>1330</v>
      </c>
      <c r="E282" s="1">
        <v>4</v>
      </c>
      <c r="F282" s="1">
        <v>28</v>
      </c>
      <c r="G282" s="1">
        <v>10</v>
      </c>
      <c r="H282" s="1">
        <v>1</v>
      </c>
      <c r="I282" s="1">
        <v>17</v>
      </c>
      <c r="J282" s="1">
        <v>22</v>
      </c>
      <c r="K282" s="1">
        <v>2</v>
      </c>
      <c r="L282" s="1">
        <v>1.36</v>
      </c>
      <c r="M282" s="1">
        <v>715.1</v>
      </c>
      <c r="N282" s="1">
        <v>1.7</v>
      </c>
      <c r="O282" s="1">
        <v>53</v>
      </c>
      <c r="P282" s="1" t="s">
        <v>1130</v>
      </c>
      <c r="Q282" s="1">
        <v>6.06</v>
      </c>
      <c r="R282" s="1">
        <v>232.34</v>
      </c>
      <c r="S282" s="1">
        <v>10</v>
      </c>
      <c r="T282" s="1" t="s">
        <v>1126</v>
      </c>
      <c r="U282" s="1">
        <v>15</v>
      </c>
      <c r="V282" s="1">
        <v>0</v>
      </c>
      <c r="W282" s="1">
        <v>57.14</v>
      </c>
      <c r="X282" s="1">
        <v>0</v>
      </c>
      <c r="Y282" s="1">
        <v>25.94</v>
      </c>
      <c r="Z282" s="1">
        <v>0</v>
      </c>
      <c r="AA282" s="1">
        <v>4.6399999999999997</v>
      </c>
      <c r="AB282" s="1">
        <v>0</v>
      </c>
      <c r="AC282" s="1">
        <v>0</v>
      </c>
      <c r="AD282" s="1">
        <v>5.61</v>
      </c>
      <c r="AE282" s="1">
        <v>0</v>
      </c>
      <c r="AF282" s="1">
        <v>63.81</v>
      </c>
      <c r="AG282" s="1">
        <v>175</v>
      </c>
      <c r="AH282" s="1">
        <v>275</v>
      </c>
      <c r="AI282" s="1">
        <v>475</v>
      </c>
      <c r="AJ282" s="1">
        <v>0</v>
      </c>
      <c r="AK282" s="1">
        <v>925</v>
      </c>
      <c r="AL282" s="1">
        <v>1.78</v>
      </c>
      <c r="AM282" s="1">
        <v>2.34</v>
      </c>
      <c r="AN282" s="1">
        <v>3.84</v>
      </c>
      <c r="AO282" s="1">
        <v>0</v>
      </c>
      <c r="AP282" s="1">
        <v>7.96</v>
      </c>
      <c r="AQ282" s="1">
        <v>2</v>
      </c>
      <c r="AR282" s="1">
        <v>0</v>
      </c>
      <c r="AS282" s="1">
        <v>2.5</v>
      </c>
    </row>
    <row r="283" spans="1:45" x14ac:dyDescent="0.2">
      <c r="A283" s="2" t="s">
        <v>961</v>
      </c>
      <c r="B283" s="5" t="s">
        <v>580</v>
      </c>
      <c r="C283" s="1" t="s">
        <v>961</v>
      </c>
      <c r="D283" s="1" t="s">
        <v>1331</v>
      </c>
      <c r="E283" s="1">
        <v>3</v>
      </c>
      <c r="F283" s="1">
        <v>24</v>
      </c>
      <c r="G283" s="1">
        <v>10</v>
      </c>
      <c r="H283" s="1">
        <v>4</v>
      </c>
      <c r="I283" s="1">
        <v>10</v>
      </c>
      <c r="J283" s="1">
        <v>14</v>
      </c>
      <c r="K283" s="1">
        <v>2</v>
      </c>
      <c r="L283" s="1">
        <v>0.57999999999999996</v>
      </c>
      <c r="M283" s="1">
        <v>422.2</v>
      </c>
      <c r="N283" s="1">
        <v>1.6</v>
      </c>
      <c r="O283" s="1">
        <v>55</v>
      </c>
      <c r="P283" s="1" t="s">
        <v>1130</v>
      </c>
      <c r="Q283" s="1">
        <v>24.62</v>
      </c>
      <c r="R283" s="1">
        <v>330.24</v>
      </c>
      <c r="S283" s="1">
        <v>10</v>
      </c>
      <c r="T283" s="1" t="s">
        <v>1126</v>
      </c>
      <c r="U283" s="1">
        <v>15</v>
      </c>
      <c r="V283" s="1">
        <v>0</v>
      </c>
      <c r="W283" s="1">
        <v>35.71</v>
      </c>
      <c r="X283" s="1">
        <v>0</v>
      </c>
      <c r="Y283" s="1">
        <v>25.56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74.44</v>
      </c>
      <c r="AG283" s="1">
        <v>0</v>
      </c>
      <c r="AH283" s="1">
        <v>125</v>
      </c>
      <c r="AI283" s="1">
        <v>200</v>
      </c>
      <c r="AJ283" s="1">
        <v>0</v>
      </c>
      <c r="AK283" s="1">
        <v>325</v>
      </c>
      <c r="AL283" s="1">
        <v>0</v>
      </c>
      <c r="AM283" s="1">
        <v>1.94</v>
      </c>
      <c r="AN283" s="1">
        <v>12.68</v>
      </c>
      <c r="AO283" s="1">
        <v>0</v>
      </c>
      <c r="AP283" s="1">
        <v>14.62</v>
      </c>
      <c r="AQ283" s="1">
        <v>5</v>
      </c>
      <c r="AR283" s="1">
        <v>0</v>
      </c>
      <c r="AS283" s="1">
        <v>1.2</v>
      </c>
    </row>
    <row r="284" spans="1:45" x14ac:dyDescent="0.2">
      <c r="A284" s="2" t="s">
        <v>962</v>
      </c>
      <c r="B284" s="5" t="s">
        <v>582</v>
      </c>
      <c r="C284" s="1" t="s">
        <v>962</v>
      </c>
      <c r="D284" s="1" t="s">
        <v>1331</v>
      </c>
      <c r="E284" s="1">
        <v>0</v>
      </c>
      <c r="F284" s="1">
        <v>19</v>
      </c>
      <c r="G284" s="1">
        <v>12</v>
      </c>
      <c r="H284" s="1">
        <v>0</v>
      </c>
      <c r="I284" s="1">
        <v>7</v>
      </c>
      <c r="J284" s="1">
        <v>14</v>
      </c>
      <c r="K284" s="1">
        <v>0</v>
      </c>
      <c r="L284" s="1">
        <v>0.57999999999999996</v>
      </c>
      <c r="M284" s="1">
        <v>422.2</v>
      </c>
      <c r="N284" s="1">
        <v>1.6</v>
      </c>
      <c r="O284" s="1">
        <v>55</v>
      </c>
      <c r="P284" s="1" t="s">
        <v>1130</v>
      </c>
      <c r="Q284" s="1">
        <v>0</v>
      </c>
      <c r="R284" s="1">
        <v>-1</v>
      </c>
      <c r="S284" s="1">
        <v>7.5</v>
      </c>
      <c r="T284" s="1" t="s">
        <v>1173</v>
      </c>
      <c r="U284" s="1">
        <v>-999</v>
      </c>
      <c r="V284" s="1" t="s">
        <v>1174</v>
      </c>
      <c r="W284" s="1">
        <v>7.14</v>
      </c>
      <c r="X284" s="1">
        <v>0</v>
      </c>
      <c r="Y284" s="1">
        <v>8.68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91.32</v>
      </c>
      <c r="AG284" s="1">
        <v>0</v>
      </c>
      <c r="AH284" s="1">
        <v>650</v>
      </c>
      <c r="AI284" s="1">
        <v>150</v>
      </c>
      <c r="AJ284" s="1">
        <v>0</v>
      </c>
      <c r="AK284" s="1">
        <v>800</v>
      </c>
      <c r="AL284" s="1">
        <v>0</v>
      </c>
      <c r="AM284" s="1">
        <v>7.15</v>
      </c>
      <c r="AN284" s="1">
        <v>16.399999999999999</v>
      </c>
      <c r="AO284" s="1">
        <v>0</v>
      </c>
      <c r="AP284" s="1">
        <v>23.55</v>
      </c>
      <c r="AQ284" s="1">
        <v>7</v>
      </c>
      <c r="AR284" s="1">
        <v>0</v>
      </c>
      <c r="AS284" s="1">
        <v>1.8</v>
      </c>
    </row>
    <row r="285" spans="1:45" x14ac:dyDescent="0.2">
      <c r="A285" s="2" t="s">
        <v>963</v>
      </c>
      <c r="B285" s="5" t="s">
        <v>584</v>
      </c>
      <c r="C285" s="1" t="s">
        <v>963</v>
      </c>
      <c r="D285" s="1" t="s">
        <v>1332</v>
      </c>
      <c r="E285" s="1">
        <v>1</v>
      </c>
      <c r="F285" s="1">
        <v>6</v>
      </c>
      <c r="G285" s="1">
        <v>2</v>
      </c>
      <c r="H285" s="1">
        <v>2</v>
      </c>
      <c r="I285" s="1">
        <v>2</v>
      </c>
      <c r="J285" s="1">
        <v>5</v>
      </c>
      <c r="K285" s="1">
        <v>1</v>
      </c>
      <c r="L285" s="1">
        <v>2.73</v>
      </c>
      <c r="M285" s="1">
        <v>948.5</v>
      </c>
      <c r="N285" s="1">
        <v>1.6</v>
      </c>
      <c r="O285" s="1">
        <v>47</v>
      </c>
      <c r="P285" s="1" t="s">
        <v>1128</v>
      </c>
      <c r="Q285" s="1">
        <v>42.43</v>
      </c>
      <c r="R285" s="1">
        <v>243.54</v>
      </c>
      <c r="S285" s="1">
        <v>17.5</v>
      </c>
      <c r="T285" s="1" t="s">
        <v>1126</v>
      </c>
      <c r="U285" s="1">
        <v>15</v>
      </c>
      <c r="V285" s="1">
        <v>0</v>
      </c>
      <c r="W285" s="1">
        <v>16.79</v>
      </c>
      <c r="X285" s="1">
        <v>0</v>
      </c>
      <c r="Y285" s="1">
        <v>8.89</v>
      </c>
      <c r="Z285" s="1">
        <v>0</v>
      </c>
      <c r="AA285" s="1">
        <v>0</v>
      </c>
      <c r="AB285" s="1">
        <v>0.77</v>
      </c>
      <c r="AC285" s="1">
        <v>0</v>
      </c>
      <c r="AD285" s="1">
        <v>90.34</v>
      </c>
      <c r="AE285" s="1">
        <v>0</v>
      </c>
      <c r="AF285" s="1">
        <v>0</v>
      </c>
      <c r="AG285" s="1">
        <v>0</v>
      </c>
      <c r="AH285" s="1">
        <v>1200</v>
      </c>
      <c r="AI285" s="1">
        <v>50</v>
      </c>
      <c r="AJ285" s="1">
        <v>0</v>
      </c>
      <c r="AK285" s="1">
        <v>1250</v>
      </c>
      <c r="AL285" s="1">
        <v>0</v>
      </c>
      <c r="AM285" s="1">
        <v>13.65</v>
      </c>
      <c r="AN285" s="1">
        <v>3.77</v>
      </c>
      <c r="AO285" s="1">
        <v>0</v>
      </c>
      <c r="AP285" s="1">
        <v>17.420000000000002</v>
      </c>
      <c r="AQ285" s="1">
        <v>7</v>
      </c>
      <c r="AR285" s="1">
        <v>0</v>
      </c>
      <c r="AS285" s="1">
        <v>1</v>
      </c>
    </row>
    <row r="286" spans="1:45" x14ac:dyDescent="0.2">
      <c r="A286" s="2" t="s">
        <v>964</v>
      </c>
      <c r="B286" s="5" t="s">
        <v>586</v>
      </c>
      <c r="C286" s="1" t="s">
        <v>964</v>
      </c>
      <c r="D286" s="1" t="s">
        <v>1333</v>
      </c>
      <c r="E286" s="1">
        <v>1</v>
      </c>
      <c r="F286" s="1">
        <v>13</v>
      </c>
      <c r="G286" s="1">
        <v>0</v>
      </c>
      <c r="H286" s="1">
        <v>2</v>
      </c>
      <c r="I286" s="1">
        <v>11</v>
      </c>
      <c r="J286" s="1">
        <v>9</v>
      </c>
      <c r="K286" s="1">
        <v>2</v>
      </c>
      <c r="L286" s="1">
        <v>0.52</v>
      </c>
      <c r="M286" s="1">
        <v>299.5</v>
      </c>
      <c r="N286" s="1">
        <v>1.2</v>
      </c>
      <c r="O286" s="1">
        <v>27</v>
      </c>
      <c r="P286" s="1" t="s">
        <v>1149</v>
      </c>
      <c r="Q286" s="1">
        <v>47.04</v>
      </c>
      <c r="R286" s="1">
        <v>242.37</v>
      </c>
      <c r="S286" s="1">
        <v>27.5</v>
      </c>
      <c r="T286" s="1" t="s">
        <v>1126</v>
      </c>
      <c r="U286" s="1">
        <v>15</v>
      </c>
      <c r="V286" s="1">
        <v>0</v>
      </c>
      <c r="W286" s="1">
        <v>38.21</v>
      </c>
      <c r="X286" s="1">
        <v>0</v>
      </c>
      <c r="Y286" s="1">
        <v>22.73</v>
      </c>
      <c r="Z286" s="1">
        <v>0</v>
      </c>
      <c r="AA286" s="1">
        <v>73.47</v>
      </c>
      <c r="AB286" s="1">
        <v>0</v>
      </c>
      <c r="AC286" s="1">
        <v>0</v>
      </c>
      <c r="AD286" s="1">
        <v>0</v>
      </c>
      <c r="AE286" s="1">
        <v>0</v>
      </c>
      <c r="AF286" s="1">
        <v>3.8</v>
      </c>
      <c r="AG286" s="1">
        <v>650</v>
      </c>
      <c r="AH286" s="1">
        <v>0</v>
      </c>
      <c r="AI286" s="1">
        <v>0</v>
      </c>
      <c r="AJ286" s="1">
        <v>0</v>
      </c>
      <c r="AK286" s="1">
        <v>650</v>
      </c>
      <c r="AL286" s="1">
        <v>26.67</v>
      </c>
      <c r="AM286" s="1">
        <v>0</v>
      </c>
      <c r="AN286" s="1">
        <v>0</v>
      </c>
      <c r="AO286" s="1">
        <v>0</v>
      </c>
      <c r="AP286" s="1">
        <v>26.67</v>
      </c>
      <c r="AQ286" s="1">
        <v>0</v>
      </c>
      <c r="AR286" s="1">
        <v>18</v>
      </c>
      <c r="AS286" s="1">
        <v>1.2</v>
      </c>
    </row>
    <row r="287" spans="1:45" x14ac:dyDescent="0.2">
      <c r="A287" s="2" t="s">
        <v>965</v>
      </c>
      <c r="B287" s="5" t="s">
        <v>588</v>
      </c>
      <c r="C287" s="1" t="s">
        <v>965</v>
      </c>
      <c r="D287" s="1" t="s">
        <v>1334</v>
      </c>
      <c r="E287" s="1">
        <v>3</v>
      </c>
      <c r="F287" s="1">
        <v>15</v>
      </c>
      <c r="G287" s="1">
        <v>9</v>
      </c>
      <c r="H287" s="1">
        <v>0</v>
      </c>
      <c r="I287" s="1">
        <v>6</v>
      </c>
      <c r="J287" s="1">
        <v>4</v>
      </c>
      <c r="K287" s="1">
        <v>1</v>
      </c>
      <c r="L287" s="1">
        <v>0.67</v>
      </c>
      <c r="M287" s="1">
        <v>411.7</v>
      </c>
      <c r="N287" s="1">
        <v>1.4</v>
      </c>
      <c r="O287" s="1">
        <v>46</v>
      </c>
      <c r="P287" s="1" t="s">
        <v>1130</v>
      </c>
      <c r="Q287" s="1">
        <v>18.510000000000002</v>
      </c>
      <c r="R287" s="1">
        <v>284.08999999999997</v>
      </c>
      <c r="S287" s="1">
        <v>32.5</v>
      </c>
      <c r="T287" s="1" t="s">
        <v>1126</v>
      </c>
      <c r="U287" s="1">
        <v>15</v>
      </c>
      <c r="V287" s="1">
        <v>0</v>
      </c>
      <c r="W287" s="1">
        <v>61.79</v>
      </c>
      <c r="X287" s="1">
        <v>19.940000000000001</v>
      </c>
      <c r="Y287" s="1">
        <v>37.549999999999997</v>
      </c>
      <c r="Z287" s="1">
        <v>0</v>
      </c>
      <c r="AA287" s="1">
        <v>0</v>
      </c>
      <c r="AB287" s="1">
        <v>0</v>
      </c>
      <c r="AC287" s="1">
        <v>0</v>
      </c>
      <c r="AD287" s="1">
        <v>1.4</v>
      </c>
      <c r="AE287" s="1">
        <v>0</v>
      </c>
      <c r="AF287" s="1">
        <v>41.11</v>
      </c>
      <c r="AG287" s="1">
        <v>0</v>
      </c>
      <c r="AH287" s="1">
        <v>0</v>
      </c>
      <c r="AI287" s="1">
        <v>450</v>
      </c>
      <c r="AJ287" s="1">
        <v>0</v>
      </c>
      <c r="AK287" s="1">
        <v>450</v>
      </c>
      <c r="AL287" s="1">
        <v>0</v>
      </c>
      <c r="AM287" s="1">
        <v>0</v>
      </c>
      <c r="AN287" s="1">
        <v>15.42</v>
      </c>
      <c r="AO287" s="1">
        <v>0</v>
      </c>
      <c r="AP287" s="1">
        <v>15.42</v>
      </c>
      <c r="AQ287" s="1">
        <v>11</v>
      </c>
      <c r="AR287" s="1">
        <v>0</v>
      </c>
      <c r="AS287" s="1">
        <v>1.1000000000000001</v>
      </c>
    </row>
    <row r="288" spans="1:45" x14ac:dyDescent="0.2">
      <c r="A288" s="2" t="s">
        <v>966</v>
      </c>
      <c r="B288" s="5" t="s">
        <v>590</v>
      </c>
      <c r="C288" s="1" t="s">
        <v>966</v>
      </c>
      <c r="D288" s="1" t="s">
        <v>1335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9</v>
      </c>
      <c r="K288" s="1">
        <v>2</v>
      </c>
      <c r="L288" s="1">
        <v>2.21</v>
      </c>
      <c r="M288" s="1">
        <v>824.2</v>
      </c>
      <c r="N288" s="1">
        <v>1.6</v>
      </c>
      <c r="O288" s="1">
        <v>10</v>
      </c>
      <c r="P288" s="1" t="s">
        <v>1100</v>
      </c>
      <c r="Q288" s="1">
        <v>0</v>
      </c>
      <c r="R288" s="1">
        <v>-1</v>
      </c>
      <c r="S288" s="1">
        <v>30</v>
      </c>
      <c r="T288" s="1" t="s">
        <v>1126</v>
      </c>
      <c r="U288" s="1">
        <v>15</v>
      </c>
      <c r="V288" s="1">
        <v>0</v>
      </c>
      <c r="W288" s="1">
        <v>35.71</v>
      </c>
      <c r="X288" s="1">
        <v>80.75</v>
      </c>
      <c r="Y288" s="1">
        <v>19.25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25</v>
      </c>
      <c r="AH288" s="1">
        <v>25</v>
      </c>
      <c r="AI288" s="1">
        <v>3225</v>
      </c>
      <c r="AJ288" s="1">
        <v>0</v>
      </c>
      <c r="AK288" s="1">
        <v>3275</v>
      </c>
      <c r="AL288" s="1">
        <v>7.0000000000000007E-2</v>
      </c>
      <c r="AM288" s="1">
        <v>0.03</v>
      </c>
      <c r="AN288" s="1">
        <v>5.62</v>
      </c>
      <c r="AO288" s="1">
        <v>0</v>
      </c>
      <c r="AP288" s="1">
        <v>5.72</v>
      </c>
      <c r="AQ288" s="1">
        <v>0</v>
      </c>
      <c r="AR288" s="1">
        <v>0</v>
      </c>
      <c r="AS288" s="1">
        <v>1</v>
      </c>
    </row>
    <row r="289" spans="1:45" x14ac:dyDescent="0.2">
      <c r="A289" s="6" t="s">
        <v>967</v>
      </c>
      <c r="B289" s="5" t="s">
        <v>592</v>
      </c>
      <c r="C289" s="1" t="s">
        <v>967</v>
      </c>
      <c r="D289" s="1" t="s">
        <v>1336</v>
      </c>
      <c r="E289" s="1">
        <v>1</v>
      </c>
      <c r="F289" s="1">
        <v>12</v>
      </c>
      <c r="G289" s="1">
        <v>3</v>
      </c>
      <c r="H289" s="1">
        <v>2</v>
      </c>
      <c r="I289" s="1">
        <v>7</v>
      </c>
      <c r="J289" s="1">
        <v>4</v>
      </c>
      <c r="K289" s="1">
        <v>1</v>
      </c>
      <c r="L289" s="1">
        <v>2.81</v>
      </c>
      <c r="M289" s="1">
        <v>888.8</v>
      </c>
      <c r="N289" s="1">
        <v>1.5</v>
      </c>
      <c r="O289" s="1">
        <v>7</v>
      </c>
      <c r="P289" s="1" t="s">
        <v>1100</v>
      </c>
      <c r="Q289" s="1">
        <v>7.6</v>
      </c>
      <c r="R289" s="1">
        <v>285.55</v>
      </c>
      <c r="S289" s="1">
        <v>27.5</v>
      </c>
      <c r="T289" s="1" t="s">
        <v>1126</v>
      </c>
      <c r="U289" s="1">
        <v>15</v>
      </c>
      <c r="V289" s="1">
        <v>0</v>
      </c>
      <c r="W289" s="1">
        <v>14.29</v>
      </c>
      <c r="X289" s="1">
        <v>80.680000000000007</v>
      </c>
      <c r="Y289" s="1">
        <v>19.32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2000</v>
      </c>
      <c r="AH289" s="1">
        <v>0</v>
      </c>
      <c r="AI289" s="1">
        <v>0</v>
      </c>
      <c r="AJ289" s="1">
        <v>0</v>
      </c>
      <c r="AK289" s="1">
        <v>2000</v>
      </c>
      <c r="AL289" s="1">
        <v>1.2</v>
      </c>
      <c r="AM289" s="1">
        <v>0</v>
      </c>
      <c r="AN289" s="1">
        <v>0</v>
      </c>
      <c r="AO289" s="1">
        <v>0</v>
      </c>
      <c r="AP289" s="1">
        <v>1.2</v>
      </c>
      <c r="AQ289" s="1">
        <v>0</v>
      </c>
      <c r="AR289" s="1">
        <v>0</v>
      </c>
      <c r="AS289" s="1">
        <v>1</v>
      </c>
    </row>
    <row r="290" spans="1:45" x14ac:dyDescent="0.2">
      <c r="A290" s="2" t="s">
        <v>968</v>
      </c>
      <c r="B290" s="5" t="s">
        <v>594</v>
      </c>
      <c r="C290" s="1" t="s">
        <v>968</v>
      </c>
      <c r="D290" s="1" t="s">
        <v>1337</v>
      </c>
      <c r="E290" s="1">
        <v>2</v>
      </c>
      <c r="F290" s="1">
        <v>14</v>
      </c>
      <c r="G290" s="1">
        <v>9</v>
      </c>
      <c r="H290" s="1">
        <v>2</v>
      </c>
      <c r="I290" s="1">
        <v>3</v>
      </c>
      <c r="J290" s="1">
        <v>8</v>
      </c>
      <c r="K290" s="1">
        <v>0</v>
      </c>
      <c r="L290" s="1">
        <v>0.56999999999999995</v>
      </c>
      <c r="M290" s="1">
        <v>346.8</v>
      </c>
      <c r="N290" s="1">
        <v>1.3</v>
      </c>
      <c r="O290" s="1">
        <v>68</v>
      </c>
      <c r="P290" s="1" t="s">
        <v>1128</v>
      </c>
      <c r="Q290" s="1">
        <v>6.14</v>
      </c>
      <c r="R290" s="1">
        <v>250.37</v>
      </c>
      <c r="S290" s="1">
        <v>25</v>
      </c>
      <c r="T290" s="1" t="s">
        <v>1126</v>
      </c>
      <c r="U290" s="1">
        <v>5</v>
      </c>
      <c r="V290" s="1">
        <v>0</v>
      </c>
      <c r="W290" s="1">
        <v>2.5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99.3</v>
      </c>
      <c r="AE290" s="1">
        <v>0</v>
      </c>
      <c r="AF290" s="1">
        <v>0.7</v>
      </c>
      <c r="AG290" s="1">
        <v>0</v>
      </c>
      <c r="AH290" s="1">
        <v>2625</v>
      </c>
      <c r="AI290" s="1">
        <v>0</v>
      </c>
      <c r="AJ290" s="1">
        <v>0</v>
      </c>
      <c r="AK290" s="1">
        <v>2625</v>
      </c>
      <c r="AL290" s="1">
        <v>0</v>
      </c>
      <c r="AM290" s="1">
        <v>28.88</v>
      </c>
      <c r="AN290" s="1">
        <v>0</v>
      </c>
      <c r="AO290" s="1">
        <v>0</v>
      </c>
      <c r="AP290" s="1">
        <v>28.88</v>
      </c>
      <c r="AQ290" s="1">
        <v>5</v>
      </c>
      <c r="AR290" s="1">
        <v>0</v>
      </c>
      <c r="AS290" s="1">
        <v>1</v>
      </c>
    </row>
    <row r="291" spans="1:45" x14ac:dyDescent="0.2">
      <c r="A291" s="2" t="s">
        <v>969</v>
      </c>
      <c r="B291" s="5" t="s">
        <v>596</v>
      </c>
      <c r="C291" s="1" t="s">
        <v>969</v>
      </c>
      <c r="D291" s="1" t="s">
        <v>1324</v>
      </c>
      <c r="E291" s="1">
        <v>0</v>
      </c>
      <c r="F291" s="1">
        <v>10</v>
      </c>
      <c r="G291" s="1">
        <v>5</v>
      </c>
      <c r="H291" s="1">
        <v>3</v>
      </c>
      <c r="I291" s="1">
        <v>2</v>
      </c>
      <c r="J291" s="1">
        <v>6</v>
      </c>
      <c r="K291" s="1">
        <v>2</v>
      </c>
      <c r="L291" s="1">
        <v>3.35</v>
      </c>
      <c r="M291" s="1">
        <v>1167.0999999999999</v>
      </c>
      <c r="N291" s="1">
        <v>1.8</v>
      </c>
      <c r="O291" s="1">
        <v>58</v>
      </c>
      <c r="P291" s="1" t="s">
        <v>1130</v>
      </c>
      <c r="Q291" s="1">
        <v>5.49</v>
      </c>
      <c r="R291" s="1">
        <v>227.3</v>
      </c>
      <c r="S291" s="1">
        <v>25</v>
      </c>
      <c r="T291" s="1" t="s">
        <v>1126</v>
      </c>
      <c r="U291" s="1">
        <v>5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100</v>
      </c>
      <c r="AG291" s="1">
        <v>0</v>
      </c>
      <c r="AH291" s="1">
        <v>675</v>
      </c>
      <c r="AI291" s="1">
        <v>125</v>
      </c>
      <c r="AJ291" s="1">
        <v>0</v>
      </c>
      <c r="AK291" s="1">
        <v>800</v>
      </c>
      <c r="AL291" s="1">
        <v>0</v>
      </c>
      <c r="AM291" s="1">
        <v>13.3</v>
      </c>
      <c r="AN291" s="1">
        <v>10.43</v>
      </c>
      <c r="AO291" s="1">
        <v>0</v>
      </c>
      <c r="AP291" s="1">
        <v>23.73</v>
      </c>
      <c r="AQ291" s="1">
        <v>9</v>
      </c>
      <c r="AR291" s="1">
        <v>0</v>
      </c>
      <c r="AS291" s="1">
        <v>1</v>
      </c>
    </row>
    <row r="292" spans="1:45" x14ac:dyDescent="0.2">
      <c r="A292" s="2" t="s">
        <v>970</v>
      </c>
      <c r="B292" s="5" t="s">
        <v>598</v>
      </c>
      <c r="C292" s="1" t="s">
        <v>970</v>
      </c>
      <c r="D292" s="1" t="s">
        <v>1338</v>
      </c>
      <c r="E292" s="1">
        <v>0</v>
      </c>
      <c r="F292" s="1">
        <v>7</v>
      </c>
      <c r="G292" s="1">
        <v>7</v>
      </c>
      <c r="H292" s="1">
        <v>0</v>
      </c>
      <c r="I292" s="1">
        <v>0</v>
      </c>
      <c r="J292" s="1">
        <v>4</v>
      </c>
      <c r="K292" s="1">
        <v>1</v>
      </c>
      <c r="L292" s="1">
        <v>0.6</v>
      </c>
      <c r="M292" s="1">
        <v>335</v>
      </c>
      <c r="N292" s="1">
        <v>1.2</v>
      </c>
      <c r="O292" s="1">
        <v>3</v>
      </c>
      <c r="P292" s="1" t="s">
        <v>1128</v>
      </c>
      <c r="Q292" s="1">
        <v>0</v>
      </c>
      <c r="R292" s="1">
        <v>-1</v>
      </c>
      <c r="S292" s="1">
        <v>27.5</v>
      </c>
      <c r="T292" s="1" t="s">
        <v>1126</v>
      </c>
      <c r="U292" s="1">
        <v>5</v>
      </c>
      <c r="V292" s="1">
        <v>0</v>
      </c>
      <c r="W292" s="1">
        <v>38.21</v>
      </c>
      <c r="X292" s="1">
        <v>0</v>
      </c>
      <c r="Y292" s="1">
        <v>15.93</v>
      </c>
      <c r="Z292" s="1">
        <v>0</v>
      </c>
      <c r="AA292" s="1">
        <v>0</v>
      </c>
      <c r="AB292" s="1">
        <v>0</v>
      </c>
      <c r="AC292" s="1">
        <v>0</v>
      </c>
      <c r="AD292" s="1">
        <v>55.61</v>
      </c>
      <c r="AE292" s="1">
        <v>0</v>
      </c>
      <c r="AF292" s="1">
        <v>28.45</v>
      </c>
      <c r="AG292" s="1">
        <v>0</v>
      </c>
      <c r="AH292" s="1">
        <v>25</v>
      </c>
      <c r="AI292" s="1">
        <v>975</v>
      </c>
      <c r="AJ292" s="1">
        <v>0</v>
      </c>
      <c r="AK292" s="1">
        <v>1000</v>
      </c>
      <c r="AL292" s="1">
        <v>0</v>
      </c>
      <c r="AM292" s="1">
        <v>3.98</v>
      </c>
      <c r="AN292" s="1">
        <v>0.75</v>
      </c>
      <c r="AO292" s="1">
        <v>0</v>
      </c>
      <c r="AP292" s="1">
        <v>4.72</v>
      </c>
      <c r="AQ292" s="1">
        <v>1</v>
      </c>
      <c r="AR292" s="1">
        <v>0</v>
      </c>
      <c r="AS292" s="1">
        <v>1</v>
      </c>
    </row>
    <row r="293" spans="1:45" x14ac:dyDescent="0.2">
      <c r="A293" s="6" t="s">
        <v>971</v>
      </c>
      <c r="B293" s="5" t="s">
        <v>600</v>
      </c>
      <c r="C293" s="1" t="s">
        <v>971</v>
      </c>
      <c r="D293" s="1" t="s">
        <v>1339</v>
      </c>
      <c r="E293" s="1">
        <v>1</v>
      </c>
      <c r="F293" s="1">
        <v>18</v>
      </c>
      <c r="G293" s="1">
        <v>8</v>
      </c>
      <c r="H293" s="1">
        <v>0</v>
      </c>
      <c r="I293" s="1">
        <v>10</v>
      </c>
      <c r="J293" s="1">
        <v>15</v>
      </c>
      <c r="K293" s="1">
        <v>0</v>
      </c>
      <c r="L293" s="1">
        <v>2.12</v>
      </c>
      <c r="M293" s="1">
        <v>718.1</v>
      </c>
      <c r="N293" s="1">
        <v>1.4</v>
      </c>
      <c r="O293" s="1">
        <v>3</v>
      </c>
      <c r="P293" s="1" t="s">
        <v>1128</v>
      </c>
      <c r="Q293" s="1">
        <v>14.04</v>
      </c>
      <c r="R293" s="1">
        <v>214.03</v>
      </c>
      <c r="S293" s="1">
        <v>32.5</v>
      </c>
      <c r="T293" s="1" t="s">
        <v>1180</v>
      </c>
      <c r="U293" s="1">
        <v>15</v>
      </c>
      <c r="V293" s="1">
        <v>0</v>
      </c>
      <c r="W293" s="1">
        <v>14.29</v>
      </c>
      <c r="X293" s="1">
        <v>0</v>
      </c>
      <c r="Y293" s="1">
        <v>12.38</v>
      </c>
      <c r="Z293" s="1">
        <v>0</v>
      </c>
      <c r="AA293" s="1">
        <v>0</v>
      </c>
      <c r="AB293" s="1">
        <v>0</v>
      </c>
      <c r="AC293" s="1">
        <v>0</v>
      </c>
      <c r="AD293" s="1">
        <v>87.62</v>
      </c>
      <c r="AE293" s="1">
        <v>0</v>
      </c>
      <c r="AF293" s="1">
        <v>0</v>
      </c>
      <c r="AG293" s="1">
        <v>0</v>
      </c>
      <c r="AH293" s="1">
        <v>250</v>
      </c>
      <c r="AI293" s="1">
        <v>0</v>
      </c>
      <c r="AJ293" s="1">
        <v>0</v>
      </c>
      <c r="AK293" s="1">
        <v>250</v>
      </c>
      <c r="AL293" s="1">
        <v>0</v>
      </c>
      <c r="AM293" s="1">
        <v>26.38</v>
      </c>
      <c r="AN293" s="1">
        <v>0</v>
      </c>
      <c r="AO293" s="1">
        <v>0</v>
      </c>
      <c r="AP293" s="1">
        <v>26.38</v>
      </c>
      <c r="AQ293" s="1">
        <v>6</v>
      </c>
      <c r="AR293" s="1">
        <v>0</v>
      </c>
      <c r="AS293" s="1">
        <v>1</v>
      </c>
    </row>
    <row r="294" spans="1:45" x14ac:dyDescent="0.2">
      <c r="A294" s="2" t="s">
        <v>972</v>
      </c>
      <c r="B294" s="5" t="s">
        <v>602</v>
      </c>
      <c r="C294" s="1" t="s">
        <v>972</v>
      </c>
      <c r="D294" s="1" t="s">
        <v>1340</v>
      </c>
      <c r="E294" s="1">
        <v>4</v>
      </c>
      <c r="F294" s="1">
        <v>25</v>
      </c>
      <c r="G294" s="1">
        <v>14</v>
      </c>
      <c r="H294" s="1">
        <v>4</v>
      </c>
      <c r="I294" s="1">
        <v>7</v>
      </c>
      <c r="J294" s="1">
        <v>9</v>
      </c>
      <c r="K294" s="1">
        <v>2</v>
      </c>
      <c r="L294" s="1">
        <v>1.2</v>
      </c>
      <c r="M294" s="1">
        <v>537.4</v>
      </c>
      <c r="N294" s="1">
        <v>1.4</v>
      </c>
      <c r="O294" s="1">
        <v>55</v>
      </c>
      <c r="P294" s="1" t="s">
        <v>1130</v>
      </c>
      <c r="Q294" s="1">
        <v>18.7</v>
      </c>
      <c r="R294" s="1">
        <v>221.65</v>
      </c>
      <c r="S294" s="1">
        <v>57.5</v>
      </c>
      <c r="T294" s="1" t="s">
        <v>1126</v>
      </c>
      <c r="U294" s="1">
        <v>15</v>
      </c>
      <c r="V294" s="1">
        <v>0</v>
      </c>
      <c r="W294" s="1">
        <v>4.6399999999999997</v>
      </c>
      <c r="X294" s="1">
        <v>1.46</v>
      </c>
      <c r="Y294" s="1">
        <v>0</v>
      </c>
      <c r="Z294" s="1">
        <v>0</v>
      </c>
      <c r="AA294" s="1">
        <v>0</v>
      </c>
      <c r="AB294" s="1">
        <v>0.7</v>
      </c>
      <c r="AC294" s="1">
        <v>0</v>
      </c>
      <c r="AD294" s="1">
        <v>0</v>
      </c>
      <c r="AE294" s="1">
        <v>0</v>
      </c>
      <c r="AF294" s="1">
        <v>97.84</v>
      </c>
      <c r="AG294" s="1">
        <v>0</v>
      </c>
      <c r="AH294" s="1">
        <v>850</v>
      </c>
      <c r="AI294" s="1">
        <v>125</v>
      </c>
      <c r="AJ294" s="1">
        <v>0</v>
      </c>
      <c r="AK294" s="1">
        <v>975</v>
      </c>
      <c r="AL294" s="1">
        <v>0</v>
      </c>
      <c r="AM294" s="1">
        <v>7.62</v>
      </c>
      <c r="AN294" s="1">
        <v>14.4</v>
      </c>
      <c r="AO294" s="1">
        <v>0</v>
      </c>
      <c r="AP294" s="1">
        <v>22.02</v>
      </c>
      <c r="AQ294" s="1">
        <v>7</v>
      </c>
      <c r="AR294" s="1">
        <v>0</v>
      </c>
      <c r="AS294" s="1">
        <v>1.2</v>
      </c>
    </row>
    <row r="295" spans="1:45" x14ac:dyDescent="0.2">
      <c r="A295" s="6" t="s">
        <v>973</v>
      </c>
      <c r="B295" s="5" t="s">
        <v>604</v>
      </c>
      <c r="C295" s="1" t="s">
        <v>973</v>
      </c>
      <c r="D295" s="1" t="s">
        <v>1340</v>
      </c>
      <c r="E295" s="1">
        <v>4</v>
      </c>
      <c r="F295" s="1">
        <v>7</v>
      </c>
      <c r="G295" s="1">
        <v>3</v>
      </c>
      <c r="H295" s="1">
        <v>2</v>
      </c>
      <c r="I295" s="1">
        <v>2</v>
      </c>
      <c r="J295" s="1">
        <v>16</v>
      </c>
      <c r="K295" s="1">
        <v>1</v>
      </c>
      <c r="L295" s="1">
        <v>1.2</v>
      </c>
      <c r="M295" s="1">
        <v>537.4</v>
      </c>
      <c r="N295" s="1">
        <v>1.4</v>
      </c>
      <c r="O295" s="1">
        <v>55</v>
      </c>
      <c r="P295" s="1" t="s">
        <v>1130</v>
      </c>
      <c r="Q295" s="1">
        <v>17.84</v>
      </c>
      <c r="R295" s="1">
        <v>276.11</v>
      </c>
      <c r="S295" s="1">
        <v>65</v>
      </c>
      <c r="T295" s="1" t="s">
        <v>1124</v>
      </c>
      <c r="U295" s="1">
        <v>1</v>
      </c>
      <c r="V295" s="1" t="s">
        <v>1125</v>
      </c>
      <c r="W295" s="1">
        <v>14.29</v>
      </c>
      <c r="X295" s="1">
        <v>13.63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86.37</v>
      </c>
      <c r="AG295" s="1">
        <v>0</v>
      </c>
      <c r="AH295" s="1">
        <v>650</v>
      </c>
      <c r="AI295" s="1">
        <v>1175</v>
      </c>
      <c r="AJ295" s="1">
        <v>0</v>
      </c>
      <c r="AK295" s="1">
        <v>1825</v>
      </c>
      <c r="AL295" s="1">
        <v>0</v>
      </c>
      <c r="AM295" s="1">
        <v>5.01</v>
      </c>
      <c r="AN295" s="1">
        <v>18.37</v>
      </c>
      <c r="AO295" s="1">
        <v>0</v>
      </c>
      <c r="AP295" s="1">
        <v>23.38</v>
      </c>
      <c r="AQ295" s="1">
        <v>11</v>
      </c>
      <c r="AR295" s="1">
        <v>0</v>
      </c>
      <c r="AS295" s="1">
        <v>1</v>
      </c>
    </row>
    <row r="296" spans="1:45" x14ac:dyDescent="0.2">
      <c r="A296" s="6" t="s">
        <v>974</v>
      </c>
      <c r="B296" s="5" t="s">
        <v>606</v>
      </c>
      <c r="C296" s="1" t="s">
        <v>974</v>
      </c>
      <c r="D296" s="1" t="s">
        <v>1101</v>
      </c>
      <c r="E296" s="1">
        <v>3</v>
      </c>
      <c r="F296" s="1">
        <v>27</v>
      </c>
      <c r="G296" s="1">
        <v>7</v>
      </c>
      <c r="H296" s="1">
        <v>3</v>
      </c>
      <c r="I296" s="1">
        <v>17</v>
      </c>
      <c r="J296" s="1">
        <v>7</v>
      </c>
      <c r="K296" s="1">
        <v>1</v>
      </c>
      <c r="L296" s="1">
        <v>0</v>
      </c>
      <c r="M296" s="1">
        <v>0</v>
      </c>
      <c r="N296" s="1">
        <v>0</v>
      </c>
      <c r="O296" s="1">
        <v>53</v>
      </c>
      <c r="P296" s="1" t="s">
        <v>1101</v>
      </c>
      <c r="Q296" s="1">
        <v>0</v>
      </c>
      <c r="R296" s="1">
        <v>-1</v>
      </c>
      <c r="S296" s="1">
        <v>10</v>
      </c>
      <c r="T296" s="1" t="s">
        <v>1126</v>
      </c>
      <c r="U296" s="1">
        <v>15</v>
      </c>
      <c r="V296" s="1">
        <v>0</v>
      </c>
      <c r="W296" s="1">
        <v>26.07</v>
      </c>
      <c r="X296" s="1">
        <v>0.77</v>
      </c>
      <c r="Y296" s="1">
        <v>40.729999999999997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58.51</v>
      </c>
      <c r="AG296" s="1">
        <v>25</v>
      </c>
      <c r="AH296" s="1">
        <v>400</v>
      </c>
      <c r="AI296" s="1">
        <v>25</v>
      </c>
      <c r="AJ296" s="1">
        <v>0</v>
      </c>
      <c r="AK296" s="1">
        <v>450</v>
      </c>
      <c r="AL296" s="1">
        <v>0.44</v>
      </c>
      <c r="AM296" s="1">
        <v>14.38</v>
      </c>
      <c r="AN296" s="1">
        <v>2.69</v>
      </c>
      <c r="AO296" s="1">
        <v>0</v>
      </c>
      <c r="AP296" s="1">
        <v>17.510000000000002</v>
      </c>
      <c r="AQ296" s="1">
        <v>8</v>
      </c>
      <c r="AR296" s="1">
        <v>0</v>
      </c>
      <c r="AS296" s="1">
        <v>2</v>
      </c>
    </row>
    <row r="297" spans="1:45" x14ac:dyDescent="0.2">
      <c r="A297" s="2" t="s">
        <v>975</v>
      </c>
      <c r="B297" s="5" t="s">
        <v>608</v>
      </c>
      <c r="C297" s="1" t="s">
        <v>975</v>
      </c>
      <c r="D297" s="1" t="s">
        <v>1341</v>
      </c>
      <c r="E297" s="1">
        <v>1</v>
      </c>
      <c r="F297" s="1">
        <v>22</v>
      </c>
      <c r="G297" s="1">
        <v>10</v>
      </c>
      <c r="H297" s="1">
        <v>3</v>
      </c>
      <c r="I297" s="1">
        <v>9</v>
      </c>
      <c r="J297" s="1">
        <v>9</v>
      </c>
      <c r="K297" s="1">
        <v>1</v>
      </c>
      <c r="L297" s="1">
        <v>0.56999999999999995</v>
      </c>
      <c r="M297" s="1">
        <v>325.8</v>
      </c>
      <c r="N297" s="1">
        <v>1.2</v>
      </c>
      <c r="O297" s="1">
        <v>56</v>
      </c>
      <c r="P297" s="1" t="s">
        <v>1130</v>
      </c>
      <c r="Q297" s="1">
        <v>11.81</v>
      </c>
      <c r="R297" s="1">
        <v>246.9</v>
      </c>
      <c r="S297" s="1">
        <v>12.5</v>
      </c>
      <c r="T297" s="1" t="s">
        <v>1126</v>
      </c>
      <c r="U297" s="1">
        <v>15</v>
      </c>
      <c r="V297" s="1">
        <v>0</v>
      </c>
      <c r="W297" s="1">
        <v>2.5</v>
      </c>
      <c r="X297" s="1">
        <v>0</v>
      </c>
      <c r="Y297" s="1">
        <v>0.7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99.3</v>
      </c>
      <c r="AG297" s="1">
        <v>0</v>
      </c>
      <c r="AH297" s="1">
        <v>275</v>
      </c>
      <c r="AI297" s="1">
        <v>450</v>
      </c>
      <c r="AJ297" s="1">
        <v>0</v>
      </c>
      <c r="AK297" s="1">
        <v>725</v>
      </c>
      <c r="AL297" s="1">
        <v>0</v>
      </c>
      <c r="AM297" s="1">
        <v>1.75</v>
      </c>
      <c r="AN297" s="1">
        <v>14.06</v>
      </c>
      <c r="AO297" s="1">
        <v>0</v>
      </c>
      <c r="AP297" s="1">
        <v>15.81</v>
      </c>
      <c r="AQ297" s="1">
        <v>6</v>
      </c>
      <c r="AR297" s="1">
        <v>0</v>
      </c>
      <c r="AS297" s="1">
        <v>1</v>
      </c>
    </row>
    <row r="298" spans="1:45" x14ac:dyDescent="0.2">
      <c r="A298" s="2" t="s">
        <v>976</v>
      </c>
      <c r="B298" s="5" t="s">
        <v>610</v>
      </c>
      <c r="C298" s="1" t="s">
        <v>976</v>
      </c>
      <c r="D298" s="1" t="s">
        <v>1332</v>
      </c>
      <c r="E298" s="1">
        <v>0</v>
      </c>
      <c r="F298" s="1">
        <v>5</v>
      </c>
      <c r="G298" s="1">
        <v>2</v>
      </c>
      <c r="H298" s="1">
        <v>2</v>
      </c>
      <c r="I298" s="1">
        <v>1</v>
      </c>
      <c r="J298" s="1">
        <v>6</v>
      </c>
      <c r="K298" s="1">
        <v>2</v>
      </c>
      <c r="L298" s="1">
        <v>2.73</v>
      </c>
      <c r="M298" s="1">
        <v>948.5</v>
      </c>
      <c r="N298" s="1">
        <v>1.6</v>
      </c>
      <c r="O298" s="1">
        <v>47</v>
      </c>
      <c r="P298" s="1" t="s">
        <v>1128</v>
      </c>
      <c r="Q298" s="1">
        <v>18.38</v>
      </c>
      <c r="R298" s="1">
        <v>196.01</v>
      </c>
      <c r="S298" s="1">
        <v>22.5</v>
      </c>
      <c r="T298" s="1" t="s">
        <v>1126</v>
      </c>
      <c r="U298" s="1">
        <v>15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100</v>
      </c>
      <c r="AE298" s="1">
        <v>0</v>
      </c>
      <c r="AF298" s="1">
        <v>0</v>
      </c>
      <c r="AG298" s="1">
        <v>0</v>
      </c>
      <c r="AH298" s="1">
        <v>1125</v>
      </c>
      <c r="AI298" s="1">
        <v>0</v>
      </c>
      <c r="AJ298" s="1">
        <v>0</v>
      </c>
      <c r="AK298" s="1">
        <v>1125</v>
      </c>
      <c r="AL298" s="1">
        <v>0</v>
      </c>
      <c r="AM298" s="1">
        <v>28.72</v>
      </c>
      <c r="AN298" s="1">
        <v>0</v>
      </c>
      <c r="AO298" s="1">
        <v>0</v>
      </c>
      <c r="AP298" s="1">
        <v>28.72</v>
      </c>
      <c r="AQ298" s="1">
        <v>18</v>
      </c>
      <c r="AR298" s="1">
        <v>0</v>
      </c>
      <c r="AS298" s="1">
        <v>1</v>
      </c>
    </row>
    <row r="299" spans="1:45" x14ac:dyDescent="0.2">
      <c r="A299" s="2" t="s">
        <v>977</v>
      </c>
      <c r="B299" s="5" t="s">
        <v>612</v>
      </c>
      <c r="C299" s="1" t="s">
        <v>977</v>
      </c>
      <c r="D299" s="1" t="s">
        <v>1342</v>
      </c>
      <c r="E299" s="1">
        <v>1</v>
      </c>
      <c r="F299" s="1">
        <v>8</v>
      </c>
      <c r="G299" s="1">
        <v>3</v>
      </c>
      <c r="H299" s="1">
        <v>1</v>
      </c>
      <c r="I299" s="1">
        <v>4</v>
      </c>
      <c r="J299" s="1">
        <v>12</v>
      </c>
      <c r="K299" s="1">
        <v>0</v>
      </c>
      <c r="L299" s="1">
        <v>2.65</v>
      </c>
      <c r="M299" s="1">
        <v>680</v>
      </c>
      <c r="N299" s="1">
        <v>1.2</v>
      </c>
      <c r="O299" s="1">
        <v>7</v>
      </c>
      <c r="P299" s="1" t="s">
        <v>1100</v>
      </c>
      <c r="Q299" s="1">
        <v>7.79</v>
      </c>
      <c r="R299" s="1">
        <v>130.19</v>
      </c>
      <c r="S299" s="1">
        <v>32.5</v>
      </c>
      <c r="T299" s="1" t="s">
        <v>1126</v>
      </c>
      <c r="U299" s="1">
        <v>15</v>
      </c>
      <c r="V299" s="1">
        <v>0</v>
      </c>
      <c r="W299" s="1">
        <v>9.64</v>
      </c>
      <c r="X299" s="1">
        <v>93.79</v>
      </c>
      <c r="Y299" s="1">
        <v>5.51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0.7</v>
      </c>
      <c r="AG299" s="1">
        <v>750</v>
      </c>
      <c r="AH299" s="1">
        <v>200</v>
      </c>
      <c r="AI299" s="1">
        <v>200</v>
      </c>
      <c r="AJ299" s="1">
        <v>0</v>
      </c>
      <c r="AK299" s="1">
        <v>1150</v>
      </c>
      <c r="AL299" s="1">
        <v>1.2</v>
      </c>
      <c r="AM299" s="1">
        <v>0.71</v>
      </c>
      <c r="AN299" s="1">
        <v>8.17</v>
      </c>
      <c r="AO299" s="1">
        <v>0</v>
      </c>
      <c r="AP299" s="1">
        <v>10.08</v>
      </c>
      <c r="AQ299" s="1">
        <v>1</v>
      </c>
      <c r="AR299" s="1">
        <v>0</v>
      </c>
      <c r="AS299" s="1">
        <v>2</v>
      </c>
    </row>
    <row r="300" spans="1:45" x14ac:dyDescent="0.2">
      <c r="A300" s="6" t="s">
        <v>978</v>
      </c>
      <c r="B300" s="5" t="s">
        <v>614</v>
      </c>
      <c r="C300" s="1" t="e">
        <v>#N/A</v>
      </c>
      <c r="D300" s="1" t="e">
        <v>#N/A</v>
      </c>
      <c r="E300" s="1" t="e">
        <v>#N/A</v>
      </c>
      <c r="F300" s="1" t="e">
        <v>#N/A</v>
      </c>
      <c r="G300" s="1" t="e">
        <v>#N/A</v>
      </c>
      <c r="H300" s="1" t="e">
        <v>#N/A</v>
      </c>
      <c r="I300" s="1" t="e">
        <v>#N/A</v>
      </c>
      <c r="J300" s="1" t="e">
        <v>#N/A</v>
      </c>
      <c r="K300" s="1" t="e">
        <v>#N/A</v>
      </c>
      <c r="L300" s="1" t="e">
        <v>#N/A</v>
      </c>
      <c r="M300" s="1" t="e">
        <v>#N/A</v>
      </c>
      <c r="N300" s="1" t="e">
        <v>#N/A</v>
      </c>
      <c r="O300" s="1" t="e">
        <v>#N/A</v>
      </c>
      <c r="P300" s="1" t="e">
        <v>#N/A</v>
      </c>
      <c r="Q300" s="1" t="e">
        <v>#N/A</v>
      </c>
      <c r="R300" s="1" t="e">
        <v>#N/A</v>
      </c>
      <c r="S300" s="1" t="e">
        <v>#N/A</v>
      </c>
      <c r="T300" s="1" t="e">
        <v>#N/A</v>
      </c>
      <c r="U300" s="1" t="e">
        <v>#N/A</v>
      </c>
      <c r="V300" s="1" t="e">
        <v>#N/A</v>
      </c>
      <c r="W300" s="1" t="e">
        <v>#N/A</v>
      </c>
      <c r="X300" s="1" t="e">
        <v>#N/A</v>
      </c>
      <c r="Y300" s="1" t="e">
        <v>#N/A</v>
      </c>
      <c r="Z300" s="1" t="e">
        <v>#N/A</v>
      </c>
      <c r="AA300" s="1" t="e">
        <v>#N/A</v>
      </c>
      <c r="AB300" s="1" t="e">
        <v>#N/A</v>
      </c>
      <c r="AC300" s="1" t="e">
        <v>#N/A</v>
      </c>
      <c r="AD300" s="1" t="e">
        <v>#N/A</v>
      </c>
      <c r="AE300" s="1" t="e">
        <v>#N/A</v>
      </c>
      <c r="AF300" s="1" t="e">
        <v>#N/A</v>
      </c>
      <c r="AG300" s="1" t="e">
        <v>#N/A</v>
      </c>
      <c r="AH300" s="1" t="e">
        <v>#N/A</v>
      </c>
      <c r="AI300" s="1" t="e">
        <v>#N/A</v>
      </c>
      <c r="AJ300" s="1" t="e">
        <v>#N/A</v>
      </c>
      <c r="AK300" s="1" t="e">
        <v>#N/A</v>
      </c>
      <c r="AL300" s="1" t="e">
        <v>#N/A</v>
      </c>
      <c r="AM300" s="1" t="e">
        <v>#N/A</v>
      </c>
      <c r="AN300" s="1" t="e">
        <v>#N/A</v>
      </c>
      <c r="AO300" s="1" t="e">
        <v>#N/A</v>
      </c>
      <c r="AP300" s="1" t="e">
        <v>#N/A</v>
      </c>
      <c r="AQ300" s="1" t="e">
        <v>#N/A</v>
      </c>
      <c r="AR300" s="1" t="e">
        <v>#N/A</v>
      </c>
      <c r="AS300" s="1" t="e">
        <v>#N/A</v>
      </c>
    </row>
    <row r="301" spans="1:45" x14ac:dyDescent="0.2">
      <c r="A301" s="2" t="s">
        <v>979</v>
      </c>
      <c r="B301" s="5" t="s">
        <v>616</v>
      </c>
      <c r="C301" s="1" t="s">
        <v>979</v>
      </c>
      <c r="D301" s="1" t="s">
        <v>1343</v>
      </c>
      <c r="E301" s="1">
        <v>3</v>
      </c>
      <c r="F301" s="1">
        <v>23</v>
      </c>
      <c r="G301" s="1">
        <v>15</v>
      </c>
      <c r="H301" s="1">
        <v>5</v>
      </c>
      <c r="I301" s="1">
        <v>3</v>
      </c>
      <c r="J301" s="1">
        <v>7</v>
      </c>
      <c r="K301" s="1">
        <v>3</v>
      </c>
      <c r="L301" s="1">
        <v>3.23</v>
      </c>
      <c r="M301" s="1">
        <v>1099.8</v>
      </c>
      <c r="N301" s="1">
        <v>1.7</v>
      </c>
      <c r="O301" s="1">
        <v>5</v>
      </c>
      <c r="P301" s="1" t="s">
        <v>1100</v>
      </c>
      <c r="Q301" s="1">
        <v>14.56</v>
      </c>
      <c r="R301" s="1">
        <v>55.47</v>
      </c>
      <c r="S301" s="1">
        <v>27.5</v>
      </c>
      <c r="T301" s="1" t="s">
        <v>1126</v>
      </c>
      <c r="U301" s="1">
        <v>5</v>
      </c>
      <c r="V301" s="1">
        <v>0</v>
      </c>
      <c r="W301" s="1">
        <v>0</v>
      </c>
      <c r="X301" s="1">
        <v>100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1000</v>
      </c>
      <c r="AH301" s="1">
        <v>1000</v>
      </c>
      <c r="AI301" s="1">
        <v>0</v>
      </c>
      <c r="AJ301" s="1">
        <v>0</v>
      </c>
      <c r="AK301" s="1">
        <v>2000</v>
      </c>
      <c r="AL301" s="1">
        <v>0.85</v>
      </c>
      <c r="AM301" s="1">
        <v>0.85</v>
      </c>
      <c r="AN301" s="1">
        <v>0</v>
      </c>
      <c r="AO301" s="1">
        <v>0</v>
      </c>
      <c r="AP301" s="1">
        <v>1.7</v>
      </c>
      <c r="AQ301" s="1">
        <v>0</v>
      </c>
      <c r="AR301" s="1">
        <v>0</v>
      </c>
      <c r="AS301" s="1">
        <v>1</v>
      </c>
    </row>
    <row r="302" spans="1:45" x14ac:dyDescent="0.2">
      <c r="A302" s="6" t="s">
        <v>980</v>
      </c>
      <c r="B302" s="5" t="s">
        <v>618</v>
      </c>
      <c r="C302" s="1" t="s">
        <v>980</v>
      </c>
      <c r="D302" s="1" t="s">
        <v>1335</v>
      </c>
      <c r="E302" s="1">
        <v>5</v>
      </c>
      <c r="F302" s="1">
        <v>10</v>
      </c>
      <c r="G302" s="1">
        <v>6</v>
      </c>
      <c r="H302" s="1">
        <v>1</v>
      </c>
      <c r="I302" s="1">
        <v>3</v>
      </c>
      <c r="J302" s="1">
        <v>6</v>
      </c>
      <c r="K302" s="1">
        <v>1</v>
      </c>
      <c r="L302" s="1">
        <v>2.21</v>
      </c>
      <c r="M302" s="1">
        <v>824.2</v>
      </c>
      <c r="N302" s="1">
        <v>1.6</v>
      </c>
      <c r="O302" s="1">
        <v>10</v>
      </c>
      <c r="P302" s="1" t="s">
        <v>1100</v>
      </c>
      <c r="Q302" s="1">
        <v>0</v>
      </c>
      <c r="R302" s="1">
        <v>-1</v>
      </c>
      <c r="S302" s="1">
        <v>27.5</v>
      </c>
      <c r="T302" s="1" t="s">
        <v>1126</v>
      </c>
      <c r="U302" s="1">
        <v>15</v>
      </c>
      <c r="V302" s="1">
        <v>0</v>
      </c>
      <c r="W302" s="1">
        <v>2.5</v>
      </c>
      <c r="X302" s="1">
        <v>98.61</v>
      </c>
      <c r="Y302" s="1">
        <v>1.4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1600</v>
      </c>
      <c r="AJ302" s="1">
        <v>0</v>
      </c>
      <c r="AK302" s="1">
        <v>1600</v>
      </c>
      <c r="AL302" s="1">
        <v>0</v>
      </c>
      <c r="AM302" s="1">
        <v>0</v>
      </c>
      <c r="AN302" s="1">
        <v>1.54</v>
      </c>
      <c r="AO302" s="1">
        <v>0</v>
      </c>
      <c r="AP302" s="1">
        <v>1.54</v>
      </c>
      <c r="AQ302" s="1">
        <v>0</v>
      </c>
      <c r="AR302" s="1">
        <v>0</v>
      </c>
      <c r="AS302" s="1">
        <v>1</v>
      </c>
    </row>
    <row r="303" spans="1:45" x14ac:dyDescent="0.2">
      <c r="A303" s="6" t="s">
        <v>981</v>
      </c>
      <c r="B303" s="5" t="s">
        <v>620</v>
      </c>
      <c r="C303" s="1" t="s">
        <v>981</v>
      </c>
      <c r="D303" s="1" t="s">
        <v>1336</v>
      </c>
      <c r="E303" s="1">
        <v>5</v>
      </c>
      <c r="F303" s="1">
        <v>11</v>
      </c>
      <c r="G303" s="1">
        <v>3</v>
      </c>
      <c r="H303" s="1">
        <v>5</v>
      </c>
      <c r="I303" s="1">
        <v>3</v>
      </c>
      <c r="J303" s="1">
        <v>6</v>
      </c>
      <c r="K303" s="1">
        <v>1</v>
      </c>
      <c r="L303" s="1">
        <v>2.81</v>
      </c>
      <c r="M303" s="1">
        <v>888.8</v>
      </c>
      <c r="N303" s="1">
        <v>1.5</v>
      </c>
      <c r="O303" s="1">
        <v>7</v>
      </c>
      <c r="P303" s="1" t="s">
        <v>1100</v>
      </c>
      <c r="Q303" s="1">
        <v>0</v>
      </c>
      <c r="R303" s="1">
        <v>-1</v>
      </c>
      <c r="S303" s="1">
        <v>27.5</v>
      </c>
      <c r="T303" s="1" t="s">
        <v>1146</v>
      </c>
      <c r="U303" s="1">
        <v>15</v>
      </c>
      <c r="V303" s="1" t="s">
        <v>1147</v>
      </c>
      <c r="W303" s="1">
        <v>0</v>
      </c>
      <c r="X303" s="1">
        <v>100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2000</v>
      </c>
      <c r="AH303" s="1">
        <v>0</v>
      </c>
      <c r="AI303" s="1">
        <v>0</v>
      </c>
      <c r="AJ303" s="1">
        <v>0</v>
      </c>
      <c r="AK303" s="1">
        <v>2000</v>
      </c>
      <c r="AL303" s="1">
        <v>1.2</v>
      </c>
      <c r="AM303" s="1">
        <v>0</v>
      </c>
      <c r="AN303" s="1">
        <v>0</v>
      </c>
      <c r="AO303" s="1">
        <v>0</v>
      </c>
      <c r="AP303" s="1">
        <v>1.2</v>
      </c>
      <c r="AQ303" s="1">
        <v>0</v>
      </c>
      <c r="AR303" s="1">
        <v>0</v>
      </c>
      <c r="AS303" s="1">
        <v>1</v>
      </c>
    </row>
    <row r="304" spans="1:45" x14ac:dyDescent="0.2">
      <c r="A304" s="6" t="s">
        <v>982</v>
      </c>
      <c r="B304" s="5" t="s">
        <v>622</v>
      </c>
      <c r="C304" s="1" t="s">
        <v>982</v>
      </c>
      <c r="D304" s="1" t="s">
        <v>1336</v>
      </c>
      <c r="E304" s="1">
        <v>1</v>
      </c>
      <c r="F304" s="1">
        <v>11</v>
      </c>
      <c r="G304" s="1">
        <v>5</v>
      </c>
      <c r="H304" s="1">
        <v>3</v>
      </c>
      <c r="I304" s="1">
        <v>3</v>
      </c>
      <c r="J304" s="1">
        <v>2</v>
      </c>
      <c r="K304" s="1">
        <v>3</v>
      </c>
      <c r="L304" s="1">
        <v>2.81</v>
      </c>
      <c r="M304" s="1">
        <v>888.8</v>
      </c>
      <c r="N304" s="1">
        <v>1.5</v>
      </c>
      <c r="O304" s="1">
        <v>7</v>
      </c>
      <c r="P304" s="1" t="s">
        <v>1100</v>
      </c>
      <c r="Q304" s="1">
        <v>14.39</v>
      </c>
      <c r="R304" s="1">
        <v>252.03</v>
      </c>
      <c r="S304" s="1">
        <v>30</v>
      </c>
      <c r="T304" s="1" t="s">
        <v>1126</v>
      </c>
      <c r="U304" s="1">
        <v>15</v>
      </c>
      <c r="V304" s="1">
        <v>0</v>
      </c>
      <c r="W304" s="1">
        <v>0</v>
      </c>
      <c r="X304" s="1">
        <v>100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2000</v>
      </c>
      <c r="AH304" s="1">
        <v>0</v>
      </c>
      <c r="AI304" s="1">
        <v>0</v>
      </c>
      <c r="AJ304" s="1">
        <v>0</v>
      </c>
      <c r="AK304" s="1">
        <v>2000</v>
      </c>
      <c r="AL304" s="1">
        <v>1.2</v>
      </c>
      <c r="AM304" s="1">
        <v>0</v>
      </c>
      <c r="AN304" s="1">
        <v>0</v>
      </c>
      <c r="AO304" s="1">
        <v>0</v>
      </c>
      <c r="AP304" s="1">
        <v>1.2</v>
      </c>
      <c r="AQ304" s="1">
        <v>0</v>
      </c>
      <c r="AR304" s="1">
        <v>0</v>
      </c>
      <c r="AS304" s="1">
        <v>1</v>
      </c>
    </row>
    <row r="305" spans="1:45" x14ac:dyDescent="0.2">
      <c r="A305" s="6" t="s">
        <v>983</v>
      </c>
      <c r="B305" s="5" t="s">
        <v>624</v>
      </c>
      <c r="C305" s="1" t="s">
        <v>983</v>
      </c>
      <c r="D305" s="1" t="s">
        <v>1339</v>
      </c>
      <c r="E305" s="1">
        <v>1</v>
      </c>
      <c r="F305" s="1">
        <v>20</v>
      </c>
      <c r="G305" s="1">
        <v>11</v>
      </c>
      <c r="H305" s="1">
        <v>0</v>
      </c>
      <c r="I305" s="1">
        <v>9</v>
      </c>
      <c r="J305" s="1">
        <v>10</v>
      </c>
      <c r="K305" s="1">
        <v>4</v>
      </c>
      <c r="L305" s="1">
        <v>2.12</v>
      </c>
      <c r="M305" s="1">
        <v>718.1</v>
      </c>
      <c r="N305" s="1">
        <v>1.4</v>
      </c>
      <c r="O305" s="1">
        <v>3</v>
      </c>
      <c r="P305" s="1" t="s">
        <v>1128</v>
      </c>
      <c r="Q305" s="1">
        <v>20.6</v>
      </c>
      <c r="R305" s="1">
        <v>254.85</v>
      </c>
      <c r="S305" s="1">
        <v>30</v>
      </c>
      <c r="T305" s="1" t="s">
        <v>1126</v>
      </c>
      <c r="U305" s="1">
        <v>5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100</v>
      </c>
      <c r="AE305" s="1">
        <v>0</v>
      </c>
      <c r="AF305" s="1">
        <v>0</v>
      </c>
      <c r="AG305" s="1">
        <v>0</v>
      </c>
      <c r="AH305" s="1">
        <v>475</v>
      </c>
      <c r="AI305" s="1">
        <v>0</v>
      </c>
      <c r="AJ305" s="1">
        <v>0</v>
      </c>
      <c r="AK305" s="1">
        <v>475</v>
      </c>
      <c r="AL305" s="1">
        <v>0</v>
      </c>
      <c r="AM305" s="1">
        <v>27.38</v>
      </c>
      <c r="AN305" s="1">
        <v>0</v>
      </c>
      <c r="AO305" s="1">
        <v>0</v>
      </c>
      <c r="AP305" s="1">
        <v>27.38</v>
      </c>
      <c r="AQ305" s="1">
        <v>7</v>
      </c>
      <c r="AR305" s="1">
        <v>0</v>
      </c>
      <c r="AS305" s="1">
        <v>1.2</v>
      </c>
    </row>
    <row r="306" spans="1:45" x14ac:dyDescent="0.2">
      <c r="A306" s="2" t="s">
        <v>984</v>
      </c>
      <c r="B306" s="5" t="s">
        <v>626</v>
      </c>
      <c r="C306" s="1" t="s">
        <v>984</v>
      </c>
      <c r="D306" s="1" t="s">
        <v>1339</v>
      </c>
      <c r="E306" s="1">
        <v>2</v>
      </c>
      <c r="F306" s="1">
        <v>18</v>
      </c>
      <c r="G306" s="1">
        <v>9</v>
      </c>
      <c r="H306" s="1">
        <v>3</v>
      </c>
      <c r="I306" s="1">
        <v>6</v>
      </c>
      <c r="J306" s="1">
        <v>5</v>
      </c>
      <c r="K306" s="1">
        <v>0</v>
      </c>
      <c r="L306" s="1">
        <v>2.12</v>
      </c>
      <c r="M306" s="1">
        <v>718.1</v>
      </c>
      <c r="N306" s="1">
        <v>1.4</v>
      </c>
      <c r="O306" s="1">
        <v>3</v>
      </c>
      <c r="P306" s="1" t="s">
        <v>1128</v>
      </c>
      <c r="Q306" s="1">
        <v>11.57</v>
      </c>
      <c r="R306" s="1">
        <v>-1</v>
      </c>
      <c r="S306" s="1">
        <v>35</v>
      </c>
      <c r="T306" s="1" t="s">
        <v>1153</v>
      </c>
      <c r="U306" s="1">
        <v>30</v>
      </c>
      <c r="V306" s="1" t="s">
        <v>1154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100</v>
      </c>
      <c r="AE306" s="1">
        <v>0</v>
      </c>
      <c r="AF306" s="1">
        <v>0</v>
      </c>
      <c r="AG306" s="1">
        <v>0</v>
      </c>
      <c r="AH306" s="1">
        <v>400</v>
      </c>
      <c r="AI306" s="1">
        <v>0</v>
      </c>
      <c r="AJ306" s="1">
        <v>0</v>
      </c>
      <c r="AK306" s="1">
        <v>400</v>
      </c>
      <c r="AL306" s="1">
        <v>0</v>
      </c>
      <c r="AM306" s="1">
        <v>21.43</v>
      </c>
      <c r="AN306" s="1">
        <v>0</v>
      </c>
      <c r="AO306" s="1">
        <v>0</v>
      </c>
      <c r="AP306" s="1">
        <v>21.43</v>
      </c>
      <c r="AQ306" s="1">
        <v>6</v>
      </c>
      <c r="AR306" s="1">
        <v>0</v>
      </c>
      <c r="AS306" s="1">
        <v>1.3</v>
      </c>
    </row>
    <row r="307" spans="1:45" x14ac:dyDescent="0.2">
      <c r="A307" s="2" t="s">
        <v>985</v>
      </c>
      <c r="B307" s="5" t="s">
        <v>628</v>
      </c>
      <c r="C307" s="1" t="s">
        <v>985</v>
      </c>
      <c r="D307" s="1" t="s">
        <v>1344</v>
      </c>
      <c r="E307" s="1">
        <v>0</v>
      </c>
      <c r="F307" s="1">
        <v>10</v>
      </c>
      <c r="G307" s="1">
        <v>2</v>
      </c>
      <c r="H307" s="1">
        <v>1</v>
      </c>
      <c r="I307" s="1">
        <v>7</v>
      </c>
      <c r="J307" s="1">
        <v>10</v>
      </c>
      <c r="K307" s="1">
        <v>0</v>
      </c>
      <c r="L307" s="1">
        <v>0.48</v>
      </c>
      <c r="M307" s="1">
        <v>373.3</v>
      </c>
      <c r="N307" s="1">
        <v>1.5</v>
      </c>
      <c r="O307" s="1">
        <v>54</v>
      </c>
      <c r="P307" s="1" t="s">
        <v>1130</v>
      </c>
      <c r="Q307" s="1">
        <v>19.38</v>
      </c>
      <c r="R307" s="1">
        <v>162.88999999999999</v>
      </c>
      <c r="S307" s="1">
        <v>12.5</v>
      </c>
      <c r="T307" s="1" t="s">
        <v>1173</v>
      </c>
      <c r="U307" s="1">
        <v>-999</v>
      </c>
      <c r="V307" s="1" t="s">
        <v>1174</v>
      </c>
      <c r="W307" s="1">
        <v>7.14</v>
      </c>
      <c r="X307" s="1">
        <v>0</v>
      </c>
      <c r="Y307" s="1">
        <v>8.02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91.98</v>
      </c>
      <c r="AG307" s="1">
        <v>0</v>
      </c>
      <c r="AH307" s="1">
        <v>475</v>
      </c>
      <c r="AI307" s="1">
        <v>175</v>
      </c>
      <c r="AJ307" s="1">
        <v>0</v>
      </c>
      <c r="AK307" s="1">
        <v>650</v>
      </c>
      <c r="AL307" s="1">
        <v>0</v>
      </c>
      <c r="AM307" s="1">
        <v>12.86</v>
      </c>
      <c r="AN307" s="1">
        <v>6.38</v>
      </c>
      <c r="AO307" s="1">
        <v>0</v>
      </c>
      <c r="AP307" s="1">
        <v>19.23</v>
      </c>
      <c r="AQ307" s="1">
        <v>8</v>
      </c>
      <c r="AR307" s="1">
        <v>0</v>
      </c>
      <c r="AS307" s="1">
        <v>2</v>
      </c>
    </row>
    <row r="308" spans="1:45" x14ac:dyDescent="0.2">
      <c r="A308" s="2" t="s">
        <v>986</v>
      </c>
      <c r="B308" s="5" t="s">
        <v>630</v>
      </c>
      <c r="C308" s="1" t="s">
        <v>986</v>
      </c>
      <c r="D308" s="1" t="s">
        <v>1345</v>
      </c>
      <c r="E308" s="1">
        <v>3</v>
      </c>
      <c r="F308" s="1">
        <v>11</v>
      </c>
      <c r="G308" s="1">
        <v>5</v>
      </c>
      <c r="H308" s="1">
        <v>1</v>
      </c>
      <c r="I308" s="1">
        <v>5</v>
      </c>
      <c r="J308" s="1">
        <v>2</v>
      </c>
      <c r="K308" s="1">
        <v>0</v>
      </c>
      <c r="L308" s="1">
        <v>0.84</v>
      </c>
      <c r="M308" s="1">
        <v>366.9</v>
      </c>
      <c r="N308" s="1">
        <v>1.1000000000000001</v>
      </c>
      <c r="O308" s="1">
        <v>7</v>
      </c>
      <c r="P308" s="1" t="s">
        <v>1100</v>
      </c>
      <c r="Q308" s="1">
        <v>18.27</v>
      </c>
      <c r="R308" s="1">
        <v>140.78</v>
      </c>
      <c r="S308" s="1">
        <v>22.5</v>
      </c>
      <c r="T308" s="1" t="s">
        <v>1126</v>
      </c>
      <c r="U308" s="1">
        <v>15</v>
      </c>
      <c r="V308" s="1">
        <v>0</v>
      </c>
      <c r="W308" s="1">
        <v>0</v>
      </c>
      <c r="X308" s="1">
        <v>100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2000</v>
      </c>
      <c r="AH308" s="1">
        <v>0</v>
      </c>
      <c r="AI308" s="1">
        <v>0</v>
      </c>
      <c r="AJ308" s="1">
        <v>0</v>
      </c>
      <c r="AK308" s="1">
        <v>2000</v>
      </c>
      <c r="AL308" s="1">
        <v>1.2</v>
      </c>
      <c r="AM308" s="1">
        <v>0</v>
      </c>
      <c r="AN308" s="1">
        <v>0</v>
      </c>
      <c r="AO308" s="1">
        <v>0</v>
      </c>
      <c r="AP308" s="1">
        <v>1.2</v>
      </c>
      <c r="AQ308" s="1">
        <v>0</v>
      </c>
      <c r="AR308" s="1">
        <v>0</v>
      </c>
      <c r="AS308" s="1">
        <v>1</v>
      </c>
    </row>
    <row r="309" spans="1:45" x14ac:dyDescent="0.2">
      <c r="A309" s="6" t="s">
        <v>987</v>
      </c>
      <c r="B309" s="5" t="s">
        <v>632</v>
      </c>
      <c r="C309" s="1" t="s">
        <v>987</v>
      </c>
      <c r="D309" s="1" t="s">
        <v>1342</v>
      </c>
      <c r="E309" s="1">
        <v>4</v>
      </c>
      <c r="F309" s="1">
        <v>13</v>
      </c>
      <c r="G309" s="1">
        <v>5</v>
      </c>
      <c r="H309" s="1">
        <v>2</v>
      </c>
      <c r="I309" s="1">
        <v>6</v>
      </c>
      <c r="J309" s="1">
        <v>8</v>
      </c>
      <c r="K309" s="1">
        <v>0</v>
      </c>
      <c r="L309" s="1">
        <v>2.65</v>
      </c>
      <c r="M309" s="1">
        <v>680</v>
      </c>
      <c r="N309" s="1">
        <v>1.2</v>
      </c>
      <c r="O309" s="1">
        <v>7</v>
      </c>
      <c r="P309" s="1" t="s">
        <v>1100</v>
      </c>
      <c r="Q309" s="1">
        <v>17.559999999999999</v>
      </c>
      <c r="R309" s="1">
        <v>75.94</v>
      </c>
      <c r="S309" s="1">
        <v>25</v>
      </c>
      <c r="T309" s="1" t="s">
        <v>1126</v>
      </c>
      <c r="U309" s="1">
        <v>15</v>
      </c>
      <c r="V309" s="1">
        <v>0</v>
      </c>
      <c r="W309" s="1">
        <v>35.71</v>
      </c>
      <c r="X309" s="1">
        <v>55.23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44.77</v>
      </c>
      <c r="AE309" s="1">
        <v>0</v>
      </c>
      <c r="AF309" s="1">
        <v>0</v>
      </c>
      <c r="AG309" s="1">
        <v>25</v>
      </c>
      <c r="AH309" s="1">
        <v>150</v>
      </c>
      <c r="AI309" s="1">
        <v>175</v>
      </c>
      <c r="AJ309" s="1">
        <v>0</v>
      </c>
      <c r="AK309" s="1">
        <v>350</v>
      </c>
      <c r="AL309" s="1">
        <v>1.89</v>
      </c>
      <c r="AM309" s="1">
        <v>13.66</v>
      </c>
      <c r="AN309" s="1">
        <v>0.33</v>
      </c>
      <c r="AO309" s="1">
        <v>0</v>
      </c>
      <c r="AP309" s="1">
        <v>15.87</v>
      </c>
      <c r="AQ309" s="1">
        <v>5</v>
      </c>
      <c r="AR309" s="1">
        <v>1</v>
      </c>
      <c r="AS309" s="1">
        <v>2</v>
      </c>
    </row>
    <row r="310" spans="1:45" x14ac:dyDescent="0.2">
      <c r="A310" s="2" t="s">
        <v>988</v>
      </c>
      <c r="B310" s="5" t="s">
        <v>634</v>
      </c>
      <c r="C310" s="1" t="s">
        <v>988</v>
      </c>
      <c r="D310" s="1" t="s">
        <v>1346</v>
      </c>
      <c r="E310" s="1">
        <v>3</v>
      </c>
      <c r="F310" s="1">
        <v>27</v>
      </c>
      <c r="G310" s="1">
        <v>12</v>
      </c>
      <c r="H310" s="1">
        <v>4</v>
      </c>
      <c r="I310" s="1">
        <v>11</v>
      </c>
      <c r="J310" s="1">
        <v>18</v>
      </c>
      <c r="K310" s="1">
        <v>2</v>
      </c>
      <c r="L310" s="1">
        <v>0.87</v>
      </c>
      <c r="M310" s="1">
        <v>407.5</v>
      </c>
      <c r="N310" s="1">
        <v>1.2</v>
      </c>
      <c r="O310" s="1">
        <v>1</v>
      </c>
      <c r="P310" s="1" t="s">
        <v>1100</v>
      </c>
      <c r="Q310" s="1">
        <v>7.84</v>
      </c>
      <c r="R310" s="1">
        <v>21.73</v>
      </c>
      <c r="S310" s="1">
        <v>22.5</v>
      </c>
      <c r="T310" s="1" t="s">
        <v>1126</v>
      </c>
      <c r="U310" s="1">
        <v>15</v>
      </c>
      <c r="V310" s="1">
        <v>0</v>
      </c>
      <c r="W310" s="1">
        <v>42.86</v>
      </c>
      <c r="X310" s="1">
        <v>70.64</v>
      </c>
      <c r="Y310" s="1">
        <v>24.69</v>
      </c>
      <c r="Z310" s="1">
        <v>0</v>
      </c>
      <c r="AA310" s="1">
        <v>0</v>
      </c>
      <c r="AB310" s="1">
        <v>0</v>
      </c>
      <c r="AC310" s="1">
        <v>0</v>
      </c>
      <c r="AD310" s="1">
        <v>4.67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1.4</v>
      </c>
    </row>
    <row r="311" spans="1:45" x14ac:dyDescent="0.2">
      <c r="A311" s="2" t="s">
        <v>989</v>
      </c>
      <c r="B311" s="5" t="s">
        <v>636</v>
      </c>
      <c r="C311" s="1" t="s">
        <v>989</v>
      </c>
      <c r="D311" s="1" t="s">
        <v>1347</v>
      </c>
      <c r="E311" s="1">
        <v>5</v>
      </c>
      <c r="F311" s="1">
        <v>4</v>
      </c>
      <c r="G311" s="1">
        <v>3</v>
      </c>
      <c r="H311" s="1">
        <v>1</v>
      </c>
      <c r="I311" s="1">
        <v>0</v>
      </c>
      <c r="J311" s="1">
        <v>13</v>
      </c>
      <c r="K311" s="1">
        <v>6</v>
      </c>
      <c r="L311" s="1">
        <v>0.25</v>
      </c>
      <c r="M311" s="1">
        <v>208.6</v>
      </c>
      <c r="N311" s="1">
        <v>1.2</v>
      </c>
      <c r="O311" s="1">
        <v>43</v>
      </c>
      <c r="P311" s="1" t="s">
        <v>1186</v>
      </c>
      <c r="Q311" s="1">
        <v>3.94</v>
      </c>
      <c r="R311" s="1">
        <v>117.71</v>
      </c>
      <c r="S311" s="1">
        <v>22.5</v>
      </c>
      <c r="T311" s="1" t="s">
        <v>1173</v>
      </c>
      <c r="U311" s="1">
        <v>-999</v>
      </c>
      <c r="V311" s="1" t="s">
        <v>1174</v>
      </c>
      <c r="W311" s="1">
        <v>33.21</v>
      </c>
      <c r="X311" s="1">
        <v>0.7</v>
      </c>
      <c r="Y311" s="1">
        <v>2.44</v>
      </c>
      <c r="Z311" s="1">
        <v>73.680000000000007</v>
      </c>
      <c r="AA311" s="1">
        <v>23.19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350</v>
      </c>
      <c r="AH311" s="1">
        <v>0</v>
      </c>
      <c r="AI311" s="1">
        <v>25</v>
      </c>
      <c r="AJ311" s="1">
        <v>900</v>
      </c>
      <c r="AK311" s="1">
        <v>1275</v>
      </c>
      <c r="AL311" s="1">
        <v>1.96</v>
      </c>
      <c r="AM311" s="1">
        <v>0</v>
      </c>
      <c r="AN311" s="1">
        <v>0.28000000000000003</v>
      </c>
      <c r="AO311" s="1">
        <v>18.989999999999998</v>
      </c>
      <c r="AP311" s="1">
        <v>21.24</v>
      </c>
      <c r="AQ311" s="1">
        <v>7</v>
      </c>
      <c r="AR311" s="1">
        <v>0</v>
      </c>
      <c r="AS311" s="1">
        <v>1</v>
      </c>
    </row>
    <row r="312" spans="1:45" x14ac:dyDescent="0.2">
      <c r="A312" s="6" t="s">
        <v>990</v>
      </c>
      <c r="B312" s="5" t="s">
        <v>638</v>
      </c>
      <c r="C312" s="1" t="s">
        <v>990</v>
      </c>
      <c r="D312" s="1" t="s">
        <v>1343</v>
      </c>
      <c r="E312" s="1">
        <v>2</v>
      </c>
      <c r="F312" s="1">
        <v>14</v>
      </c>
      <c r="G312" s="1">
        <v>11</v>
      </c>
      <c r="H312" s="1">
        <v>1</v>
      </c>
      <c r="I312" s="1">
        <v>2</v>
      </c>
      <c r="J312" s="1">
        <v>11</v>
      </c>
      <c r="K312" s="1">
        <v>0</v>
      </c>
      <c r="L312" s="1">
        <v>3.23</v>
      </c>
      <c r="M312" s="1">
        <v>1099.8</v>
      </c>
      <c r="N312" s="1">
        <v>1.7</v>
      </c>
      <c r="O312" s="1">
        <v>5</v>
      </c>
      <c r="P312" s="1" t="s">
        <v>1100</v>
      </c>
      <c r="Q312" s="1">
        <v>12.6</v>
      </c>
      <c r="R312" s="1">
        <v>125.97</v>
      </c>
      <c r="S312" s="1">
        <v>25</v>
      </c>
      <c r="T312" s="1" t="s">
        <v>1126</v>
      </c>
      <c r="U312" s="1">
        <v>5</v>
      </c>
      <c r="V312" s="1">
        <v>0</v>
      </c>
      <c r="W312" s="1">
        <v>0</v>
      </c>
      <c r="X312" s="1">
        <v>100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1.4</v>
      </c>
    </row>
    <row r="313" spans="1:45" x14ac:dyDescent="0.2">
      <c r="A313" s="6" t="s">
        <v>991</v>
      </c>
      <c r="B313" s="5" t="s">
        <v>640</v>
      </c>
      <c r="C313" s="1" t="s">
        <v>991</v>
      </c>
      <c r="D313" s="1" t="s">
        <v>1343</v>
      </c>
      <c r="E313" s="1">
        <v>3</v>
      </c>
      <c r="F313" s="1">
        <v>12</v>
      </c>
      <c r="G313" s="1">
        <v>6</v>
      </c>
      <c r="H313" s="1">
        <v>2</v>
      </c>
      <c r="I313" s="1">
        <v>4</v>
      </c>
      <c r="J313" s="1">
        <v>4</v>
      </c>
      <c r="K313" s="1">
        <v>6</v>
      </c>
      <c r="L313" s="1">
        <v>3.23</v>
      </c>
      <c r="M313" s="1">
        <v>1099.8</v>
      </c>
      <c r="N313" s="1">
        <v>1.7</v>
      </c>
      <c r="O313" s="1">
        <v>5</v>
      </c>
      <c r="P313" s="1" t="s">
        <v>1100</v>
      </c>
      <c r="Q313" s="1">
        <v>16.91</v>
      </c>
      <c r="R313" s="1">
        <v>182.62</v>
      </c>
      <c r="S313" s="1">
        <v>30</v>
      </c>
      <c r="T313" s="1" t="s">
        <v>1126</v>
      </c>
      <c r="U313" s="1">
        <v>15</v>
      </c>
      <c r="V313" s="1">
        <v>0</v>
      </c>
      <c r="W313" s="1">
        <v>14.29</v>
      </c>
      <c r="X313" s="1">
        <v>87.03</v>
      </c>
      <c r="Y313" s="1">
        <v>12.97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1</v>
      </c>
    </row>
    <row r="314" spans="1:45" x14ac:dyDescent="0.2">
      <c r="A314" s="2" t="s">
        <v>992</v>
      </c>
      <c r="B314" s="5" t="s">
        <v>642</v>
      </c>
      <c r="C314" s="1" t="s">
        <v>992</v>
      </c>
      <c r="D314" s="1" t="s">
        <v>1348</v>
      </c>
      <c r="E314" s="1">
        <v>4</v>
      </c>
      <c r="F314" s="1">
        <v>23</v>
      </c>
      <c r="G314" s="1">
        <v>14</v>
      </c>
      <c r="H314" s="1">
        <v>4</v>
      </c>
      <c r="I314" s="1">
        <v>5</v>
      </c>
      <c r="J314" s="1">
        <v>8</v>
      </c>
      <c r="K314" s="1">
        <v>3</v>
      </c>
      <c r="L314" s="1">
        <v>0.35</v>
      </c>
      <c r="M314" s="1">
        <v>288.89999999999998</v>
      </c>
      <c r="N314" s="1">
        <v>1.4</v>
      </c>
      <c r="O314" s="1">
        <v>7</v>
      </c>
      <c r="P314" s="1" t="s">
        <v>1100</v>
      </c>
      <c r="Q314" s="1">
        <v>0</v>
      </c>
      <c r="R314" s="1">
        <v>-1</v>
      </c>
      <c r="S314" s="1">
        <v>30</v>
      </c>
      <c r="T314" s="1" t="s">
        <v>1126</v>
      </c>
      <c r="U314" s="1">
        <v>15</v>
      </c>
      <c r="V314" s="1">
        <v>0</v>
      </c>
      <c r="W314" s="1">
        <v>14.29</v>
      </c>
      <c r="X314" s="1">
        <v>88.6</v>
      </c>
      <c r="Y314" s="1">
        <v>4.71</v>
      </c>
      <c r="Z314" s="1">
        <v>0</v>
      </c>
      <c r="AA314" s="1">
        <v>0</v>
      </c>
      <c r="AB314" s="1">
        <v>0</v>
      </c>
      <c r="AC314" s="1">
        <v>0</v>
      </c>
      <c r="AD314" s="1">
        <v>6.7</v>
      </c>
      <c r="AE314" s="1">
        <v>0</v>
      </c>
      <c r="AF314" s="1">
        <v>0</v>
      </c>
      <c r="AG314" s="1">
        <v>2200</v>
      </c>
      <c r="AH314" s="1">
        <v>0</v>
      </c>
      <c r="AI314" s="1">
        <v>0</v>
      </c>
      <c r="AJ314" s="1">
        <v>0</v>
      </c>
      <c r="AK314" s="1">
        <v>2200</v>
      </c>
      <c r="AL314" s="1">
        <v>1.4</v>
      </c>
      <c r="AM314" s="1">
        <v>0</v>
      </c>
      <c r="AN314" s="1">
        <v>0</v>
      </c>
      <c r="AO314" s="1">
        <v>0</v>
      </c>
      <c r="AP314" s="1">
        <v>1.4</v>
      </c>
      <c r="AQ314" s="1">
        <v>0</v>
      </c>
      <c r="AR314" s="1">
        <v>0</v>
      </c>
      <c r="AS314" s="1">
        <v>1</v>
      </c>
    </row>
    <row r="315" spans="1:45" x14ac:dyDescent="0.2">
      <c r="A315" s="2" t="s">
        <v>993</v>
      </c>
      <c r="B315" s="5" t="s">
        <v>644</v>
      </c>
      <c r="C315" s="1" t="s">
        <v>993</v>
      </c>
      <c r="D315" s="1" t="s">
        <v>1349</v>
      </c>
      <c r="E315" s="1">
        <v>1</v>
      </c>
      <c r="F315" s="1">
        <v>17</v>
      </c>
      <c r="G315" s="1">
        <v>9</v>
      </c>
      <c r="H315" s="1">
        <v>6</v>
      </c>
      <c r="I315" s="1">
        <v>2</v>
      </c>
      <c r="J315" s="1">
        <v>8</v>
      </c>
      <c r="K315" s="1">
        <v>0</v>
      </c>
      <c r="L315" s="1">
        <v>1.17</v>
      </c>
      <c r="M315" s="1">
        <v>469.2</v>
      </c>
      <c r="N315" s="1">
        <v>1.2</v>
      </c>
      <c r="O315" s="1">
        <v>109</v>
      </c>
      <c r="P315" s="1" t="s">
        <v>1128</v>
      </c>
      <c r="Q315" s="1">
        <v>0</v>
      </c>
      <c r="R315" s="1">
        <v>-1</v>
      </c>
      <c r="S315" s="1">
        <v>32.5</v>
      </c>
      <c r="T315" s="1" t="s">
        <v>1153</v>
      </c>
      <c r="U315" s="1">
        <v>30</v>
      </c>
      <c r="V315" s="1" t="s">
        <v>1154</v>
      </c>
      <c r="W315" s="1">
        <v>14.29</v>
      </c>
      <c r="X315" s="1">
        <v>13.67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86.33</v>
      </c>
      <c r="AE315" s="1">
        <v>0</v>
      </c>
      <c r="AF315" s="1">
        <v>0</v>
      </c>
      <c r="AG315" s="1">
        <v>0</v>
      </c>
      <c r="AH315" s="1">
        <v>175</v>
      </c>
      <c r="AI315" s="1">
        <v>25</v>
      </c>
      <c r="AJ315" s="1">
        <v>0</v>
      </c>
      <c r="AK315" s="1">
        <v>200</v>
      </c>
      <c r="AL315" s="1">
        <v>0</v>
      </c>
      <c r="AM315" s="1">
        <v>19.72</v>
      </c>
      <c r="AN315" s="1">
        <v>0.03</v>
      </c>
      <c r="AO315" s="1">
        <v>0</v>
      </c>
      <c r="AP315" s="1">
        <v>19.75</v>
      </c>
      <c r="AQ315" s="1">
        <v>5</v>
      </c>
      <c r="AR315" s="1">
        <v>0</v>
      </c>
      <c r="AS315" s="1">
        <v>1</v>
      </c>
    </row>
    <row r="316" spans="1:45" x14ac:dyDescent="0.2">
      <c r="A316" s="2" t="s">
        <v>994</v>
      </c>
      <c r="B316" s="5" t="s">
        <v>646</v>
      </c>
      <c r="C316" s="1" t="s">
        <v>994</v>
      </c>
      <c r="D316" s="1" t="s">
        <v>1350</v>
      </c>
      <c r="E316" s="1">
        <v>0</v>
      </c>
      <c r="F316" s="1">
        <v>15</v>
      </c>
      <c r="G316" s="1">
        <v>6</v>
      </c>
      <c r="H316" s="1">
        <v>1</v>
      </c>
      <c r="I316" s="1">
        <v>8</v>
      </c>
      <c r="J316" s="1">
        <v>10</v>
      </c>
      <c r="K316" s="1">
        <v>1</v>
      </c>
      <c r="L316" s="1">
        <v>2.09</v>
      </c>
      <c r="M316" s="1">
        <v>598.20000000000005</v>
      </c>
      <c r="N316" s="1">
        <v>1.2</v>
      </c>
      <c r="O316" s="1">
        <v>44</v>
      </c>
      <c r="P316" s="1" t="s">
        <v>1128</v>
      </c>
      <c r="Q316" s="1">
        <v>0</v>
      </c>
      <c r="R316" s="1">
        <v>-1</v>
      </c>
      <c r="S316" s="1">
        <v>10</v>
      </c>
      <c r="T316" s="1" t="s">
        <v>1184</v>
      </c>
      <c r="U316" s="1">
        <v>1</v>
      </c>
      <c r="V316" s="1">
        <v>0</v>
      </c>
      <c r="W316" s="1">
        <v>35.71</v>
      </c>
      <c r="X316" s="1">
        <v>0</v>
      </c>
      <c r="Y316" s="1">
        <v>20.89</v>
      </c>
      <c r="Z316" s="1">
        <v>0</v>
      </c>
      <c r="AA316" s="1">
        <v>0</v>
      </c>
      <c r="AB316" s="1">
        <v>0</v>
      </c>
      <c r="AC316" s="1">
        <v>0</v>
      </c>
      <c r="AD316" s="1">
        <v>79.11</v>
      </c>
      <c r="AE316" s="1">
        <v>0</v>
      </c>
      <c r="AF316" s="1">
        <v>0</v>
      </c>
      <c r="AG316" s="1">
        <v>0</v>
      </c>
      <c r="AH316" s="1">
        <v>1100</v>
      </c>
      <c r="AI316" s="1">
        <v>0</v>
      </c>
      <c r="AJ316" s="1">
        <v>0</v>
      </c>
      <c r="AK316" s="1">
        <v>1100</v>
      </c>
      <c r="AL316" s="1">
        <v>0</v>
      </c>
      <c r="AM316" s="1">
        <v>19.239999999999998</v>
      </c>
      <c r="AN316" s="1">
        <v>0</v>
      </c>
      <c r="AO316" s="1">
        <v>0</v>
      </c>
      <c r="AP316" s="1">
        <v>19.239999999999998</v>
      </c>
      <c r="AQ316" s="1">
        <v>12</v>
      </c>
      <c r="AR316" s="1">
        <v>0</v>
      </c>
      <c r="AS316" s="1">
        <v>1</v>
      </c>
    </row>
    <row r="317" spans="1:45" x14ac:dyDescent="0.2">
      <c r="A317" s="2" t="s">
        <v>995</v>
      </c>
      <c r="B317" s="5" t="s">
        <v>648</v>
      </c>
      <c r="C317" s="1" t="s">
        <v>995</v>
      </c>
      <c r="D317" s="1" t="s">
        <v>1350</v>
      </c>
      <c r="E317" s="1">
        <v>0</v>
      </c>
      <c r="F317" s="1">
        <v>36</v>
      </c>
      <c r="G317" s="1">
        <v>18</v>
      </c>
      <c r="H317" s="1">
        <v>7</v>
      </c>
      <c r="I317" s="1">
        <v>11</v>
      </c>
      <c r="J317" s="1">
        <v>9</v>
      </c>
      <c r="K317" s="1">
        <v>0</v>
      </c>
      <c r="L317" s="1">
        <v>2.09</v>
      </c>
      <c r="M317" s="1">
        <v>598.20000000000005</v>
      </c>
      <c r="N317" s="1">
        <v>1.2</v>
      </c>
      <c r="O317" s="1">
        <v>44</v>
      </c>
      <c r="P317" s="1" t="s">
        <v>1128</v>
      </c>
      <c r="Q317" s="1">
        <v>0</v>
      </c>
      <c r="R317" s="1">
        <v>-1</v>
      </c>
      <c r="S317" s="1">
        <v>10</v>
      </c>
      <c r="T317" s="1" t="s">
        <v>1126</v>
      </c>
      <c r="U317" s="1">
        <v>15</v>
      </c>
      <c r="V317" s="1">
        <v>0</v>
      </c>
      <c r="W317" s="1">
        <v>71.430000000000007</v>
      </c>
      <c r="X317" s="1">
        <v>0</v>
      </c>
      <c r="Y317" s="1">
        <v>23.88</v>
      </c>
      <c r="Z317" s="1">
        <v>0</v>
      </c>
      <c r="AA317" s="1">
        <v>0</v>
      </c>
      <c r="AB317" s="1">
        <v>0</v>
      </c>
      <c r="AC317" s="1">
        <v>0</v>
      </c>
      <c r="AD317" s="1">
        <v>38.950000000000003</v>
      </c>
      <c r="AE317" s="1">
        <v>0</v>
      </c>
      <c r="AF317" s="1">
        <v>37.17</v>
      </c>
      <c r="AG317" s="1">
        <v>0</v>
      </c>
      <c r="AH317" s="1">
        <v>375</v>
      </c>
      <c r="AI317" s="1">
        <v>425</v>
      </c>
      <c r="AJ317" s="1">
        <v>0</v>
      </c>
      <c r="AK317" s="1">
        <v>800</v>
      </c>
      <c r="AL317" s="1">
        <v>0</v>
      </c>
      <c r="AM317" s="1">
        <v>4.2699999999999996</v>
      </c>
      <c r="AN317" s="1">
        <v>13.52</v>
      </c>
      <c r="AO317" s="1">
        <v>0</v>
      </c>
      <c r="AP317" s="1">
        <v>17.8</v>
      </c>
      <c r="AQ317" s="1">
        <v>9</v>
      </c>
      <c r="AR317" s="1">
        <v>0</v>
      </c>
      <c r="AS317" s="1">
        <v>1.5</v>
      </c>
    </row>
    <row r="318" spans="1:45" x14ac:dyDescent="0.2">
      <c r="A318" s="2" t="s">
        <v>996</v>
      </c>
      <c r="B318" s="5" t="s">
        <v>650</v>
      </c>
      <c r="C318" s="1" t="s">
        <v>996</v>
      </c>
      <c r="D318" s="1" t="s">
        <v>1351</v>
      </c>
      <c r="E318" s="1">
        <v>3</v>
      </c>
      <c r="F318" s="1">
        <v>15</v>
      </c>
      <c r="G318" s="1">
        <v>11</v>
      </c>
      <c r="H318" s="1">
        <v>1</v>
      </c>
      <c r="I318" s="1">
        <v>3</v>
      </c>
      <c r="J318" s="1">
        <v>9</v>
      </c>
      <c r="K318" s="1">
        <v>1</v>
      </c>
      <c r="L318" s="1">
        <v>1.6</v>
      </c>
      <c r="M318" s="1">
        <v>572.29999999999995</v>
      </c>
      <c r="N318" s="1">
        <v>1.3</v>
      </c>
      <c r="O318" s="1">
        <v>57</v>
      </c>
      <c r="P318" s="1" t="s">
        <v>1130</v>
      </c>
      <c r="Q318" s="1">
        <v>22.14</v>
      </c>
      <c r="R318" s="1">
        <v>94.36</v>
      </c>
      <c r="S318" s="1">
        <v>12.5</v>
      </c>
      <c r="T318" s="1" t="s">
        <v>1126</v>
      </c>
      <c r="U318" s="1">
        <v>15</v>
      </c>
      <c r="V318" s="1">
        <v>0</v>
      </c>
      <c r="W318" s="1">
        <v>21.43</v>
      </c>
      <c r="X318" s="1">
        <v>0</v>
      </c>
      <c r="Y318" s="1">
        <v>8.19</v>
      </c>
      <c r="Z318" s="1">
        <v>0</v>
      </c>
      <c r="AA318" s="1">
        <v>0</v>
      </c>
      <c r="AB318" s="1">
        <v>0</v>
      </c>
      <c r="AC318" s="1">
        <v>0</v>
      </c>
      <c r="AD318" s="1">
        <v>6.17</v>
      </c>
      <c r="AE318" s="1">
        <v>0</v>
      </c>
      <c r="AF318" s="1">
        <v>85.64</v>
      </c>
      <c r="AG318" s="1">
        <v>0</v>
      </c>
      <c r="AH318" s="1">
        <v>350</v>
      </c>
      <c r="AI318" s="1">
        <v>500</v>
      </c>
      <c r="AJ318" s="1">
        <v>0</v>
      </c>
      <c r="AK318" s="1">
        <v>850</v>
      </c>
      <c r="AL318" s="1">
        <v>0</v>
      </c>
      <c r="AM318" s="1">
        <v>4.96</v>
      </c>
      <c r="AN318" s="1">
        <v>13.82</v>
      </c>
      <c r="AO318" s="1">
        <v>0</v>
      </c>
      <c r="AP318" s="1">
        <v>18.78</v>
      </c>
      <c r="AQ318" s="1">
        <v>9</v>
      </c>
      <c r="AR318" s="1">
        <v>0</v>
      </c>
      <c r="AS318" s="1">
        <v>1</v>
      </c>
    </row>
    <row r="319" spans="1:45" x14ac:dyDescent="0.2">
      <c r="A319" s="2" t="s">
        <v>997</v>
      </c>
      <c r="B319" s="5" t="s">
        <v>652</v>
      </c>
      <c r="C319" s="1" t="s">
        <v>997</v>
      </c>
      <c r="D319" s="1" t="s">
        <v>1352</v>
      </c>
      <c r="E319" s="1">
        <v>3</v>
      </c>
      <c r="F319" s="1">
        <v>22</v>
      </c>
      <c r="G319" s="1">
        <v>13</v>
      </c>
      <c r="H319" s="1">
        <v>3</v>
      </c>
      <c r="I319" s="1">
        <v>6</v>
      </c>
      <c r="J319" s="1">
        <v>12</v>
      </c>
      <c r="K319" s="1">
        <v>0</v>
      </c>
      <c r="L319" s="1">
        <v>1.52</v>
      </c>
      <c r="M319" s="1">
        <v>520.9</v>
      </c>
      <c r="N319" s="1">
        <v>1.2</v>
      </c>
      <c r="O319" s="1">
        <v>67</v>
      </c>
      <c r="P319" s="1" t="s">
        <v>1128</v>
      </c>
      <c r="Q319" s="1">
        <v>16.600000000000001</v>
      </c>
      <c r="R319" s="1">
        <v>110.28</v>
      </c>
      <c r="S319" s="1">
        <v>15</v>
      </c>
      <c r="T319" s="1" t="s">
        <v>1126</v>
      </c>
      <c r="U319" s="1">
        <v>15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100</v>
      </c>
      <c r="AE319" s="1">
        <v>0</v>
      </c>
      <c r="AF319" s="1">
        <v>0</v>
      </c>
      <c r="AG319" s="1">
        <v>0</v>
      </c>
      <c r="AH319" s="1">
        <v>500</v>
      </c>
      <c r="AI319" s="1">
        <v>0</v>
      </c>
      <c r="AJ319" s="1">
        <v>0</v>
      </c>
      <c r="AK319" s="1">
        <v>500</v>
      </c>
      <c r="AL319" s="1">
        <v>0</v>
      </c>
      <c r="AM319" s="1">
        <v>28.68</v>
      </c>
      <c r="AN319" s="1">
        <v>0</v>
      </c>
      <c r="AO319" s="1">
        <v>0</v>
      </c>
      <c r="AP319" s="1">
        <v>28.68</v>
      </c>
      <c r="AQ319" s="1">
        <v>10</v>
      </c>
      <c r="AR319" s="1">
        <v>0</v>
      </c>
      <c r="AS319" s="1">
        <v>1</v>
      </c>
    </row>
    <row r="320" spans="1:45" x14ac:dyDescent="0.2">
      <c r="A320" s="2" t="s">
        <v>998</v>
      </c>
      <c r="B320" s="5" t="s">
        <v>654</v>
      </c>
      <c r="C320" s="1" t="s">
        <v>998</v>
      </c>
      <c r="D320" s="1" t="s">
        <v>1353</v>
      </c>
      <c r="E320" s="1">
        <v>1</v>
      </c>
      <c r="F320" s="1">
        <v>30</v>
      </c>
      <c r="G320" s="1">
        <v>16</v>
      </c>
      <c r="H320" s="1">
        <v>5</v>
      </c>
      <c r="I320" s="1">
        <v>9</v>
      </c>
      <c r="J320" s="1">
        <v>1</v>
      </c>
      <c r="K320" s="1">
        <v>0</v>
      </c>
      <c r="L320" s="1">
        <v>0.79</v>
      </c>
      <c r="M320" s="1">
        <v>380</v>
      </c>
      <c r="N320" s="1">
        <v>1.2</v>
      </c>
      <c r="O320" s="1">
        <v>105</v>
      </c>
      <c r="P320" s="1" t="s">
        <v>1128</v>
      </c>
      <c r="Q320" s="1">
        <v>26.95</v>
      </c>
      <c r="R320" s="1">
        <v>70.989999999999995</v>
      </c>
      <c r="S320" s="1">
        <v>17.5</v>
      </c>
      <c r="T320" s="1" t="s">
        <v>1126</v>
      </c>
      <c r="U320" s="1">
        <v>15</v>
      </c>
      <c r="V320" s="1">
        <v>0</v>
      </c>
      <c r="W320" s="1">
        <v>2.5</v>
      </c>
      <c r="X320" s="1">
        <v>0</v>
      </c>
      <c r="Y320" s="1">
        <v>4.5</v>
      </c>
      <c r="Z320" s="1">
        <v>0</v>
      </c>
      <c r="AA320" s="1">
        <v>0</v>
      </c>
      <c r="AB320" s="1">
        <v>0</v>
      </c>
      <c r="AC320" s="1">
        <v>0</v>
      </c>
      <c r="AD320" s="1">
        <v>95.5</v>
      </c>
      <c r="AE320" s="1">
        <v>0</v>
      </c>
      <c r="AF320" s="1">
        <v>0</v>
      </c>
      <c r="AG320" s="1">
        <v>0</v>
      </c>
      <c r="AH320" s="1">
        <v>275</v>
      </c>
      <c r="AI320" s="1">
        <v>0</v>
      </c>
      <c r="AJ320" s="1">
        <v>0</v>
      </c>
      <c r="AK320" s="1">
        <v>275</v>
      </c>
      <c r="AL320" s="1">
        <v>0</v>
      </c>
      <c r="AM320" s="1">
        <v>29.14</v>
      </c>
      <c r="AN320" s="1">
        <v>0</v>
      </c>
      <c r="AO320" s="1">
        <v>0</v>
      </c>
      <c r="AP320" s="1">
        <v>29.14</v>
      </c>
      <c r="AQ320" s="1">
        <v>4</v>
      </c>
      <c r="AR320" s="1">
        <v>0</v>
      </c>
      <c r="AS320" s="1">
        <v>1</v>
      </c>
    </row>
    <row r="321" spans="1:45" x14ac:dyDescent="0.2">
      <c r="A321" s="2" t="s">
        <v>999</v>
      </c>
      <c r="B321" s="5" t="s">
        <v>656</v>
      </c>
      <c r="C321" s="1" t="s">
        <v>999</v>
      </c>
      <c r="D321" s="1" t="s">
        <v>1354</v>
      </c>
      <c r="E321" s="1">
        <v>2</v>
      </c>
      <c r="F321" s="1">
        <v>11</v>
      </c>
      <c r="G321" s="1">
        <v>5</v>
      </c>
      <c r="H321" s="1">
        <v>3</v>
      </c>
      <c r="I321" s="1">
        <v>3</v>
      </c>
      <c r="J321" s="1">
        <v>7</v>
      </c>
      <c r="K321" s="1">
        <v>1</v>
      </c>
      <c r="L321" s="1">
        <v>1.63</v>
      </c>
      <c r="M321" s="1">
        <v>809.7</v>
      </c>
      <c r="N321" s="1">
        <v>1.8</v>
      </c>
      <c r="O321" s="1">
        <v>109</v>
      </c>
      <c r="P321" s="1" t="s">
        <v>1128</v>
      </c>
      <c r="Q321" s="1">
        <v>12.22</v>
      </c>
      <c r="R321" s="1">
        <v>246.2</v>
      </c>
      <c r="S321" s="1">
        <v>22.5</v>
      </c>
      <c r="T321" s="1" t="s">
        <v>1126</v>
      </c>
      <c r="U321" s="1">
        <v>15</v>
      </c>
      <c r="V321" s="1">
        <v>0</v>
      </c>
      <c r="W321" s="1">
        <v>7.14</v>
      </c>
      <c r="X321" s="1">
        <v>0</v>
      </c>
      <c r="Y321" s="1">
        <v>8.02</v>
      </c>
      <c r="Z321" s="1">
        <v>0</v>
      </c>
      <c r="AA321" s="1">
        <v>0</v>
      </c>
      <c r="AB321" s="1">
        <v>0</v>
      </c>
      <c r="AC321" s="1">
        <v>0</v>
      </c>
      <c r="AD321" s="1">
        <v>91.98</v>
      </c>
      <c r="AE321" s="1">
        <v>0</v>
      </c>
      <c r="AF321" s="1">
        <v>0</v>
      </c>
      <c r="AG321" s="1">
        <v>0</v>
      </c>
      <c r="AH321" s="1">
        <v>300</v>
      </c>
      <c r="AI321" s="1">
        <v>0</v>
      </c>
      <c r="AJ321" s="1">
        <v>0</v>
      </c>
      <c r="AK321" s="1">
        <v>300</v>
      </c>
      <c r="AL321" s="1">
        <v>0</v>
      </c>
      <c r="AM321" s="1">
        <v>20.83</v>
      </c>
      <c r="AN321" s="1">
        <v>0</v>
      </c>
      <c r="AO321" s="1">
        <v>0</v>
      </c>
      <c r="AP321" s="1">
        <v>20.83</v>
      </c>
      <c r="AQ321" s="1">
        <v>8</v>
      </c>
      <c r="AR321" s="1">
        <v>0</v>
      </c>
      <c r="AS321" s="1">
        <v>1</v>
      </c>
    </row>
    <row r="322" spans="1:45" x14ac:dyDescent="0.2">
      <c r="A322" s="2" t="s">
        <v>1000</v>
      </c>
      <c r="B322" s="5" t="s">
        <v>657</v>
      </c>
      <c r="C322" s="1" t="s">
        <v>1000</v>
      </c>
      <c r="D322" s="1" t="s">
        <v>1343</v>
      </c>
      <c r="E322" s="1">
        <v>0</v>
      </c>
      <c r="F322" s="1">
        <v>28</v>
      </c>
      <c r="G322" s="1">
        <v>12</v>
      </c>
      <c r="H322" s="1">
        <v>8</v>
      </c>
      <c r="I322" s="1">
        <v>8</v>
      </c>
      <c r="J322" s="1">
        <v>8</v>
      </c>
      <c r="K322" s="1">
        <v>0</v>
      </c>
      <c r="L322" s="1">
        <v>3.23</v>
      </c>
      <c r="M322" s="1">
        <v>1099.8</v>
      </c>
      <c r="N322" s="1">
        <v>1.7</v>
      </c>
      <c r="O322" s="1">
        <v>5</v>
      </c>
      <c r="P322" s="1" t="s">
        <v>1100</v>
      </c>
      <c r="Q322" s="1">
        <v>0</v>
      </c>
      <c r="R322" s="1">
        <v>-1</v>
      </c>
      <c r="S322" s="1">
        <v>25</v>
      </c>
      <c r="T322" s="1" t="s">
        <v>1126</v>
      </c>
      <c r="U322" s="1">
        <v>5</v>
      </c>
      <c r="V322" s="1">
        <v>0</v>
      </c>
      <c r="W322" s="1">
        <v>14.29</v>
      </c>
      <c r="X322" s="1">
        <v>85.64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14.37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1</v>
      </c>
    </row>
    <row r="323" spans="1:45" x14ac:dyDescent="0.2">
      <c r="A323" s="2" t="s">
        <v>1001</v>
      </c>
      <c r="B323" s="5" t="s">
        <v>659</v>
      </c>
      <c r="C323" s="1" t="s">
        <v>1001</v>
      </c>
      <c r="D323" s="1" t="s">
        <v>1355</v>
      </c>
      <c r="E323" s="1">
        <v>2</v>
      </c>
      <c r="F323" s="1">
        <v>34</v>
      </c>
      <c r="G323" s="1">
        <v>20</v>
      </c>
      <c r="H323" s="1">
        <v>8</v>
      </c>
      <c r="I323" s="1">
        <v>6</v>
      </c>
      <c r="J323" s="1">
        <v>15</v>
      </c>
      <c r="K323" s="1">
        <v>1</v>
      </c>
      <c r="L323" s="1">
        <v>0.69</v>
      </c>
      <c r="M323" s="1">
        <v>410.4</v>
      </c>
      <c r="N323" s="1">
        <v>1.4</v>
      </c>
      <c r="O323" s="1">
        <v>7</v>
      </c>
      <c r="P323" s="1" t="s">
        <v>1100</v>
      </c>
      <c r="Q323" s="1">
        <v>0</v>
      </c>
      <c r="R323" s="1">
        <v>182.18</v>
      </c>
      <c r="S323" s="1">
        <v>27.5</v>
      </c>
      <c r="T323" s="1" t="s">
        <v>1205</v>
      </c>
      <c r="U323" s="1">
        <v>15</v>
      </c>
      <c r="V323" s="1" t="s">
        <v>1147</v>
      </c>
      <c r="W323" s="1">
        <v>35.71</v>
      </c>
      <c r="X323" s="1">
        <v>69.319999999999993</v>
      </c>
      <c r="Y323" s="1">
        <v>30.68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75</v>
      </c>
      <c r="AJ323" s="1">
        <v>0</v>
      </c>
      <c r="AK323" s="1">
        <v>75</v>
      </c>
      <c r="AL323" s="1">
        <v>0</v>
      </c>
      <c r="AM323" s="1">
        <v>0</v>
      </c>
      <c r="AN323" s="1">
        <v>7.0000000000000007E-2</v>
      </c>
      <c r="AO323" s="1">
        <v>0</v>
      </c>
      <c r="AP323" s="1">
        <v>7.0000000000000007E-2</v>
      </c>
      <c r="AQ323" s="1">
        <v>0</v>
      </c>
      <c r="AR323" s="1">
        <v>0</v>
      </c>
      <c r="AS323" s="1">
        <v>2</v>
      </c>
    </row>
    <row r="324" spans="1:45" x14ac:dyDescent="0.2">
      <c r="A324" s="6" t="s">
        <v>1002</v>
      </c>
      <c r="B324" s="5" t="s">
        <v>661</v>
      </c>
      <c r="C324" s="1" t="s">
        <v>1002</v>
      </c>
      <c r="D324" s="1" t="s">
        <v>1356</v>
      </c>
      <c r="E324" s="1">
        <v>2</v>
      </c>
      <c r="F324" s="1">
        <v>11</v>
      </c>
      <c r="G324" s="1">
        <v>7</v>
      </c>
      <c r="H324" s="1">
        <v>2</v>
      </c>
      <c r="I324" s="1">
        <v>2</v>
      </c>
      <c r="J324" s="1">
        <v>5</v>
      </c>
      <c r="K324" s="1">
        <v>0</v>
      </c>
      <c r="L324" s="1">
        <v>3.05</v>
      </c>
      <c r="M324" s="1">
        <v>812.2</v>
      </c>
      <c r="N324" s="1">
        <v>1.3</v>
      </c>
      <c r="O324" s="1">
        <v>6</v>
      </c>
      <c r="P324" s="1" t="s">
        <v>1100</v>
      </c>
      <c r="Q324" s="1">
        <v>0</v>
      </c>
      <c r="R324" s="1">
        <v>166.04</v>
      </c>
      <c r="S324" s="1">
        <v>32.5</v>
      </c>
      <c r="T324" s="1" t="s">
        <v>1205</v>
      </c>
      <c r="U324" s="1">
        <v>15</v>
      </c>
      <c r="V324" s="1" t="s">
        <v>1147</v>
      </c>
      <c r="W324" s="1">
        <v>0</v>
      </c>
      <c r="X324" s="1">
        <v>100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1300</v>
      </c>
      <c r="AJ324" s="1">
        <v>0</v>
      </c>
      <c r="AK324" s="1">
        <v>1300</v>
      </c>
      <c r="AL324" s="1">
        <v>0</v>
      </c>
      <c r="AM324" s="1">
        <v>0</v>
      </c>
      <c r="AN324" s="1">
        <v>3.49</v>
      </c>
      <c r="AO324" s="1">
        <v>0</v>
      </c>
      <c r="AP324" s="1">
        <v>3.49</v>
      </c>
      <c r="AQ324" s="1">
        <v>0</v>
      </c>
      <c r="AR324" s="1">
        <v>0</v>
      </c>
      <c r="AS324" s="1">
        <v>2</v>
      </c>
    </row>
    <row r="325" spans="1:45" x14ac:dyDescent="0.2">
      <c r="A325" s="2" t="s">
        <v>1003</v>
      </c>
      <c r="B325" s="5" t="s">
        <v>663</v>
      </c>
      <c r="C325" s="1" t="s">
        <v>1003</v>
      </c>
      <c r="D325" s="1" t="s">
        <v>1357</v>
      </c>
      <c r="E325" s="1">
        <v>4</v>
      </c>
      <c r="F325" s="1">
        <v>21</v>
      </c>
      <c r="G325" s="1">
        <v>16</v>
      </c>
      <c r="H325" s="1">
        <v>4</v>
      </c>
      <c r="I325" s="1">
        <v>1</v>
      </c>
      <c r="J325" s="1">
        <v>6</v>
      </c>
      <c r="K325" s="1">
        <v>1</v>
      </c>
      <c r="L325" s="1">
        <v>1.41</v>
      </c>
      <c r="M325" s="1">
        <v>596.20000000000005</v>
      </c>
      <c r="N325" s="1">
        <v>1.4</v>
      </c>
      <c r="O325" s="1">
        <v>35</v>
      </c>
      <c r="P325" s="1" t="s">
        <v>1128</v>
      </c>
      <c r="Q325" s="1">
        <v>4.22</v>
      </c>
      <c r="R325" s="1">
        <v>168.53</v>
      </c>
      <c r="S325" s="1">
        <v>32.5</v>
      </c>
      <c r="T325" s="1" t="s">
        <v>1205</v>
      </c>
      <c r="U325" s="1">
        <v>15</v>
      </c>
      <c r="V325" s="1" t="s">
        <v>1147</v>
      </c>
      <c r="W325" s="1">
        <v>21.43</v>
      </c>
      <c r="X325" s="1">
        <v>6.83</v>
      </c>
      <c r="Y325" s="1">
        <v>6.17</v>
      </c>
      <c r="Z325" s="1">
        <v>0</v>
      </c>
      <c r="AA325" s="1">
        <v>0</v>
      </c>
      <c r="AB325" s="1">
        <v>0</v>
      </c>
      <c r="AC325" s="1">
        <v>0</v>
      </c>
      <c r="AD325" s="1">
        <v>86.99</v>
      </c>
      <c r="AE325" s="1">
        <v>0</v>
      </c>
      <c r="AF325" s="1">
        <v>0</v>
      </c>
      <c r="AG325" s="1">
        <v>275</v>
      </c>
      <c r="AH325" s="1">
        <v>725</v>
      </c>
      <c r="AI325" s="1">
        <v>1450</v>
      </c>
      <c r="AJ325" s="1">
        <v>0</v>
      </c>
      <c r="AK325" s="1">
        <v>2450</v>
      </c>
      <c r="AL325" s="1">
        <v>0.91</v>
      </c>
      <c r="AM325" s="1">
        <v>2.5099999999999998</v>
      </c>
      <c r="AN325" s="1">
        <v>6.34</v>
      </c>
      <c r="AO325" s="1">
        <v>0</v>
      </c>
      <c r="AP325" s="1">
        <v>9.77</v>
      </c>
      <c r="AQ325" s="1">
        <v>0</v>
      </c>
      <c r="AR325" s="1">
        <v>0</v>
      </c>
      <c r="AS325" s="1">
        <v>1.3</v>
      </c>
    </row>
    <row r="326" spans="1:45" x14ac:dyDescent="0.2">
      <c r="A326" s="6" t="s">
        <v>1004</v>
      </c>
      <c r="B326" s="5" t="s">
        <v>665</v>
      </c>
      <c r="C326" s="1" t="s">
        <v>1004</v>
      </c>
      <c r="D326" s="1" t="s">
        <v>1358</v>
      </c>
      <c r="E326" s="1">
        <v>3</v>
      </c>
      <c r="F326" s="1">
        <v>10</v>
      </c>
      <c r="G326" s="1">
        <v>5</v>
      </c>
      <c r="H326" s="1">
        <v>1</v>
      </c>
      <c r="I326" s="1">
        <v>4</v>
      </c>
      <c r="J326" s="1">
        <v>16</v>
      </c>
      <c r="K326" s="1">
        <v>1</v>
      </c>
      <c r="L326" s="1">
        <v>0.41</v>
      </c>
      <c r="M326" s="1">
        <v>264.60000000000002</v>
      </c>
      <c r="N326" s="1">
        <v>1.2</v>
      </c>
      <c r="O326" s="1">
        <v>53</v>
      </c>
      <c r="P326" s="1" t="s">
        <v>1141</v>
      </c>
      <c r="Q326" s="1">
        <v>8.65</v>
      </c>
      <c r="R326" s="1">
        <v>90.51</v>
      </c>
      <c r="S326" s="1">
        <v>7.5</v>
      </c>
      <c r="T326" s="1" t="s">
        <v>1126</v>
      </c>
      <c r="U326" s="1">
        <v>15</v>
      </c>
      <c r="V326" s="1">
        <v>0</v>
      </c>
      <c r="W326" s="1">
        <v>64.290000000000006</v>
      </c>
      <c r="X326" s="1">
        <v>0</v>
      </c>
      <c r="Y326" s="1">
        <v>18.2</v>
      </c>
      <c r="Z326" s="1">
        <v>0</v>
      </c>
      <c r="AA326" s="1">
        <v>0</v>
      </c>
      <c r="AB326" s="1">
        <v>52.41</v>
      </c>
      <c r="AC326" s="1">
        <v>0</v>
      </c>
      <c r="AD326" s="1">
        <v>18.170000000000002</v>
      </c>
      <c r="AE326" s="1">
        <v>0</v>
      </c>
      <c r="AF326" s="1">
        <v>11.23</v>
      </c>
      <c r="AG326" s="1">
        <v>200</v>
      </c>
      <c r="AH326" s="1">
        <v>525</v>
      </c>
      <c r="AI326" s="1">
        <v>225</v>
      </c>
      <c r="AJ326" s="1">
        <v>0</v>
      </c>
      <c r="AK326" s="1">
        <v>950</v>
      </c>
      <c r="AL326" s="1">
        <v>15.87</v>
      </c>
      <c r="AM326" s="1">
        <v>11.45</v>
      </c>
      <c r="AN326" s="1">
        <v>1.82</v>
      </c>
      <c r="AO326" s="1">
        <v>0</v>
      </c>
      <c r="AP326" s="1">
        <v>29.13</v>
      </c>
      <c r="AQ326" s="1">
        <v>7</v>
      </c>
      <c r="AR326" s="1">
        <v>8</v>
      </c>
      <c r="AS326" s="1">
        <v>2</v>
      </c>
    </row>
    <row r="327" spans="1:45" x14ac:dyDescent="0.2">
      <c r="A327" s="2" t="s">
        <v>1005</v>
      </c>
      <c r="B327" s="5" t="s">
        <v>667</v>
      </c>
      <c r="C327" s="1" t="s">
        <v>1005</v>
      </c>
      <c r="D327" s="1" t="s">
        <v>1359</v>
      </c>
      <c r="E327" s="1">
        <v>1</v>
      </c>
      <c r="F327" s="1">
        <v>26</v>
      </c>
      <c r="G327" s="1">
        <v>14</v>
      </c>
      <c r="H327" s="1">
        <v>3</v>
      </c>
      <c r="I327" s="1">
        <v>9</v>
      </c>
      <c r="J327" s="1">
        <v>12</v>
      </c>
      <c r="K327" s="1">
        <v>2</v>
      </c>
      <c r="L327" s="1">
        <v>1.07</v>
      </c>
      <c r="M327" s="1">
        <v>488.3</v>
      </c>
      <c r="N327" s="1">
        <v>1.3</v>
      </c>
      <c r="O327" s="1">
        <v>1</v>
      </c>
      <c r="P327" s="1" t="s">
        <v>1100</v>
      </c>
      <c r="Q327" s="1">
        <v>15.75</v>
      </c>
      <c r="R327" s="1">
        <v>71.239999999999995</v>
      </c>
      <c r="S327" s="1">
        <v>5</v>
      </c>
      <c r="T327" s="1" t="s">
        <v>1205</v>
      </c>
      <c r="U327" s="1">
        <v>5</v>
      </c>
      <c r="V327" s="1" t="s">
        <v>1147</v>
      </c>
      <c r="W327" s="1">
        <v>14.29</v>
      </c>
      <c r="X327" s="1">
        <v>77.69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22.32</v>
      </c>
      <c r="AE327" s="1">
        <v>0</v>
      </c>
      <c r="AF327" s="1">
        <v>0</v>
      </c>
      <c r="AG327" s="1">
        <v>0</v>
      </c>
      <c r="AH327" s="1">
        <v>175</v>
      </c>
      <c r="AI327" s="1">
        <v>0</v>
      </c>
      <c r="AJ327" s="1">
        <v>0</v>
      </c>
      <c r="AK327" s="1">
        <v>175</v>
      </c>
      <c r="AL327" s="1">
        <v>0</v>
      </c>
      <c r="AM327" s="1">
        <v>3.81</v>
      </c>
      <c r="AN327" s="1">
        <v>0</v>
      </c>
      <c r="AO327" s="1">
        <v>0</v>
      </c>
      <c r="AP327" s="1">
        <v>3.81</v>
      </c>
      <c r="AQ327" s="1">
        <v>3</v>
      </c>
      <c r="AR327" s="1">
        <v>0</v>
      </c>
      <c r="AS327" s="1">
        <v>2</v>
      </c>
    </row>
    <row r="328" spans="1:45" x14ac:dyDescent="0.2">
      <c r="A328" s="2" t="s">
        <v>1006</v>
      </c>
      <c r="B328" s="5" t="s">
        <v>669</v>
      </c>
      <c r="C328" s="1" t="s">
        <v>1006</v>
      </c>
      <c r="D328" s="1" t="s">
        <v>1360</v>
      </c>
      <c r="E328" s="1">
        <v>6</v>
      </c>
      <c r="F328" s="1">
        <v>26</v>
      </c>
      <c r="G328" s="1">
        <v>13</v>
      </c>
      <c r="H328" s="1">
        <v>5</v>
      </c>
      <c r="I328" s="1">
        <v>8</v>
      </c>
      <c r="J328" s="1">
        <v>26</v>
      </c>
      <c r="K328" s="1">
        <v>2</v>
      </c>
      <c r="L328" s="1">
        <v>0.46</v>
      </c>
      <c r="M328" s="1">
        <v>297.10000000000002</v>
      </c>
      <c r="N328" s="1">
        <v>1.2</v>
      </c>
      <c r="O328" s="1">
        <v>49</v>
      </c>
      <c r="P328" s="1" t="s">
        <v>1130</v>
      </c>
      <c r="Q328" s="1">
        <v>3.87</v>
      </c>
      <c r="R328" s="1">
        <v>91.81</v>
      </c>
      <c r="S328" s="1">
        <v>2.5</v>
      </c>
      <c r="T328" s="1" t="s">
        <v>1173</v>
      </c>
      <c r="U328" s="1">
        <v>-999</v>
      </c>
      <c r="V328" s="1" t="s">
        <v>1174</v>
      </c>
      <c r="W328" s="1">
        <v>35.71</v>
      </c>
      <c r="X328" s="1">
        <v>54.39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45.61</v>
      </c>
      <c r="AG328" s="1">
        <v>175</v>
      </c>
      <c r="AH328" s="1">
        <v>0</v>
      </c>
      <c r="AI328" s="1">
        <v>250</v>
      </c>
      <c r="AJ328" s="1">
        <v>275</v>
      </c>
      <c r="AK328" s="1">
        <v>700</v>
      </c>
      <c r="AL328" s="1">
        <v>9.98</v>
      </c>
      <c r="AM328" s="1">
        <v>0</v>
      </c>
      <c r="AN328" s="1">
        <v>4.76</v>
      </c>
      <c r="AO328" s="1">
        <v>2.4900000000000002</v>
      </c>
      <c r="AP328" s="1">
        <v>17.23</v>
      </c>
      <c r="AQ328" s="1">
        <v>3</v>
      </c>
      <c r="AR328" s="1">
        <v>7</v>
      </c>
      <c r="AS328" s="1">
        <v>2.2000000000000002</v>
      </c>
    </row>
    <row r="329" spans="1:45" x14ac:dyDescent="0.2">
      <c r="A329" s="2" t="s">
        <v>1007</v>
      </c>
      <c r="B329" s="5" t="s">
        <v>671</v>
      </c>
      <c r="C329" s="1" t="s">
        <v>1007</v>
      </c>
      <c r="D329" s="1" t="s">
        <v>1361</v>
      </c>
      <c r="E329" s="1">
        <v>3</v>
      </c>
      <c r="F329" s="1">
        <v>3</v>
      </c>
      <c r="G329" s="1">
        <v>1</v>
      </c>
      <c r="H329" s="1">
        <v>1</v>
      </c>
      <c r="I329" s="1">
        <v>1</v>
      </c>
      <c r="J329" s="1">
        <v>8</v>
      </c>
      <c r="K329" s="1">
        <v>0</v>
      </c>
      <c r="L329" s="1">
        <v>2.23</v>
      </c>
      <c r="M329" s="1">
        <v>830.9</v>
      </c>
      <c r="N329" s="1">
        <v>1.6</v>
      </c>
      <c r="O329" s="1">
        <v>67</v>
      </c>
      <c r="P329" s="1" t="s">
        <v>1128</v>
      </c>
      <c r="Q329" s="1">
        <v>23.22</v>
      </c>
      <c r="R329" s="1">
        <v>154.49</v>
      </c>
      <c r="S329" s="1">
        <v>20</v>
      </c>
      <c r="T329" s="1" t="s">
        <v>1126</v>
      </c>
      <c r="U329" s="1">
        <v>15</v>
      </c>
      <c r="V329" s="1">
        <v>0</v>
      </c>
      <c r="W329" s="1">
        <v>14.29</v>
      </c>
      <c r="X329" s="1">
        <v>0</v>
      </c>
      <c r="Y329" s="1">
        <v>0</v>
      </c>
      <c r="Z329" s="1">
        <v>0</v>
      </c>
      <c r="AA329" s="1">
        <v>0</v>
      </c>
      <c r="AB329" s="1">
        <v>18.100000000000001</v>
      </c>
      <c r="AC329" s="1">
        <v>0</v>
      </c>
      <c r="AD329" s="1">
        <v>81.900000000000006</v>
      </c>
      <c r="AE329" s="1">
        <v>0</v>
      </c>
      <c r="AF329" s="1">
        <v>0</v>
      </c>
      <c r="AG329" s="1">
        <v>250</v>
      </c>
      <c r="AH329" s="1">
        <v>100</v>
      </c>
      <c r="AI329" s="1">
        <v>0</v>
      </c>
      <c r="AJ329" s="1">
        <v>0</v>
      </c>
      <c r="AK329" s="1">
        <v>350</v>
      </c>
      <c r="AL329" s="1">
        <v>16.86</v>
      </c>
      <c r="AM329" s="1">
        <v>8.58</v>
      </c>
      <c r="AN329" s="1">
        <v>0</v>
      </c>
      <c r="AO329" s="1">
        <v>0</v>
      </c>
      <c r="AP329" s="1">
        <v>25.44</v>
      </c>
      <c r="AQ329" s="1">
        <v>2</v>
      </c>
      <c r="AR329" s="1">
        <v>10</v>
      </c>
      <c r="AS329" s="1">
        <v>1</v>
      </c>
    </row>
    <row r="330" spans="1:45" x14ac:dyDescent="0.2">
      <c r="A330" s="2" t="s">
        <v>1008</v>
      </c>
      <c r="B330" s="5" t="s">
        <v>673</v>
      </c>
      <c r="C330" s="1" t="s">
        <v>1008</v>
      </c>
      <c r="D330" s="1" t="s">
        <v>1362</v>
      </c>
      <c r="E330" s="1">
        <v>0</v>
      </c>
      <c r="F330" s="1">
        <v>10</v>
      </c>
      <c r="G330" s="1">
        <v>2</v>
      </c>
      <c r="H330" s="1">
        <v>4</v>
      </c>
      <c r="I330" s="1">
        <v>4</v>
      </c>
      <c r="J330" s="1">
        <v>8</v>
      </c>
      <c r="K330" s="1">
        <v>4</v>
      </c>
      <c r="L330" s="1">
        <v>0.4</v>
      </c>
      <c r="M330" s="1">
        <v>296.5</v>
      </c>
      <c r="N330" s="1">
        <v>1.3</v>
      </c>
      <c r="O330" s="1">
        <v>5</v>
      </c>
      <c r="P330" s="1" t="s">
        <v>1128</v>
      </c>
      <c r="Q330" s="1">
        <v>17.27</v>
      </c>
      <c r="R330" s="1">
        <v>97.61</v>
      </c>
      <c r="S330" s="1">
        <v>22.5</v>
      </c>
      <c r="T330" s="1" t="s">
        <v>1184</v>
      </c>
      <c r="U330" s="1">
        <v>1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100</v>
      </c>
      <c r="AE330" s="1">
        <v>0</v>
      </c>
      <c r="AF330" s="1">
        <v>0</v>
      </c>
      <c r="AG330" s="1">
        <v>0</v>
      </c>
      <c r="AH330" s="1">
        <v>75</v>
      </c>
      <c r="AI330" s="1">
        <v>0</v>
      </c>
      <c r="AJ330" s="1">
        <v>0</v>
      </c>
      <c r="AK330" s="1">
        <v>75</v>
      </c>
      <c r="AL330" s="1">
        <v>0</v>
      </c>
      <c r="AM330" s="1">
        <v>11.18</v>
      </c>
      <c r="AN330" s="1">
        <v>0</v>
      </c>
      <c r="AO330" s="1">
        <v>0</v>
      </c>
      <c r="AP330" s="1">
        <v>11.18</v>
      </c>
      <c r="AQ330" s="1">
        <v>3</v>
      </c>
      <c r="AR330" s="1">
        <v>0</v>
      </c>
      <c r="AS330" s="1">
        <v>2</v>
      </c>
    </row>
    <row r="331" spans="1:45" x14ac:dyDescent="0.2">
      <c r="A331" s="6" t="s">
        <v>1009</v>
      </c>
      <c r="B331" s="5" t="s">
        <v>675</v>
      </c>
      <c r="C331" s="1" t="s">
        <v>1009</v>
      </c>
      <c r="D331" s="1" t="s">
        <v>1356</v>
      </c>
      <c r="E331" s="1">
        <v>1</v>
      </c>
      <c r="F331" s="1">
        <v>15</v>
      </c>
      <c r="G331" s="1">
        <v>9</v>
      </c>
      <c r="H331" s="1">
        <v>4</v>
      </c>
      <c r="I331" s="1">
        <v>2</v>
      </c>
      <c r="J331" s="1">
        <v>5</v>
      </c>
      <c r="K331" s="1">
        <v>3</v>
      </c>
      <c r="L331" s="1">
        <v>3.05</v>
      </c>
      <c r="M331" s="1">
        <v>812.2</v>
      </c>
      <c r="N331" s="1">
        <v>1.3</v>
      </c>
      <c r="O331" s="1">
        <v>6</v>
      </c>
      <c r="P331" s="1" t="s">
        <v>1100</v>
      </c>
      <c r="Q331" s="1">
        <v>31.95</v>
      </c>
      <c r="R331" s="1">
        <v>134.49</v>
      </c>
      <c r="S331" s="1">
        <v>25</v>
      </c>
      <c r="T331" s="1" t="s">
        <v>1205</v>
      </c>
      <c r="U331" s="1">
        <v>15</v>
      </c>
      <c r="V331" s="1" t="s">
        <v>1147</v>
      </c>
      <c r="W331" s="1">
        <v>0</v>
      </c>
      <c r="X331" s="1">
        <v>100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75</v>
      </c>
      <c r="AJ331" s="1">
        <v>325</v>
      </c>
      <c r="AK331" s="1">
        <v>400</v>
      </c>
      <c r="AL331" s="1">
        <v>0</v>
      </c>
      <c r="AM331" s="1">
        <v>0</v>
      </c>
      <c r="AN331" s="1">
        <v>0.1</v>
      </c>
      <c r="AO331" s="1">
        <v>0.53</v>
      </c>
      <c r="AP331" s="1">
        <v>0.63</v>
      </c>
      <c r="AQ331" s="1">
        <v>0</v>
      </c>
      <c r="AR331" s="1">
        <v>0</v>
      </c>
      <c r="AS331" s="1">
        <v>1</v>
      </c>
    </row>
    <row r="332" spans="1:45" x14ac:dyDescent="0.2">
      <c r="A332" s="6" t="s">
        <v>1010</v>
      </c>
      <c r="B332" s="5" t="s">
        <v>677</v>
      </c>
      <c r="C332" s="1" t="s">
        <v>1010</v>
      </c>
      <c r="D332" s="1" t="s">
        <v>1356</v>
      </c>
      <c r="E332" s="1">
        <v>2</v>
      </c>
      <c r="F332" s="1">
        <v>21</v>
      </c>
      <c r="G332" s="1">
        <v>12</v>
      </c>
      <c r="H332" s="1">
        <v>3</v>
      </c>
      <c r="I332" s="1">
        <v>6</v>
      </c>
      <c r="J332" s="1">
        <v>8</v>
      </c>
      <c r="K332" s="1">
        <v>3</v>
      </c>
      <c r="L332" s="1">
        <v>3.05</v>
      </c>
      <c r="M332" s="1">
        <v>812.2</v>
      </c>
      <c r="N332" s="1">
        <v>1.3</v>
      </c>
      <c r="O332" s="1">
        <v>6</v>
      </c>
      <c r="P332" s="1" t="s">
        <v>1100</v>
      </c>
      <c r="Q332" s="1">
        <v>12.41</v>
      </c>
      <c r="R332" s="1">
        <v>136.97</v>
      </c>
      <c r="S332" s="1">
        <v>30</v>
      </c>
      <c r="T332" s="1" t="s">
        <v>1126</v>
      </c>
      <c r="U332" s="1">
        <v>15</v>
      </c>
      <c r="V332" s="1">
        <v>0</v>
      </c>
      <c r="W332" s="1">
        <v>14.29</v>
      </c>
      <c r="X332" s="1">
        <v>81.14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18.86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1</v>
      </c>
    </row>
    <row r="333" spans="1:45" x14ac:dyDescent="0.2">
      <c r="A333" s="2" t="s">
        <v>1011</v>
      </c>
      <c r="B333" s="5" t="s">
        <v>679</v>
      </c>
      <c r="C333" s="1" t="s">
        <v>1011</v>
      </c>
      <c r="D333" s="1" t="s">
        <v>1357</v>
      </c>
      <c r="E333" s="1">
        <v>2</v>
      </c>
      <c r="F333" s="1">
        <v>10</v>
      </c>
      <c r="G333" s="1">
        <v>5</v>
      </c>
      <c r="H333" s="1">
        <v>3</v>
      </c>
      <c r="I333" s="1">
        <v>2</v>
      </c>
      <c r="J333" s="1">
        <v>5</v>
      </c>
      <c r="K333" s="1">
        <v>1</v>
      </c>
      <c r="L333" s="1">
        <v>1.41</v>
      </c>
      <c r="M333" s="1">
        <v>596.20000000000005</v>
      </c>
      <c r="N333" s="1">
        <v>1.4</v>
      </c>
      <c r="O333" s="1">
        <v>35</v>
      </c>
      <c r="P333" s="1" t="s">
        <v>1128</v>
      </c>
      <c r="Q333" s="1">
        <v>0</v>
      </c>
      <c r="R333" s="1">
        <v>-1</v>
      </c>
      <c r="S333" s="1">
        <v>35</v>
      </c>
      <c r="T333" s="1" t="s">
        <v>1126</v>
      </c>
      <c r="U333" s="1">
        <v>15</v>
      </c>
      <c r="V333" s="1">
        <v>0</v>
      </c>
      <c r="W333" s="1">
        <v>2.5</v>
      </c>
      <c r="X333" s="1">
        <v>0</v>
      </c>
      <c r="Y333" s="1">
        <v>0.7</v>
      </c>
      <c r="Z333" s="1">
        <v>0</v>
      </c>
      <c r="AA333" s="1">
        <v>0</v>
      </c>
      <c r="AB333" s="1">
        <v>0</v>
      </c>
      <c r="AC333" s="1">
        <v>0</v>
      </c>
      <c r="AD333" s="1">
        <v>99.3</v>
      </c>
      <c r="AE333" s="1">
        <v>0</v>
      </c>
      <c r="AF333" s="1">
        <v>0</v>
      </c>
      <c r="AG333" s="1">
        <v>0</v>
      </c>
      <c r="AH333" s="1">
        <v>1475</v>
      </c>
      <c r="AI333" s="1">
        <v>425</v>
      </c>
      <c r="AJ333" s="1">
        <v>0</v>
      </c>
      <c r="AK333" s="1">
        <v>1900</v>
      </c>
      <c r="AL333" s="1">
        <v>0</v>
      </c>
      <c r="AM333" s="1">
        <v>14.87</v>
      </c>
      <c r="AN333" s="1">
        <v>3.46</v>
      </c>
      <c r="AO333" s="1">
        <v>0</v>
      </c>
      <c r="AP333" s="1">
        <v>18.329999999999998</v>
      </c>
      <c r="AQ333" s="1">
        <v>5</v>
      </c>
      <c r="AR333" s="1">
        <v>0</v>
      </c>
      <c r="AS3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3"/>
  <sheetViews>
    <sheetView topLeftCell="A45" workbookViewId="0">
      <selection activeCell="A45" sqref="A45"/>
    </sheetView>
  </sheetViews>
  <sheetFormatPr defaultRowHeight="12.75" x14ac:dyDescent="0.2"/>
  <cols>
    <col min="1" max="2" width="9.140625" style="2"/>
    <col min="3" max="11" width="11.28515625" style="8" customWidth="1"/>
    <col min="12" max="13" width="11.28515625" style="2" customWidth="1"/>
    <col min="14" max="14" width="10.42578125" style="2" customWidth="1"/>
    <col min="15" max="16384" width="9.140625" style="2"/>
  </cols>
  <sheetData>
    <row r="1" spans="1:21" s="26" customFormat="1" x14ac:dyDescent="0.2">
      <c r="A1" s="26" t="s">
        <v>1013</v>
      </c>
      <c r="B1" s="26" t="s">
        <v>1014</v>
      </c>
      <c r="C1" s="27" t="s">
        <v>1024</v>
      </c>
      <c r="D1" s="27" t="s">
        <v>1025</v>
      </c>
      <c r="E1" s="27" t="s">
        <v>1026</v>
      </c>
      <c r="F1" s="28" t="s">
        <v>1027</v>
      </c>
      <c r="G1" s="28" t="s">
        <v>1028</v>
      </c>
      <c r="H1" s="28" t="s">
        <v>1029</v>
      </c>
      <c r="I1" s="28" t="s">
        <v>1030</v>
      </c>
      <c r="J1" s="28" t="s">
        <v>1031</v>
      </c>
      <c r="K1" s="29" t="s">
        <v>1032</v>
      </c>
      <c r="L1" s="30" t="s">
        <v>1033</v>
      </c>
      <c r="M1" s="30" t="s">
        <v>1034</v>
      </c>
      <c r="N1" s="30" t="s">
        <v>1035</v>
      </c>
      <c r="O1" s="31" t="s">
        <v>1036</v>
      </c>
      <c r="P1" s="30" t="s">
        <v>1037</v>
      </c>
      <c r="Q1" s="30" t="s">
        <v>1038</v>
      </c>
      <c r="R1" s="30" t="s">
        <v>1039</v>
      </c>
      <c r="S1" s="30" t="s">
        <v>1040</v>
      </c>
      <c r="T1" s="30" t="s">
        <v>1041</v>
      </c>
      <c r="U1" s="30" t="s">
        <v>1042</v>
      </c>
    </row>
    <row r="2" spans="1:21" x14ac:dyDescent="0.2">
      <c r="A2" s="6" t="s">
        <v>680</v>
      </c>
      <c r="B2" s="5" t="str">
        <f>VLOOKUP(A2,surveySetup!A2:B333,2)</f>
        <v>H1</v>
      </c>
      <c r="C2" s="10"/>
      <c r="F2" s="24"/>
      <c r="G2" s="24"/>
      <c r="H2" s="24"/>
      <c r="I2" s="24"/>
      <c r="J2" s="24"/>
      <c r="K2" s="24"/>
      <c r="L2" s="7"/>
      <c r="M2" s="7"/>
      <c r="N2" s="7"/>
      <c r="O2" s="7"/>
    </row>
    <row r="3" spans="1:21" x14ac:dyDescent="0.2">
      <c r="A3" s="2" t="s">
        <v>681</v>
      </c>
      <c r="B3" s="5" t="str">
        <f>VLOOKUP(A3,surveySetup!A3:B334,2)</f>
        <v>H2</v>
      </c>
      <c r="C3" s="10">
        <v>3.44</v>
      </c>
      <c r="D3" s="8">
        <v>5.932435227267705</v>
      </c>
      <c r="E3" s="8">
        <v>13.658112222705526</v>
      </c>
      <c r="F3" s="24">
        <v>1.6226566582288562</v>
      </c>
      <c r="G3" s="24">
        <v>3.2296730742019899</v>
      </c>
      <c r="H3" s="24">
        <v>2.2277529389771145</v>
      </c>
      <c r="I3" s="24">
        <v>0.21100995779900497</v>
      </c>
      <c r="J3" s="24">
        <v>0.34594295346746273</v>
      </c>
      <c r="K3" s="23">
        <v>16.899999999999999</v>
      </c>
      <c r="L3" s="3">
        <v>2</v>
      </c>
      <c r="M3" s="3">
        <v>1</v>
      </c>
      <c r="N3" s="9">
        <v>38505</v>
      </c>
      <c r="O3" s="4">
        <v>10</v>
      </c>
      <c r="R3" s="2">
        <v>2</v>
      </c>
    </row>
    <row r="4" spans="1:21" x14ac:dyDescent="0.2">
      <c r="A4" s="2" t="s">
        <v>682</v>
      </c>
      <c r="B4" s="5" t="str">
        <f>VLOOKUP(A4,surveySetup!A4:B335,2)</f>
        <v>H3</v>
      </c>
      <c r="C4" s="10">
        <v>4.72</v>
      </c>
      <c r="D4" s="8">
        <v>7.3663078355679854</v>
      </c>
      <c r="E4" s="8">
        <v>18.703784254023489</v>
      </c>
      <c r="F4" s="24">
        <v>3.8169615982585716</v>
      </c>
      <c r="G4" s="24">
        <v>3.8820892021714508</v>
      </c>
      <c r="H4" s="24">
        <v>2.7109193563109049</v>
      </c>
      <c r="I4" s="24">
        <v>0.29810353587619609</v>
      </c>
      <c r="J4" s="24">
        <v>0.41091711710825352</v>
      </c>
      <c r="K4" s="23">
        <v>24.2</v>
      </c>
      <c r="L4" s="3">
        <v>4</v>
      </c>
      <c r="M4" s="3">
        <v>1</v>
      </c>
      <c r="N4" s="9">
        <v>38505</v>
      </c>
      <c r="O4" s="4">
        <v>10</v>
      </c>
      <c r="Q4" s="2">
        <v>1</v>
      </c>
      <c r="R4" s="2">
        <v>1</v>
      </c>
    </row>
    <row r="5" spans="1:21" x14ac:dyDescent="0.2">
      <c r="A5" s="2" t="s">
        <v>683</v>
      </c>
      <c r="B5" s="5" t="str">
        <f>VLOOKUP(A5,surveySetup!A5:B336,2)</f>
        <v>H4</v>
      </c>
      <c r="C5" s="10">
        <v>3.47</v>
      </c>
      <c r="D5" s="8">
        <v>6.7108137407590167</v>
      </c>
      <c r="E5" s="8">
        <v>13.310134841235321</v>
      </c>
      <c r="F5" s="24">
        <v>1.7366202268044439</v>
      </c>
      <c r="G5" s="24">
        <v>2.1998593979003203</v>
      </c>
      <c r="H5" s="24">
        <v>1.4980176830734588</v>
      </c>
      <c r="I5" s="24">
        <v>0.17304194082465976</v>
      </c>
      <c r="J5" s="24">
        <v>0.37412987508907131</v>
      </c>
      <c r="K5" s="23">
        <v>19.2</v>
      </c>
      <c r="L5" s="3">
        <v>5</v>
      </c>
      <c r="M5" s="3">
        <v>1</v>
      </c>
      <c r="N5" s="9">
        <v>38505</v>
      </c>
      <c r="O5" s="4">
        <v>10</v>
      </c>
      <c r="Q5" s="2">
        <v>1</v>
      </c>
      <c r="R5" s="2">
        <v>1</v>
      </c>
    </row>
    <row r="6" spans="1:21" x14ac:dyDescent="0.2">
      <c r="A6" s="6" t="s">
        <v>684</v>
      </c>
      <c r="B6" s="5" t="str">
        <f>VLOOKUP(A6,surveySetup!A6:B337,2)</f>
        <v>H5</v>
      </c>
      <c r="C6" s="10"/>
      <c r="F6" s="24"/>
      <c r="G6" s="24"/>
      <c r="H6" s="24"/>
      <c r="I6" s="24"/>
      <c r="J6" s="24"/>
      <c r="K6" s="24"/>
      <c r="L6" s="7"/>
      <c r="M6" s="7"/>
      <c r="N6" s="7"/>
      <c r="O6" s="7"/>
    </row>
    <row r="7" spans="1:21" x14ac:dyDescent="0.2">
      <c r="A7" s="6" t="s">
        <v>685</v>
      </c>
      <c r="B7" s="5" t="str">
        <f>VLOOKUP(A7,surveySetup!A7:B338,2)</f>
        <v>H6</v>
      </c>
      <c r="C7" s="10"/>
      <c r="F7" s="24"/>
      <c r="G7" s="24"/>
      <c r="H7" s="24"/>
      <c r="I7" s="24"/>
      <c r="J7" s="24"/>
      <c r="K7" s="24"/>
      <c r="L7" s="7"/>
      <c r="M7" s="7"/>
      <c r="N7" s="7"/>
      <c r="O7" s="7"/>
    </row>
    <row r="8" spans="1:21" x14ac:dyDescent="0.2">
      <c r="A8" s="6" t="s">
        <v>686</v>
      </c>
      <c r="B8" s="5" t="str">
        <f>VLOOKUP(A8,surveySetup!A8:B339,2)</f>
        <v>H7</v>
      </c>
      <c r="C8" s="10">
        <v>4.125</v>
      </c>
      <c r="D8" s="8">
        <v>6.5160337589941006</v>
      </c>
      <c r="E8" s="8">
        <v>12.875163114397568</v>
      </c>
      <c r="F8" s="24">
        <v>2.3866507826272874</v>
      </c>
      <c r="G8" s="24">
        <v>2.336615182798329</v>
      </c>
      <c r="H8" s="24">
        <v>1.7781613203739064</v>
      </c>
      <c r="I8" s="24">
        <v>0.25223089336316629</v>
      </c>
      <c r="J8" s="24">
        <v>0.36815248832338898</v>
      </c>
      <c r="K8" s="23">
        <v>13.25</v>
      </c>
      <c r="L8" s="3">
        <v>2</v>
      </c>
      <c r="M8" s="3">
        <v>1.5</v>
      </c>
      <c r="N8" s="9">
        <v>38515</v>
      </c>
      <c r="O8" s="4">
        <v>20</v>
      </c>
      <c r="Q8" s="2">
        <v>2</v>
      </c>
    </row>
    <row r="9" spans="1:21" x14ac:dyDescent="0.2">
      <c r="A9" s="2" t="s">
        <v>687</v>
      </c>
      <c r="B9" s="5" t="str">
        <f>VLOOKUP(A9,surveySetup!A9:B340,2)</f>
        <v>H8</v>
      </c>
      <c r="C9" s="10">
        <v>3.46</v>
      </c>
      <c r="D9" s="8">
        <v>6.7413072593912169</v>
      </c>
      <c r="E9" s="8">
        <v>13.179643323183996</v>
      </c>
      <c r="F9" s="24">
        <v>1.7744793568204511</v>
      </c>
      <c r="G9" s="24">
        <v>2.3580108527012178</v>
      </c>
      <c r="H9" s="24">
        <v>1.5526191444367883</v>
      </c>
      <c r="I9" s="24">
        <v>0.1955171502226882</v>
      </c>
      <c r="J9" s="24">
        <v>0.38424634553075687</v>
      </c>
      <c r="K9" s="23">
        <v>17.899999999999999</v>
      </c>
      <c r="L9" s="3">
        <v>9</v>
      </c>
      <c r="M9" s="3">
        <v>2</v>
      </c>
      <c r="N9" s="9">
        <v>38499</v>
      </c>
      <c r="O9" s="4">
        <v>4</v>
      </c>
      <c r="R9" s="2">
        <v>2</v>
      </c>
    </row>
    <row r="10" spans="1:21" x14ac:dyDescent="0.2">
      <c r="A10" s="2" t="s">
        <v>688</v>
      </c>
      <c r="B10" s="5" t="str">
        <f>VLOOKUP(A10,surveySetup!A10:B341,2)</f>
        <v>H9</v>
      </c>
      <c r="C10" s="10">
        <v>3.44</v>
      </c>
      <c r="D10" s="8">
        <v>5.1647027241666965</v>
      </c>
      <c r="E10" s="8">
        <v>11.352762070465422</v>
      </c>
      <c r="F10" s="24">
        <v>1.3825891906946657</v>
      </c>
      <c r="G10" s="24">
        <v>2.8874495786464971</v>
      </c>
      <c r="H10" s="24">
        <v>1.8612531259133163</v>
      </c>
      <c r="I10" s="24">
        <v>0.1552030579428742</v>
      </c>
      <c r="J10" s="24">
        <v>0.43190744324442681</v>
      </c>
      <c r="K10" s="23">
        <v>18.05</v>
      </c>
      <c r="L10" s="3">
        <v>6</v>
      </c>
      <c r="M10" s="3">
        <v>1.5</v>
      </c>
      <c r="N10" s="9">
        <v>38499</v>
      </c>
      <c r="O10" s="4">
        <v>4</v>
      </c>
      <c r="R10" s="2">
        <v>2</v>
      </c>
    </row>
    <row r="11" spans="1:21" x14ac:dyDescent="0.2">
      <c r="A11" s="2" t="s">
        <v>689</v>
      </c>
      <c r="B11" s="5" t="str">
        <f>VLOOKUP(A11,surveySetup!A11:B342,2)</f>
        <v>H10</v>
      </c>
      <c r="C11" s="10">
        <v>3.7549999999999999</v>
      </c>
      <c r="D11" s="8">
        <v>9.8034129615737893</v>
      </c>
      <c r="E11" s="8">
        <v>19.617224880382782</v>
      </c>
      <c r="F11" s="24">
        <v>2.3027191860242291</v>
      </c>
      <c r="G11" s="24">
        <v>3.2359497938736475</v>
      </c>
      <c r="H11" s="24">
        <v>2.0099568416810172</v>
      </c>
      <c r="I11" s="24">
        <v>0.18039902915798958</v>
      </c>
      <c r="J11" s="24">
        <v>0.56651243680857033</v>
      </c>
      <c r="K11" s="23">
        <v>15.95</v>
      </c>
      <c r="L11" s="3">
        <v>6</v>
      </c>
      <c r="M11" s="3">
        <v>1</v>
      </c>
      <c r="N11" s="9">
        <v>38505</v>
      </c>
      <c r="O11" s="4">
        <v>10</v>
      </c>
      <c r="Q11" s="2">
        <v>2</v>
      </c>
    </row>
    <row r="12" spans="1:21" x14ac:dyDescent="0.2">
      <c r="A12" s="2" t="s">
        <v>690</v>
      </c>
      <c r="B12" s="5" t="str">
        <f>VLOOKUP(A12,surveySetup!A12:B343,2)</f>
        <v>H11</v>
      </c>
      <c r="C12" s="10">
        <v>3.6150000000000002</v>
      </c>
      <c r="D12" s="8">
        <v>4.7440384389438375</v>
      </c>
      <c r="E12" s="8">
        <v>20.008699434536759</v>
      </c>
      <c r="F12" s="24">
        <v>1.7917144445946214</v>
      </c>
      <c r="G12" s="24">
        <v>4.4296548183450204</v>
      </c>
      <c r="H12" s="24">
        <v>2.9741179335170318</v>
      </c>
      <c r="I12" s="24">
        <v>0.22616633674402387</v>
      </c>
      <c r="J12" s="24">
        <v>0.36748068404681278</v>
      </c>
      <c r="K12" s="23">
        <v>12.05</v>
      </c>
      <c r="L12" s="3">
        <v>1</v>
      </c>
      <c r="M12" s="3">
        <v>2</v>
      </c>
      <c r="N12" s="9">
        <v>38505</v>
      </c>
      <c r="O12" s="4">
        <v>10</v>
      </c>
      <c r="Q12" s="2">
        <v>2</v>
      </c>
    </row>
    <row r="13" spans="1:21" x14ac:dyDescent="0.2">
      <c r="A13" s="2" t="s">
        <v>691</v>
      </c>
      <c r="B13" s="5" t="str">
        <f>VLOOKUP(A13,surveySetup!A13:B344,2)</f>
        <v>H12</v>
      </c>
      <c r="C13" s="10">
        <v>3.85</v>
      </c>
      <c r="D13" s="8">
        <v>8.5475457823157175</v>
      </c>
      <c r="E13" s="8">
        <v>15.528490648107876</v>
      </c>
      <c r="F13" s="24">
        <v>2.208037863079833</v>
      </c>
      <c r="G13" s="24">
        <v>1.8775747130021903</v>
      </c>
      <c r="H13" s="24">
        <v>1.5156880169171811</v>
      </c>
      <c r="I13" s="24">
        <v>0.16572751243878162</v>
      </c>
      <c r="J13" s="24">
        <v>0.36438269562174003</v>
      </c>
      <c r="K13" s="23">
        <v>25.35</v>
      </c>
      <c r="L13" s="3">
        <v>2</v>
      </c>
      <c r="M13" s="3">
        <v>1</v>
      </c>
      <c r="N13" s="9">
        <v>38505</v>
      </c>
      <c r="O13" s="4">
        <v>10</v>
      </c>
      <c r="Q13" s="2">
        <v>2</v>
      </c>
    </row>
    <row r="14" spans="1:21" x14ac:dyDescent="0.2">
      <c r="A14" s="2" t="s">
        <v>692</v>
      </c>
      <c r="B14" s="5" t="str">
        <f>VLOOKUP(A14,surveySetup!A14:B345,2)</f>
        <v>H13</v>
      </c>
      <c r="C14" s="10">
        <v>3.83</v>
      </c>
      <c r="D14" s="8">
        <v>6.8299274587173988</v>
      </c>
      <c r="E14" s="8">
        <v>13.614615050021751</v>
      </c>
      <c r="F14" s="24">
        <v>1.9237407017643529</v>
      </c>
      <c r="G14" s="24">
        <v>2.0613784869703937</v>
      </c>
      <c r="H14" s="24">
        <v>1.4703247025752149</v>
      </c>
      <c r="I14" s="24">
        <v>0.14427152564712942</v>
      </c>
      <c r="J14" s="24">
        <v>0.27603575926985396</v>
      </c>
      <c r="K14" s="23">
        <v>18.399999999999999</v>
      </c>
      <c r="L14" s="3">
        <v>2</v>
      </c>
      <c r="M14" s="3">
        <v>1</v>
      </c>
      <c r="N14" s="9">
        <v>38505</v>
      </c>
      <c r="O14" s="4">
        <v>10</v>
      </c>
      <c r="Q14" s="2">
        <v>2</v>
      </c>
    </row>
    <row r="15" spans="1:21" x14ac:dyDescent="0.2">
      <c r="A15" s="6" t="s">
        <v>693</v>
      </c>
      <c r="B15" s="5" t="str">
        <f>VLOOKUP(A15,surveySetup!A15:B346,2)</f>
        <v>H14</v>
      </c>
      <c r="C15" s="10"/>
      <c r="F15" s="24"/>
      <c r="G15" s="24"/>
      <c r="H15" s="24"/>
      <c r="I15" s="24"/>
      <c r="J15" s="24"/>
      <c r="K15" s="24"/>
      <c r="L15" s="7"/>
      <c r="M15" s="7"/>
      <c r="N15" s="7"/>
      <c r="O15" s="7"/>
    </row>
    <row r="16" spans="1:21" x14ac:dyDescent="0.2">
      <c r="A16" s="6" t="s">
        <v>694</v>
      </c>
      <c r="B16" s="5" t="str">
        <f>VLOOKUP(A16,surveySetup!A16:B347,2)</f>
        <v>H15</v>
      </c>
      <c r="C16" s="10"/>
      <c r="F16" s="24"/>
      <c r="G16" s="24"/>
      <c r="H16" s="24"/>
      <c r="I16" s="24"/>
      <c r="J16" s="24"/>
      <c r="K16" s="24"/>
      <c r="L16" s="7"/>
      <c r="M16" s="7"/>
      <c r="N16" s="7"/>
      <c r="O16" s="7"/>
    </row>
    <row r="17" spans="1:21" x14ac:dyDescent="0.2">
      <c r="A17" s="6" t="s">
        <v>695</v>
      </c>
      <c r="B17" s="5" t="str">
        <f>VLOOKUP(A17,surveySetup!A17:B348,2)</f>
        <v>H16</v>
      </c>
      <c r="C17" s="10">
        <v>4.2949999999999999</v>
      </c>
      <c r="D17" s="8">
        <v>7.9823503055487395</v>
      </c>
      <c r="E17" s="8">
        <v>17.007394519356247</v>
      </c>
      <c r="F17" s="24">
        <v>3.3072356247800876</v>
      </c>
      <c r="G17" s="24">
        <v>1.8999350809514195</v>
      </c>
      <c r="H17" s="24">
        <v>1.8620066766109558</v>
      </c>
      <c r="I17" s="24">
        <v>0.18734318315373849</v>
      </c>
      <c r="J17" s="24">
        <v>0.3123383917992803</v>
      </c>
      <c r="K17" s="23">
        <v>22.25</v>
      </c>
      <c r="L17" s="3">
        <v>2</v>
      </c>
      <c r="M17" s="3">
        <v>1</v>
      </c>
      <c r="N17" s="9">
        <v>38515</v>
      </c>
      <c r="O17" s="4">
        <v>20</v>
      </c>
      <c r="T17" s="2" t="s">
        <v>1043</v>
      </c>
    </row>
    <row r="18" spans="1:21" x14ac:dyDescent="0.2">
      <c r="A18" s="2" t="s">
        <v>696</v>
      </c>
      <c r="B18" s="5" t="str">
        <f>VLOOKUP(A18,surveySetup!A18:B349,2)</f>
        <v>H17</v>
      </c>
      <c r="C18" s="10">
        <v>3.31</v>
      </c>
      <c r="D18" s="8">
        <v>5.7721311074127168</v>
      </c>
      <c r="E18" s="8">
        <v>11.787733797303177</v>
      </c>
      <c r="F18" s="24">
        <v>1.4235568851430001</v>
      </c>
      <c r="G18" s="24">
        <v>2.6995287168020003</v>
      </c>
      <c r="H18" s="24">
        <v>1.7365546012819999</v>
      </c>
      <c r="I18" s="24">
        <v>0.160255998047</v>
      </c>
      <c r="J18" s="24">
        <v>0.31910862510300003</v>
      </c>
      <c r="K18" s="23">
        <v>14.95</v>
      </c>
      <c r="L18" s="3">
        <v>7</v>
      </c>
      <c r="M18" s="3">
        <v>2.5</v>
      </c>
      <c r="N18" s="9">
        <v>38499</v>
      </c>
      <c r="O18" s="4">
        <v>4</v>
      </c>
      <c r="Q18" s="2">
        <v>2</v>
      </c>
    </row>
    <row r="19" spans="1:21" x14ac:dyDescent="0.2">
      <c r="A19" s="2" t="s">
        <v>697</v>
      </c>
      <c r="B19" s="5" t="str">
        <f>VLOOKUP(A19,surveySetup!A19:B350,2)</f>
        <v>H18</v>
      </c>
      <c r="C19" s="10">
        <v>3.35</v>
      </c>
      <c r="D19" s="8">
        <v>9.6973620189364027</v>
      </c>
      <c r="E19" s="8">
        <v>18.094823836450633</v>
      </c>
      <c r="F19" s="24">
        <v>1.9420791681566412</v>
      </c>
      <c r="G19" s="24">
        <v>2.4955350120319633</v>
      </c>
      <c r="H19" s="24">
        <v>1.6275148317162988</v>
      </c>
      <c r="I19" s="24">
        <v>0.18188065318939842</v>
      </c>
      <c r="J19" s="24">
        <v>0.4327342923212229</v>
      </c>
      <c r="K19" s="23">
        <v>11</v>
      </c>
      <c r="L19" s="3">
        <v>4</v>
      </c>
      <c r="M19" s="3">
        <v>2</v>
      </c>
      <c r="N19" s="9">
        <v>38499</v>
      </c>
      <c r="O19" s="4">
        <v>4</v>
      </c>
      <c r="P19" s="2" t="s">
        <v>1044</v>
      </c>
    </row>
    <row r="20" spans="1:21" x14ac:dyDescent="0.2">
      <c r="A20" s="2" t="s">
        <v>698</v>
      </c>
      <c r="B20" s="5" t="str">
        <f>VLOOKUP(A20,surveySetup!A20:B351,2)</f>
        <v>H19</v>
      </c>
      <c r="C20" s="10">
        <v>3.4350000000000001</v>
      </c>
      <c r="D20" s="8">
        <v>5.1156726901085561</v>
      </c>
      <c r="E20" s="8">
        <v>11.439756415832973</v>
      </c>
      <c r="F20" s="24">
        <v>1.6013468921957776</v>
      </c>
      <c r="G20" s="24">
        <v>2.6715749908404702</v>
      </c>
      <c r="H20" s="24">
        <v>1.7110916523421631</v>
      </c>
      <c r="I20" s="24">
        <v>0.13830983125572596</v>
      </c>
      <c r="J20" s="24">
        <v>0.52016089444632541</v>
      </c>
      <c r="K20" s="23">
        <v>20.9</v>
      </c>
      <c r="L20" s="3">
        <v>1</v>
      </c>
      <c r="M20" s="3">
        <v>1.5</v>
      </c>
      <c r="N20" s="9">
        <v>38505</v>
      </c>
      <c r="O20" s="4">
        <v>10</v>
      </c>
      <c r="Q20" s="2">
        <v>2</v>
      </c>
    </row>
    <row r="21" spans="1:21" x14ac:dyDescent="0.2">
      <c r="A21" s="6" t="s">
        <v>699</v>
      </c>
      <c r="B21" s="5" t="str">
        <f>VLOOKUP(A21,surveySetup!A21:B352,2)</f>
        <v>H20</v>
      </c>
      <c r="C21" s="10"/>
      <c r="F21" s="24"/>
      <c r="G21" s="24"/>
      <c r="H21" s="24"/>
      <c r="I21" s="24"/>
      <c r="J21" s="24"/>
      <c r="K21" s="24"/>
      <c r="L21" s="7"/>
      <c r="M21" s="7"/>
      <c r="N21" s="7"/>
      <c r="O21" s="7"/>
    </row>
    <row r="22" spans="1:21" x14ac:dyDescent="0.2">
      <c r="A22" s="2" t="s">
        <v>700</v>
      </c>
      <c r="B22" s="5" t="str">
        <f>VLOOKUP(A22,surveySetup!A22:B353,2)</f>
        <v>H21</v>
      </c>
      <c r="C22" s="10">
        <v>3.86</v>
      </c>
      <c r="D22" s="8">
        <v>5.348377821303588</v>
      </c>
      <c r="E22" s="8">
        <v>13.005654632448893</v>
      </c>
      <c r="F22" s="24">
        <v>2.1065947330267893</v>
      </c>
      <c r="G22" s="24">
        <v>4.2268516282437032</v>
      </c>
      <c r="H22" s="24">
        <v>2.6555866135935626</v>
      </c>
      <c r="I22" s="24">
        <v>0.1994183362984806</v>
      </c>
      <c r="J22" s="24">
        <v>0.4372200816818273</v>
      </c>
      <c r="K22" s="23">
        <v>10.95</v>
      </c>
      <c r="L22" s="3">
        <v>4</v>
      </c>
      <c r="M22" s="3">
        <v>1</v>
      </c>
      <c r="N22" s="9">
        <v>38518</v>
      </c>
      <c r="O22" s="4">
        <v>23</v>
      </c>
      <c r="R22" s="2">
        <v>2</v>
      </c>
    </row>
    <row r="23" spans="1:21" x14ac:dyDescent="0.2">
      <c r="A23" s="2" t="s">
        <v>701</v>
      </c>
      <c r="B23" s="5" t="str">
        <f>VLOOKUP(A23,surveySetup!A23:B354,2)</f>
        <v>H22</v>
      </c>
      <c r="C23" s="10">
        <v>4.09</v>
      </c>
      <c r="D23" s="8">
        <v>6.288522620659009</v>
      </c>
      <c r="E23" s="8">
        <v>15.919965202261855</v>
      </c>
      <c r="F23" s="24">
        <v>1.8571124358401516</v>
      </c>
      <c r="G23" s="24">
        <v>3.2987374236928759</v>
      </c>
      <c r="H23" s="24">
        <v>1.665993126207344</v>
      </c>
      <c r="I23" s="24">
        <v>0.23031514863101182</v>
      </c>
      <c r="J23" s="24">
        <v>0.63197851396727212</v>
      </c>
      <c r="K23" s="23">
        <v>25.85</v>
      </c>
      <c r="L23" s="3">
        <v>3</v>
      </c>
      <c r="M23" s="3">
        <v>0.5</v>
      </c>
      <c r="N23" s="9">
        <v>38505</v>
      </c>
      <c r="O23" s="4">
        <v>10</v>
      </c>
      <c r="P23" s="2" t="s">
        <v>1045</v>
      </c>
      <c r="R23" s="2">
        <v>1</v>
      </c>
    </row>
    <row r="24" spans="1:21" x14ac:dyDescent="0.2">
      <c r="A24" s="6" t="s">
        <v>702</v>
      </c>
      <c r="B24" s="5" t="str">
        <f>VLOOKUP(A24,surveySetup!A24:B355,2)</f>
        <v>H23</v>
      </c>
      <c r="C24" s="10"/>
      <c r="F24" s="24"/>
      <c r="G24" s="24"/>
      <c r="H24" s="24"/>
      <c r="I24" s="24"/>
      <c r="J24" s="24"/>
      <c r="K24" s="24"/>
      <c r="L24" s="7"/>
      <c r="M24" s="7"/>
      <c r="N24" s="7"/>
      <c r="O24" s="7"/>
    </row>
    <row r="25" spans="1:21" x14ac:dyDescent="0.2">
      <c r="A25" s="6" t="s">
        <v>703</v>
      </c>
      <c r="B25" s="5" t="str">
        <f>VLOOKUP(A25,surveySetup!A25:B356,2)</f>
        <v>H24</v>
      </c>
      <c r="C25" s="10">
        <v>3.33</v>
      </c>
      <c r="D25" s="8">
        <v>14.881596607305926</v>
      </c>
      <c r="E25" s="8">
        <v>27.707698999565032</v>
      </c>
      <c r="F25" s="24">
        <v>2.0003519647253412</v>
      </c>
      <c r="G25" s="24">
        <v>2.4526653687068967</v>
      </c>
      <c r="H25" s="24">
        <v>1.5799762878588612</v>
      </c>
      <c r="I25" s="24">
        <v>0.16757782985765837</v>
      </c>
      <c r="J25" s="24">
        <v>0.60073322890737768</v>
      </c>
      <c r="K25" s="23">
        <v>28.65</v>
      </c>
      <c r="L25" s="3">
        <v>2</v>
      </c>
      <c r="M25" s="3">
        <v>2</v>
      </c>
      <c r="N25" s="9">
        <v>38515</v>
      </c>
      <c r="O25" s="4">
        <v>20</v>
      </c>
      <c r="Q25" s="2">
        <v>2</v>
      </c>
    </row>
    <row r="26" spans="1:21" x14ac:dyDescent="0.2">
      <c r="A26" s="2" t="s">
        <v>704</v>
      </c>
      <c r="B26" s="5" t="str">
        <f>VLOOKUP(A26,surveySetup!A26:B357,2)</f>
        <v>H25</v>
      </c>
      <c r="C26" s="10">
        <v>3.58</v>
      </c>
      <c r="D26" s="8">
        <v>4.3014760772184104</v>
      </c>
      <c r="E26" s="8">
        <v>10.461070030448022</v>
      </c>
      <c r="F26" s="24">
        <v>1.3799813718853442</v>
      </c>
      <c r="G26" s="24">
        <v>1.9306971935403794</v>
      </c>
      <c r="H26" s="24">
        <v>1.2644141510179465</v>
      </c>
      <c r="I26" s="24">
        <v>0.10448787001296114</v>
      </c>
      <c r="J26" s="24">
        <v>0.46864204265643072</v>
      </c>
      <c r="K26" s="23">
        <v>20.350000000000001</v>
      </c>
      <c r="L26" s="3">
        <v>4</v>
      </c>
      <c r="M26" s="3">
        <v>1.5</v>
      </c>
      <c r="N26" s="9">
        <v>38515</v>
      </c>
      <c r="O26" s="4">
        <v>20</v>
      </c>
      <c r="Q26" s="2">
        <v>2</v>
      </c>
      <c r="U26" s="2" t="s">
        <v>1046</v>
      </c>
    </row>
    <row r="27" spans="1:21" x14ac:dyDescent="0.2">
      <c r="A27" s="6" t="s">
        <v>705</v>
      </c>
      <c r="B27" s="5" t="str">
        <f>VLOOKUP(A27,surveySetup!A27:B358,2)</f>
        <v>H26</v>
      </c>
      <c r="C27" s="10"/>
      <c r="F27" s="24"/>
      <c r="G27" s="24"/>
      <c r="H27" s="24"/>
      <c r="I27" s="24"/>
      <c r="J27" s="24"/>
      <c r="K27" s="24"/>
      <c r="L27" s="7"/>
      <c r="M27" s="7"/>
      <c r="N27" s="7"/>
      <c r="O27" s="7"/>
    </row>
    <row r="28" spans="1:21" x14ac:dyDescent="0.2">
      <c r="A28" s="6" t="s">
        <v>706</v>
      </c>
      <c r="B28" s="5" t="str">
        <f>VLOOKUP(A28,surveySetup!A28:B359,2)</f>
        <v>H27</v>
      </c>
      <c r="C28" s="10"/>
      <c r="F28" s="24"/>
      <c r="G28" s="24"/>
      <c r="H28" s="24"/>
      <c r="I28" s="24"/>
      <c r="J28" s="24"/>
      <c r="K28" s="24"/>
      <c r="L28" s="7"/>
      <c r="M28" s="7"/>
      <c r="N28" s="7"/>
      <c r="O28" s="7"/>
    </row>
    <row r="29" spans="1:21" x14ac:dyDescent="0.2">
      <c r="A29" s="6" t="s">
        <v>707</v>
      </c>
      <c r="B29" s="5" t="str">
        <f>VLOOKUP(A29,surveySetup!A29:B360,2)</f>
        <v>H28</v>
      </c>
      <c r="C29" s="10">
        <v>4.4400000000000004</v>
      </c>
      <c r="D29" s="8">
        <v>10.413445193389794</v>
      </c>
      <c r="E29" s="8">
        <v>24.184428012179211</v>
      </c>
      <c r="F29" s="24">
        <v>4.8799564812175129</v>
      </c>
      <c r="G29" s="24">
        <v>2.3183344458456618</v>
      </c>
      <c r="H29" s="24">
        <v>2.371109176247201</v>
      </c>
      <c r="I29" s="24">
        <v>0.38213264376349465</v>
      </c>
      <c r="J29" s="24">
        <v>0.53015382874050376</v>
      </c>
      <c r="K29" s="23">
        <v>15.45</v>
      </c>
      <c r="L29" s="3">
        <v>2</v>
      </c>
      <c r="M29" s="3">
        <v>1.5</v>
      </c>
      <c r="N29" s="9">
        <v>38508</v>
      </c>
      <c r="O29" s="4">
        <v>13</v>
      </c>
      <c r="Q29" s="2">
        <v>2</v>
      </c>
    </row>
    <row r="30" spans="1:21" x14ac:dyDescent="0.2">
      <c r="A30" s="6" t="s">
        <v>708</v>
      </c>
      <c r="B30" s="5" t="str">
        <f>VLOOKUP(A30,surveySetup!A30:B361,2)</f>
        <v>H29</v>
      </c>
      <c r="C30" s="10"/>
      <c r="F30" s="24"/>
      <c r="G30" s="24"/>
      <c r="H30" s="24"/>
      <c r="I30" s="24"/>
      <c r="J30" s="24"/>
      <c r="K30" s="24"/>
      <c r="L30" s="7"/>
      <c r="M30" s="7"/>
      <c r="N30" s="7"/>
      <c r="O30" s="7"/>
    </row>
    <row r="31" spans="1:21" x14ac:dyDescent="0.2">
      <c r="A31" s="2" t="s">
        <v>709</v>
      </c>
      <c r="B31" s="5" t="str">
        <f>VLOOKUP(A31,surveySetup!A31:B362,2)</f>
        <v>H30</v>
      </c>
      <c r="C31" s="10">
        <v>3.29</v>
      </c>
      <c r="D31" s="8">
        <v>3.9715274117745176</v>
      </c>
      <c r="E31" s="8">
        <v>10.743801652892564</v>
      </c>
      <c r="F31" s="24">
        <v>1.5783241550705767</v>
      </c>
      <c r="G31" s="24">
        <v>2.7850190925656064</v>
      </c>
      <c r="H31" s="24">
        <v>1.7564327817803178</v>
      </c>
      <c r="I31" s="24">
        <v>0.13903773103677933</v>
      </c>
      <c r="J31" s="24">
        <v>0.46269038944771379</v>
      </c>
      <c r="K31" s="23">
        <v>20.75</v>
      </c>
      <c r="L31" s="3">
        <v>6</v>
      </c>
      <c r="M31" s="3">
        <v>3.5</v>
      </c>
      <c r="N31" s="9">
        <v>38499</v>
      </c>
      <c r="O31" s="4">
        <v>4</v>
      </c>
      <c r="Q31" s="2">
        <v>2</v>
      </c>
    </row>
    <row r="32" spans="1:21" x14ac:dyDescent="0.2">
      <c r="A32" s="2" t="s">
        <v>710</v>
      </c>
      <c r="B32" s="5" t="str">
        <f>VLOOKUP(A32,surveySetup!A32:B363,2)</f>
        <v>H31</v>
      </c>
      <c r="C32" s="10">
        <v>3.8450000000000002</v>
      </c>
      <c r="D32" s="8">
        <v>7.7752839844912618</v>
      </c>
      <c r="E32" s="8">
        <v>14.78903871248369</v>
      </c>
      <c r="F32" s="24">
        <v>1.9549069110877404</v>
      </c>
      <c r="G32" s="24">
        <v>2.4653487209372997</v>
      </c>
      <c r="H32" s="24">
        <v>1.6492890267243592</v>
      </c>
      <c r="I32" s="24">
        <v>0.15692413243890227</v>
      </c>
      <c r="J32" s="24">
        <v>0.53889069526842948</v>
      </c>
      <c r="K32" s="23">
        <v>13.2</v>
      </c>
      <c r="L32" s="3">
        <v>2</v>
      </c>
      <c r="M32" s="3">
        <v>1</v>
      </c>
      <c r="N32" s="9">
        <v>38513</v>
      </c>
      <c r="O32" s="4">
        <v>18</v>
      </c>
      <c r="Q32" s="2">
        <v>1</v>
      </c>
      <c r="R32" s="2">
        <v>1</v>
      </c>
    </row>
    <row r="33" spans="1:20" x14ac:dyDescent="0.2">
      <c r="A33" s="2" t="s">
        <v>711</v>
      </c>
      <c r="B33" s="5" t="str">
        <f>VLOOKUP(A33,surveySetup!A33:B364,2)</f>
        <v>H32</v>
      </c>
      <c r="C33" s="10">
        <v>3.46</v>
      </c>
      <c r="D33" s="8">
        <v>6.9361755035529526</v>
      </c>
      <c r="E33" s="8">
        <v>15.702479338842979</v>
      </c>
      <c r="F33" s="24">
        <v>1.7424546842795934</v>
      </c>
      <c r="G33" s="24">
        <v>3.3894968272239936</v>
      </c>
      <c r="H33" s="24">
        <v>2.2366838783200476</v>
      </c>
      <c r="I33" s="24">
        <v>0.15517224187624551</v>
      </c>
      <c r="J33" s="24">
        <v>0.52149483997907531</v>
      </c>
      <c r="K33" s="23">
        <v>15.65</v>
      </c>
      <c r="L33" s="3">
        <v>0</v>
      </c>
      <c r="M33" s="3">
        <v>1</v>
      </c>
      <c r="N33" s="9">
        <v>38513</v>
      </c>
      <c r="O33" s="4">
        <v>18</v>
      </c>
      <c r="P33" s="2" t="s">
        <v>1047</v>
      </c>
    </row>
    <row r="34" spans="1:20" x14ac:dyDescent="0.2">
      <c r="A34" s="6" t="s">
        <v>712</v>
      </c>
      <c r="B34" s="5" t="str">
        <f>VLOOKUP(A34,surveySetup!A34:B365,2)</f>
        <v>H33</v>
      </c>
      <c r="C34" s="10"/>
      <c r="F34" s="24"/>
      <c r="G34" s="24"/>
      <c r="H34" s="24"/>
      <c r="I34" s="24"/>
      <c r="J34" s="24"/>
      <c r="K34" s="24"/>
      <c r="L34" s="7"/>
      <c r="M34" s="7"/>
      <c r="N34" s="7"/>
      <c r="O34" s="7"/>
    </row>
    <row r="35" spans="1:20" x14ac:dyDescent="0.2">
      <c r="A35" s="2" t="s">
        <v>713</v>
      </c>
      <c r="B35" s="5" t="str">
        <f>VLOOKUP(A35,surveySetup!A35:B366,2)</f>
        <v>H34</v>
      </c>
      <c r="C35" s="10">
        <v>3.165</v>
      </c>
      <c r="D35" s="8">
        <v>9.0796309127969455</v>
      </c>
      <c r="E35" s="8">
        <v>17.964332318399304</v>
      </c>
      <c r="F35" s="25">
        <v>1.5323388356720171</v>
      </c>
      <c r="G35" s="25">
        <v>3.3952165011022015</v>
      </c>
      <c r="H35" s="25">
        <v>2.214158592013483</v>
      </c>
      <c r="I35" s="25">
        <v>0.17701984003862758</v>
      </c>
      <c r="J35" s="25">
        <v>0.36068576107817873</v>
      </c>
      <c r="K35" s="23">
        <v>18.149999999999999</v>
      </c>
      <c r="L35" s="3">
        <v>12</v>
      </c>
      <c r="M35" s="3">
        <v>0.5</v>
      </c>
      <c r="N35" s="9">
        <v>38518</v>
      </c>
      <c r="O35" s="4">
        <v>23</v>
      </c>
      <c r="R35" s="2" t="s">
        <v>1048</v>
      </c>
    </row>
    <row r="36" spans="1:20" x14ac:dyDescent="0.2">
      <c r="A36" s="2" t="s">
        <v>714</v>
      </c>
      <c r="B36" s="5" t="str">
        <f>VLOOKUP(A36,surveySetup!A36:B367,2)</f>
        <v>H35</v>
      </c>
      <c r="C36" s="10">
        <v>4.51</v>
      </c>
      <c r="D36" s="8">
        <v>16.411203499604252</v>
      </c>
      <c r="E36" s="8">
        <v>22.05306655067421</v>
      </c>
      <c r="F36" s="24">
        <v>4.4240671570101853</v>
      </c>
      <c r="G36" s="24">
        <v>4.2241188655719988</v>
      </c>
      <c r="H36" s="24">
        <v>2.9455579241877374</v>
      </c>
      <c r="I36" s="24">
        <v>0.27094143931196324</v>
      </c>
      <c r="J36" s="24">
        <v>0.47630722494108246</v>
      </c>
      <c r="K36" s="23">
        <v>10.95</v>
      </c>
      <c r="L36" s="3">
        <v>1</v>
      </c>
      <c r="M36" s="3">
        <v>1.5</v>
      </c>
      <c r="N36" s="9">
        <v>38505</v>
      </c>
      <c r="O36" s="4">
        <v>10</v>
      </c>
      <c r="P36" s="2" t="s">
        <v>1049</v>
      </c>
      <c r="R36" s="2">
        <v>1</v>
      </c>
    </row>
    <row r="37" spans="1:20" x14ac:dyDescent="0.2">
      <c r="A37" s="2" t="s">
        <v>715</v>
      </c>
      <c r="B37" s="5" t="str">
        <f>VLOOKUP(A37,surveySetup!A37:B368,2)</f>
        <v>H36</v>
      </c>
      <c r="C37" s="10">
        <v>3.04</v>
      </c>
      <c r="D37" s="8">
        <v>16.081201936171411</v>
      </c>
      <c r="E37" s="8">
        <v>32.840365376250546</v>
      </c>
      <c r="F37" s="24">
        <v>1.5648146750389975</v>
      </c>
      <c r="G37" s="24">
        <v>2.3191328013189665</v>
      </c>
      <c r="H37" s="24">
        <v>1.2186971781344909</v>
      </c>
      <c r="I37" s="24">
        <v>0.15181721184408015</v>
      </c>
      <c r="J37" s="24">
        <v>0.46745710752279962</v>
      </c>
      <c r="K37" s="23">
        <v>19.55</v>
      </c>
      <c r="L37" s="3">
        <v>3</v>
      </c>
      <c r="M37" s="3">
        <v>2</v>
      </c>
      <c r="N37" s="9">
        <v>38515</v>
      </c>
      <c r="O37" s="4">
        <v>20</v>
      </c>
      <c r="Q37" s="2">
        <v>2</v>
      </c>
    </row>
    <row r="38" spans="1:20" x14ac:dyDescent="0.2">
      <c r="A38" s="6" t="s">
        <v>716</v>
      </c>
      <c r="B38" s="5" t="str">
        <f>VLOOKUP(A38,surveySetup!A38:B369,2)</f>
        <v>H37</v>
      </c>
      <c r="C38" s="10">
        <v>2.9249999999999998</v>
      </c>
      <c r="D38" s="8">
        <v>5.8341783440449024</v>
      </c>
      <c r="E38" s="8">
        <v>11.831230969986953</v>
      </c>
      <c r="F38" s="24">
        <v>1.3392611793292197</v>
      </c>
      <c r="G38" s="24">
        <v>2.3923611084852712</v>
      </c>
      <c r="H38" s="24">
        <v>1.8484148712300956</v>
      </c>
      <c r="I38" s="24">
        <v>0.14834178982285032</v>
      </c>
      <c r="J38" s="24">
        <v>0.25698500360469745</v>
      </c>
      <c r="K38" s="23">
        <v>6.45</v>
      </c>
      <c r="L38" s="3">
        <v>7</v>
      </c>
      <c r="M38" s="3">
        <v>7</v>
      </c>
      <c r="N38" s="9">
        <v>38515</v>
      </c>
      <c r="O38" s="4">
        <v>20</v>
      </c>
      <c r="P38" s="2" t="s">
        <v>1050</v>
      </c>
    </row>
    <row r="39" spans="1:20" x14ac:dyDescent="0.2">
      <c r="A39" s="6" t="s">
        <v>717</v>
      </c>
      <c r="B39" s="5" t="str">
        <f>VLOOKUP(A39,surveySetup!A39:B370,2)</f>
        <v>H38</v>
      </c>
      <c r="C39" s="10"/>
      <c r="F39" s="24"/>
      <c r="G39" s="24"/>
      <c r="H39" s="24"/>
      <c r="I39" s="24"/>
      <c r="J39" s="24"/>
      <c r="K39" s="24"/>
      <c r="L39" s="7"/>
      <c r="M39" s="7"/>
      <c r="N39" s="7"/>
      <c r="O39" s="7"/>
    </row>
    <row r="40" spans="1:20" x14ac:dyDescent="0.2">
      <c r="A40" s="6" t="s">
        <v>718</v>
      </c>
      <c r="B40" s="5" t="str">
        <f>VLOOKUP(A40,surveySetup!A40:B371,2)</f>
        <v>H39</v>
      </c>
      <c r="C40" s="10"/>
      <c r="F40" s="24"/>
      <c r="G40" s="24"/>
      <c r="H40" s="24"/>
      <c r="I40" s="24"/>
      <c r="J40" s="24"/>
      <c r="K40" s="24"/>
      <c r="L40" s="7"/>
      <c r="M40" s="7"/>
      <c r="N40" s="7"/>
      <c r="O40" s="7"/>
    </row>
    <row r="41" spans="1:20" x14ac:dyDescent="0.2">
      <c r="A41" s="6" t="s">
        <v>719</v>
      </c>
      <c r="B41" s="5" t="str">
        <f>VLOOKUP(A41,surveySetup!A41:B372,2)</f>
        <v>H40</v>
      </c>
      <c r="C41" s="10">
        <v>3.19</v>
      </c>
      <c r="D41" s="8">
        <v>7.6796297629491352</v>
      </c>
      <c r="E41" s="8">
        <v>21.74858634188778</v>
      </c>
      <c r="F41" s="24">
        <v>1.5819158356501795</v>
      </c>
      <c r="G41" s="24">
        <v>3.8319476065077787</v>
      </c>
      <c r="H41" s="24">
        <v>2.7751855919545272</v>
      </c>
      <c r="I41" s="24">
        <v>0.23400434584563221</v>
      </c>
      <c r="J41" s="24">
        <v>0.48436454848623856</v>
      </c>
      <c r="K41" s="23">
        <v>31.15</v>
      </c>
      <c r="L41" s="3">
        <v>25</v>
      </c>
      <c r="M41" s="3">
        <v>2</v>
      </c>
      <c r="N41" s="9">
        <v>38515</v>
      </c>
      <c r="O41" s="4">
        <v>20</v>
      </c>
      <c r="R41" s="2" t="s">
        <v>1051</v>
      </c>
    </row>
    <row r="42" spans="1:20" x14ac:dyDescent="0.2">
      <c r="A42" s="2" t="s">
        <v>720</v>
      </c>
      <c r="B42" s="5" t="str">
        <f>VLOOKUP(A42,surveySetup!A42:B373,2)</f>
        <v>H41</v>
      </c>
      <c r="C42" s="10">
        <v>3.02</v>
      </c>
      <c r="D42" s="8">
        <v>29.693716045685953</v>
      </c>
      <c r="E42" s="8">
        <v>64.810787298825574</v>
      </c>
      <c r="F42" s="24">
        <v>1.7781353468808525</v>
      </c>
      <c r="G42" s="24">
        <v>1.5016872076359833</v>
      </c>
      <c r="H42" s="24">
        <v>0.94017785065252046</v>
      </c>
      <c r="I42" s="24">
        <v>0.21915074652121938</v>
      </c>
      <c r="J42" s="24">
        <v>0.36768145208009562</v>
      </c>
      <c r="K42" s="23">
        <v>27.5</v>
      </c>
      <c r="L42" s="3">
        <v>7</v>
      </c>
      <c r="M42" s="3">
        <v>2</v>
      </c>
      <c r="N42" s="9">
        <v>38508</v>
      </c>
      <c r="O42" s="4">
        <v>13</v>
      </c>
      <c r="P42" s="2" t="s">
        <v>1047</v>
      </c>
    </row>
    <row r="43" spans="1:20" x14ac:dyDescent="0.2">
      <c r="A43" s="2" t="s">
        <v>721</v>
      </c>
      <c r="B43" s="5" t="str">
        <f>VLOOKUP(A43,surveySetup!A43:B374,2)</f>
        <v>H42</v>
      </c>
      <c r="C43" s="10">
        <v>3.4249999999999998</v>
      </c>
      <c r="D43" s="8">
        <v>6.0512027757617357</v>
      </c>
      <c r="E43" s="8">
        <v>13.005654632448893</v>
      </c>
      <c r="F43" s="24">
        <v>1.7915511410593978</v>
      </c>
      <c r="G43" s="24">
        <v>2.4350000978453257</v>
      </c>
      <c r="H43" s="24">
        <v>1.6368221925533184</v>
      </c>
      <c r="I43" s="24">
        <v>0.22220114805062788</v>
      </c>
      <c r="J43" s="24">
        <v>0.29026132052122783</v>
      </c>
      <c r="K43" s="23">
        <v>12.5</v>
      </c>
      <c r="L43" s="3">
        <v>1</v>
      </c>
      <c r="M43" s="3">
        <v>3.5</v>
      </c>
      <c r="N43" s="9">
        <v>38499</v>
      </c>
      <c r="O43" s="4">
        <v>4</v>
      </c>
      <c r="Q43" s="2">
        <v>1</v>
      </c>
      <c r="T43" s="2" t="s">
        <v>1052</v>
      </c>
    </row>
    <row r="44" spans="1:20" x14ac:dyDescent="0.2">
      <c r="A44" s="2" t="s">
        <v>722</v>
      </c>
      <c r="B44" s="5" t="str">
        <f>VLOOKUP(A44,surveySetup!A44:B375,2)</f>
        <v>H43</v>
      </c>
      <c r="C44" s="10">
        <v>3.645</v>
      </c>
      <c r="D44" s="8">
        <v>3.4752846170403044</v>
      </c>
      <c r="E44" s="8">
        <v>9.9173553719008289</v>
      </c>
      <c r="F44" s="24">
        <v>1.8035981971807449</v>
      </c>
      <c r="G44" s="24">
        <v>2.3504801795256207</v>
      </c>
      <c r="H44" s="24">
        <v>1.4836974568925139</v>
      </c>
      <c r="I44" s="24">
        <v>0.13663459805044037</v>
      </c>
      <c r="J44" s="24">
        <v>0.432816137098679</v>
      </c>
      <c r="K44" s="23">
        <v>17.7</v>
      </c>
      <c r="L44" s="3">
        <v>4</v>
      </c>
      <c r="M44" s="3">
        <v>1</v>
      </c>
      <c r="N44" s="9">
        <v>38499</v>
      </c>
      <c r="O44" s="4">
        <v>4</v>
      </c>
      <c r="Q44" s="2">
        <v>1</v>
      </c>
      <c r="T44" s="2" t="s">
        <v>1053</v>
      </c>
    </row>
    <row r="45" spans="1:20" x14ac:dyDescent="0.2">
      <c r="A45" s="2" t="s">
        <v>723</v>
      </c>
      <c r="B45" s="5" t="str">
        <f>VLOOKUP(A45,surveySetup!A45:B376,2)</f>
        <v>H44</v>
      </c>
      <c r="C45" s="10">
        <v>4.2450000000000001</v>
      </c>
      <c r="D45" s="8">
        <v>5.1890909446765594</v>
      </c>
      <c r="E45" s="8">
        <v>12.222705524140935</v>
      </c>
      <c r="F45" s="24">
        <v>1.8695562206116754</v>
      </c>
      <c r="G45" s="24">
        <v>2.8498622899800754</v>
      </c>
      <c r="H45" s="24">
        <v>1.8466106891761305</v>
      </c>
      <c r="I45" s="24">
        <v>0.17464947668459851</v>
      </c>
      <c r="J45" s="24">
        <v>0.42969939800916512</v>
      </c>
      <c r="K45" s="23">
        <v>12.65</v>
      </c>
      <c r="L45" s="3">
        <v>11</v>
      </c>
      <c r="M45" s="3">
        <v>0.5</v>
      </c>
      <c r="N45" s="9">
        <v>38513</v>
      </c>
      <c r="O45" s="4">
        <v>18</v>
      </c>
      <c r="Q45" s="2">
        <v>2</v>
      </c>
    </row>
    <row r="46" spans="1:20" x14ac:dyDescent="0.2">
      <c r="A46" s="2" t="s">
        <v>724</v>
      </c>
      <c r="B46" s="5" t="str">
        <f>VLOOKUP(A46,surveySetup!A46:B377,2)</f>
        <v>H45</v>
      </c>
      <c r="C46" s="10">
        <v>3.58</v>
      </c>
      <c r="D46" s="8">
        <v>5.920458921939475</v>
      </c>
      <c r="E46" s="8">
        <v>13.353632013919098</v>
      </c>
      <c r="F46" s="24">
        <v>1.9895826280917632</v>
      </c>
      <c r="G46" s="24">
        <v>2.8139162942842861</v>
      </c>
      <c r="H46" s="24">
        <v>1.9831930840483807</v>
      </c>
      <c r="I46" s="24">
        <v>0.15360380012694921</v>
      </c>
      <c r="J46" s="24">
        <v>0.43198044912335071</v>
      </c>
      <c r="K46" s="23">
        <v>12.85</v>
      </c>
      <c r="L46" s="3">
        <v>7</v>
      </c>
      <c r="M46" s="3"/>
      <c r="N46" s="9">
        <v>38513</v>
      </c>
      <c r="O46" s="4">
        <v>18</v>
      </c>
      <c r="Q46" s="2">
        <v>2</v>
      </c>
    </row>
    <row r="47" spans="1:20" x14ac:dyDescent="0.2">
      <c r="A47" s="2" t="s">
        <v>725</v>
      </c>
      <c r="B47" s="5" t="str">
        <f>VLOOKUP(A47,surveySetup!A47:B378,2)</f>
        <v>H46</v>
      </c>
      <c r="C47" s="10">
        <v>7.0149999999999997</v>
      </c>
      <c r="D47" s="8">
        <v>6.1682961660990872</v>
      </c>
      <c r="E47" s="8">
        <v>20.095693779904309</v>
      </c>
      <c r="F47" s="25">
        <v>18.643000700249999</v>
      </c>
      <c r="G47" s="24">
        <v>4.5625950526820001</v>
      </c>
      <c r="H47" s="24">
        <v>3.2147094137949996</v>
      </c>
      <c r="I47" s="24">
        <v>0.19580177699599999</v>
      </c>
      <c r="J47" s="24">
        <v>0.42649841642159997</v>
      </c>
      <c r="K47" s="23">
        <v>25.05</v>
      </c>
      <c r="L47" s="3">
        <v>4</v>
      </c>
      <c r="M47" s="3">
        <v>0.5</v>
      </c>
      <c r="N47" s="9">
        <v>38518</v>
      </c>
      <c r="O47" s="4">
        <v>23</v>
      </c>
      <c r="Q47" s="2">
        <v>2</v>
      </c>
    </row>
    <row r="48" spans="1:20" x14ac:dyDescent="0.2">
      <c r="A48" s="6" t="s">
        <v>726</v>
      </c>
      <c r="B48" s="5" t="str">
        <f>VLOOKUP(A48,surveySetup!A48:B379,2)</f>
        <v>H47</v>
      </c>
      <c r="C48" s="10"/>
      <c r="F48" s="24"/>
      <c r="G48" s="24"/>
      <c r="H48" s="24"/>
      <c r="I48" s="24"/>
      <c r="J48" s="24"/>
      <c r="K48" s="24"/>
      <c r="L48" s="7"/>
      <c r="M48" s="7"/>
      <c r="N48" s="7"/>
      <c r="O48" s="7"/>
    </row>
    <row r="49" spans="1:21" x14ac:dyDescent="0.2">
      <c r="A49" s="2" t="s">
        <v>727</v>
      </c>
      <c r="B49" s="5" t="str">
        <f>VLOOKUP(A49,surveySetup!A49:B380,2)</f>
        <v>H48</v>
      </c>
      <c r="C49" s="10">
        <v>3.5350000000000001</v>
      </c>
      <c r="D49" s="8">
        <v>8.87334723692517</v>
      </c>
      <c r="E49" s="8">
        <v>14.310569812962159</v>
      </c>
      <c r="F49" s="24">
        <v>2.7636545102311394</v>
      </c>
      <c r="G49" s="24">
        <v>2.1036913622450868</v>
      </c>
      <c r="H49" s="24">
        <v>1.8592122127616568</v>
      </c>
      <c r="I49" s="24">
        <v>0.14273577350210126</v>
      </c>
      <c r="J49" s="24">
        <v>0.54548336006203724</v>
      </c>
      <c r="K49" s="23">
        <v>24.8</v>
      </c>
      <c r="L49" s="3">
        <v>2</v>
      </c>
      <c r="M49" s="3">
        <v>0.5</v>
      </c>
      <c r="N49" s="9">
        <v>38505</v>
      </c>
      <c r="O49" s="4">
        <v>10</v>
      </c>
      <c r="Q49" s="2">
        <v>2</v>
      </c>
    </row>
    <row r="50" spans="1:21" x14ac:dyDescent="0.2">
      <c r="A50" s="2" t="s">
        <v>728</v>
      </c>
      <c r="B50" s="5" t="str">
        <f>VLOOKUP(A50,surveySetup!A50:B381,2)</f>
        <v>H49</v>
      </c>
      <c r="C50" s="10">
        <v>4.2699999999999996</v>
      </c>
      <c r="D50" s="8">
        <v>6.2082559765825964</v>
      </c>
      <c r="E50" s="8">
        <v>13.310134841235321</v>
      </c>
      <c r="F50" s="24">
        <v>2.3097379359567469</v>
      </c>
      <c r="G50" s="24">
        <v>2.8323403988220051</v>
      </c>
      <c r="H50" s="24">
        <v>1.9478698116483952</v>
      </c>
      <c r="I50" s="24">
        <v>0.13943218233406418</v>
      </c>
      <c r="J50" s="24">
        <v>0.41725554406119192</v>
      </c>
      <c r="K50" s="23">
        <v>25.4</v>
      </c>
      <c r="L50" s="3">
        <v>5</v>
      </c>
      <c r="M50" s="3">
        <v>1</v>
      </c>
      <c r="N50" s="9">
        <v>38518</v>
      </c>
      <c r="O50" s="4">
        <v>23</v>
      </c>
      <c r="Q50" s="2">
        <v>2</v>
      </c>
      <c r="U50" s="2" t="s">
        <v>1046</v>
      </c>
    </row>
    <row r="51" spans="1:21" x14ac:dyDescent="0.2">
      <c r="A51" s="6" t="s">
        <v>729</v>
      </c>
      <c r="B51" s="5" t="str">
        <f>VLOOKUP(A51,surveySetup!A51:B382,2)</f>
        <v>H50</v>
      </c>
      <c r="C51" s="10">
        <v>3.2549999999999999</v>
      </c>
      <c r="D51" s="8">
        <v>5.4898432931150367</v>
      </c>
      <c r="E51" s="8">
        <v>11.961722488038278</v>
      </c>
      <c r="F51" s="24">
        <v>1.506500497939</v>
      </c>
      <c r="G51" s="24">
        <v>2.5093122841779998</v>
      </c>
      <c r="H51" s="24">
        <v>1.7866556370079998</v>
      </c>
      <c r="I51" s="24">
        <v>0.15314886165399999</v>
      </c>
      <c r="J51" s="24">
        <v>0.25194010481099999</v>
      </c>
      <c r="K51" s="23">
        <v>10.8</v>
      </c>
      <c r="L51" s="3">
        <v>0</v>
      </c>
      <c r="M51" s="3">
        <v>1</v>
      </c>
      <c r="N51" s="9">
        <v>38518</v>
      </c>
      <c r="O51" s="4">
        <v>23</v>
      </c>
      <c r="Q51" s="2">
        <v>2</v>
      </c>
    </row>
    <row r="52" spans="1:21" x14ac:dyDescent="0.2">
      <c r="A52" s="6" t="s">
        <v>730</v>
      </c>
      <c r="B52" s="5" t="str">
        <f>VLOOKUP(A52,surveySetup!A52:B383,2)</f>
        <v>H51</v>
      </c>
      <c r="C52" s="10">
        <v>3.17</v>
      </c>
      <c r="D52" s="8">
        <v>15.445916502424694</v>
      </c>
      <c r="E52" s="8">
        <v>25.619834710743806</v>
      </c>
      <c r="F52" s="24">
        <v>1.9408229120194234</v>
      </c>
      <c r="G52" s="24">
        <v>2.4660598802840803</v>
      </c>
      <c r="H52" s="24">
        <v>1.4920081802503002</v>
      </c>
      <c r="I52" s="24">
        <v>0.21730236948137766</v>
      </c>
      <c r="J52" s="24">
        <v>0.37527573332599118</v>
      </c>
      <c r="K52" s="23">
        <v>8.15</v>
      </c>
      <c r="L52" s="3">
        <v>0</v>
      </c>
      <c r="M52" s="3">
        <v>2</v>
      </c>
      <c r="N52" s="9">
        <v>38518</v>
      </c>
      <c r="O52" s="4">
        <v>23</v>
      </c>
      <c r="P52" s="2" t="s">
        <v>1054</v>
      </c>
      <c r="Q52" s="2">
        <v>1</v>
      </c>
    </row>
    <row r="53" spans="1:21" x14ac:dyDescent="0.2">
      <c r="A53" s="2" t="s">
        <v>731</v>
      </c>
      <c r="B53" s="5" t="str">
        <f>VLOOKUP(A53,surveySetup!A53:B384,2)</f>
        <v>H52</v>
      </c>
      <c r="C53" s="10">
        <v>3.0750000000000002</v>
      </c>
      <c r="D53" s="8">
        <v>7.9530590111524351</v>
      </c>
      <c r="E53" s="8">
        <v>18.921270117442372</v>
      </c>
      <c r="F53" s="24">
        <v>1.4059247802536956</v>
      </c>
      <c r="G53" s="24">
        <v>2.2964395873012382</v>
      </c>
      <c r="H53" s="24">
        <v>1.4290143963363964</v>
      </c>
      <c r="I53" s="24">
        <v>0.11957681913104275</v>
      </c>
      <c r="J53" s="24">
        <v>0.26227571965840984</v>
      </c>
      <c r="K53" s="23">
        <v>32.299999999999997</v>
      </c>
      <c r="L53" s="3">
        <v>15</v>
      </c>
      <c r="M53" s="3">
        <v>1</v>
      </c>
      <c r="N53" s="9">
        <v>38515</v>
      </c>
      <c r="O53" s="4">
        <v>20</v>
      </c>
      <c r="R53" s="2">
        <v>2</v>
      </c>
    </row>
    <row r="54" spans="1:21" x14ac:dyDescent="0.2">
      <c r="A54" s="2" t="s">
        <v>732</v>
      </c>
      <c r="B54" s="5" t="str">
        <f>VLOOKUP(A54,surveySetup!A54:B385,2)</f>
        <v>H53</v>
      </c>
      <c r="C54" s="10">
        <v>3.1850000000000001</v>
      </c>
      <c r="D54" s="8">
        <v>6.6517654909181712</v>
      </c>
      <c r="E54" s="8">
        <v>14.919530230535017</v>
      </c>
      <c r="F54" s="24">
        <v>1.9860816409822146</v>
      </c>
      <c r="G54" s="24">
        <v>1.325406627445044</v>
      </c>
      <c r="H54" s="24">
        <v>1.3643053761021184</v>
      </c>
      <c r="I54" s="24">
        <v>0.12711051074640287</v>
      </c>
      <c r="J54" s="24">
        <v>0.21356675258792965</v>
      </c>
      <c r="K54" s="23">
        <v>25.2</v>
      </c>
      <c r="L54" s="3">
        <v>1</v>
      </c>
      <c r="M54" s="3">
        <v>2</v>
      </c>
      <c r="N54" s="9">
        <v>38503</v>
      </c>
      <c r="O54" s="4">
        <v>8</v>
      </c>
      <c r="Q54" s="2">
        <v>2</v>
      </c>
    </row>
    <row r="55" spans="1:21" x14ac:dyDescent="0.2">
      <c r="A55" s="2" t="s">
        <v>733</v>
      </c>
      <c r="B55" s="5" t="str">
        <f>VLOOKUP(A55,surveySetup!A55:B386,2)</f>
        <v>H54</v>
      </c>
      <c r="C55" s="10">
        <v>3.2949999999999999</v>
      </c>
      <c r="D55" s="8">
        <v>8.1564921356189473</v>
      </c>
      <c r="E55" s="8">
        <v>18.051326663766858</v>
      </c>
      <c r="F55" s="24">
        <v>1.4540924950080032</v>
      </c>
      <c r="G55" s="24">
        <v>3.0869177769327729</v>
      </c>
      <c r="H55" s="24">
        <v>2.1760667704761905</v>
      </c>
      <c r="I55" s="24">
        <v>0.17540926787314923</v>
      </c>
      <c r="J55" s="24">
        <v>0.46567354997799121</v>
      </c>
      <c r="K55" s="23">
        <v>1.9</v>
      </c>
      <c r="L55" s="3">
        <v>25</v>
      </c>
      <c r="M55" s="3">
        <v>1.5</v>
      </c>
      <c r="N55" s="9">
        <v>38508</v>
      </c>
      <c r="O55" s="4">
        <v>13</v>
      </c>
      <c r="R55" s="2">
        <v>2</v>
      </c>
    </row>
    <row r="56" spans="1:21" x14ac:dyDescent="0.2">
      <c r="A56" s="6" t="s">
        <v>734</v>
      </c>
      <c r="B56" s="5" t="str">
        <f>VLOOKUP(A56,surveySetup!A56:B387,2)</f>
        <v>H55</v>
      </c>
      <c r="C56" s="10"/>
      <c r="F56" s="24"/>
      <c r="G56" s="24"/>
      <c r="H56" s="24"/>
      <c r="I56" s="24"/>
      <c r="J56" s="24"/>
      <c r="K56" s="24"/>
      <c r="L56" s="7"/>
      <c r="M56" s="7"/>
      <c r="N56" s="7"/>
      <c r="O56" s="7"/>
    </row>
    <row r="57" spans="1:21" x14ac:dyDescent="0.2">
      <c r="A57" s="6" t="s">
        <v>735</v>
      </c>
      <c r="B57" s="5" t="str">
        <f>VLOOKUP(A57,surveySetup!A57:B388,2)</f>
        <v>H56</v>
      </c>
      <c r="C57" s="10"/>
      <c r="F57" s="24"/>
      <c r="G57" s="24"/>
      <c r="H57" s="24"/>
      <c r="I57" s="24"/>
      <c r="J57" s="24"/>
      <c r="K57" s="24"/>
      <c r="L57" s="7"/>
      <c r="M57" s="7"/>
      <c r="N57" s="7"/>
      <c r="O57" s="7"/>
    </row>
    <row r="58" spans="1:21" x14ac:dyDescent="0.2">
      <c r="A58" s="2" t="s">
        <v>736</v>
      </c>
      <c r="B58" s="5" t="str">
        <f>VLOOKUP(A58,surveySetup!A58:B389,2)</f>
        <v>H57</v>
      </c>
      <c r="C58" s="10">
        <v>4.1950000000000003</v>
      </c>
      <c r="D58" s="8">
        <v>5.5803088804443632</v>
      </c>
      <c r="E58" s="8">
        <v>11.918225315354505</v>
      </c>
      <c r="F58" s="24">
        <v>2.1589112527401348</v>
      </c>
      <c r="G58" s="24">
        <v>2.7649665491052211</v>
      </c>
      <c r="H58" s="24">
        <v>1.980065244913312</v>
      </c>
      <c r="I58" s="24">
        <v>0.15543084236349142</v>
      </c>
      <c r="J58" s="24">
        <v>0.4246140924886409</v>
      </c>
      <c r="K58" s="23">
        <v>17.100000000000001</v>
      </c>
      <c r="L58" s="3">
        <v>16</v>
      </c>
      <c r="M58" s="3">
        <v>1</v>
      </c>
      <c r="N58" s="9">
        <v>38499</v>
      </c>
      <c r="O58" s="4">
        <v>4</v>
      </c>
      <c r="Q58" s="2">
        <v>2</v>
      </c>
    </row>
    <row r="59" spans="1:21" x14ac:dyDescent="0.2">
      <c r="A59" s="2" t="s">
        <v>737</v>
      </c>
      <c r="B59" s="5" t="str">
        <f>VLOOKUP(A59,surveySetup!A59:B390,2)</f>
        <v>H58</v>
      </c>
      <c r="C59" s="10">
        <v>3.96</v>
      </c>
      <c r="D59" s="8">
        <v>5.5336282099066345</v>
      </c>
      <c r="E59" s="8">
        <v>14.571552849064812</v>
      </c>
      <c r="F59" s="24">
        <v>2.088802437089984</v>
      </c>
      <c r="G59" s="24">
        <v>4.0446093726835599</v>
      </c>
      <c r="H59" s="24">
        <v>2.1531465024022345</v>
      </c>
      <c r="I59" s="24">
        <v>0.16261985979050278</v>
      </c>
      <c r="J59" s="24">
        <v>0.55492585485933754</v>
      </c>
      <c r="K59" s="23">
        <v>55.6</v>
      </c>
      <c r="L59" s="3">
        <v>1</v>
      </c>
      <c r="M59" s="3">
        <v>1</v>
      </c>
      <c r="N59" s="9">
        <v>38513</v>
      </c>
      <c r="O59" s="4">
        <v>18</v>
      </c>
      <c r="Q59" s="2">
        <v>2</v>
      </c>
    </row>
    <row r="60" spans="1:21" x14ac:dyDescent="0.2">
      <c r="A60" s="2" t="s">
        <v>738</v>
      </c>
      <c r="B60" s="5" t="str">
        <f>VLOOKUP(A60,surveySetup!A60:B391,2)</f>
        <v>H59</v>
      </c>
      <c r="C60" s="10">
        <v>3.605</v>
      </c>
      <c r="D60" s="8">
        <v>5.029183004058277</v>
      </c>
      <c r="E60" s="8">
        <v>11.87472814267073</v>
      </c>
      <c r="F60" s="24">
        <v>1.6580752570388837</v>
      </c>
      <c r="G60" s="24">
        <v>3.8279552987278169</v>
      </c>
      <c r="H60" s="24">
        <v>2.1376194655211367</v>
      </c>
      <c r="I60" s="24">
        <v>0.14105408476669989</v>
      </c>
      <c r="J60" s="24">
        <v>0.5423081290847459</v>
      </c>
      <c r="K60" s="23">
        <v>29.75</v>
      </c>
      <c r="L60" s="3">
        <v>2</v>
      </c>
      <c r="M60" s="3">
        <v>2</v>
      </c>
      <c r="N60" s="9">
        <v>38513</v>
      </c>
      <c r="O60" s="4">
        <v>18</v>
      </c>
      <c r="Q60" s="2">
        <v>2</v>
      </c>
    </row>
    <row r="61" spans="1:21" x14ac:dyDescent="0.2">
      <c r="A61" s="2" t="s">
        <v>739</v>
      </c>
      <c r="B61" s="5" t="str">
        <f>VLOOKUP(A61,surveySetup!A61:B392,2)</f>
        <v>H60</v>
      </c>
      <c r="C61" s="10">
        <v>3.8050000000000002</v>
      </c>
      <c r="D61" s="8">
        <v>3.4004930891788012</v>
      </c>
      <c r="E61" s="8">
        <v>7.872988255763377</v>
      </c>
      <c r="F61" s="24">
        <v>1.1868998236092847</v>
      </c>
      <c r="G61" s="24">
        <v>1.1361623990615659</v>
      </c>
      <c r="H61" s="24">
        <v>0.7226666834110379</v>
      </c>
      <c r="I61" s="24">
        <v>9.5851276433552499E-2</v>
      </c>
      <c r="J61" s="24">
        <v>0.33197734410340701</v>
      </c>
      <c r="K61" s="23">
        <v>9.3000000000000007</v>
      </c>
      <c r="L61" s="3">
        <v>8</v>
      </c>
      <c r="M61" s="3">
        <v>0.5</v>
      </c>
      <c r="N61" s="9">
        <v>38518</v>
      </c>
      <c r="O61" s="4">
        <v>23</v>
      </c>
      <c r="P61" s="2" t="s">
        <v>1055</v>
      </c>
    </row>
    <row r="62" spans="1:21" x14ac:dyDescent="0.2">
      <c r="A62" s="2" t="s">
        <v>740</v>
      </c>
      <c r="B62" s="5" t="str">
        <f>VLOOKUP(A62,surveySetup!A62:B393,2)</f>
        <v>H61</v>
      </c>
      <c r="C62" s="10">
        <v>2.9049999999999998</v>
      </c>
      <c r="D62" s="8">
        <v>8.1942441556068175</v>
      </c>
      <c r="E62" s="8">
        <v>21.835580687255334</v>
      </c>
      <c r="F62" s="24">
        <v>1.947357038217556</v>
      </c>
      <c r="G62" s="24">
        <v>3.8243291561713777</v>
      </c>
      <c r="H62" s="24">
        <v>2.8070228358588776</v>
      </c>
      <c r="I62" s="24">
        <v>0.26754090806429143</v>
      </c>
      <c r="J62" s="24">
        <v>0.24696855681170385</v>
      </c>
      <c r="K62" s="23">
        <v>13.05</v>
      </c>
      <c r="L62" s="3">
        <v>5</v>
      </c>
      <c r="M62" s="3">
        <v>0.5</v>
      </c>
      <c r="N62" s="9">
        <v>38518</v>
      </c>
      <c r="O62" s="4">
        <v>23</v>
      </c>
      <c r="P62" s="2" t="s">
        <v>1056</v>
      </c>
      <c r="Q62" s="2">
        <v>1</v>
      </c>
      <c r="R62" s="2">
        <v>1</v>
      </c>
      <c r="S62" s="2">
        <v>1</v>
      </c>
    </row>
    <row r="63" spans="1:21" x14ac:dyDescent="0.2">
      <c r="A63" s="2" t="s">
        <v>741</v>
      </c>
      <c r="B63" s="5" t="str">
        <f>VLOOKUP(A63,surveySetup!A63:B394,2)</f>
        <v>H62</v>
      </c>
      <c r="C63" s="10">
        <v>5.45</v>
      </c>
      <c r="D63" s="8">
        <v>30.866202766348692</v>
      </c>
      <c r="E63" s="8">
        <v>81.339712918660297</v>
      </c>
      <c r="F63" s="25">
        <v>17.466814240110867</v>
      </c>
      <c r="G63" s="24">
        <v>2.2103360208000398</v>
      </c>
      <c r="H63" s="24">
        <v>1.9835955833849379</v>
      </c>
      <c r="I63" s="24">
        <v>0.14793568623451855</v>
      </c>
      <c r="J63" s="24">
        <v>0.79693738993008389</v>
      </c>
      <c r="K63" s="23">
        <v>47.1</v>
      </c>
      <c r="L63" s="3">
        <v>25</v>
      </c>
      <c r="M63" s="3">
        <v>0.5</v>
      </c>
      <c r="N63" s="9">
        <v>38518</v>
      </c>
      <c r="O63" s="4">
        <v>23</v>
      </c>
      <c r="S63" s="2">
        <v>2</v>
      </c>
    </row>
    <row r="64" spans="1:21" x14ac:dyDescent="0.2">
      <c r="A64" s="2" t="s">
        <v>742</v>
      </c>
      <c r="B64" s="5" t="str">
        <f>VLOOKUP(A64,surveySetup!A64:B395,2)</f>
        <v>H63</v>
      </c>
      <c r="C64" s="10">
        <v>5.165</v>
      </c>
      <c r="D64" s="8">
        <v>29.690566874632477</v>
      </c>
      <c r="E64" s="8">
        <v>72.640278381905176</v>
      </c>
      <c r="F64" s="25">
        <v>16.780696992202166</v>
      </c>
      <c r="G64" s="24">
        <v>3.0021987608032492</v>
      </c>
      <c r="H64" s="24">
        <v>3.7197214516994586</v>
      </c>
      <c r="I64" s="24">
        <v>0.3676429433834737</v>
      </c>
      <c r="J64" s="24">
        <v>0.94993679434215816</v>
      </c>
      <c r="K64" s="23">
        <v>13.9</v>
      </c>
      <c r="L64" s="3">
        <v>3</v>
      </c>
      <c r="M64" s="3">
        <v>1.5</v>
      </c>
      <c r="N64" s="9">
        <v>38518</v>
      </c>
      <c r="O64" s="4">
        <v>23</v>
      </c>
      <c r="Q64" s="2">
        <v>2</v>
      </c>
    </row>
    <row r="65" spans="1:18" x14ac:dyDescent="0.2">
      <c r="A65" s="2" t="s">
        <v>743</v>
      </c>
      <c r="B65" s="5" t="str">
        <f>VLOOKUP(A65,surveySetup!A65:B396,2)</f>
        <v>H64</v>
      </c>
      <c r="C65" s="10">
        <v>3.67</v>
      </c>
      <c r="D65" s="8">
        <v>13.807658872507641</v>
      </c>
      <c r="E65" s="8">
        <v>26.489778164419313</v>
      </c>
      <c r="F65" s="24">
        <v>2.7525210643457383</v>
      </c>
      <c r="G65" s="24">
        <v>1.4490185683223289</v>
      </c>
      <c r="H65" s="24">
        <v>1.4369620860734293</v>
      </c>
      <c r="I65" s="24">
        <v>0.16837809647158861</v>
      </c>
      <c r="J65" s="24">
        <v>0.45372066257953181</v>
      </c>
      <c r="K65" s="23">
        <v>12.9</v>
      </c>
      <c r="L65" s="3">
        <v>1</v>
      </c>
      <c r="M65" s="3">
        <v>1</v>
      </c>
      <c r="N65" s="9">
        <v>38518</v>
      </c>
      <c r="O65" s="4">
        <v>23</v>
      </c>
      <c r="Q65" s="2">
        <v>2</v>
      </c>
    </row>
    <row r="66" spans="1:18" x14ac:dyDescent="0.2">
      <c r="A66" s="2" t="s">
        <v>744</v>
      </c>
      <c r="B66" s="5" t="str">
        <f>VLOOKUP(A66,surveySetup!A66:B397,2)</f>
        <v>H65</v>
      </c>
      <c r="C66" s="10">
        <v>3.3250000000000002</v>
      </c>
      <c r="D66" s="8">
        <v>15.21115291635029</v>
      </c>
      <c r="E66" s="8">
        <v>32.51413658112223</v>
      </c>
      <c r="F66" s="24">
        <v>2.3504297963358627</v>
      </c>
      <c r="G66" s="24">
        <v>1.6359167799740413</v>
      </c>
      <c r="H66" s="24">
        <v>1.285073123769968</v>
      </c>
      <c r="I66" s="24">
        <v>0.15399659840854632</v>
      </c>
      <c r="J66" s="24">
        <v>0.32108867298123001</v>
      </c>
      <c r="K66" s="23">
        <v>19.05</v>
      </c>
      <c r="L66" s="3">
        <v>1</v>
      </c>
      <c r="M66" s="3">
        <v>1</v>
      </c>
      <c r="N66" s="9">
        <v>38518</v>
      </c>
      <c r="O66" s="4">
        <v>23</v>
      </c>
      <c r="Q66" s="2">
        <v>2</v>
      </c>
    </row>
    <row r="67" spans="1:18" x14ac:dyDescent="0.2">
      <c r="A67" s="2" t="s">
        <v>745</v>
      </c>
      <c r="B67" s="5" t="str">
        <f>VLOOKUP(A67,surveySetup!A67:B398,2)</f>
        <v>H66</v>
      </c>
      <c r="C67" s="10">
        <v>4.165</v>
      </c>
      <c r="D67" s="8">
        <v>7.266450707118298</v>
      </c>
      <c r="E67" s="8">
        <v>16.963897346672468</v>
      </c>
      <c r="F67" s="24">
        <v>2.7466967154014745</v>
      </c>
      <c r="G67" s="24">
        <v>2.5471489439081489</v>
      </c>
      <c r="H67" s="24">
        <v>1.9381026551494318</v>
      </c>
      <c r="I67" s="24">
        <v>0.14755020993524606</v>
      </c>
      <c r="J67" s="24">
        <v>0.3487597671991432</v>
      </c>
      <c r="K67" s="23">
        <v>38.299999999999997</v>
      </c>
      <c r="L67" s="3">
        <v>4</v>
      </c>
      <c r="M67" s="3">
        <v>1</v>
      </c>
      <c r="N67" s="9">
        <v>38515</v>
      </c>
      <c r="O67" s="4">
        <v>20</v>
      </c>
      <c r="R67" s="2">
        <v>2</v>
      </c>
    </row>
    <row r="68" spans="1:18" x14ac:dyDescent="0.2">
      <c r="A68" s="2" t="s">
        <v>746</v>
      </c>
      <c r="B68" s="5" t="str">
        <f>VLOOKUP(A68,surveySetup!A68:B399,2)</f>
        <v>H67</v>
      </c>
      <c r="C68" s="10">
        <v>2.98</v>
      </c>
      <c r="D68" s="8">
        <v>12.040681348825171</v>
      </c>
      <c r="E68" s="8">
        <v>26.011309264897786</v>
      </c>
      <c r="F68" s="24">
        <v>1.4885282946592726</v>
      </c>
      <c r="G68" s="24">
        <v>2.0284045371173063</v>
      </c>
      <c r="H68" s="24">
        <v>1.2644158597152277</v>
      </c>
      <c r="I68" s="24">
        <v>0.13080081110611511</v>
      </c>
      <c r="J68" s="24">
        <v>0.33957831303956831</v>
      </c>
      <c r="K68" s="23">
        <v>27</v>
      </c>
      <c r="L68" s="3">
        <v>2</v>
      </c>
      <c r="M68" s="3">
        <v>2</v>
      </c>
      <c r="N68" s="9">
        <v>38503</v>
      </c>
      <c r="O68" s="4">
        <v>8</v>
      </c>
      <c r="R68" s="2">
        <v>2</v>
      </c>
    </row>
    <row r="69" spans="1:18" x14ac:dyDescent="0.2">
      <c r="A69" s="6" t="s">
        <v>747</v>
      </c>
      <c r="B69" s="5" t="str">
        <f>VLOOKUP(A69,surveySetup!A69:B400,2)</f>
        <v>H68</v>
      </c>
      <c r="C69" s="10"/>
      <c r="F69" s="24"/>
      <c r="G69" s="24"/>
      <c r="H69" s="24"/>
      <c r="I69" s="24"/>
      <c r="J69" s="24"/>
      <c r="K69" s="24"/>
      <c r="L69" s="7"/>
      <c r="M69" s="7"/>
      <c r="N69" s="7"/>
      <c r="O69" s="7"/>
    </row>
    <row r="70" spans="1:18" x14ac:dyDescent="0.2">
      <c r="A70" s="6" t="s">
        <v>748</v>
      </c>
      <c r="B70" s="5" t="str">
        <f>VLOOKUP(A70,surveySetup!A70:B401,2)</f>
        <v>H69</v>
      </c>
      <c r="C70" s="10"/>
      <c r="F70" s="24"/>
      <c r="G70" s="24"/>
      <c r="H70" s="24"/>
      <c r="I70" s="24"/>
      <c r="J70" s="24"/>
      <c r="K70" s="24"/>
      <c r="L70" s="7"/>
      <c r="M70" s="7"/>
      <c r="N70" s="7"/>
      <c r="O70" s="7"/>
    </row>
    <row r="71" spans="1:18" x14ac:dyDescent="0.2">
      <c r="A71" s="2" t="s">
        <v>749</v>
      </c>
      <c r="B71" s="5" t="str">
        <f>VLOOKUP(A71,surveySetup!A71:B402,2)</f>
        <v>H70</v>
      </c>
      <c r="C71" s="10">
        <v>4.7350000000000003</v>
      </c>
      <c r="D71" s="8">
        <v>11.108755569933539</v>
      </c>
      <c r="E71" s="8">
        <v>33.884297520661164</v>
      </c>
      <c r="F71" s="24">
        <v>5.8197510954001199</v>
      </c>
      <c r="G71" s="24">
        <v>4.0684850076072641</v>
      </c>
      <c r="H71" s="24">
        <v>3.3480832477726006</v>
      </c>
      <c r="I71" s="24">
        <v>0.26543690552883659</v>
      </c>
      <c r="J71" s="24">
        <v>0.736687392009579</v>
      </c>
      <c r="K71" s="23">
        <v>10.6</v>
      </c>
      <c r="L71" s="3">
        <v>4</v>
      </c>
      <c r="M71" s="3">
        <v>1</v>
      </c>
      <c r="N71" s="9">
        <v>38508</v>
      </c>
      <c r="O71" s="4">
        <v>13</v>
      </c>
      <c r="R71" s="2">
        <v>2</v>
      </c>
    </row>
    <row r="72" spans="1:18" x14ac:dyDescent="0.2">
      <c r="A72" s="2" t="s">
        <v>750</v>
      </c>
      <c r="B72" s="5" t="str">
        <f>VLOOKUP(A72,surveySetup!A72:B403,2)</f>
        <v>H71</v>
      </c>
      <c r="C72" s="10">
        <v>3.56</v>
      </c>
      <c r="D72" s="8">
        <v>6.4867576218622673</v>
      </c>
      <c r="E72" s="8">
        <v>13.310134841235321</v>
      </c>
      <c r="F72" s="24">
        <v>1.9085060383669801</v>
      </c>
      <c r="G72" s="24">
        <v>3.3975022154767149</v>
      </c>
      <c r="H72" s="24">
        <v>2.1099617575574658</v>
      </c>
      <c r="I72" s="24">
        <v>0.15038537888666803</v>
      </c>
      <c r="J72" s="24">
        <v>0.3768516335418749</v>
      </c>
      <c r="K72" s="23">
        <v>22.4</v>
      </c>
      <c r="L72" s="3">
        <v>3</v>
      </c>
      <c r="M72" s="3">
        <v>3</v>
      </c>
      <c r="N72" s="9">
        <v>38499</v>
      </c>
      <c r="O72" s="4">
        <v>4</v>
      </c>
      <c r="Q72" s="2">
        <v>2</v>
      </c>
    </row>
    <row r="73" spans="1:18" x14ac:dyDescent="0.2">
      <c r="A73" s="2" t="s">
        <v>751</v>
      </c>
      <c r="B73" s="5" t="str">
        <f>VLOOKUP(A73,surveySetup!A73:B404,2)</f>
        <v>H72</v>
      </c>
      <c r="C73" s="10">
        <v>3.2349999999999999</v>
      </c>
      <c r="D73" s="8">
        <v>6.14233510814109</v>
      </c>
      <c r="E73" s="8">
        <v>14.919530230535017</v>
      </c>
      <c r="F73" s="24">
        <v>1.8097184032890532</v>
      </c>
      <c r="G73" s="24">
        <v>3.8473420501582103</v>
      </c>
      <c r="H73" s="24">
        <v>2.3466171047254294</v>
      </c>
      <c r="I73" s="24">
        <v>0.17279901117758686</v>
      </c>
      <c r="J73" s="24">
        <v>0.52160384087395117</v>
      </c>
      <c r="K73" s="23">
        <v>26.45</v>
      </c>
      <c r="L73" s="3">
        <v>3</v>
      </c>
      <c r="M73" s="3">
        <v>2.5</v>
      </c>
      <c r="N73" s="9">
        <v>38513</v>
      </c>
      <c r="O73" s="4">
        <v>18</v>
      </c>
      <c r="Q73" s="2">
        <v>2</v>
      </c>
    </row>
    <row r="74" spans="1:18" x14ac:dyDescent="0.2">
      <c r="A74" s="2" t="s">
        <v>752</v>
      </c>
      <c r="B74" s="5" t="str">
        <f>VLOOKUP(A74,surveySetup!A74:B405,2)</f>
        <v>H73</v>
      </c>
      <c r="C74" s="10">
        <v>3.09</v>
      </c>
      <c r="D74" s="8">
        <v>7.0728888961125387</v>
      </c>
      <c r="E74" s="8">
        <v>17.355371900826448</v>
      </c>
      <c r="F74" s="24">
        <v>1.6793966985801361</v>
      </c>
      <c r="G74" s="24">
        <v>3.1156608914648283</v>
      </c>
      <c r="H74" s="24">
        <v>1.8092088349400479</v>
      </c>
      <c r="I74" s="24">
        <v>0.14555920109312551</v>
      </c>
      <c r="J74" s="24">
        <v>0.54938909843225425</v>
      </c>
      <c r="K74" s="23">
        <v>28.7</v>
      </c>
      <c r="L74" s="3">
        <v>2</v>
      </c>
      <c r="M74" s="3">
        <v>3</v>
      </c>
      <c r="N74" s="9">
        <v>38513</v>
      </c>
      <c r="O74" s="4">
        <v>18</v>
      </c>
      <c r="Q74" s="2">
        <v>2</v>
      </c>
    </row>
    <row r="75" spans="1:18" x14ac:dyDescent="0.2">
      <c r="A75" s="2" t="s">
        <v>753</v>
      </c>
      <c r="B75" s="5" t="str">
        <f>VLOOKUP(A75,surveySetup!A75:B406,2)</f>
        <v>H74</v>
      </c>
      <c r="C75" s="10">
        <v>3.1</v>
      </c>
      <c r="D75" s="8">
        <v>8.0604590159360487</v>
      </c>
      <c r="E75" s="8">
        <v>17.877337973031757</v>
      </c>
      <c r="F75" s="24">
        <v>1.5680845600779845</v>
      </c>
      <c r="G75" s="24">
        <v>2.9699448538352327</v>
      </c>
      <c r="H75" s="24">
        <v>1.7920230550009999</v>
      </c>
      <c r="I75" s="24">
        <v>0.13578070537292544</v>
      </c>
      <c r="J75" s="24">
        <v>0.50415973207558495</v>
      </c>
      <c r="K75" s="23">
        <v>11.35</v>
      </c>
      <c r="L75" s="3">
        <v>2</v>
      </c>
      <c r="M75" s="3">
        <v>1.5</v>
      </c>
      <c r="N75" s="9">
        <v>38519</v>
      </c>
      <c r="O75" s="4">
        <v>24</v>
      </c>
      <c r="P75" s="2" t="s">
        <v>1054</v>
      </c>
      <c r="Q75" s="2">
        <v>1</v>
      </c>
    </row>
    <row r="76" spans="1:18" x14ac:dyDescent="0.2">
      <c r="A76" s="2" t="s">
        <v>754</v>
      </c>
      <c r="B76" s="5" t="str">
        <f>VLOOKUP(A76,surveySetup!A76:B407,2)</f>
        <v>H75</v>
      </c>
      <c r="C76" s="10">
        <v>2.9350000000000001</v>
      </c>
      <c r="D76" s="8">
        <v>9.4137701408532326</v>
      </c>
      <c r="E76" s="8">
        <v>22.61852979556329</v>
      </c>
      <c r="F76" s="24">
        <v>1.512214967327258</v>
      </c>
      <c r="G76" s="24">
        <v>2.2836754412361304</v>
      </c>
      <c r="H76" s="24">
        <v>1.4624287965662928</v>
      </c>
      <c r="I76" s="24">
        <v>0.16623840155317443</v>
      </c>
      <c r="J76" s="24">
        <v>0.52841079169136784</v>
      </c>
      <c r="K76" s="23">
        <v>9.9499999999999993</v>
      </c>
      <c r="L76" s="3">
        <v>5</v>
      </c>
      <c r="M76" s="3">
        <v>1.5</v>
      </c>
      <c r="N76" s="9">
        <v>38518</v>
      </c>
      <c r="O76" s="4">
        <v>23</v>
      </c>
      <c r="P76" s="2" t="s">
        <v>1047</v>
      </c>
    </row>
    <row r="77" spans="1:18" x14ac:dyDescent="0.2">
      <c r="A77" s="2" t="s">
        <v>755</v>
      </c>
      <c r="B77" s="5" t="str">
        <f>VLOOKUP(A77,surveySetup!A77:B408,2)</f>
        <v>H76</v>
      </c>
      <c r="C77" s="10">
        <v>3.1150000000000002</v>
      </c>
      <c r="D77" s="8">
        <v>7.0277649320227198</v>
      </c>
      <c r="E77" s="8">
        <v>16.572422792518491</v>
      </c>
      <c r="F77" s="24">
        <v>1.2436203707398878</v>
      </c>
      <c r="G77" s="24">
        <v>2.1674233107198639</v>
      </c>
      <c r="H77" s="24">
        <v>1.6084220478604325</v>
      </c>
      <c r="I77" s="24">
        <v>0.11916597812875449</v>
      </c>
      <c r="J77" s="24">
        <v>0.30053085972166599</v>
      </c>
      <c r="K77" s="23">
        <v>9.5</v>
      </c>
      <c r="L77" s="3">
        <v>0</v>
      </c>
      <c r="M77" s="3">
        <v>2.5</v>
      </c>
      <c r="N77" s="9">
        <v>38518</v>
      </c>
      <c r="O77" s="4">
        <v>23</v>
      </c>
      <c r="P77" s="2" t="s">
        <v>1057</v>
      </c>
      <c r="Q77" s="2">
        <v>1</v>
      </c>
    </row>
    <row r="78" spans="1:18" x14ac:dyDescent="0.2">
      <c r="A78" s="2" t="s">
        <v>756</v>
      </c>
      <c r="B78" s="5" t="str">
        <f>VLOOKUP(A78,surveySetup!A78:B409,2)</f>
        <v>H77</v>
      </c>
      <c r="C78" s="10">
        <v>3.13</v>
      </c>
      <c r="D78" s="8">
        <v>9.5677154366327262</v>
      </c>
      <c r="E78" s="8">
        <v>23.270987385819925</v>
      </c>
      <c r="F78" s="24">
        <v>1.9723703032232232</v>
      </c>
      <c r="G78" s="24">
        <v>3.327145200095095</v>
      </c>
      <c r="H78" s="24">
        <v>2.2376139812202203</v>
      </c>
      <c r="I78" s="24">
        <v>0.19873270553853853</v>
      </c>
      <c r="J78" s="24">
        <v>0.40651880301751753</v>
      </c>
      <c r="K78" s="23">
        <v>13.9</v>
      </c>
      <c r="L78" s="3">
        <v>6</v>
      </c>
      <c r="M78" s="3">
        <v>1</v>
      </c>
      <c r="N78" s="9">
        <v>38518</v>
      </c>
      <c r="O78" s="4">
        <v>23</v>
      </c>
      <c r="P78" s="2" t="s">
        <v>1058</v>
      </c>
    </row>
    <row r="79" spans="1:18" x14ac:dyDescent="0.2">
      <c r="A79" s="2" t="s">
        <v>757</v>
      </c>
      <c r="B79" s="5" t="str">
        <f>VLOOKUP(A79,surveySetup!A79:B410,2)</f>
        <v>H78</v>
      </c>
      <c r="C79" s="10">
        <v>3.05</v>
      </c>
      <c r="D79" s="8">
        <v>9.2635656007273361</v>
      </c>
      <c r="E79" s="8">
        <v>19.704219225750329</v>
      </c>
      <c r="F79" s="25">
        <v>1.7657587538299808</v>
      </c>
      <c r="G79" s="25">
        <v>2.592448110658899</v>
      </c>
      <c r="H79" s="25">
        <v>1.7710916496582496</v>
      </c>
      <c r="I79" s="25">
        <v>0.1810652372953965</v>
      </c>
      <c r="J79" s="25">
        <v>0.3950786175356833</v>
      </c>
      <c r="K79" s="23">
        <v>13.1</v>
      </c>
      <c r="L79" s="3">
        <v>1</v>
      </c>
      <c r="M79" s="3">
        <v>1</v>
      </c>
      <c r="N79" s="9">
        <v>38518</v>
      </c>
      <c r="O79" s="4">
        <v>23</v>
      </c>
      <c r="P79" s="2" t="s">
        <v>1047</v>
      </c>
    </row>
    <row r="80" spans="1:18" x14ac:dyDescent="0.2">
      <c r="A80" s="2" t="s">
        <v>758</v>
      </c>
      <c r="B80" s="5" t="str">
        <f>VLOOKUP(A80,surveySetup!A80:B411,2)</f>
        <v>H79</v>
      </c>
      <c r="C80" s="10">
        <v>3.45</v>
      </c>
      <c r="D80" s="8">
        <v>9.8646332577304587</v>
      </c>
      <c r="E80" s="8">
        <v>18.181818181818183</v>
      </c>
      <c r="F80" s="24">
        <v>1.9672153794001193</v>
      </c>
      <c r="G80" s="24">
        <v>2.4701448016498211</v>
      </c>
      <c r="H80" s="24">
        <v>1.710057856397831</v>
      </c>
      <c r="I80" s="24">
        <v>0.14908326680362116</v>
      </c>
      <c r="J80" s="24">
        <v>0.38624686399025071</v>
      </c>
      <c r="K80" s="23">
        <v>11.2</v>
      </c>
      <c r="L80" s="3">
        <v>12</v>
      </c>
      <c r="M80" s="3">
        <v>3</v>
      </c>
      <c r="N80" s="9">
        <v>38518</v>
      </c>
      <c r="O80" s="4">
        <v>23</v>
      </c>
      <c r="Q80" s="2">
        <v>2</v>
      </c>
    </row>
    <row r="81" spans="1:21" x14ac:dyDescent="0.2">
      <c r="A81" s="2" t="s">
        <v>759</v>
      </c>
      <c r="B81" s="5" t="str">
        <f>VLOOKUP(A81,surveySetup!A81:B412,2)</f>
        <v>H80</v>
      </c>
      <c r="C81" s="10">
        <v>3.7349999999999999</v>
      </c>
      <c r="D81" s="8">
        <v>8.1947839086438279</v>
      </c>
      <c r="E81" s="8">
        <v>19.486733362331449</v>
      </c>
      <c r="F81" s="24">
        <v>2.7522444562764683</v>
      </c>
      <c r="G81" s="24">
        <v>2.5020341612794645</v>
      </c>
      <c r="H81" s="24">
        <v>2.2223512611213545</v>
      </c>
      <c r="I81" s="24">
        <v>0.17644707355373551</v>
      </c>
      <c r="J81" s="24">
        <v>0.36359672384938069</v>
      </c>
      <c r="K81" s="23">
        <v>20.3</v>
      </c>
      <c r="L81" s="3">
        <v>2</v>
      </c>
      <c r="M81" s="3">
        <v>1</v>
      </c>
      <c r="N81" s="9">
        <v>38518</v>
      </c>
      <c r="O81" s="4">
        <v>23</v>
      </c>
      <c r="Q81" s="2">
        <v>2</v>
      </c>
    </row>
    <row r="82" spans="1:21" x14ac:dyDescent="0.2">
      <c r="A82" s="6" t="s">
        <v>760</v>
      </c>
      <c r="B82" s="5" t="str">
        <f>VLOOKUP(A82,surveySetup!A82:B413,2)</f>
        <v>H81</v>
      </c>
      <c r="C82" s="10"/>
      <c r="F82" s="24"/>
      <c r="G82" s="24"/>
      <c r="H82" s="24"/>
      <c r="I82" s="24"/>
      <c r="J82" s="24"/>
      <c r="K82" s="24"/>
      <c r="L82" s="7"/>
      <c r="M82" s="7"/>
      <c r="N82" s="7"/>
      <c r="O82" s="7"/>
    </row>
    <row r="83" spans="1:21" x14ac:dyDescent="0.2">
      <c r="A83" s="6" t="s">
        <v>761</v>
      </c>
      <c r="B83" s="5" t="str">
        <f>VLOOKUP(A83,surveySetup!A83:B414,2)</f>
        <v>H82</v>
      </c>
      <c r="C83" s="10">
        <v>3.1749999999999998</v>
      </c>
      <c r="D83" s="8">
        <v>5.4558676088973943</v>
      </c>
      <c r="E83" s="8">
        <v>12.875163114397568</v>
      </c>
      <c r="F83" s="24">
        <v>1.3192305810888711</v>
      </c>
      <c r="G83" s="24">
        <v>2.5507813123228589</v>
      </c>
      <c r="H83" s="24">
        <v>1.7751047864638712</v>
      </c>
      <c r="I83" s="24">
        <v>0.29784539245596481</v>
      </c>
      <c r="J83" s="24">
        <v>0.30639985970576461</v>
      </c>
      <c r="K83" s="23">
        <v>16.8</v>
      </c>
      <c r="L83" s="3">
        <v>5</v>
      </c>
      <c r="M83" s="3">
        <v>1.5</v>
      </c>
      <c r="N83" s="9">
        <v>38496</v>
      </c>
      <c r="O83" s="4">
        <v>1</v>
      </c>
      <c r="P83" s="2" t="s">
        <v>1054</v>
      </c>
    </row>
    <row r="84" spans="1:21" x14ac:dyDescent="0.2">
      <c r="A84" s="6" t="s">
        <v>762</v>
      </c>
      <c r="B84" s="5" t="str">
        <f>VLOOKUP(A84,surveySetup!A84:B415,2)</f>
        <v>H83</v>
      </c>
      <c r="C84" s="10"/>
      <c r="F84" s="24"/>
      <c r="G84" s="24"/>
      <c r="H84" s="24"/>
      <c r="I84" s="24"/>
      <c r="J84" s="24"/>
      <c r="K84" s="24"/>
      <c r="L84" s="7"/>
      <c r="M84" s="7"/>
      <c r="N84" s="7"/>
      <c r="O84" s="7"/>
    </row>
    <row r="85" spans="1:21" x14ac:dyDescent="0.2">
      <c r="A85" s="2" t="s">
        <v>763</v>
      </c>
      <c r="B85" s="5" t="str">
        <f>VLOOKUP(A85,surveySetup!A85:B416,2)</f>
        <v>H84</v>
      </c>
      <c r="C85" s="10">
        <v>3.665</v>
      </c>
      <c r="D85" s="8">
        <v>8.2647492232428146</v>
      </c>
      <c r="E85" s="8">
        <v>15.441496302740324</v>
      </c>
      <c r="F85" s="24">
        <v>2.2632800478816946</v>
      </c>
      <c r="G85" s="24">
        <v>2.6339074419414472</v>
      </c>
      <c r="H85" s="24">
        <v>1.6700159584722223</v>
      </c>
      <c r="I85" s="24">
        <v>0.15314307976918465</v>
      </c>
      <c r="J85" s="24">
        <v>0.34364285752847723</v>
      </c>
      <c r="K85" s="23">
        <v>16.600000000000001</v>
      </c>
      <c r="L85" s="3">
        <v>2</v>
      </c>
      <c r="M85" s="3">
        <v>4</v>
      </c>
      <c r="N85" s="9">
        <v>38508</v>
      </c>
      <c r="O85" s="4">
        <v>13</v>
      </c>
      <c r="Q85" s="2">
        <v>2</v>
      </c>
    </row>
    <row r="86" spans="1:21" x14ac:dyDescent="0.2">
      <c r="A86" s="2" t="s">
        <v>764</v>
      </c>
      <c r="B86" s="5" t="str">
        <f>VLOOKUP(A86,surveySetup!A86:B417,2)</f>
        <v>H85</v>
      </c>
      <c r="C86" s="10">
        <v>4.0049999999999999</v>
      </c>
      <c r="D86" s="8">
        <v>5.5822394599650007</v>
      </c>
      <c r="E86" s="8">
        <v>13.571117877337974</v>
      </c>
      <c r="F86" s="24">
        <v>2.6176779804812296</v>
      </c>
      <c r="G86" s="24">
        <v>2.9043448449301117</v>
      </c>
      <c r="H86" s="24">
        <v>1.9237610391323883</v>
      </c>
      <c r="I86" s="24">
        <v>0.17341263977236424</v>
      </c>
      <c r="J86" s="24">
        <v>0.27343117454233223</v>
      </c>
      <c r="K86" s="23">
        <v>20.100000000000001</v>
      </c>
      <c r="L86" s="3">
        <v>1</v>
      </c>
      <c r="M86" s="3">
        <v>2.5</v>
      </c>
      <c r="N86" s="9">
        <v>38499</v>
      </c>
      <c r="O86" s="4">
        <v>4</v>
      </c>
      <c r="Q86" s="2">
        <v>2</v>
      </c>
    </row>
    <row r="87" spans="1:21" x14ac:dyDescent="0.2">
      <c r="A87" s="6" t="s">
        <v>765</v>
      </c>
      <c r="B87" s="5" t="str">
        <f>VLOOKUP(A87,surveySetup!A87:B418,2)</f>
        <v>H86</v>
      </c>
      <c r="C87" s="10"/>
      <c r="F87" s="24"/>
      <c r="G87" s="24"/>
      <c r="H87" s="24"/>
      <c r="I87" s="24"/>
      <c r="J87" s="24"/>
      <c r="K87" s="24"/>
      <c r="L87" s="7"/>
      <c r="M87" s="7"/>
      <c r="N87" s="7"/>
      <c r="O87" s="7"/>
    </row>
    <row r="88" spans="1:21" x14ac:dyDescent="0.2">
      <c r="A88" s="2" t="s">
        <v>766</v>
      </c>
      <c r="B88" s="5" t="str">
        <f>VLOOKUP(A88,surveySetup!A88:B419,2)</f>
        <v>H87</v>
      </c>
      <c r="C88" s="10">
        <v>4.1349999999999998</v>
      </c>
      <c r="D88" s="8">
        <v>10.03870351382518</v>
      </c>
      <c r="E88" s="8">
        <v>17.181383210091347</v>
      </c>
      <c r="F88" s="24">
        <v>2.5096095298591687</v>
      </c>
      <c r="G88" s="24">
        <v>3.4148611433749503</v>
      </c>
      <c r="H88" s="24">
        <v>2.3596809862195363</v>
      </c>
      <c r="I88" s="24">
        <v>0.18439041206052736</v>
      </c>
      <c r="J88" s="24">
        <v>0.46919017677786651</v>
      </c>
      <c r="K88" s="23">
        <v>8.8000000000000007</v>
      </c>
      <c r="L88" s="3">
        <v>6</v>
      </c>
      <c r="M88" s="3">
        <v>1.5</v>
      </c>
      <c r="N88" s="9">
        <v>38513</v>
      </c>
      <c r="O88" s="4">
        <v>18</v>
      </c>
      <c r="Q88" s="2">
        <v>2</v>
      </c>
    </row>
    <row r="89" spans="1:21" x14ac:dyDescent="0.2">
      <c r="A89" s="2" t="s">
        <v>767</v>
      </c>
      <c r="B89" s="5" t="str">
        <f>VLOOKUP(A89,surveySetup!A89:B420,2)</f>
        <v>H88</v>
      </c>
      <c r="C89" s="10">
        <v>4.5149999999999997</v>
      </c>
      <c r="D89" s="8">
        <v>5.1718317457543019</v>
      </c>
      <c r="E89" s="8">
        <v>13.179643323183996</v>
      </c>
      <c r="F89" s="24">
        <v>2.6421158662151676</v>
      </c>
      <c r="G89" s="24">
        <v>2.2776292492221342</v>
      </c>
      <c r="H89" s="24">
        <v>1.5866636457514929</v>
      </c>
      <c r="I89" s="24">
        <v>0.14514048118132961</v>
      </c>
      <c r="J89" s="24">
        <v>0.31912099480792205</v>
      </c>
      <c r="K89" s="23">
        <v>10.95</v>
      </c>
      <c r="L89" s="3">
        <v>1</v>
      </c>
      <c r="M89" s="3">
        <v>1</v>
      </c>
      <c r="N89" s="9">
        <v>38519</v>
      </c>
      <c r="O89" s="4">
        <v>24</v>
      </c>
      <c r="P89" s="2" t="s">
        <v>1047</v>
      </c>
      <c r="U89" s="2" t="s">
        <v>1046</v>
      </c>
    </row>
    <row r="90" spans="1:21" x14ac:dyDescent="0.2">
      <c r="A90" s="2" t="s">
        <v>768</v>
      </c>
      <c r="B90" s="5" t="str">
        <f>VLOOKUP(A90,surveySetup!A90:B421,2)</f>
        <v>H89</v>
      </c>
      <c r="C90" s="10">
        <v>4.91</v>
      </c>
      <c r="D90" s="8">
        <v>7.7329452541681523</v>
      </c>
      <c r="E90" s="8">
        <v>15.745976511526754</v>
      </c>
      <c r="F90" s="24">
        <v>2.9241307056928134</v>
      </c>
      <c r="G90" s="24">
        <v>2.317124793129604</v>
      </c>
      <c r="H90" s="24">
        <v>1.600299486370695</v>
      </c>
      <c r="I90" s="24">
        <v>0.1402931679812861</v>
      </c>
      <c r="J90" s="24">
        <v>0.41417883596555843</v>
      </c>
      <c r="K90" s="23">
        <v>21.65</v>
      </c>
      <c r="L90" s="3">
        <v>6</v>
      </c>
      <c r="M90" s="3">
        <v>0.5</v>
      </c>
      <c r="N90" s="9">
        <v>38518</v>
      </c>
      <c r="O90" s="4">
        <v>23</v>
      </c>
      <c r="R90" s="2">
        <v>2</v>
      </c>
      <c r="U90" s="2" t="s">
        <v>1046</v>
      </c>
    </row>
    <row r="91" spans="1:21" x14ac:dyDescent="0.2">
      <c r="A91" s="2" t="s">
        <v>769</v>
      </c>
      <c r="B91" s="5" t="str">
        <f>VLOOKUP(A91,surveySetup!A91:B422,2)</f>
        <v>H90</v>
      </c>
      <c r="C91" s="10">
        <v>3.0649999999999999</v>
      </c>
      <c r="D91" s="8">
        <v>19.491609444367576</v>
      </c>
      <c r="E91" s="8">
        <v>32.231404958677686</v>
      </c>
      <c r="F91" s="24">
        <v>1.6719532300400404</v>
      </c>
      <c r="G91" s="24">
        <v>1.9444187553793792</v>
      </c>
      <c r="H91" s="24">
        <v>0.98693904386156162</v>
      </c>
      <c r="I91" s="24">
        <v>0.14752000082182182</v>
      </c>
      <c r="J91" s="24">
        <v>0.61538430087287288</v>
      </c>
      <c r="K91" s="23">
        <v>18.3</v>
      </c>
      <c r="L91" s="3">
        <v>2</v>
      </c>
      <c r="M91" s="3">
        <v>3</v>
      </c>
      <c r="N91" s="9">
        <v>38518</v>
      </c>
      <c r="O91" s="4">
        <v>23</v>
      </c>
      <c r="P91" s="2" t="s">
        <v>1057</v>
      </c>
      <c r="Q91" s="2">
        <v>1</v>
      </c>
      <c r="U91" s="2" t="s">
        <v>1046</v>
      </c>
    </row>
    <row r="92" spans="1:21" x14ac:dyDescent="0.2">
      <c r="A92" s="6" t="s">
        <v>770</v>
      </c>
      <c r="B92" s="5" t="str">
        <f>VLOOKUP(A92,surveySetup!A92:B423,2)</f>
        <v>H91</v>
      </c>
      <c r="C92" s="10"/>
      <c r="F92" s="24"/>
      <c r="G92" s="24"/>
      <c r="H92" s="24"/>
      <c r="I92" s="24"/>
      <c r="J92" s="24"/>
      <c r="K92" s="24"/>
      <c r="L92" s="7"/>
      <c r="M92" s="7"/>
      <c r="N92" s="7"/>
      <c r="O92" s="7"/>
    </row>
    <row r="93" spans="1:21" x14ac:dyDescent="0.2">
      <c r="A93" s="2" t="s">
        <v>771</v>
      </c>
      <c r="B93" s="5" t="str">
        <f>VLOOKUP(A93,surveySetup!A93:B424,2)</f>
        <v>H92</v>
      </c>
      <c r="C93" s="10">
        <v>3.0150000000000001</v>
      </c>
      <c r="D93" s="8">
        <v>13.868860162898088</v>
      </c>
      <c r="E93" s="8">
        <v>27.751196172248804</v>
      </c>
      <c r="F93" s="24">
        <v>1.3464845060201234</v>
      </c>
      <c r="G93" s="24">
        <v>2.3771455268001596</v>
      </c>
      <c r="H93" s="24">
        <v>1.327005981552102</v>
      </c>
      <c r="I93" s="24">
        <v>0.14986236525901572</v>
      </c>
      <c r="J93" s="24">
        <v>0.40730126569336517</v>
      </c>
      <c r="K93" s="23">
        <v>9.6</v>
      </c>
      <c r="L93" s="3">
        <v>1</v>
      </c>
      <c r="M93" s="3">
        <v>1.5</v>
      </c>
      <c r="N93" s="9">
        <v>38519</v>
      </c>
      <c r="O93" s="4">
        <v>24</v>
      </c>
      <c r="P93" s="2" t="s">
        <v>1047</v>
      </c>
    </row>
    <row r="94" spans="1:21" x14ac:dyDescent="0.2">
      <c r="A94" s="2" t="s">
        <v>772</v>
      </c>
      <c r="B94" s="5" t="str">
        <f>VLOOKUP(A94,surveySetup!A94:B425,2)</f>
        <v>H93</v>
      </c>
      <c r="C94" s="10">
        <v>3.1</v>
      </c>
      <c r="D94" s="8">
        <v>13.329740247578062</v>
      </c>
      <c r="E94" s="8">
        <v>27.316224445411052</v>
      </c>
      <c r="F94" s="24">
        <v>1.652575142590746</v>
      </c>
      <c r="G94" s="24">
        <v>4.1945359870422818</v>
      </c>
      <c r="H94" s="24">
        <v>2.4205488687794174</v>
      </c>
      <c r="I94" s="24">
        <v>0.1968262502134025</v>
      </c>
      <c r="J94" s="24">
        <v>0.40505639820702039</v>
      </c>
      <c r="K94" s="23">
        <v>13.45</v>
      </c>
      <c r="L94" s="3">
        <v>4</v>
      </c>
      <c r="M94" s="3">
        <v>1</v>
      </c>
      <c r="N94" s="9">
        <v>38503</v>
      </c>
      <c r="O94" s="4">
        <v>8</v>
      </c>
      <c r="P94" s="2" t="s">
        <v>1054</v>
      </c>
      <c r="R94" s="2">
        <v>1</v>
      </c>
    </row>
    <row r="95" spans="1:21" x14ac:dyDescent="0.2">
      <c r="A95" s="2" t="s">
        <v>773</v>
      </c>
      <c r="B95" s="5" t="str">
        <f>VLOOKUP(A95,surveySetup!A95:B426,2)</f>
        <v>H94</v>
      </c>
      <c r="C95" s="10">
        <v>3.3250000000000002</v>
      </c>
      <c r="D95" s="8">
        <v>8.7944199860415324</v>
      </c>
      <c r="E95" s="8">
        <v>16.528925619834713</v>
      </c>
      <c r="F95" s="24">
        <v>1.5574883679028391</v>
      </c>
      <c r="G95" s="24">
        <v>2.545771473092763</v>
      </c>
      <c r="H95" s="24">
        <v>1.6239907285035986</v>
      </c>
      <c r="I95" s="24">
        <v>0.13929753418232707</v>
      </c>
      <c r="J95" s="24">
        <v>0.2902737935041983</v>
      </c>
      <c r="K95" s="23">
        <v>6.2</v>
      </c>
      <c r="L95" s="3">
        <v>2</v>
      </c>
      <c r="M95" s="3">
        <v>4</v>
      </c>
      <c r="N95" s="9">
        <v>38503</v>
      </c>
      <c r="O95" s="4">
        <v>8</v>
      </c>
      <c r="P95" s="2" t="s">
        <v>1054</v>
      </c>
      <c r="Q95" s="2">
        <v>1</v>
      </c>
    </row>
    <row r="96" spans="1:21" x14ac:dyDescent="0.2">
      <c r="A96" s="2" t="s">
        <v>774</v>
      </c>
      <c r="B96" s="5" t="str">
        <f>VLOOKUP(A96,surveySetup!A96:B427,2)</f>
        <v>H95</v>
      </c>
      <c r="C96" s="10">
        <v>3.3650000000000002</v>
      </c>
      <c r="D96" s="8">
        <v>8.3480436276090586</v>
      </c>
      <c r="E96" s="8">
        <v>16.180948238364508</v>
      </c>
      <c r="F96" s="24">
        <v>1.5851220803521406</v>
      </c>
      <c r="G96" s="24">
        <v>2.9308602866876754</v>
      </c>
      <c r="H96" s="24">
        <v>1.9145043864265707</v>
      </c>
      <c r="I96" s="24">
        <v>0.15450649178471387</v>
      </c>
      <c r="J96" s="24">
        <v>0.4503700927719087</v>
      </c>
      <c r="K96" s="23">
        <v>30.9</v>
      </c>
      <c r="L96" s="3">
        <v>4</v>
      </c>
      <c r="M96" s="3">
        <v>0.5</v>
      </c>
      <c r="N96" s="9">
        <v>38503</v>
      </c>
      <c r="O96" s="4">
        <v>8</v>
      </c>
      <c r="P96" s="2" t="s">
        <v>1059</v>
      </c>
      <c r="Q96" s="2">
        <v>1</v>
      </c>
    </row>
    <row r="97" spans="1:18" x14ac:dyDescent="0.2">
      <c r="A97" s="2" t="s">
        <v>775</v>
      </c>
      <c r="B97" s="5" t="str">
        <f>VLOOKUP(A97,surveySetup!A97:B428,2)</f>
        <v>H96</v>
      </c>
      <c r="C97" s="10">
        <v>3.8250000000000002</v>
      </c>
      <c r="D97" s="8">
        <v>7.467963337798313</v>
      </c>
      <c r="E97" s="8">
        <v>14.006089604175731</v>
      </c>
      <c r="F97" s="24">
        <v>2.8425200895513592</v>
      </c>
      <c r="G97" s="24">
        <v>3.1543904290387688</v>
      </c>
      <c r="H97" s="24">
        <v>2.1940136330205835</v>
      </c>
      <c r="I97" s="24">
        <v>0.16649183430455639</v>
      </c>
      <c r="J97" s="24">
        <v>0.36540450928157475</v>
      </c>
      <c r="K97" s="23">
        <v>29.25</v>
      </c>
      <c r="L97" s="3">
        <v>2</v>
      </c>
      <c r="M97" s="3">
        <v>2</v>
      </c>
      <c r="N97" s="9">
        <v>38496</v>
      </c>
      <c r="O97" s="4">
        <v>1</v>
      </c>
      <c r="Q97" s="2">
        <v>2</v>
      </c>
    </row>
    <row r="98" spans="1:18" x14ac:dyDescent="0.2">
      <c r="A98" s="2" t="s">
        <v>776</v>
      </c>
      <c r="B98" s="5" t="str">
        <f>VLOOKUP(A98,surveySetup!A98:B429,2)</f>
        <v>H97</v>
      </c>
      <c r="C98" s="10">
        <v>4.085</v>
      </c>
      <c r="D98" s="8">
        <v>8.0833009504489617</v>
      </c>
      <c r="E98" s="8">
        <v>17.964332318399304</v>
      </c>
      <c r="F98" s="24">
        <v>2.1270055996160755</v>
      </c>
      <c r="G98" s="24">
        <v>2.73017381905365</v>
      </c>
      <c r="H98" s="24">
        <v>1.877674694259075</v>
      </c>
      <c r="I98" s="24">
        <v>0.21158225713502193</v>
      </c>
      <c r="J98" s="24">
        <v>0.36358134342840048</v>
      </c>
      <c r="K98" s="23">
        <v>17.7</v>
      </c>
      <c r="L98" s="3">
        <v>17</v>
      </c>
      <c r="M98" s="3">
        <v>1.5</v>
      </c>
      <c r="N98" s="9">
        <v>38496</v>
      </c>
      <c r="O98" s="4">
        <v>1</v>
      </c>
      <c r="Q98" s="2">
        <v>2</v>
      </c>
    </row>
    <row r="99" spans="1:18" x14ac:dyDescent="0.2">
      <c r="A99" s="2" t="s">
        <v>777</v>
      </c>
      <c r="B99" s="5" t="str">
        <f>VLOOKUP(A99,surveySetup!A99:B430,2)</f>
        <v>H98</v>
      </c>
      <c r="C99" s="10">
        <v>3.24</v>
      </c>
      <c r="D99" s="8">
        <v>15.718327972731409</v>
      </c>
      <c r="E99" s="8">
        <v>66.985645933014354</v>
      </c>
      <c r="F99" s="24">
        <v>1.9649094748330671</v>
      </c>
      <c r="G99" s="24">
        <v>2.4509085299700124</v>
      </c>
      <c r="H99" s="24">
        <v>1.3344324829338265</v>
      </c>
      <c r="I99" s="24">
        <v>0.16449000187125151</v>
      </c>
      <c r="J99" s="24">
        <v>0.53584627887744896</v>
      </c>
      <c r="K99" s="23">
        <v>26.8</v>
      </c>
      <c r="L99" s="3">
        <v>20</v>
      </c>
      <c r="M99" s="3">
        <v>1.5</v>
      </c>
      <c r="N99" s="9">
        <v>38508</v>
      </c>
      <c r="O99" s="4">
        <v>13</v>
      </c>
      <c r="Q99" s="2">
        <v>2</v>
      </c>
    </row>
    <row r="100" spans="1:18" x14ac:dyDescent="0.2">
      <c r="A100" s="2" t="s">
        <v>778</v>
      </c>
      <c r="B100" s="5" t="str">
        <f>VLOOKUP(A100,surveySetup!A100:B431,2)</f>
        <v>H99</v>
      </c>
      <c r="C100" s="10">
        <v>3.96</v>
      </c>
      <c r="D100" s="8">
        <v>8.270485522264666</v>
      </c>
      <c r="E100" s="8">
        <v>15.919965202261855</v>
      </c>
      <c r="F100" s="24">
        <v>2.21074406421168</v>
      </c>
      <c r="G100" s="24">
        <v>2.8712778203944587</v>
      </c>
      <c r="H100" s="24">
        <v>1.820742997091489</v>
      </c>
      <c r="I100" s="24">
        <v>0.18649448826689258</v>
      </c>
      <c r="J100" s="24">
        <v>0.38213342919673104</v>
      </c>
      <c r="K100" s="23">
        <v>20.2</v>
      </c>
      <c r="L100" s="3">
        <v>14</v>
      </c>
      <c r="M100" s="3">
        <v>2</v>
      </c>
      <c r="N100" s="9">
        <v>38499</v>
      </c>
      <c r="O100" s="4">
        <v>4</v>
      </c>
      <c r="P100" s="2" t="s">
        <v>1060</v>
      </c>
      <c r="R100" s="2">
        <v>1</v>
      </c>
    </row>
    <row r="101" spans="1:18" x14ac:dyDescent="0.2">
      <c r="A101" s="6" t="s">
        <v>779</v>
      </c>
      <c r="B101" s="5" t="str">
        <f>VLOOKUP(A101,surveySetup!A101:B432,2)</f>
        <v>H100</v>
      </c>
      <c r="C101" s="10"/>
      <c r="F101" s="24"/>
      <c r="G101" s="24"/>
      <c r="H101" s="24"/>
      <c r="I101" s="24"/>
      <c r="J101" s="24"/>
      <c r="K101" s="24"/>
      <c r="L101" s="7"/>
      <c r="M101" s="7"/>
      <c r="N101" s="7"/>
      <c r="O101" s="7"/>
    </row>
    <row r="102" spans="1:18" x14ac:dyDescent="0.2">
      <c r="A102" s="6" t="s">
        <v>780</v>
      </c>
      <c r="B102" s="5" t="str">
        <f>VLOOKUP(A102,surveySetup!A102:B433,2)</f>
        <v>H101</v>
      </c>
      <c r="C102" s="10">
        <v>3.49</v>
      </c>
      <c r="D102" s="8">
        <v>6.3393961953744906</v>
      </c>
      <c r="F102" s="24">
        <v>2.0255685467558693</v>
      </c>
      <c r="G102" s="24">
        <v>2.6596099671955824</v>
      </c>
      <c r="H102" s="24">
        <v>1.6207154397980501</v>
      </c>
      <c r="I102" s="24">
        <v>0.13403305347990449</v>
      </c>
      <c r="J102" s="24">
        <v>0.53266120911062476</v>
      </c>
      <c r="K102" s="23">
        <v>21.65</v>
      </c>
      <c r="L102" s="3">
        <v>2</v>
      </c>
      <c r="M102" s="3">
        <v>3</v>
      </c>
      <c r="N102" s="9">
        <v>38513</v>
      </c>
      <c r="O102" s="4">
        <v>18</v>
      </c>
      <c r="Q102" s="2">
        <v>2</v>
      </c>
    </row>
    <row r="103" spans="1:18" x14ac:dyDescent="0.2">
      <c r="A103" s="6" t="s">
        <v>781</v>
      </c>
      <c r="B103" s="5" t="str">
        <f>VLOOKUP(A103,surveySetup!A103:B434,2)</f>
        <v>H102</v>
      </c>
      <c r="C103" s="10"/>
      <c r="F103" s="24"/>
      <c r="G103" s="24"/>
      <c r="H103" s="24"/>
      <c r="I103" s="24"/>
      <c r="J103" s="24"/>
      <c r="K103" s="24"/>
      <c r="L103" s="7"/>
      <c r="M103" s="7"/>
      <c r="N103" s="7"/>
      <c r="O103" s="7"/>
    </row>
    <row r="104" spans="1:18" x14ac:dyDescent="0.2">
      <c r="A104" s="6" t="s">
        <v>782</v>
      </c>
      <c r="B104" s="5" t="str">
        <f>VLOOKUP(A104,surveySetup!A104:B435,2)</f>
        <v>H103</v>
      </c>
      <c r="C104" s="10"/>
      <c r="F104" s="24"/>
      <c r="G104" s="24"/>
      <c r="H104" s="24"/>
      <c r="I104" s="24"/>
      <c r="J104" s="24"/>
      <c r="K104" s="24"/>
      <c r="L104" s="7"/>
      <c r="M104" s="7"/>
      <c r="N104" s="7"/>
      <c r="O104" s="7"/>
    </row>
    <row r="105" spans="1:18" x14ac:dyDescent="0.2">
      <c r="A105" s="2" t="s">
        <v>783</v>
      </c>
      <c r="B105" s="5" t="str">
        <f>VLOOKUP(A105,surveySetup!A105:B436,2)</f>
        <v>H104</v>
      </c>
      <c r="C105" s="10">
        <v>3.41</v>
      </c>
      <c r="D105" s="8">
        <v>10.259434446479698</v>
      </c>
      <c r="E105" s="8">
        <v>20.226185297955634</v>
      </c>
      <c r="F105" s="24">
        <v>2.1161073484796962</v>
      </c>
      <c r="G105" s="24">
        <v>1.9182277103640728</v>
      </c>
      <c r="H105" s="24">
        <v>1.2105224212522505</v>
      </c>
      <c r="I105" s="24">
        <v>0.12533582663132625</v>
      </c>
      <c r="J105" s="24">
        <v>0.45147299655731143</v>
      </c>
      <c r="K105" s="23">
        <v>21.65</v>
      </c>
      <c r="L105" s="3">
        <v>2</v>
      </c>
      <c r="M105" s="3">
        <v>2</v>
      </c>
      <c r="N105" s="9">
        <v>38519</v>
      </c>
      <c r="O105" s="4">
        <v>24</v>
      </c>
      <c r="Q105" s="2">
        <v>2</v>
      </c>
    </row>
    <row r="106" spans="1:18" x14ac:dyDescent="0.2">
      <c r="A106" s="2" t="s">
        <v>784</v>
      </c>
      <c r="B106" s="5" t="str">
        <f>VLOOKUP(A106,surveySetup!A106:B437,2)</f>
        <v>H105</v>
      </c>
      <c r="C106" s="10">
        <v>3.085</v>
      </c>
      <c r="D106" s="8">
        <v>11.485608444549161</v>
      </c>
      <c r="E106" s="8">
        <v>14.528055676381035</v>
      </c>
      <c r="F106" s="24">
        <v>1.5896697184773951</v>
      </c>
      <c r="G106" s="24">
        <v>2.2263046064001193</v>
      </c>
      <c r="H106" s="24">
        <v>1.2865117868980283</v>
      </c>
      <c r="I106" s="24">
        <v>0.12603395912666801</v>
      </c>
      <c r="J106" s="24">
        <v>0.51020266479784904</v>
      </c>
      <c r="K106" s="23">
        <v>22.65</v>
      </c>
      <c r="L106" s="3">
        <v>3</v>
      </c>
      <c r="M106" s="3">
        <v>3</v>
      </c>
      <c r="N106" s="9">
        <v>38519</v>
      </c>
      <c r="O106" s="4">
        <v>24</v>
      </c>
      <c r="Q106" s="2">
        <v>2</v>
      </c>
    </row>
    <row r="107" spans="1:18" x14ac:dyDescent="0.2">
      <c r="A107" s="6" t="s">
        <v>785</v>
      </c>
      <c r="B107" s="5" t="str">
        <f>VLOOKUP(A107,surveySetup!A107:B438,2)</f>
        <v>H106</v>
      </c>
      <c r="C107" s="10"/>
      <c r="F107" s="24"/>
      <c r="G107" s="24"/>
      <c r="H107" s="24"/>
      <c r="I107" s="24"/>
      <c r="J107" s="24"/>
      <c r="K107" s="24"/>
      <c r="L107" s="7"/>
      <c r="M107" s="7"/>
      <c r="N107" s="7"/>
      <c r="O107" s="7"/>
    </row>
    <row r="108" spans="1:18" x14ac:dyDescent="0.2">
      <c r="A108" s="6" t="s">
        <v>786</v>
      </c>
      <c r="B108" s="5" t="str">
        <f>VLOOKUP(A108,surveySetup!A108:B439,2)</f>
        <v>H107</v>
      </c>
      <c r="C108" s="10"/>
      <c r="F108" s="24"/>
      <c r="G108" s="24"/>
      <c r="H108" s="24"/>
      <c r="I108" s="24"/>
      <c r="J108" s="24"/>
      <c r="K108" s="24"/>
      <c r="L108" s="7"/>
      <c r="M108" s="7"/>
      <c r="N108" s="7"/>
      <c r="O108" s="7"/>
    </row>
    <row r="109" spans="1:18" x14ac:dyDescent="0.2">
      <c r="A109" s="6" t="s">
        <v>787</v>
      </c>
      <c r="B109" s="5" t="str">
        <f>VLOOKUP(A109,surveySetup!A109:B440,2)</f>
        <v>H108</v>
      </c>
      <c r="C109" s="10">
        <v>3.875</v>
      </c>
      <c r="D109" s="8">
        <v>7.1572190285799433</v>
      </c>
      <c r="E109" s="8">
        <v>24.488908220965637</v>
      </c>
      <c r="F109" s="24">
        <v>2.2123421918695043</v>
      </c>
      <c r="G109" s="24">
        <v>6.4822555499420469</v>
      </c>
      <c r="H109" s="24">
        <v>4.9376654945313749</v>
      </c>
      <c r="I109" s="24">
        <v>0.33945564345723422</v>
      </c>
      <c r="J109" s="24">
        <v>0.46205588857813751</v>
      </c>
      <c r="K109" s="23">
        <v>38.75</v>
      </c>
      <c r="L109" s="3">
        <v>2</v>
      </c>
      <c r="M109" s="3">
        <v>1.5</v>
      </c>
      <c r="N109" s="9">
        <v>38503</v>
      </c>
      <c r="O109" s="4">
        <v>8</v>
      </c>
      <c r="P109" s="2" t="s">
        <v>1054</v>
      </c>
      <c r="Q109" s="2">
        <v>1</v>
      </c>
    </row>
    <row r="110" spans="1:18" x14ac:dyDescent="0.2">
      <c r="A110" s="6" t="s">
        <v>788</v>
      </c>
      <c r="B110" s="5" t="str">
        <f>VLOOKUP(A110,surveySetup!A110:B441,2)</f>
        <v>H109</v>
      </c>
      <c r="C110" s="10"/>
      <c r="F110" s="24"/>
      <c r="G110" s="24"/>
      <c r="H110" s="24"/>
      <c r="I110" s="24"/>
      <c r="J110" s="24"/>
      <c r="K110" s="24"/>
      <c r="L110" s="7"/>
      <c r="M110" s="7"/>
      <c r="N110" s="7"/>
      <c r="O110" s="7"/>
    </row>
    <row r="111" spans="1:18" x14ac:dyDescent="0.2">
      <c r="A111" s="2" t="s">
        <v>789</v>
      </c>
      <c r="B111" s="5" t="str">
        <f>VLOOKUP(A111,surveySetup!A111:B442,2)</f>
        <v>H110</v>
      </c>
      <c r="C111" s="10">
        <v>3.97</v>
      </c>
      <c r="D111" s="8">
        <v>7.6277650288087528</v>
      </c>
      <c r="E111" s="8">
        <v>16.180948238364508</v>
      </c>
      <c r="F111" s="24">
        <v>2.890460761709948</v>
      </c>
      <c r="G111" s="24">
        <v>3.4190269838923291</v>
      </c>
      <c r="H111" s="24">
        <v>2.2735562491357366</v>
      </c>
      <c r="I111" s="24">
        <v>0.19085782934678386</v>
      </c>
      <c r="J111" s="24">
        <v>0.41015980145625253</v>
      </c>
      <c r="K111" s="23">
        <v>9.9499999999999993</v>
      </c>
      <c r="L111" s="3">
        <v>4</v>
      </c>
      <c r="M111" s="3">
        <v>2.5</v>
      </c>
      <c r="N111" s="9">
        <v>38496</v>
      </c>
      <c r="O111" s="4">
        <v>1</v>
      </c>
      <c r="Q111" s="2">
        <v>2</v>
      </c>
    </row>
    <row r="112" spans="1:18" x14ac:dyDescent="0.2">
      <c r="A112" s="6" t="s">
        <v>790</v>
      </c>
      <c r="B112" s="5" t="str">
        <f>VLOOKUP(A112,surveySetup!A112:B443,2)</f>
        <v>H111</v>
      </c>
      <c r="C112" s="10"/>
      <c r="F112" s="24"/>
      <c r="G112" s="24"/>
      <c r="H112" s="24"/>
      <c r="I112" s="24"/>
      <c r="J112" s="24"/>
      <c r="K112" s="23"/>
      <c r="L112" s="3"/>
      <c r="M112" s="3"/>
      <c r="N112" s="9"/>
      <c r="O112" s="4"/>
    </row>
    <row r="113" spans="1:20" x14ac:dyDescent="0.2">
      <c r="A113" s="2" t="s">
        <v>791</v>
      </c>
      <c r="B113" s="5" t="str">
        <f>VLOOKUP(A113,surveySetup!A113:B444,2)</f>
        <v>H112</v>
      </c>
      <c r="C113" s="10">
        <v>4.2850000000000001</v>
      </c>
      <c r="D113" s="8">
        <v>6.7644990266812339</v>
      </c>
      <c r="E113" s="8">
        <v>13.919095258808179</v>
      </c>
      <c r="F113" s="24">
        <v>2.4025316813310718</v>
      </c>
      <c r="G113" s="24">
        <v>3.6053355218357614</v>
      </c>
      <c r="H113" s="24">
        <v>2.5490030276208344</v>
      </c>
      <c r="I113" s="24">
        <v>0.14988430854819398</v>
      </c>
      <c r="J113" s="24">
        <v>0.42521326118140096</v>
      </c>
      <c r="K113" s="23">
        <v>23.65</v>
      </c>
      <c r="L113" s="3">
        <v>5</v>
      </c>
      <c r="M113" s="3">
        <v>0.5</v>
      </c>
      <c r="N113" s="9">
        <v>38508</v>
      </c>
      <c r="O113" s="4">
        <v>13</v>
      </c>
      <c r="Q113" s="2">
        <v>1</v>
      </c>
      <c r="S113" s="2">
        <v>1</v>
      </c>
    </row>
    <row r="114" spans="1:20" x14ac:dyDescent="0.2">
      <c r="A114" s="2" t="s">
        <v>792</v>
      </c>
      <c r="B114" s="5" t="str">
        <f>VLOOKUP(A114,surveySetup!A114:B445,2)</f>
        <v>H113</v>
      </c>
      <c r="C114" s="10">
        <v>4.05</v>
      </c>
      <c r="D114" s="8">
        <v>7.6352348370910761</v>
      </c>
      <c r="E114" s="8">
        <v>19.051761635493694</v>
      </c>
      <c r="F114" s="25">
        <v>2.5532860155789177</v>
      </c>
      <c r="G114" s="25">
        <v>1.8883787085654986</v>
      </c>
      <c r="H114" s="25">
        <v>1.5589611622752955</v>
      </c>
      <c r="I114" s="25">
        <v>0.23641630040818179</v>
      </c>
      <c r="J114" s="25">
        <v>0.55616836846677731</v>
      </c>
      <c r="K114" s="23">
        <v>13.25</v>
      </c>
      <c r="L114" s="3">
        <v>4</v>
      </c>
      <c r="M114" s="3">
        <v>1</v>
      </c>
      <c r="N114" s="9">
        <v>38499</v>
      </c>
      <c r="O114" s="4">
        <v>4</v>
      </c>
      <c r="P114" s="2" t="s">
        <v>1060</v>
      </c>
      <c r="R114" s="2">
        <v>1</v>
      </c>
    </row>
    <row r="115" spans="1:20" x14ac:dyDescent="0.2">
      <c r="A115" s="6" t="s">
        <v>793</v>
      </c>
      <c r="B115" s="5" t="str">
        <f>VLOOKUP(A115,surveySetup!A115:B446,2)</f>
        <v>H114</v>
      </c>
      <c r="C115" s="10">
        <v>3.9049999999999998</v>
      </c>
      <c r="D115" s="8">
        <v>6.1614498048991555</v>
      </c>
      <c r="E115" s="8">
        <v>14.571552849064812</v>
      </c>
      <c r="F115" s="24">
        <v>2.4473520107992015</v>
      </c>
      <c r="G115" s="24">
        <v>2.9554774381858144</v>
      </c>
      <c r="H115" s="24">
        <v>2.0036385413763238</v>
      </c>
      <c r="I115" s="24">
        <v>0.16600328223876124</v>
      </c>
      <c r="J115" s="24">
        <v>0.54588809297902108</v>
      </c>
      <c r="K115" s="23">
        <v>30.8</v>
      </c>
      <c r="L115" s="3">
        <v>1</v>
      </c>
      <c r="M115" s="3">
        <v>2</v>
      </c>
      <c r="N115" s="9">
        <v>38513</v>
      </c>
      <c r="O115" s="4">
        <v>18</v>
      </c>
      <c r="R115" s="2">
        <v>2</v>
      </c>
    </row>
    <row r="116" spans="1:20" x14ac:dyDescent="0.2">
      <c r="A116" s="2" t="s">
        <v>794</v>
      </c>
      <c r="B116" s="5" t="str">
        <f>VLOOKUP(A116,surveySetup!A116:B447,2)</f>
        <v>H115</v>
      </c>
      <c r="C116" s="10">
        <v>4.3550000000000004</v>
      </c>
      <c r="D116" s="8">
        <v>13.069129202758024</v>
      </c>
      <c r="E116" s="8">
        <v>35.189212701174434</v>
      </c>
      <c r="F116" s="24">
        <v>6.4400389825243582</v>
      </c>
      <c r="G116" s="24">
        <v>3.2279142169238413</v>
      </c>
      <c r="H116" s="24">
        <v>2.5514127579310002</v>
      </c>
      <c r="I116" s="24">
        <v>0.19560105395903757</v>
      </c>
      <c r="J116" s="24">
        <v>0.67133794958142767</v>
      </c>
      <c r="K116" s="23">
        <v>19.05</v>
      </c>
      <c r="L116" s="3">
        <v>13</v>
      </c>
      <c r="M116" s="3">
        <v>0.5</v>
      </c>
      <c r="N116" s="9">
        <v>38513</v>
      </c>
      <c r="O116" s="4">
        <v>18</v>
      </c>
      <c r="T116" s="2" t="s">
        <v>1061</v>
      </c>
    </row>
    <row r="117" spans="1:20" x14ac:dyDescent="0.2">
      <c r="A117" s="6" t="s">
        <v>795</v>
      </c>
      <c r="B117" s="5" t="str">
        <f>VLOOKUP(A117,surveySetup!A117:B448,2)</f>
        <v>H116</v>
      </c>
      <c r="C117" s="10"/>
      <c r="F117" s="24"/>
      <c r="G117" s="24"/>
      <c r="H117" s="24"/>
      <c r="I117" s="24"/>
      <c r="J117" s="24"/>
      <c r="K117" s="24"/>
      <c r="L117" s="7"/>
      <c r="M117" s="7"/>
      <c r="N117" s="7"/>
      <c r="O117" s="7"/>
    </row>
    <row r="118" spans="1:20" x14ac:dyDescent="0.2">
      <c r="A118" s="2" t="s">
        <v>796</v>
      </c>
      <c r="B118" s="5" t="str">
        <f>VLOOKUP(A118,surveySetup!A118:B449,2)</f>
        <v>H117</v>
      </c>
      <c r="C118" s="10">
        <v>4.07</v>
      </c>
      <c r="D118" s="8">
        <v>6.4054255557424193</v>
      </c>
      <c r="E118" s="8">
        <v>16.789908655937367</v>
      </c>
      <c r="F118" s="24">
        <v>2.8781697902313237</v>
      </c>
      <c r="G118" s="24">
        <v>3.521081020856939</v>
      </c>
      <c r="H118" s="24">
        <v>2.3196770302763863</v>
      </c>
      <c r="I118" s="24">
        <v>0.15825334211696376</v>
      </c>
      <c r="J118" s="24">
        <v>0.43653133281193662</v>
      </c>
      <c r="K118" s="23">
        <v>16.850000000000001</v>
      </c>
      <c r="L118" s="3">
        <v>19</v>
      </c>
      <c r="M118" s="3">
        <v>0.5</v>
      </c>
      <c r="N118" s="9">
        <v>38519</v>
      </c>
      <c r="O118" s="4">
        <v>24</v>
      </c>
      <c r="S118" s="2">
        <v>1</v>
      </c>
      <c r="T118" s="2" t="s">
        <v>1053</v>
      </c>
    </row>
    <row r="119" spans="1:20" x14ac:dyDescent="0.2">
      <c r="A119" s="2" t="s">
        <v>797</v>
      </c>
      <c r="B119" s="5" t="str">
        <f>VLOOKUP(A119,surveySetup!A119:B450,2)</f>
        <v>H118</v>
      </c>
      <c r="C119" s="10">
        <v>3.5950000000000002</v>
      </c>
      <c r="D119" s="8">
        <v>8.6726556698245254</v>
      </c>
      <c r="E119" s="8">
        <v>18.551544149630278</v>
      </c>
      <c r="F119" s="24">
        <v>2.2542763053350621</v>
      </c>
      <c r="G119" s="24">
        <v>3.7070865045931396</v>
      </c>
      <c r="H119" s="24">
        <v>2.2817450893617872</v>
      </c>
      <c r="I119" s="24">
        <v>0.17087054458915038</v>
      </c>
      <c r="J119" s="24">
        <v>0.56748765289389713</v>
      </c>
      <c r="K119" s="23">
        <v>13.65</v>
      </c>
      <c r="L119" s="3">
        <v>9</v>
      </c>
      <c r="M119" s="3">
        <v>1.5</v>
      </c>
      <c r="N119" s="9">
        <v>38519</v>
      </c>
      <c r="O119" s="4">
        <v>24</v>
      </c>
      <c r="Q119" s="2">
        <v>2</v>
      </c>
    </row>
    <row r="120" spans="1:20" x14ac:dyDescent="0.2">
      <c r="A120" s="2" t="s">
        <v>798</v>
      </c>
      <c r="B120" s="5" t="str">
        <f>VLOOKUP(A120,surveySetup!A120:B451,2)</f>
        <v>H119</v>
      </c>
      <c r="C120" s="10">
        <v>3.2749999999999999</v>
      </c>
      <c r="D120" s="8">
        <v>8.5846968337941298</v>
      </c>
      <c r="E120" s="8">
        <v>16.006959547629407</v>
      </c>
      <c r="F120" s="24">
        <v>1.7212145280596869</v>
      </c>
      <c r="G120" s="24">
        <v>2.8274638807465795</v>
      </c>
      <c r="H120" s="24">
        <v>1.8634448299335713</v>
      </c>
      <c r="I120" s="24">
        <v>0.14601811721495145</v>
      </c>
      <c r="J120" s="24">
        <v>0.53593089330200283</v>
      </c>
      <c r="K120" s="23">
        <v>16.45</v>
      </c>
      <c r="L120" s="3">
        <v>10</v>
      </c>
      <c r="M120" s="3">
        <v>2.5</v>
      </c>
      <c r="N120" s="9">
        <v>38519</v>
      </c>
      <c r="O120" s="4">
        <v>24</v>
      </c>
      <c r="Q120" s="2">
        <v>1</v>
      </c>
      <c r="T120" s="2" t="s">
        <v>1062</v>
      </c>
    </row>
    <row r="121" spans="1:20" x14ac:dyDescent="0.2">
      <c r="A121" s="2" t="s">
        <v>799</v>
      </c>
      <c r="B121" s="5" t="str">
        <f>VLOOKUP(A121,surveySetup!A121:B452,2)</f>
        <v>H120</v>
      </c>
      <c r="C121" s="10">
        <v>3.2149999999999999</v>
      </c>
      <c r="D121" s="8">
        <v>10.831776276054121</v>
      </c>
      <c r="E121" s="8">
        <v>25.489343192692477</v>
      </c>
      <c r="F121" s="24">
        <v>2.0876838633757959</v>
      </c>
      <c r="G121" s="24">
        <v>2.6822429188843557</v>
      </c>
      <c r="H121" s="24">
        <v>1.6879271608668394</v>
      </c>
      <c r="I121" s="24">
        <v>0.19179952799860669</v>
      </c>
      <c r="J121" s="24">
        <v>0.457308097944367</v>
      </c>
      <c r="K121" s="23">
        <v>5.3</v>
      </c>
      <c r="L121" s="3">
        <v>8</v>
      </c>
      <c r="M121" s="3">
        <v>1.5</v>
      </c>
      <c r="N121" s="9">
        <v>38511</v>
      </c>
      <c r="O121" s="4">
        <v>16</v>
      </c>
      <c r="P121" s="2" t="s">
        <v>1058</v>
      </c>
    </row>
    <row r="122" spans="1:20" x14ac:dyDescent="0.2">
      <c r="A122" s="2" t="s">
        <v>800</v>
      </c>
      <c r="B122" s="5" t="str">
        <f>VLOOKUP(A122,surveySetup!A122:B453,2)</f>
        <v>H121</v>
      </c>
      <c r="C122" s="10">
        <v>3.5249999999999999</v>
      </c>
      <c r="D122" s="8">
        <v>7.009404402990584</v>
      </c>
      <c r="E122" s="8">
        <v>18.747281426707268</v>
      </c>
      <c r="F122" s="24">
        <v>1.7052476436718593</v>
      </c>
      <c r="G122" s="24">
        <v>3.9105405238849609</v>
      </c>
      <c r="H122" s="24">
        <v>2.416344176404134</v>
      </c>
      <c r="I122" s="24">
        <v>0.16419427520571198</v>
      </c>
      <c r="J122" s="24">
        <v>0.32928167753445176</v>
      </c>
      <c r="K122" s="23">
        <v>24.8</v>
      </c>
      <c r="L122" s="3">
        <v>3</v>
      </c>
      <c r="M122" s="3">
        <v>2.5</v>
      </c>
      <c r="N122" s="9">
        <v>38503</v>
      </c>
      <c r="O122" s="4">
        <v>8</v>
      </c>
      <c r="Q122" s="2">
        <v>2</v>
      </c>
    </row>
    <row r="123" spans="1:20" x14ac:dyDescent="0.2">
      <c r="A123" s="2" t="s">
        <v>801</v>
      </c>
      <c r="B123" s="5" t="str">
        <f>VLOOKUP(A123,surveySetup!A123:B454,2)</f>
        <v>H122</v>
      </c>
      <c r="C123" s="10">
        <v>3.2450000000000001</v>
      </c>
      <c r="D123" s="8">
        <v>7.7399044223856643</v>
      </c>
      <c r="E123" s="8">
        <v>16.963897346672468</v>
      </c>
      <c r="F123" s="24">
        <v>1.5938738725250001</v>
      </c>
      <c r="G123" s="24">
        <v>3.8901537444277401</v>
      </c>
      <c r="H123" s="24">
        <v>2.5419635614340002</v>
      </c>
      <c r="I123" s="24">
        <v>0.17592291653800002</v>
      </c>
      <c r="J123" s="24">
        <v>0.30599363364599996</v>
      </c>
      <c r="K123" s="23">
        <v>12.35</v>
      </c>
      <c r="L123" s="3">
        <v>6</v>
      </c>
      <c r="M123" s="3">
        <v>3</v>
      </c>
      <c r="N123" s="9">
        <v>38503</v>
      </c>
      <c r="O123" s="4">
        <v>8</v>
      </c>
      <c r="Q123" s="2">
        <v>2</v>
      </c>
    </row>
    <row r="124" spans="1:20" x14ac:dyDescent="0.2">
      <c r="A124" s="2" t="s">
        <v>802</v>
      </c>
      <c r="B124" s="5" t="str">
        <f>VLOOKUP(A124,surveySetup!A124:B455,2)</f>
        <v>H123</v>
      </c>
      <c r="C124" s="10">
        <v>3.94</v>
      </c>
      <c r="D124" s="8">
        <v>8.6344939998270949</v>
      </c>
      <c r="E124" s="8">
        <v>18.964767290126144</v>
      </c>
      <c r="F124" s="24">
        <v>2.5904328254928028</v>
      </c>
      <c r="G124" s="24">
        <v>3.0975288698340666</v>
      </c>
      <c r="H124" s="24">
        <v>2.2724896640613759</v>
      </c>
      <c r="I124" s="24">
        <v>0.16217610812874853</v>
      </c>
      <c r="J124" s="24">
        <v>0.39788775948520594</v>
      </c>
      <c r="K124" s="23">
        <v>22.35</v>
      </c>
      <c r="L124" s="3">
        <v>1</v>
      </c>
      <c r="M124" s="3">
        <v>1.5</v>
      </c>
      <c r="N124" s="9">
        <v>38503</v>
      </c>
      <c r="O124" s="4">
        <v>8</v>
      </c>
      <c r="Q124" s="2">
        <v>2</v>
      </c>
    </row>
    <row r="125" spans="1:20" x14ac:dyDescent="0.2">
      <c r="A125" s="2" t="s">
        <v>803</v>
      </c>
      <c r="B125" s="5" t="str">
        <f>VLOOKUP(A125,surveySetup!A125:B456,2)</f>
        <v>H124</v>
      </c>
      <c r="C125" s="10">
        <v>3.49</v>
      </c>
      <c r="D125" s="8">
        <v>7.94894780866312</v>
      </c>
      <c r="E125" s="8">
        <v>34.449760765550245</v>
      </c>
      <c r="F125" s="24">
        <v>1.7470468832566974</v>
      </c>
      <c r="G125" s="24">
        <v>2.7638501797500998</v>
      </c>
      <c r="H125" s="24">
        <v>1.7529900027668934</v>
      </c>
      <c r="I125" s="24">
        <v>0.13868574246901241</v>
      </c>
      <c r="J125" s="24">
        <v>0.46569520197720915</v>
      </c>
      <c r="K125" s="23">
        <v>17.2</v>
      </c>
      <c r="L125" s="3">
        <v>2</v>
      </c>
      <c r="M125" s="3">
        <v>2</v>
      </c>
      <c r="N125" s="9">
        <v>38496</v>
      </c>
      <c r="O125" s="4">
        <v>1</v>
      </c>
      <c r="T125" s="2" t="s">
        <v>1043</v>
      </c>
    </row>
    <row r="126" spans="1:20" x14ac:dyDescent="0.2">
      <c r="A126" s="2" t="s">
        <v>804</v>
      </c>
      <c r="B126" s="5" t="str">
        <f>VLOOKUP(A126,surveySetup!A126:B457,2)</f>
        <v>H125</v>
      </c>
      <c r="C126" s="10">
        <v>4.1749999999999998</v>
      </c>
      <c r="D126" s="8">
        <v>6.8652954048865809</v>
      </c>
      <c r="E126" s="8">
        <v>15.441496302740324</v>
      </c>
      <c r="F126" s="24">
        <v>2.6744659887850468</v>
      </c>
      <c r="G126" s="24">
        <v>2.8953615545565716</v>
      </c>
      <c r="H126" s="24">
        <v>2.2186949400198843</v>
      </c>
      <c r="I126" s="24">
        <v>0.13020621951481406</v>
      </c>
      <c r="J126" s="24">
        <v>0.36034772224577449</v>
      </c>
      <c r="K126" s="23">
        <v>37.35</v>
      </c>
      <c r="L126" s="3">
        <v>25</v>
      </c>
      <c r="M126" s="3">
        <v>0.5</v>
      </c>
      <c r="N126" s="9">
        <v>38496</v>
      </c>
      <c r="O126" s="4">
        <v>1</v>
      </c>
      <c r="S126" s="2">
        <v>2</v>
      </c>
    </row>
    <row r="127" spans="1:20" x14ac:dyDescent="0.2">
      <c r="A127" s="2" t="s">
        <v>805</v>
      </c>
      <c r="B127" s="5" t="str">
        <f>VLOOKUP(A127,surveySetup!A127:B458,2)</f>
        <v>H126</v>
      </c>
      <c r="C127" s="10">
        <v>4.7</v>
      </c>
      <c r="D127" s="8">
        <v>8.1673502227280732</v>
      </c>
      <c r="E127" s="8">
        <v>16.441931274467159</v>
      </c>
      <c r="F127" s="24">
        <v>3.2356738090118022</v>
      </c>
      <c r="G127" s="24">
        <v>2.9791962999419885</v>
      </c>
      <c r="H127" s="24">
        <v>2.0863881824314863</v>
      </c>
      <c r="I127" s="24">
        <v>0.17770390787757551</v>
      </c>
      <c r="J127" s="24">
        <v>0.32446769966153227</v>
      </c>
      <c r="K127" s="23">
        <v>24</v>
      </c>
      <c r="L127" s="3">
        <v>6</v>
      </c>
      <c r="M127" s="3">
        <v>0.5</v>
      </c>
      <c r="N127" s="9">
        <v>38496</v>
      </c>
      <c r="O127" s="4">
        <v>1</v>
      </c>
      <c r="Q127" s="2">
        <v>1</v>
      </c>
      <c r="R127" s="2">
        <v>1</v>
      </c>
      <c r="S127" s="2">
        <v>1</v>
      </c>
    </row>
    <row r="128" spans="1:20" x14ac:dyDescent="0.2">
      <c r="A128" s="6" t="s">
        <v>806</v>
      </c>
      <c r="B128" s="5" t="str">
        <f>VLOOKUP(A128,surveySetup!A128:B459,2)</f>
        <v>H127</v>
      </c>
      <c r="C128" s="10"/>
      <c r="F128" s="24"/>
      <c r="G128" s="24"/>
      <c r="H128" s="24"/>
      <c r="I128" s="24"/>
      <c r="J128" s="24"/>
      <c r="K128" s="24"/>
      <c r="L128" s="7"/>
      <c r="M128" s="7"/>
      <c r="N128" s="7"/>
      <c r="O128" s="7"/>
    </row>
    <row r="129" spans="1:21" x14ac:dyDescent="0.2">
      <c r="A129" s="2" t="s">
        <v>807</v>
      </c>
      <c r="B129" s="5" t="str">
        <f>VLOOKUP(A129,surveySetup!A129:B460,2)</f>
        <v>H128</v>
      </c>
      <c r="C129" s="10">
        <v>3.4249999999999998</v>
      </c>
      <c r="D129" s="8">
        <v>8.8672506772785269</v>
      </c>
      <c r="E129" s="8">
        <v>18.877772944758593</v>
      </c>
      <c r="F129" s="24">
        <v>1.9365508019160185</v>
      </c>
      <c r="G129" s="24">
        <v>1.200075346220826</v>
      </c>
      <c r="H129" s="24">
        <v>0.77097380946638738</v>
      </c>
      <c r="I129" s="24">
        <v>8.794671649012567E-2</v>
      </c>
      <c r="J129" s="24">
        <v>0.57302867004229019</v>
      </c>
      <c r="K129" s="23">
        <v>20.149999999999999</v>
      </c>
      <c r="L129" s="3">
        <v>4</v>
      </c>
      <c r="M129" s="3">
        <v>0.5</v>
      </c>
      <c r="N129" s="9">
        <v>38513</v>
      </c>
      <c r="O129" s="4">
        <v>18</v>
      </c>
      <c r="R129" s="2">
        <v>1</v>
      </c>
      <c r="T129" s="2" t="s">
        <v>1063</v>
      </c>
    </row>
    <row r="130" spans="1:21" x14ac:dyDescent="0.2">
      <c r="A130" s="6" t="s">
        <v>808</v>
      </c>
      <c r="B130" s="5" t="str">
        <f>VLOOKUP(A130,surveySetup!A130:B461,2)</f>
        <v>H129</v>
      </c>
      <c r="C130" s="10"/>
      <c r="F130" s="24"/>
      <c r="G130" s="24"/>
      <c r="H130" s="24"/>
      <c r="I130" s="24"/>
      <c r="J130" s="24"/>
      <c r="K130" s="24"/>
      <c r="L130" s="7"/>
      <c r="M130" s="7"/>
      <c r="N130" s="7"/>
      <c r="O130" s="7"/>
    </row>
    <row r="131" spans="1:21" x14ac:dyDescent="0.2">
      <c r="A131" s="2" t="s">
        <v>809</v>
      </c>
      <c r="B131" s="5" t="str">
        <f>VLOOKUP(A131,surveySetup!A131:B462,2)</f>
        <v>H130</v>
      </c>
      <c r="C131" s="10">
        <v>4.5549999999999997</v>
      </c>
      <c r="D131" s="8">
        <v>10.075022994681863</v>
      </c>
      <c r="E131" s="8">
        <v>25.663331883427581</v>
      </c>
      <c r="F131" s="24">
        <v>5.0965255393784972</v>
      </c>
      <c r="G131" s="24">
        <v>3.857325891910472</v>
      </c>
      <c r="H131" s="24">
        <v>2.8306753776156075</v>
      </c>
      <c r="I131" s="24">
        <v>0.20965409514488412</v>
      </c>
      <c r="J131" s="24">
        <v>0.62367005712629897</v>
      </c>
      <c r="K131" s="23">
        <v>17.649999999999999</v>
      </c>
      <c r="L131" s="3">
        <v>6</v>
      </c>
      <c r="M131" s="3">
        <v>1</v>
      </c>
      <c r="N131" s="9">
        <v>38513</v>
      </c>
      <c r="O131" s="4">
        <v>18</v>
      </c>
      <c r="P131" s="2" t="s">
        <v>1064</v>
      </c>
    </row>
    <row r="132" spans="1:21" x14ac:dyDescent="0.2">
      <c r="A132" s="2" t="s">
        <v>810</v>
      </c>
      <c r="B132" s="5" t="str">
        <f>VLOOKUP(A132,surveySetup!A132:B463,2)</f>
        <v>H131</v>
      </c>
      <c r="C132" s="10">
        <v>3.08</v>
      </c>
      <c r="D132" s="8">
        <v>7.5068523524303172</v>
      </c>
      <c r="E132" s="8">
        <v>16.615919965202263</v>
      </c>
      <c r="F132" s="25">
        <v>1.7423764759977107</v>
      </c>
      <c r="G132" s="25">
        <v>2.0478625165759961</v>
      </c>
      <c r="H132" s="25">
        <v>1.4877106654230439</v>
      </c>
      <c r="I132" s="25">
        <v>0.15033936302470657</v>
      </c>
      <c r="J132" s="25">
        <v>0.31206554968908928</v>
      </c>
      <c r="K132" s="23">
        <v>12.05</v>
      </c>
      <c r="L132" s="3">
        <v>5</v>
      </c>
      <c r="M132" s="3">
        <v>1</v>
      </c>
      <c r="N132" s="9">
        <v>38519</v>
      </c>
      <c r="O132" s="4">
        <v>24</v>
      </c>
      <c r="P132" s="2" t="s">
        <v>1064</v>
      </c>
    </row>
    <row r="133" spans="1:21" x14ac:dyDescent="0.2">
      <c r="A133" s="2" t="s">
        <v>811</v>
      </c>
      <c r="B133" s="5" t="str">
        <f>VLOOKUP(A133,surveySetup!A133:B464,2)</f>
        <v>H132</v>
      </c>
      <c r="C133" s="10">
        <v>3.21</v>
      </c>
      <c r="D133" s="8">
        <v>10.104195600314807</v>
      </c>
      <c r="E133" s="8">
        <v>18.312309699869509</v>
      </c>
      <c r="F133" s="24">
        <v>1.8104499429199998</v>
      </c>
      <c r="G133" s="24">
        <v>2.3949998228950005</v>
      </c>
      <c r="H133" s="24">
        <v>1.4254342822389998</v>
      </c>
      <c r="I133" s="24">
        <v>0.12923716553299999</v>
      </c>
      <c r="J133" s="24">
        <v>0.55040677851449993</v>
      </c>
      <c r="K133" s="23">
        <v>19.649999999999999</v>
      </c>
      <c r="L133" s="3">
        <v>6</v>
      </c>
      <c r="M133" s="3">
        <v>2</v>
      </c>
      <c r="N133" s="9">
        <v>38519</v>
      </c>
      <c r="O133" s="4">
        <v>24</v>
      </c>
      <c r="Q133" s="2">
        <v>2</v>
      </c>
    </row>
    <row r="134" spans="1:21" x14ac:dyDescent="0.2">
      <c r="A134" s="2" t="s">
        <v>812</v>
      </c>
      <c r="B134" s="5" t="str">
        <f>VLOOKUP(A134,surveySetup!A134:B465,2)</f>
        <v>H133</v>
      </c>
      <c r="C134" s="10">
        <v>3.22</v>
      </c>
      <c r="D134" s="8">
        <v>6.650415780179868</v>
      </c>
      <c r="E134" s="8">
        <v>21.226620269682471</v>
      </c>
      <c r="F134" s="24">
        <v>1.7214629571457125</v>
      </c>
      <c r="G134" s="24">
        <v>2.4669621546022391</v>
      </c>
      <c r="H134" s="24">
        <v>1.6061687889656207</v>
      </c>
      <c r="I134" s="24">
        <v>0.16204395216170298</v>
      </c>
      <c r="J134" s="24">
        <v>0.45463759355836503</v>
      </c>
      <c r="K134" s="23">
        <v>6.05</v>
      </c>
      <c r="L134" s="3">
        <v>2</v>
      </c>
      <c r="M134" s="3">
        <v>4</v>
      </c>
      <c r="N134" s="9">
        <v>38519</v>
      </c>
      <c r="O134" s="4">
        <v>24</v>
      </c>
      <c r="P134" s="2" t="s">
        <v>1058</v>
      </c>
    </row>
    <row r="135" spans="1:21" x14ac:dyDescent="0.2">
      <c r="A135" s="2" t="s">
        <v>813</v>
      </c>
      <c r="B135" s="5" t="str">
        <f>VLOOKUP(A135,surveySetup!A135:B466,2)</f>
        <v>H134</v>
      </c>
      <c r="C135" s="10">
        <v>3.7650000000000001</v>
      </c>
      <c r="D135" s="8">
        <v>10.659311185626791</v>
      </c>
      <c r="E135" s="8">
        <v>25.445846020008705</v>
      </c>
      <c r="F135" s="24">
        <v>3.0877980030223955</v>
      </c>
      <c r="G135" s="24">
        <v>3.6081508272165563</v>
      </c>
      <c r="H135" s="24">
        <v>2.6820474244421115</v>
      </c>
      <c r="I135" s="24">
        <v>0.18582927771645674</v>
      </c>
      <c r="J135" s="24">
        <v>0.37995164905918827</v>
      </c>
      <c r="K135" s="23">
        <v>28.2</v>
      </c>
      <c r="L135" s="3">
        <v>2</v>
      </c>
      <c r="M135" s="3">
        <v>2</v>
      </c>
      <c r="N135" s="9">
        <v>38511</v>
      </c>
      <c r="O135" s="4">
        <v>16</v>
      </c>
      <c r="Q135" s="2">
        <v>2</v>
      </c>
    </row>
    <row r="136" spans="1:21" x14ac:dyDescent="0.2">
      <c r="A136" s="2" t="s">
        <v>814</v>
      </c>
      <c r="B136" s="5" t="str">
        <f>VLOOKUP(A136,surveySetup!A136:B467,2)</f>
        <v>H135</v>
      </c>
      <c r="C136" s="10">
        <v>4.6900000000000004</v>
      </c>
      <c r="D136" s="8">
        <v>6.0295762074959356</v>
      </c>
      <c r="E136" s="8">
        <v>15.876468029578081</v>
      </c>
      <c r="F136" s="24">
        <v>1.8949116151574019</v>
      </c>
      <c r="G136" s="24">
        <v>2.4866130342169752</v>
      </c>
      <c r="H136" s="24">
        <v>1.2728032570262999</v>
      </c>
      <c r="I136" s="24">
        <v>0.13804958084777841</v>
      </c>
      <c r="J136" s="24">
        <v>0.57705303485754134</v>
      </c>
      <c r="K136" s="23">
        <v>30.9</v>
      </c>
      <c r="L136" s="3">
        <v>6</v>
      </c>
      <c r="M136" s="3">
        <v>1</v>
      </c>
      <c r="N136" s="9">
        <v>38511</v>
      </c>
      <c r="O136" s="4">
        <v>16</v>
      </c>
      <c r="Q136" s="2">
        <v>1</v>
      </c>
      <c r="S136" s="2">
        <v>1</v>
      </c>
    </row>
    <row r="137" spans="1:21" x14ac:dyDescent="0.2">
      <c r="A137" s="2" t="s">
        <v>815</v>
      </c>
      <c r="B137" s="5" t="str">
        <f>VLOOKUP(A137,surveySetup!A137:B468,2)</f>
        <v>H136</v>
      </c>
      <c r="C137" s="10">
        <v>3.29</v>
      </c>
      <c r="D137" s="8">
        <v>11.302607797620347</v>
      </c>
      <c r="E137" s="8">
        <v>22.61852979556329</v>
      </c>
      <c r="F137" s="24">
        <v>1.6640239670681407</v>
      </c>
      <c r="G137" s="24">
        <v>4.1800587943833429</v>
      </c>
      <c r="H137" s="24">
        <v>2.5390098747579195</v>
      </c>
      <c r="I137" s="24">
        <v>0.21028351030783027</v>
      </c>
      <c r="J137" s="24">
        <v>0.41203893036760303</v>
      </c>
      <c r="K137" s="23">
        <v>17.899999999999999</v>
      </c>
      <c r="L137" s="3">
        <v>3</v>
      </c>
      <c r="M137" s="3">
        <v>3</v>
      </c>
      <c r="N137" s="9">
        <v>38503</v>
      </c>
      <c r="O137" s="4">
        <v>8</v>
      </c>
      <c r="Q137" s="2">
        <v>2</v>
      </c>
    </row>
    <row r="138" spans="1:21" x14ac:dyDescent="0.2">
      <c r="A138" s="2" t="s">
        <v>816</v>
      </c>
      <c r="B138" s="5" t="str">
        <f>VLOOKUP(A138,surveySetup!A138:B469,2)</f>
        <v>H137</v>
      </c>
      <c r="C138" s="10">
        <v>2.98</v>
      </c>
      <c r="D138" s="8">
        <v>9.8409642203195062</v>
      </c>
      <c r="E138" s="8">
        <v>21.400608960417578</v>
      </c>
      <c r="F138" s="24">
        <v>1.501007265215526</v>
      </c>
      <c r="G138" s="24">
        <v>3.7604461065905013</v>
      </c>
      <c r="H138" s="24">
        <v>2.1342971313959289</v>
      </c>
      <c r="I138" s="24">
        <v>0.17086240067651168</v>
      </c>
      <c r="J138" s="24">
        <v>0.49938016194172824</v>
      </c>
      <c r="K138" s="23">
        <v>31.85</v>
      </c>
      <c r="L138" s="3">
        <v>4</v>
      </c>
      <c r="M138" s="3">
        <v>2.5</v>
      </c>
      <c r="N138" s="9">
        <v>38503</v>
      </c>
      <c r="O138" s="4">
        <v>8</v>
      </c>
      <c r="Q138" s="2">
        <v>2</v>
      </c>
    </row>
    <row r="139" spans="1:21" x14ac:dyDescent="0.2">
      <c r="A139" s="6" t="s">
        <v>817</v>
      </c>
      <c r="B139" s="5" t="str">
        <f>VLOOKUP(A139,surveySetup!A139:B470,2)</f>
        <v>H138</v>
      </c>
      <c r="C139" s="10"/>
      <c r="F139" s="24"/>
      <c r="G139" s="24"/>
      <c r="H139" s="24"/>
      <c r="I139" s="24"/>
      <c r="J139" s="24"/>
      <c r="K139" s="24"/>
      <c r="L139" s="7"/>
      <c r="M139" s="7"/>
      <c r="N139" s="7"/>
      <c r="O139" s="7"/>
    </row>
    <row r="140" spans="1:21" x14ac:dyDescent="0.2">
      <c r="A140" s="6" t="s">
        <v>818</v>
      </c>
      <c r="B140" s="5" t="str">
        <f>VLOOKUP(A140,surveySetup!A140:B471,2)</f>
        <v>H139</v>
      </c>
      <c r="C140" s="10"/>
      <c r="F140" s="24"/>
      <c r="G140" s="24"/>
      <c r="H140" s="24"/>
      <c r="I140" s="24"/>
      <c r="J140" s="24"/>
      <c r="K140" s="24"/>
      <c r="L140" s="7"/>
      <c r="M140" s="7"/>
      <c r="N140" s="7"/>
      <c r="O140" s="7"/>
    </row>
    <row r="141" spans="1:21" x14ac:dyDescent="0.2">
      <c r="A141" s="2" t="s">
        <v>819</v>
      </c>
      <c r="B141" s="5" t="str">
        <f>VLOOKUP(A141,surveySetup!A141:B472,2)</f>
        <v>H140</v>
      </c>
      <c r="C141" s="10">
        <v>3.2</v>
      </c>
      <c r="D141" s="8">
        <v>11.759426768175327</v>
      </c>
      <c r="E141" s="8">
        <v>26.098303610265333</v>
      </c>
      <c r="F141" s="24">
        <v>2.7104299854843568</v>
      </c>
      <c r="G141" s="24">
        <v>2.1123313522139391</v>
      </c>
      <c r="H141" s="24">
        <v>1.4605958538247092</v>
      </c>
      <c r="I141" s="24">
        <v>0.18293384229643003</v>
      </c>
      <c r="J141" s="24">
        <v>0.53194703444243885</v>
      </c>
      <c r="K141" s="23">
        <v>7.1</v>
      </c>
      <c r="L141" s="3">
        <v>0</v>
      </c>
      <c r="M141" s="3">
        <v>3</v>
      </c>
      <c r="N141" s="9">
        <v>38513</v>
      </c>
      <c r="O141" s="4">
        <v>18</v>
      </c>
      <c r="P141" s="2" t="s">
        <v>1047</v>
      </c>
      <c r="U141" s="2" t="s">
        <v>1046</v>
      </c>
    </row>
    <row r="142" spans="1:21" x14ac:dyDescent="0.2">
      <c r="A142" s="2" t="s">
        <v>820</v>
      </c>
      <c r="B142" s="5" t="str">
        <f>VLOOKUP(A142,surveySetup!A142:B473,2)</f>
        <v>H141</v>
      </c>
      <c r="C142" s="10">
        <v>3.4649999999999999</v>
      </c>
      <c r="D142" s="8">
        <v>7.7780660494643818</v>
      </c>
      <c r="E142" s="8">
        <v>11.526750761200525</v>
      </c>
      <c r="F142" s="24">
        <v>2.2965730065403078</v>
      </c>
      <c r="G142" s="24">
        <v>2.4765804772734543</v>
      </c>
      <c r="H142" s="24">
        <v>1.5507043508781757</v>
      </c>
      <c r="I142" s="24">
        <v>0.13328305186437284</v>
      </c>
      <c r="J142" s="24">
        <v>0.57775466834466882</v>
      </c>
      <c r="K142" s="23">
        <v>22.3</v>
      </c>
      <c r="L142" s="3">
        <v>1</v>
      </c>
      <c r="M142" s="3">
        <v>4</v>
      </c>
      <c r="N142" s="9">
        <v>38513</v>
      </c>
      <c r="O142" s="4">
        <v>18</v>
      </c>
      <c r="Q142" s="2">
        <v>2</v>
      </c>
    </row>
    <row r="143" spans="1:21" x14ac:dyDescent="0.2">
      <c r="A143" s="6" t="s">
        <v>821</v>
      </c>
      <c r="B143" s="5" t="str">
        <f>VLOOKUP(A143,surveySetup!A143:B474,2)</f>
        <v>H142</v>
      </c>
      <c r="C143" s="10">
        <v>4.6900000000000004</v>
      </c>
      <c r="D143" s="8">
        <v>11.473886841445481</v>
      </c>
      <c r="F143" s="24">
        <v>5.3856923282508484</v>
      </c>
      <c r="G143" s="24">
        <v>2.6100053698048296</v>
      </c>
      <c r="H143" s="24">
        <v>2.4657759341958694</v>
      </c>
      <c r="I143" s="24">
        <v>0.2061917805737378</v>
      </c>
      <c r="J143" s="24">
        <v>0.59803572508780678</v>
      </c>
      <c r="K143" s="23">
        <v>13.7</v>
      </c>
      <c r="L143" s="3">
        <v>1</v>
      </c>
      <c r="M143" s="3">
        <v>2.5</v>
      </c>
      <c r="N143" s="9">
        <v>38519</v>
      </c>
      <c r="O143" s="4">
        <v>24</v>
      </c>
      <c r="Q143" s="2">
        <v>2</v>
      </c>
    </row>
    <row r="144" spans="1:21" x14ac:dyDescent="0.2">
      <c r="A144" s="6" t="s">
        <v>822</v>
      </c>
      <c r="B144" s="5" t="str">
        <f>VLOOKUP(A144,surveySetup!A144:B475,2)</f>
        <v>H143</v>
      </c>
      <c r="C144" s="10">
        <v>3.395</v>
      </c>
      <c r="D144" s="8">
        <v>8.3253954681016431</v>
      </c>
      <c r="F144" s="24">
        <v>2.1508162530322648</v>
      </c>
      <c r="G144" s="24">
        <v>2.5253221656512648</v>
      </c>
      <c r="H144" s="24">
        <v>1.7860237845080664</v>
      </c>
      <c r="I144" s="24">
        <v>0.14395624283509262</v>
      </c>
      <c r="J144" s="24">
        <v>0.38103450666201955</v>
      </c>
      <c r="K144" s="23">
        <v>10.35</v>
      </c>
      <c r="L144" s="3">
        <v>3</v>
      </c>
      <c r="M144" s="3">
        <v>1.5</v>
      </c>
      <c r="N144" s="9">
        <v>38519</v>
      </c>
      <c r="O144" s="4">
        <v>24</v>
      </c>
      <c r="Q144" s="2">
        <v>2</v>
      </c>
    </row>
    <row r="145" spans="1:21" x14ac:dyDescent="0.2">
      <c r="A145" s="6" t="s">
        <v>823</v>
      </c>
      <c r="B145" s="5" t="str">
        <f>VLOOKUP(A145,surveySetup!A145:B476,2)</f>
        <v>H144</v>
      </c>
      <c r="C145" s="10"/>
      <c r="F145" s="24"/>
      <c r="G145" s="24"/>
      <c r="H145" s="24"/>
      <c r="I145" s="24"/>
      <c r="J145" s="24"/>
      <c r="K145" s="24"/>
      <c r="L145" s="7"/>
      <c r="M145" s="7"/>
      <c r="N145" s="7"/>
      <c r="O145" s="7"/>
    </row>
    <row r="146" spans="1:21" x14ac:dyDescent="0.2">
      <c r="A146" s="2" t="s">
        <v>824</v>
      </c>
      <c r="B146" s="5" t="str">
        <f>VLOOKUP(A146,surveySetup!A146:B477,2)</f>
        <v>H145</v>
      </c>
      <c r="C146" s="10">
        <v>3.21</v>
      </c>
      <c r="D146" s="8">
        <v>8.8717173758293431</v>
      </c>
      <c r="E146" s="8">
        <v>17.529360591561552</v>
      </c>
      <c r="F146" s="24">
        <v>1.8462153159572974</v>
      </c>
      <c r="G146" s="24">
        <v>2.8555860455342819</v>
      </c>
      <c r="H146" s="24">
        <v>1.4371179311196873</v>
      </c>
      <c r="I146" s="24">
        <v>0.16119201910384923</v>
      </c>
      <c r="J146" s="24">
        <v>0.42147032948877305</v>
      </c>
      <c r="K146" s="23">
        <v>15.85</v>
      </c>
      <c r="L146" s="3">
        <v>8</v>
      </c>
      <c r="M146" s="3">
        <v>3</v>
      </c>
      <c r="N146" s="9">
        <v>38511</v>
      </c>
      <c r="O146" s="4">
        <v>16</v>
      </c>
      <c r="Q146" s="2">
        <v>2</v>
      </c>
    </row>
    <row r="147" spans="1:21" x14ac:dyDescent="0.2">
      <c r="A147" s="2" t="s">
        <v>825</v>
      </c>
      <c r="B147" s="5" t="str">
        <f>VLOOKUP(A147,surveySetup!A147:B478,2)</f>
        <v>H146</v>
      </c>
      <c r="C147" s="10">
        <v>3.26</v>
      </c>
      <c r="D147" s="8">
        <v>6.3980566883937717</v>
      </c>
      <c r="E147" s="8">
        <v>11.17877337973032</v>
      </c>
      <c r="F147" s="24">
        <v>1.6120315419233839</v>
      </c>
      <c r="G147" s="24">
        <v>5.1731325810784119</v>
      </c>
      <c r="H147" s="24">
        <v>2.9226147731790704</v>
      </c>
      <c r="I147" s="24">
        <v>0.1920833886093376</v>
      </c>
      <c r="J147" s="24">
        <v>0.40462286524142066</v>
      </c>
      <c r="K147" s="23">
        <v>15.2</v>
      </c>
      <c r="L147" s="3">
        <v>11</v>
      </c>
      <c r="M147" s="3">
        <v>1</v>
      </c>
      <c r="N147" s="9">
        <v>38511</v>
      </c>
      <c r="O147" s="4">
        <v>16</v>
      </c>
      <c r="P147" s="2" t="s">
        <v>1054</v>
      </c>
      <c r="Q147" s="2">
        <v>1</v>
      </c>
    </row>
    <row r="148" spans="1:21" x14ac:dyDescent="0.2">
      <c r="A148" s="6" t="s">
        <v>826</v>
      </c>
      <c r="B148" s="5" t="str">
        <f>VLOOKUP(A148,surveySetup!A148:B479,2)</f>
        <v>H147</v>
      </c>
      <c r="C148" s="10"/>
      <c r="F148" s="24"/>
      <c r="G148" s="24"/>
      <c r="H148" s="24"/>
      <c r="I148" s="24"/>
      <c r="J148" s="24"/>
      <c r="K148" s="24"/>
      <c r="L148" s="7"/>
      <c r="M148" s="7"/>
      <c r="N148" s="7"/>
      <c r="O148" s="7"/>
    </row>
    <row r="149" spans="1:21" x14ac:dyDescent="0.2">
      <c r="A149" s="2" t="s">
        <v>827</v>
      </c>
      <c r="B149" s="5" t="str">
        <f>VLOOKUP(A149,surveySetup!A149:B480,2)</f>
        <v>H148</v>
      </c>
      <c r="C149" s="10">
        <v>4.09</v>
      </c>
      <c r="D149" s="8">
        <v>6.665784868371623</v>
      </c>
      <c r="E149" s="8">
        <v>14.049586776859504</v>
      </c>
      <c r="F149" s="24">
        <v>2.5501473029312751</v>
      </c>
      <c r="G149" s="24">
        <v>3.7232872318745014</v>
      </c>
      <c r="H149" s="24">
        <v>2.5039545421135458</v>
      </c>
      <c r="I149" s="24">
        <v>0.15921496508665337</v>
      </c>
      <c r="J149" s="24">
        <v>0.40836966344920317</v>
      </c>
      <c r="K149" s="23">
        <v>35.549999999999997</v>
      </c>
      <c r="L149" s="3">
        <v>3</v>
      </c>
      <c r="M149" s="3">
        <v>1</v>
      </c>
      <c r="N149" s="9">
        <v>38503</v>
      </c>
      <c r="O149" s="4">
        <v>8</v>
      </c>
      <c r="Q149" s="2">
        <v>2</v>
      </c>
    </row>
    <row r="150" spans="1:21" x14ac:dyDescent="0.2">
      <c r="A150" s="6" t="s">
        <v>828</v>
      </c>
      <c r="B150" s="5" t="str">
        <f>VLOOKUP(A150,surveySetup!A150:B481,2)</f>
        <v>H149</v>
      </c>
      <c r="C150" s="10"/>
      <c r="F150" s="24"/>
      <c r="G150" s="24"/>
      <c r="H150" s="24"/>
      <c r="I150" s="24"/>
      <c r="J150" s="24"/>
      <c r="K150" s="24"/>
      <c r="L150" s="7"/>
      <c r="M150" s="7"/>
      <c r="N150" s="7"/>
      <c r="O150" s="7"/>
    </row>
    <row r="151" spans="1:21" x14ac:dyDescent="0.2">
      <c r="A151" s="6" t="s">
        <v>829</v>
      </c>
      <c r="B151" s="5" t="str">
        <f>VLOOKUP(A151,surveySetup!A151:B482,2)</f>
        <v>H150</v>
      </c>
      <c r="C151" s="10"/>
      <c r="F151" s="24"/>
      <c r="G151" s="24"/>
      <c r="H151" s="24"/>
      <c r="I151" s="24"/>
      <c r="J151" s="24"/>
      <c r="K151" s="24"/>
      <c r="L151" s="7"/>
      <c r="M151" s="7"/>
      <c r="N151" s="7"/>
      <c r="O151" s="7"/>
    </row>
    <row r="152" spans="1:21" x14ac:dyDescent="0.2">
      <c r="A152" s="6" t="s">
        <v>830</v>
      </c>
      <c r="B152" s="5" t="str">
        <f>VLOOKUP(A152,surveySetup!A152:B483,2)</f>
        <v>H151</v>
      </c>
      <c r="C152" s="10"/>
      <c r="F152" s="24"/>
      <c r="G152" s="24"/>
      <c r="H152" s="24"/>
      <c r="I152" s="24"/>
      <c r="J152" s="24"/>
      <c r="K152" s="24"/>
      <c r="L152" s="7"/>
      <c r="M152" s="7"/>
      <c r="N152" s="7"/>
      <c r="O152" s="7"/>
    </row>
    <row r="153" spans="1:21" x14ac:dyDescent="0.2">
      <c r="A153" s="2" t="s">
        <v>831</v>
      </c>
      <c r="B153" s="5" t="str">
        <f>VLOOKUP(A153,surveySetup!A153:B484,2)</f>
        <v>H152</v>
      </c>
      <c r="C153" s="10">
        <v>4.5199999999999996</v>
      </c>
      <c r="D153" s="8">
        <v>10.460880311072035</v>
      </c>
      <c r="E153" s="8">
        <v>26.402783819051766</v>
      </c>
      <c r="F153" s="24">
        <v>3.352792232714942</v>
      </c>
      <c r="G153" s="24">
        <v>3.8512524043217633</v>
      </c>
      <c r="H153" s="24">
        <v>2.4755130417634152</v>
      </c>
      <c r="I153" s="24">
        <v>0.21051738947536405</v>
      </c>
      <c r="J153" s="24">
        <v>0.41913986897546385</v>
      </c>
      <c r="K153" s="23">
        <v>14.25</v>
      </c>
      <c r="L153" s="3">
        <v>5</v>
      </c>
      <c r="M153" s="3">
        <v>1.5</v>
      </c>
      <c r="N153" s="9">
        <v>38519</v>
      </c>
      <c r="O153" s="4">
        <v>24</v>
      </c>
      <c r="Q153" s="2">
        <v>2</v>
      </c>
    </row>
    <row r="154" spans="1:21" x14ac:dyDescent="0.2">
      <c r="A154" s="6" t="s">
        <v>832</v>
      </c>
      <c r="B154" s="5" t="str">
        <f>VLOOKUP(A154,surveySetup!A154:B485,2)</f>
        <v>H153</v>
      </c>
      <c r="C154" s="10"/>
      <c r="F154" s="24"/>
      <c r="G154" s="24"/>
      <c r="H154" s="24"/>
      <c r="I154" s="24"/>
      <c r="J154" s="24"/>
      <c r="K154" s="24"/>
      <c r="L154" s="7"/>
      <c r="M154" s="7"/>
      <c r="N154" s="7"/>
      <c r="O154" s="7"/>
    </row>
    <row r="155" spans="1:21" x14ac:dyDescent="0.2">
      <c r="A155" s="6" t="s">
        <v>833</v>
      </c>
      <c r="B155" s="5" t="str">
        <f>VLOOKUP(A155,surveySetup!A155:B486,2)</f>
        <v>H154</v>
      </c>
      <c r="C155" s="10"/>
      <c r="F155" s="24"/>
      <c r="G155" s="24"/>
      <c r="H155" s="24"/>
      <c r="I155" s="24"/>
      <c r="J155" s="24"/>
      <c r="K155" s="24"/>
      <c r="L155" s="7"/>
      <c r="M155" s="7"/>
      <c r="N155" s="7"/>
      <c r="O155" s="7"/>
    </row>
    <row r="156" spans="1:21" x14ac:dyDescent="0.2">
      <c r="A156" s="2" t="s">
        <v>834</v>
      </c>
      <c r="B156" s="5" t="str">
        <f>VLOOKUP(A156,surveySetup!A156:B487,2)</f>
        <v>H155</v>
      </c>
      <c r="C156" s="10">
        <v>3.26</v>
      </c>
      <c r="D156" s="8">
        <v>13.008289187392915</v>
      </c>
      <c r="E156" s="8">
        <v>24.793388429752071</v>
      </c>
      <c r="F156" s="25">
        <v>1.8205925318097438</v>
      </c>
      <c r="G156" s="25">
        <v>3.5070095658051015</v>
      </c>
      <c r="H156" s="25">
        <v>1.8577837097107168</v>
      </c>
      <c r="I156" s="25">
        <v>0.18797276876393376</v>
      </c>
      <c r="J156" s="25">
        <v>0.61770470706820135</v>
      </c>
      <c r="K156" s="23">
        <v>19.399999999999999</v>
      </c>
      <c r="L156" s="3">
        <v>4</v>
      </c>
      <c r="M156" s="3">
        <v>4</v>
      </c>
      <c r="N156" s="9">
        <v>38511</v>
      </c>
      <c r="O156" s="4">
        <v>16</v>
      </c>
      <c r="Q156" s="2">
        <v>2</v>
      </c>
    </row>
    <row r="157" spans="1:21" x14ac:dyDescent="0.2">
      <c r="A157" s="2" t="s">
        <v>835</v>
      </c>
      <c r="B157" s="5" t="str">
        <f>VLOOKUP(A157,surveySetup!A157:B488,2)</f>
        <v>H156</v>
      </c>
      <c r="C157" s="10">
        <v>3.12</v>
      </c>
      <c r="D157" s="8">
        <v>12.366980490126664</v>
      </c>
      <c r="E157" s="8">
        <v>24.140930839495436</v>
      </c>
      <c r="F157" s="24">
        <v>1.7985761269030971</v>
      </c>
      <c r="G157" s="24">
        <v>3.921892370613187</v>
      </c>
      <c r="H157" s="24">
        <v>2.0855695936879122</v>
      </c>
      <c r="I157" s="24">
        <v>0.16294990212487515</v>
      </c>
      <c r="J157" s="24">
        <v>0.59414262243356664</v>
      </c>
      <c r="K157" s="23">
        <v>12.9</v>
      </c>
      <c r="L157" s="3">
        <v>1</v>
      </c>
      <c r="M157" s="3">
        <v>1</v>
      </c>
      <c r="N157" s="9">
        <v>38511</v>
      </c>
      <c r="O157" s="4">
        <v>16</v>
      </c>
      <c r="P157" s="2" t="s">
        <v>1058</v>
      </c>
    </row>
    <row r="158" spans="1:21" x14ac:dyDescent="0.2">
      <c r="A158" s="2" t="s">
        <v>836</v>
      </c>
      <c r="B158" s="5" t="str">
        <f>VLOOKUP(A158,surveySetup!A158:B489,2)</f>
        <v>H157</v>
      </c>
      <c r="C158" s="10">
        <v>3.415</v>
      </c>
      <c r="D158" s="8">
        <v>12.428629909461591</v>
      </c>
      <c r="E158" s="8">
        <v>26.228795128316662</v>
      </c>
      <c r="F158" s="24">
        <v>2.2216529486602683</v>
      </c>
      <c r="G158" s="24">
        <v>2.9410389938832235</v>
      </c>
      <c r="H158" s="24">
        <v>1.7760247088532297</v>
      </c>
      <c r="I158" s="24">
        <v>0.15928494640671867</v>
      </c>
      <c r="J158" s="24">
        <v>0.43384867528654275</v>
      </c>
      <c r="K158" s="23">
        <v>28.1</v>
      </c>
      <c r="L158" s="3">
        <v>2</v>
      </c>
      <c r="M158" s="3">
        <v>1.5</v>
      </c>
      <c r="N158" s="9">
        <v>38503</v>
      </c>
      <c r="O158" s="4">
        <v>8</v>
      </c>
      <c r="Q158" s="2">
        <v>2</v>
      </c>
    </row>
    <row r="159" spans="1:21" x14ac:dyDescent="0.2">
      <c r="A159" s="2" t="s">
        <v>837</v>
      </c>
      <c r="B159" s="5" t="str">
        <f>VLOOKUP(A159,surveySetup!A159:B490,2)</f>
        <v>H158</v>
      </c>
      <c r="C159" s="10">
        <v>3.19</v>
      </c>
      <c r="D159" s="8">
        <v>9.4252565137464295</v>
      </c>
      <c r="E159" s="8">
        <v>22.792518486298395</v>
      </c>
      <c r="F159" s="24">
        <v>2.0972820671148096</v>
      </c>
      <c r="G159" s="24">
        <v>3.8555317129778746</v>
      </c>
      <c r="H159" s="24">
        <v>2.5565908912517434</v>
      </c>
      <c r="I159" s="24">
        <v>0.21256549008072553</v>
      </c>
      <c r="J159" s="24">
        <v>0.85850651744369144</v>
      </c>
      <c r="K159" s="23">
        <v>17.75</v>
      </c>
      <c r="L159" s="3">
        <v>2</v>
      </c>
      <c r="M159" s="3">
        <v>7</v>
      </c>
      <c r="N159" s="9">
        <v>38519</v>
      </c>
      <c r="O159" s="4">
        <v>24</v>
      </c>
      <c r="P159" s="2" t="s">
        <v>1058</v>
      </c>
      <c r="U159" s="2" t="s">
        <v>1046</v>
      </c>
    </row>
    <row r="160" spans="1:21" x14ac:dyDescent="0.2">
      <c r="A160" s="6" t="s">
        <v>838</v>
      </c>
      <c r="B160" s="5" t="str">
        <f>VLOOKUP(A160,surveySetup!A160:B491,2)</f>
        <v>H159</v>
      </c>
      <c r="C160" s="10">
        <v>3.33</v>
      </c>
      <c r="D160" s="8">
        <v>8.2715135870068721</v>
      </c>
      <c r="E160" s="8">
        <v>20.574162679425836</v>
      </c>
      <c r="F160" s="24">
        <v>2.9553912356716565</v>
      </c>
      <c r="G160" s="24">
        <v>4.192947624552894</v>
      </c>
      <c r="H160" s="24">
        <v>2.7003160332155685</v>
      </c>
      <c r="I160" s="24">
        <v>0.19377499176347307</v>
      </c>
      <c r="J160" s="24">
        <v>0.83158102645009979</v>
      </c>
      <c r="K160" s="23">
        <v>11.8</v>
      </c>
      <c r="L160" s="3">
        <v>2</v>
      </c>
      <c r="M160" s="3">
        <v>2.5</v>
      </c>
      <c r="N160" s="9">
        <v>38519</v>
      </c>
      <c r="O160" s="4">
        <v>24</v>
      </c>
      <c r="Q160" s="2">
        <v>2</v>
      </c>
    </row>
    <row r="161" spans="1:20" x14ac:dyDescent="0.2">
      <c r="A161" s="2" t="s">
        <v>839</v>
      </c>
      <c r="B161" s="5" t="str">
        <f>VLOOKUP(A161,surveySetup!A161:B492,2)</f>
        <v>H160</v>
      </c>
      <c r="C161" s="10">
        <v>5.1950000000000003</v>
      </c>
      <c r="D161" s="8">
        <v>8.7286082231924169</v>
      </c>
      <c r="E161" s="8">
        <v>20.095693779904309</v>
      </c>
      <c r="F161" s="24">
        <v>4.307706390687251</v>
      </c>
      <c r="G161" s="24">
        <v>2.930111967810757</v>
      </c>
      <c r="H161" s="24">
        <v>2.0891835715089644</v>
      </c>
      <c r="I161" s="24">
        <v>0.14568057350199204</v>
      </c>
      <c r="J161" s="24">
        <v>0.41146057870677294</v>
      </c>
      <c r="K161" s="23">
        <v>16.2</v>
      </c>
      <c r="L161" s="3">
        <v>3</v>
      </c>
      <c r="M161" s="3">
        <v>0.5</v>
      </c>
      <c r="N161" s="9">
        <v>38511</v>
      </c>
      <c r="O161" s="4">
        <v>16</v>
      </c>
      <c r="Q161" s="2">
        <v>1</v>
      </c>
      <c r="S161" s="2">
        <v>1</v>
      </c>
      <c r="T161" s="2" t="s">
        <v>1065</v>
      </c>
    </row>
    <row r="162" spans="1:20" x14ac:dyDescent="0.2">
      <c r="A162" s="6" t="s">
        <v>840</v>
      </c>
      <c r="B162" s="5" t="str">
        <f>VLOOKUP(A162,surveySetup!A162:B493,2)</f>
        <v>H161</v>
      </c>
      <c r="C162" s="10"/>
      <c r="F162" s="24"/>
      <c r="G162" s="24"/>
      <c r="H162" s="24"/>
      <c r="I162" s="24"/>
      <c r="J162" s="24"/>
      <c r="K162" s="24"/>
      <c r="L162" s="7"/>
      <c r="M162" s="7"/>
      <c r="N162" s="7"/>
      <c r="O162" s="7"/>
    </row>
    <row r="163" spans="1:20" x14ac:dyDescent="0.2">
      <c r="A163" s="6" t="s">
        <v>841</v>
      </c>
      <c r="B163" s="5" t="str">
        <f>VLOOKUP(A163,surveySetup!A163:B494,2)</f>
        <v>H162</v>
      </c>
      <c r="C163" s="10"/>
      <c r="F163" s="24"/>
      <c r="G163" s="24"/>
      <c r="H163" s="24"/>
      <c r="I163" s="24"/>
      <c r="J163" s="24"/>
      <c r="K163" s="24"/>
      <c r="L163" s="7"/>
      <c r="M163" s="7"/>
      <c r="N163" s="7"/>
      <c r="O163" s="7"/>
    </row>
    <row r="164" spans="1:20" x14ac:dyDescent="0.2">
      <c r="A164" s="6" t="s">
        <v>842</v>
      </c>
      <c r="B164" s="5" t="str">
        <f>VLOOKUP(A164,surveySetup!A164:B495,2)</f>
        <v>H163</v>
      </c>
      <c r="C164" s="10"/>
      <c r="F164" s="24"/>
      <c r="G164" s="24"/>
      <c r="H164" s="24"/>
      <c r="I164" s="24"/>
      <c r="J164" s="24"/>
      <c r="K164" s="24"/>
      <c r="L164" s="7"/>
      <c r="M164" s="7"/>
      <c r="N164" s="7"/>
      <c r="O164" s="7"/>
    </row>
    <row r="165" spans="1:20" x14ac:dyDescent="0.2">
      <c r="A165" s="6" t="s">
        <v>843</v>
      </c>
      <c r="B165" s="5" t="str">
        <f>VLOOKUP(A165,surveySetup!A165:B496,2)</f>
        <v>H164</v>
      </c>
      <c r="C165" s="10"/>
      <c r="F165" s="24"/>
      <c r="G165" s="24"/>
      <c r="H165" s="24"/>
      <c r="I165" s="24"/>
      <c r="J165" s="24"/>
      <c r="K165" s="24"/>
      <c r="L165" s="7"/>
      <c r="M165" s="7"/>
      <c r="N165" s="7"/>
      <c r="O165" s="7"/>
    </row>
    <row r="166" spans="1:20" x14ac:dyDescent="0.2">
      <c r="A166" s="2" t="s">
        <v>844</v>
      </c>
      <c r="B166" s="5" t="str">
        <f>VLOOKUP(A166,surveySetup!A166:B497,2)</f>
        <v>H165</v>
      </c>
      <c r="C166" s="10">
        <v>6.34</v>
      </c>
      <c r="D166" s="8">
        <v>22.947458157931518</v>
      </c>
      <c r="E166" s="8">
        <v>61.765985210961297</v>
      </c>
      <c r="F166" s="25">
        <v>18.219857507885305</v>
      </c>
      <c r="G166" s="24">
        <v>2.8334862762793707</v>
      </c>
      <c r="H166" s="24">
        <v>2.9750991868170051</v>
      </c>
      <c r="I166" s="24">
        <v>0.18486186562425327</v>
      </c>
      <c r="J166" s="24">
        <v>0.80964974453853056</v>
      </c>
      <c r="K166" s="23">
        <v>30.65</v>
      </c>
      <c r="L166" s="3">
        <v>12</v>
      </c>
      <c r="M166" s="3">
        <v>0.5</v>
      </c>
      <c r="N166" s="9">
        <v>38511</v>
      </c>
      <c r="O166" s="4">
        <v>16</v>
      </c>
      <c r="Q166" s="2">
        <v>1</v>
      </c>
      <c r="S166" s="2">
        <v>1</v>
      </c>
    </row>
    <row r="167" spans="1:20" x14ac:dyDescent="0.2">
      <c r="A167" s="2" t="s">
        <v>845</v>
      </c>
      <c r="B167" s="5" t="str">
        <f>VLOOKUP(A167,surveySetup!A167:B498,2)</f>
        <v>H166</v>
      </c>
      <c r="C167" s="10">
        <v>6.4550000000000001</v>
      </c>
      <c r="D167" s="8">
        <v>10.601407789864684</v>
      </c>
      <c r="E167" s="8">
        <v>28.751631143975644</v>
      </c>
      <c r="F167" s="25">
        <v>17.759268958874674</v>
      </c>
      <c r="G167" s="24">
        <v>2.8115294749970019</v>
      </c>
      <c r="H167" s="24">
        <v>2.522417025579653</v>
      </c>
      <c r="I167" s="24">
        <v>0.24499113871277237</v>
      </c>
      <c r="J167" s="24">
        <v>0.54146687399720173</v>
      </c>
      <c r="K167" s="23">
        <v>10.6</v>
      </c>
      <c r="L167" s="3">
        <v>5</v>
      </c>
      <c r="M167" s="3">
        <v>2</v>
      </c>
      <c r="N167" s="9">
        <v>38511</v>
      </c>
      <c r="O167" s="4">
        <v>16</v>
      </c>
      <c r="Q167" s="2">
        <v>2</v>
      </c>
    </row>
    <row r="168" spans="1:20" x14ac:dyDescent="0.2">
      <c r="A168" s="2" t="s">
        <v>846</v>
      </c>
      <c r="B168" s="5" t="str">
        <f>VLOOKUP(A168,surveySetup!A168:B499,2)</f>
        <v>H167</v>
      </c>
      <c r="C168" s="10">
        <v>3.68</v>
      </c>
      <c r="D168" s="8">
        <v>21.585755444668525</v>
      </c>
      <c r="E168" s="8">
        <v>44.36711613745107</v>
      </c>
      <c r="F168" s="25">
        <v>4.0672511351969085</v>
      </c>
      <c r="G168" s="25">
        <v>2.3374942402505523</v>
      </c>
      <c r="H168" s="25">
        <v>1.8397124764507455</v>
      </c>
      <c r="I168" s="25">
        <v>0.35186901684559135</v>
      </c>
      <c r="J168" s="25">
        <v>0.48287006998352622</v>
      </c>
      <c r="K168" s="23">
        <v>10.55</v>
      </c>
      <c r="L168" s="3">
        <v>3</v>
      </c>
      <c r="M168" s="3">
        <v>1.5</v>
      </c>
      <c r="N168" s="9">
        <v>38511</v>
      </c>
      <c r="O168" s="4">
        <v>16</v>
      </c>
      <c r="P168" s="2" t="s">
        <v>1058</v>
      </c>
    </row>
    <row r="169" spans="1:20" x14ac:dyDescent="0.2">
      <c r="A169" s="2" t="s">
        <v>847</v>
      </c>
      <c r="B169" s="5" t="str">
        <f>VLOOKUP(A169,surveySetup!A169:B500,2)</f>
        <v>H168</v>
      </c>
      <c r="C169" s="10">
        <v>3.2349999999999999</v>
      </c>
      <c r="D169" s="8">
        <v>15.226245356487517</v>
      </c>
      <c r="E169" s="8">
        <v>30.969986950848199</v>
      </c>
      <c r="F169" s="24">
        <v>2.0849808910989012</v>
      </c>
      <c r="G169" s="24">
        <v>4.1010932605454551</v>
      </c>
      <c r="H169" s="24">
        <v>2.030463823788212</v>
      </c>
      <c r="I169" s="24">
        <v>0.17637609421978023</v>
      </c>
      <c r="J169" s="24">
        <v>0.46411693129070947</v>
      </c>
      <c r="K169" s="23">
        <v>35.4</v>
      </c>
      <c r="L169" s="3">
        <v>0</v>
      </c>
      <c r="M169" s="3">
        <v>2.5</v>
      </c>
      <c r="N169" s="9">
        <v>38503</v>
      </c>
      <c r="O169" s="4">
        <v>8</v>
      </c>
      <c r="Q169" s="2">
        <v>2</v>
      </c>
    </row>
    <row r="170" spans="1:20" x14ac:dyDescent="0.2">
      <c r="A170" s="6" t="s">
        <v>848</v>
      </c>
      <c r="B170" s="5" t="str">
        <f>VLOOKUP(A170,surveySetup!A170:B501,2)</f>
        <v>H169</v>
      </c>
      <c r="C170" s="10"/>
      <c r="F170" s="24"/>
      <c r="G170" s="24"/>
      <c r="H170" s="24"/>
      <c r="I170" s="24"/>
      <c r="J170" s="24"/>
      <c r="K170" s="24"/>
      <c r="L170" s="7"/>
      <c r="M170" s="7"/>
      <c r="N170" s="7"/>
      <c r="O170" s="7"/>
    </row>
    <row r="171" spans="1:20" x14ac:dyDescent="0.2">
      <c r="A171" s="2" t="s">
        <v>849</v>
      </c>
      <c r="B171" s="5" t="str">
        <f>VLOOKUP(A171,surveySetup!A171:B502,2)</f>
        <v>R1</v>
      </c>
      <c r="C171" s="10">
        <v>3.625</v>
      </c>
      <c r="D171" s="8">
        <v>1.6398814346782817</v>
      </c>
      <c r="E171" s="8">
        <v>5.9591126576772524</v>
      </c>
      <c r="F171" s="24">
        <v>1.169638535040902</v>
      </c>
      <c r="G171" s="24">
        <v>1.2828223637547289</v>
      </c>
      <c r="H171" s="24">
        <v>0.74625118129888268</v>
      </c>
      <c r="I171" s="24">
        <v>9.0498336600159615E-2</v>
      </c>
      <c r="J171" s="24">
        <v>0.32008278955107738</v>
      </c>
      <c r="K171" s="23">
        <v>9</v>
      </c>
      <c r="L171" s="3">
        <v>25</v>
      </c>
      <c r="M171" s="3">
        <v>0.5</v>
      </c>
      <c r="N171" s="9">
        <v>38497</v>
      </c>
      <c r="O171" s="4">
        <v>2</v>
      </c>
      <c r="P171" s="2" t="s">
        <v>1066</v>
      </c>
    </row>
    <row r="172" spans="1:20" x14ac:dyDescent="0.2">
      <c r="A172" s="2" t="s">
        <v>850</v>
      </c>
      <c r="B172" s="5" t="str">
        <f>VLOOKUP(A172,surveySetup!A172:B503,2)</f>
        <v>R2</v>
      </c>
      <c r="C172" s="10">
        <v>5.2149999999999999</v>
      </c>
      <c r="D172" s="8">
        <v>6.6591798013580554</v>
      </c>
      <c r="E172" s="8">
        <v>13.962592431491954</v>
      </c>
      <c r="F172" s="24">
        <v>3.3609061690153474</v>
      </c>
      <c r="G172" s="24">
        <v>1.8078549599421965</v>
      </c>
      <c r="H172" s="24">
        <v>1.3563583412517441</v>
      </c>
      <c r="I172" s="24">
        <v>8.8657627570261091E-2</v>
      </c>
      <c r="J172" s="24">
        <v>0.39937703709587402</v>
      </c>
      <c r="K172" s="23">
        <v>13.2</v>
      </c>
      <c r="L172" s="3">
        <v>17</v>
      </c>
      <c r="M172" s="3">
        <v>0.5</v>
      </c>
      <c r="N172" s="9">
        <v>38497</v>
      </c>
      <c r="O172" s="4">
        <v>2</v>
      </c>
      <c r="T172" s="2" t="s">
        <v>1067</v>
      </c>
    </row>
    <row r="173" spans="1:20" x14ac:dyDescent="0.2">
      <c r="A173" s="6" t="s">
        <v>851</v>
      </c>
      <c r="B173" s="5" t="str">
        <f>VLOOKUP(A173,surveySetup!A173:B504,2)</f>
        <v>R3</v>
      </c>
      <c r="C173" s="10"/>
      <c r="F173" s="24"/>
      <c r="G173" s="24"/>
      <c r="H173" s="24"/>
      <c r="I173" s="24"/>
      <c r="J173" s="24"/>
      <c r="K173" s="24"/>
      <c r="L173" s="7"/>
      <c r="M173" s="7"/>
      <c r="N173" s="7"/>
      <c r="O173" s="7"/>
    </row>
    <row r="174" spans="1:20" x14ac:dyDescent="0.2">
      <c r="A174" s="6" t="s">
        <v>852</v>
      </c>
      <c r="B174" s="5" t="str">
        <f>VLOOKUP(A174,surveySetup!A174:B505,2)</f>
        <v>R4</v>
      </c>
      <c r="C174" s="10">
        <v>4.38</v>
      </c>
      <c r="D174" s="8">
        <v>16.334997379048396</v>
      </c>
      <c r="E174" s="8">
        <v>26.620269682470642</v>
      </c>
      <c r="F174" s="24">
        <v>3.9513949333729999</v>
      </c>
      <c r="G174" s="24">
        <v>1.7202691016184002</v>
      </c>
      <c r="H174" s="24">
        <v>1.3152022522511</v>
      </c>
      <c r="I174" s="24">
        <v>0.23117748819099998</v>
      </c>
      <c r="J174" s="24">
        <v>0.51524966448299991</v>
      </c>
      <c r="K174" s="23">
        <v>23.4</v>
      </c>
      <c r="L174" s="3">
        <v>4</v>
      </c>
      <c r="M174" s="3">
        <v>0.5</v>
      </c>
      <c r="N174" s="9">
        <v>38504</v>
      </c>
      <c r="O174" s="4">
        <v>9</v>
      </c>
      <c r="R174" s="2">
        <v>1</v>
      </c>
      <c r="T174" s="2" t="s">
        <v>1067</v>
      </c>
    </row>
    <row r="175" spans="1:20" x14ac:dyDescent="0.2">
      <c r="A175" s="6" t="s">
        <v>853</v>
      </c>
      <c r="B175" s="5" t="str">
        <f>VLOOKUP(A175,surveySetup!A175:B506,2)</f>
        <v>R5</v>
      </c>
      <c r="C175" s="10"/>
      <c r="F175" s="24"/>
      <c r="G175" s="24"/>
      <c r="H175" s="24"/>
      <c r="I175" s="24"/>
      <c r="J175" s="24"/>
      <c r="K175" s="24"/>
      <c r="L175" s="7"/>
      <c r="M175" s="7"/>
      <c r="N175" s="7"/>
      <c r="O175" s="7"/>
    </row>
    <row r="176" spans="1:20" x14ac:dyDescent="0.2">
      <c r="A176" s="6" t="s">
        <v>854</v>
      </c>
      <c r="B176" s="5" t="str">
        <f>VLOOKUP(A176,surveySetup!A176:B507,2)</f>
        <v>R6</v>
      </c>
      <c r="C176" s="10"/>
      <c r="F176" s="24"/>
      <c r="G176" s="24"/>
      <c r="H176" s="24"/>
      <c r="I176" s="24"/>
      <c r="J176" s="24"/>
      <c r="K176" s="24"/>
      <c r="L176" s="7"/>
      <c r="M176" s="7"/>
      <c r="N176" s="7"/>
      <c r="O176" s="7"/>
    </row>
    <row r="177" spans="1:21" x14ac:dyDescent="0.2">
      <c r="A177" s="2" t="s">
        <v>855</v>
      </c>
      <c r="B177" s="5" t="str">
        <f>VLOOKUP(A177,surveySetup!A177:B508,2)</f>
        <v>R7</v>
      </c>
      <c r="C177" s="10">
        <v>3.7450000000000001</v>
      </c>
      <c r="D177" s="8">
        <v>19.730245947962914</v>
      </c>
      <c r="E177" s="8">
        <v>19.747716398434104</v>
      </c>
      <c r="F177" s="24">
        <v>2.1295958480288175</v>
      </c>
      <c r="G177" s="24">
        <v>1.681914194089454</v>
      </c>
      <c r="H177" s="24">
        <v>1.0734360462997801</v>
      </c>
      <c r="I177" s="24">
        <v>0.10867322462277366</v>
      </c>
      <c r="J177" s="24">
        <v>0.42275424087932756</v>
      </c>
      <c r="K177" s="23">
        <v>11.9</v>
      </c>
      <c r="L177" s="3">
        <v>1</v>
      </c>
      <c r="M177" s="3">
        <v>2</v>
      </c>
      <c r="N177" s="9">
        <v>38497</v>
      </c>
      <c r="O177" s="4">
        <v>2</v>
      </c>
      <c r="Q177" s="2">
        <v>1</v>
      </c>
      <c r="T177" s="2" t="s">
        <v>1062</v>
      </c>
    </row>
    <row r="178" spans="1:21" x14ac:dyDescent="0.2">
      <c r="A178" s="6" t="s">
        <v>856</v>
      </c>
      <c r="B178" s="5" t="str">
        <f>VLOOKUP(A178,surveySetup!A178:B509,2)</f>
        <v>R8</v>
      </c>
      <c r="C178" s="10">
        <v>3.665</v>
      </c>
      <c r="D178" s="8">
        <v>8.9470802055429228</v>
      </c>
      <c r="F178" s="24">
        <v>3.9058559927287253</v>
      </c>
      <c r="G178" s="24">
        <v>2.2054595154764285</v>
      </c>
      <c r="H178" s="24">
        <v>2.227937109707351</v>
      </c>
      <c r="I178" s="24">
        <v>0.22070543121554134</v>
      </c>
      <c r="J178" s="24">
        <v>0.45189690402966437</v>
      </c>
      <c r="K178" s="23">
        <v>13.8</v>
      </c>
      <c r="L178" s="3">
        <v>1</v>
      </c>
      <c r="M178" s="3">
        <v>2</v>
      </c>
      <c r="N178" s="9">
        <v>38504</v>
      </c>
      <c r="O178" s="4">
        <v>9</v>
      </c>
      <c r="P178" s="2" t="s">
        <v>1054</v>
      </c>
      <c r="Q178" s="2">
        <v>1</v>
      </c>
    </row>
    <row r="179" spans="1:21" x14ac:dyDescent="0.2">
      <c r="A179" s="2" t="s">
        <v>857</v>
      </c>
      <c r="B179" s="5" t="str">
        <f>VLOOKUP(A179,surveySetup!A179:B510,2)</f>
        <v>R9</v>
      </c>
      <c r="C179" s="10">
        <v>3.5350000000000001</v>
      </c>
      <c r="D179" s="8">
        <v>9.2996984043513393</v>
      </c>
      <c r="E179" s="8">
        <v>25.489343192692477</v>
      </c>
      <c r="F179" s="24">
        <v>3.3719497307791944</v>
      </c>
      <c r="G179" s="24">
        <v>3.4780600265284973</v>
      </c>
      <c r="H179" s="24">
        <v>2.9655341549598444</v>
      </c>
      <c r="I179" s="24">
        <v>0.18793829784874452</v>
      </c>
      <c r="J179" s="24">
        <v>0.66402271151056202</v>
      </c>
      <c r="K179" s="23">
        <v>28.45</v>
      </c>
      <c r="L179" s="3">
        <v>2</v>
      </c>
      <c r="M179" s="3">
        <v>1</v>
      </c>
      <c r="N179" s="9">
        <v>38504</v>
      </c>
      <c r="O179" s="4">
        <v>9</v>
      </c>
      <c r="R179" s="2">
        <v>2</v>
      </c>
    </row>
    <row r="180" spans="1:21" x14ac:dyDescent="0.2">
      <c r="A180" s="2" t="s">
        <v>858</v>
      </c>
      <c r="B180" s="5" t="str">
        <f>VLOOKUP(A180,surveySetup!A180:B511,2)</f>
        <v>R10</v>
      </c>
      <c r="C180" s="10">
        <v>6.05</v>
      </c>
      <c r="D180" s="8">
        <v>28.401095654976103</v>
      </c>
      <c r="E180" s="8">
        <v>74.815137016093956</v>
      </c>
      <c r="F180" s="25">
        <v>17.131250858600755</v>
      </c>
      <c r="G180" s="24">
        <v>3.2327137837083906</v>
      </c>
      <c r="H180" s="24">
        <v>2.9633655597687856</v>
      </c>
      <c r="I180" s="24">
        <v>0.40706776149890361</v>
      </c>
      <c r="J180" s="24">
        <v>0.78290366935897926</v>
      </c>
      <c r="K180" s="23">
        <v>35.450000000000003</v>
      </c>
      <c r="L180" s="3">
        <v>15</v>
      </c>
      <c r="M180" s="3">
        <v>0.5</v>
      </c>
      <c r="N180" s="9">
        <v>38506</v>
      </c>
      <c r="O180" s="4">
        <v>11</v>
      </c>
      <c r="S180" s="2">
        <v>1</v>
      </c>
      <c r="T180" s="2" t="s">
        <v>1053</v>
      </c>
    </row>
    <row r="181" spans="1:21" x14ac:dyDescent="0.2">
      <c r="A181" s="2" t="s">
        <v>859</v>
      </c>
      <c r="B181" s="5" t="str">
        <f>VLOOKUP(A181,surveySetup!A181:B512,2)</f>
        <v>R11</v>
      </c>
      <c r="C181" s="10">
        <v>5.3550000000000004</v>
      </c>
      <c r="D181" s="8">
        <v>6.3414760783411932</v>
      </c>
      <c r="E181" s="8">
        <v>17.007394519356247</v>
      </c>
      <c r="F181" s="24">
        <v>4.2158871534316855</v>
      </c>
      <c r="G181" s="24">
        <v>2.9466971365483094</v>
      </c>
      <c r="H181" s="24">
        <v>2.2108073539417883</v>
      </c>
      <c r="I181" s="24">
        <v>0.23527423897079414</v>
      </c>
      <c r="J181" s="24">
        <v>0.55781424283296654</v>
      </c>
      <c r="K181" s="23">
        <v>31.55</v>
      </c>
      <c r="L181" s="3">
        <v>7</v>
      </c>
      <c r="M181" s="3">
        <v>0.5</v>
      </c>
      <c r="N181" s="9">
        <v>38506</v>
      </c>
      <c r="O181" s="4">
        <v>11</v>
      </c>
      <c r="R181" s="2">
        <v>2</v>
      </c>
    </row>
    <row r="182" spans="1:21" x14ac:dyDescent="0.2">
      <c r="A182" s="6" t="s">
        <v>860</v>
      </c>
      <c r="B182" s="5" t="str">
        <f>VLOOKUP(A182,surveySetup!A182:B513,2)</f>
        <v>R12</v>
      </c>
      <c r="C182" s="10"/>
      <c r="F182" s="24"/>
      <c r="G182" s="24"/>
      <c r="H182" s="24"/>
      <c r="I182" s="24"/>
      <c r="J182" s="24"/>
      <c r="K182" s="24"/>
      <c r="L182" s="7"/>
      <c r="M182" s="7"/>
      <c r="N182" s="7"/>
      <c r="O182" s="7"/>
    </row>
    <row r="183" spans="1:21" x14ac:dyDescent="0.2">
      <c r="A183" s="6" t="s">
        <v>861</v>
      </c>
      <c r="B183" s="5" t="str">
        <f>VLOOKUP(A183,surveySetup!A183:B514,2)</f>
        <v>R13</v>
      </c>
      <c r="C183" s="10"/>
      <c r="F183" s="24"/>
      <c r="G183" s="24"/>
      <c r="H183" s="24"/>
      <c r="I183" s="24"/>
      <c r="J183" s="24"/>
      <c r="K183" s="24"/>
      <c r="L183" s="7"/>
      <c r="M183" s="7"/>
      <c r="N183" s="7"/>
      <c r="O183" s="7"/>
    </row>
    <row r="184" spans="1:21" x14ac:dyDescent="0.2">
      <c r="A184" s="2" t="s">
        <v>862</v>
      </c>
      <c r="B184" s="5" t="str">
        <f>VLOOKUP(A184,surveySetup!A184:B515,2)</f>
        <v>R14</v>
      </c>
      <c r="C184" s="10">
        <v>5.29</v>
      </c>
      <c r="D184" s="8">
        <v>11.292670576932217</v>
      </c>
      <c r="E184" s="8">
        <v>24.271422357546761</v>
      </c>
      <c r="F184" s="24">
        <v>4.641875926553543</v>
      </c>
      <c r="G184" s="24">
        <v>2.3181363148099123</v>
      </c>
      <c r="H184" s="24">
        <v>1.6526070406757565</v>
      </c>
      <c r="I184" s="24">
        <v>0.13630250261046978</v>
      </c>
      <c r="J184" s="24">
        <v>0.46394240304976114</v>
      </c>
      <c r="K184" s="23">
        <v>10.5</v>
      </c>
      <c r="L184" s="3">
        <v>13</v>
      </c>
      <c r="M184" s="3">
        <v>2</v>
      </c>
      <c r="N184" s="9">
        <v>38497</v>
      </c>
      <c r="O184" s="4">
        <v>2</v>
      </c>
      <c r="Q184" s="2">
        <v>1</v>
      </c>
      <c r="R184" s="2">
        <v>1</v>
      </c>
      <c r="T184" s="2" t="s">
        <v>1068</v>
      </c>
      <c r="U184" s="2" t="s">
        <v>1046</v>
      </c>
    </row>
    <row r="185" spans="1:21" x14ac:dyDescent="0.2">
      <c r="A185" s="2" t="s">
        <v>863</v>
      </c>
      <c r="B185" s="5" t="str">
        <f>VLOOKUP(A185,surveySetup!A185:B516,2)</f>
        <v>R15</v>
      </c>
      <c r="C185" s="10">
        <v>3.4350000000000001</v>
      </c>
      <c r="D185" s="8">
        <v>5.5426564420495037</v>
      </c>
      <c r="E185" s="8">
        <v>12.135711178773381</v>
      </c>
      <c r="F185" s="24">
        <v>1.5937310771828879</v>
      </c>
      <c r="G185" s="24">
        <v>2.1604727064469484</v>
      </c>
      <c r="H185" s="24">
        <v>1.4279936977313525</v>
      </c>
      <c r="I185" s="24">
        <v>0.10407093533905067</v>
      </c>
      <c r="J185" s="24">
        <v>0.38349514698643794</v>
      </c>
      <c r="K185" s="23">
        <v>10.25</v>
      </c>
      <c r="L185" s="3">
        <v>6</v>
      </c>
      <c r="M185" s="3">
        <v>1</v>
      </c>
      <c r="N185" s="9">
        <v>38497</v>
      </c>
      <c r="O185" s="4">
        <v>2</v>
      </c>
      <c r="Q185" s="2">
        <v>1</v>
      </c>
      <c r="S185" s="2">
        <v>1</v>
      </c>
    </row>
    <row r="186" spans="1:21" x14ac:dyDescent="0.2">
      <c r="A186" s="2" t="s">
        <v>864</v>
      </c>
      <c r="B186" s="5" t="str">
        <f>VLOOKUP(A186,surveySetup!A186:B517,2)</f>
        <v>R16</v>
      </c>
      <c r="C186" s="10">
        <v>3.76</v>
      </c>
      <c r="D186" s="8">
        <v>6.5810567142011456</v>
      </c>
      <c r="E186" s="8">
        <v>14.658547194432364</v>
      </c>
      <c r="F186" s="24">
        <v>2.2432720367714802</v>
      </c>
      <c r="G186" s="24">
        <v>2.1525322460394554</v>
      </c>
      <c r="H186" s="24">
        <v>1.4855075618255558</v>
      </c>
      <c r="I186" s="24">
        <v>0.12219518629381131</v>
      </c>
      <c r="J186" s="24">
        <v>0.53202835521179648</v>
      </c>
      <c r="K186" s="23">
        <v>9.6999999999999993</v>
      </c>
      <c r="L186" s="3">
        <v>2</v>
      </c>
      <c r="M186" s="3">
        <v>2.5</v>
      </c>
      <c r="N186" s="9">
        <v>38504</v>
      </c>
      <c r="O186" s="4">
        <v>9</v>
      </c>
      <c r="Q186" s="2">
        <v>1</v>
      </c>
      <c r="T186" s="2" t="s">
        <v>1053</v>
      </c>
    </row>
    <row r="187" spans="1:21" x14ac:dyDescent="0.2">
      <c r="A187" s="6" t="s">
        <v>865</v>
      </c>
      <c r="B187" s="5" t="str">
        <f>VLOOKUP(A187,surveySetup!A187:B518,2)</f>
        <v>R17</v>
      </c>
      <c r="C187" s="10"/>
      <c r="F187" s="24"/>
      <c r="G187" s="24"/>
      <c r="H187" s="24"/>
      <c r="I187" s="24"/>
      <c r="J187" s="24"/>
      <c r="K187" s="23">
        <v>13.25</v>
      </c>
      <c r="L187" s="3">
        <v>3</v>
      </c>
      <c r="M187" s="3">
        <v>2</v>
      </c>
      <c r="N187" s="9">
        <v>38504</v>
      </c>
      <c r="O187" s="4">
        <v>9</v>
      </c>
      <c r="Q187" s="2">
        <v>2</v>
      </c>
    </row>
    <row r="188" spans="1:21" x14ac:dyDescent="0.2">
      <c r="A188" s="6" t="s">
        <v>866</v>
      </c>
      <c r="B188" s="5" t="str">
        <f>VLOOKUP(A188,surveySetup!A188:B519,2)</f>
        <v>R18</v>
      </c>
      <c r="C188" s="10"/>
      <c r="F188" s="24"/>
      <c r="G188" s="24"/>
      <c r="H188" s="24"/>
      <c r="I188" s="24"/>
      <c r="J188" s="24"/>
      <c r="K188" s="24"/>
      <c r="L188" s="7"/>
      <c r="M188" s="7"/>
      <c r="N188" s="7"/>
      <c r="O188" s="7"/>
    </row>
    <row r="189" spans="1:21" x14ac:dyDescent="0.2">
      <c r="A189" s="6" t="s">
        <v>867</v>
      </c>
      <c r="B189" s="5" t="str">
        <f>VLOOKUP(A189,surveySetup!A189:B520,2)</f>
        <v>R19</v>
      </c>
      <c r="C189" s="10"/>
      <c r="F189" s="24"/>
      <c r="G189" s="24"/>
      <c r="H189" s="24"/>
      <c r="I189" s="24"/>
      <c r="J189" s="24"/>
      <c r="K189" s="24"/>
      <c r="L189" s="7"/>
      <c r="M189" s="7"/>
      <c r="N189" s="7"/>
      <c r="O189" s="7"/>
    </row>
    <row r="190" spans="1:21" x14ac:dyDescent="0.2">
      <c r="A190" s="6" t="s">
        <v>868</v>
      </c>
      <c r="B190" s="5" t="str">
        <f>VLOOKUP(A190,surveySetup!A190:B521,2)</f>
        <v>R20</v>
      </c>
      <c r="C190" s="10"/>
      <c r="F190" s="24"/>
      <c r="G190" s="24"/>
      <c r="H190" s="24"/>
      <c r="I190" s="24"/>
      <c r="J190" s="24"/>
      <c r="K190" s="24"/>
      <c r="L190" s="7"/>
      <c r="M190" s="7"/>
      <c r="N190" s="7"/>
      <c r="O190" s="7"/>
    </row>
    <row r="191" spans="1:21" x14ac:dyDescent="0.2">
      <c r="A191" s="6" t="s">
        <v>869</v>
      </c>
      <c r="B191" s="5" t="str">
        <f>VLOOKUP(A191,surveySetup!A191:B522,2)</f>
        <v>R21</v>
      </c>
      <c r="C191" s="10">
        <v>4.0999999999999996</v>
      </c>
      <c r="D191" s="8">
        <v>7.0643604692564281</v>
      </c>
      <c r="E191" s="8">
        <v>16.485428447150937</v>
      </c>
      <c r="F191" s="24">
        <v>2.6062508496911732</v>
      </c>
      <c r="G191" s="24">
        <v>2.8982688482715684</v>
      </c>
      <c r="H191" s="24">
        <v>2.1523890388912132</v>
      </c>
      <c r="I191" s="24">
        <v>0.18940953509962138</v>
      </c>
      <c r="J191" s="24">
        <v>0.40359123751195458</v>
      </c>
      <c r="K191" s="23">
        <v>20.05</v>
      </c>
      <c r="L191" s="3">
        <v>23</v>
      </c>
      <c r="M191" s="3">
        <v>1</v>
      </c>
      <c r="N191" s="9">
        <v>38504</v>
      </c>
      <c r="O191" s="4">
        <v>9</v>
      </c>
      <c r="Q191" s="2">
        <v>1</v>
      </c>
      <c r="T191" s="2" t="s">
        <v>1053</v>
      </c>
    </row>
    <row r="192" spans="1:21" x14ac:dyDescent="0.2">
      <c r="A192" s="6" t="s">
        <v>870</v>
      </c>
      <c r="B192" s="5" t="str">
        <f>VLOOKUP(A192,surveySetup!A192:B523,2)</f>
        <v>R22</v>
      </c>
      <c r="C192" s="10">
        <v>5.29</v>
      </c>
      <c r="D192" s="8">
        <v>8.2436838170314282</v>
      </c>
      <c r="E192" s="8">
        <v>45.672031317964333</v>
      </c>
      <c r="F192" s="24">
        <v>5.7801035671369911</v>
      </c>
      <c r="G192" s="24">
        <v>3.4962232864029641</v>
      </c>
      <c r="H192" s="24">
        <v>3.0476390108972558</v>
      </c>
      <c r="I192" s="24">
        <v>0.20520297020528741</v>
      </c>
      <c r="J192" s="24">
        <v>0.4872581548197476</v>
      </c>
      <c r="K192" s="23">
        <v>46.7</v>
      </c>
      <c r="L192" s="3">
        <v>25</v>
      </c>
      <c r="M192" s="3">
        <v>1.5</v>
      </c>
      <c r="N192" s="9">
        <v>38512</v>
      </c>
      <c r="O192" s="4">
        <v>17</v>
      </c>
      <c r="Q192" s="2">
        <v>1</v>
      </c>
      <c r="S192" s="2">
        <v>1</v>
      </c>
    </row>
    <row r="193" spans="1:20" x14ac:dyDescent="0.2">
      <c r="A193" s="2" t="s">
        <v>871</v>
      </c>
      <c r="B193" s="5" t="str">
        <f>VLOOKUP(A193,surveySetup!A193:B524,2)</f>
        <v>R23</v>
      </c>
      <c r="C193" s="10">
        <v>3.64</v>
      </c>
      <c r="D193" s="8">
        <v>6.8091385547152292</v>
      </c>
      <c r="E193" s="8">
        <v>13.440626359286648</v>
      </c>
      <c r="F193" s="24">
        <v>2.2374797176875498</v>
      </c>
      <c r="G193" s="24">
        <v>2.6198093932781323</v>
      </c>
      <c r="H193" s="24">
        <v>1.9796780514445333</v>
      </c>
      <c r="I193" s="24">
        <v>0.17764792833798884</v>
      </c>
      <c r="J193" s="24">
        <v>0.44017197850957707</v>
      </c>
      <c r="K193" s="23">
        <v>29</v>
      </c>
      <c r="L193" s="3">
        <v>6</v>
      </c>
      <c r="M193" s="3">
        <v>1.5</v>
      </c>
      <c r="N193" s="9">
        <v>38506</v>
      </c>
      <c r="O193" s="4">
        <v>11</v>
      </c>
      <c r="R193" s="2">
        <v>1</v>
      </c>
      <c r="S193" s="2">
        <v>1</v>
      </c>
    </row>
    <row r="194" spans="1:20" x14ac:dyDescent="0.2">
      <c r="A194" s="6" t="s">
        <v>872</v>
      </c>
      <c r="B194" s="5" t="str">
        <f>VLOOKUP(A194,surveySetup!A194:B525,2)</f>
        <v>R24</v>
      </c>
      <c r="C194" s="10"/>
      <c r="F194" s="24"/>
      <c r="G194" s="24"/>
      <c r="H194" s="24"/>
      <c r="I194" s="24"/>
      <c r="J194" s="24"/>
      <c r="K194" s="24"/>
      <c r="L194" s="7"/>
      <c r="M194" s="7"/>
      <c r="N194" s="7"/>
      <c r="O194" s="7"/>
    </row>
    <row r="195" spans="1:20" x14ac:dyDescent="0.2">
      <c r="A195" s="6" t="s">
        <v>873</v>
      </c>
      <c r="B195" s="5" t="str">
        <f>VLOOKUP(A195,surveySetup!A195:B526,2)</f>
        <v>R25</v>
      </c>
      <c r="C195" s="10"/>
      <c r="F195" s="24"/>
      <c r="G195" s="24"/>
      <c r="H195" s="24"/>
      <c r="I195" s="24"/>
      <c r="J195" s="24"/>
      <c r="K195" s="24"/>
      <c r="L195" s="7"/>
      <c r="M195" s="7"/>
      <c r="N195" s="7"/>
      <c r="O195" s="7"/>
    </row>
    <row r="196" spans="1:20" x14ac:dyDescent="0.2">
      <c r="A196" s="2" t="s">
        <v>874</v>
      </c>
      <c r="B196" s="5" t="str">
        <f>VLOOKUP(A196,surveySetup!A196:B527,2)</f>
        <v>R26</v>
      </c>
      <c r="C196" s="10">
        <v>4.3600000000000003</v>
      </c>
      <c r="D196" s="8">
        <v>4.487717218712568</v>
      </c>
      <c r="E196" s="8">
        <v>11.961722488038278</v>
      </c>
      <c r="F196" s="24">
        <v>2.202502818472333</v>
      </c>
      <c r="G196" s="24">
        <v>2.1161359495630969</v>
      </c>
      <c r="H196" s="24">
        <v>1.5446389684225719</v>
      </c>
      <c r="I196" s="24">
        <v>0.13722402928244426</v>
      </c>
      <c r="J196" s="24">
        <v>0.17417973276711782</v>
      </c>
      <c r="K196" s="23">
        <v>11.55</v>
      </c>
      <c r="L196" s="3">
        <v>2</v>
      </c>
      <c r="M196" s="3">
        <v>2.5</v>
      </c>
      <c r="N196" s="9">
        <v>38517</v>
      </c>
      <c r="O196" s="4">
        <v>22</v>
      </c>
      <c r="Q196" s="2">
        <v>2</v>
      </c>
    </row>
    <row r="197" spans="1:20" x14ac:dyDescent="0.2">
      <c r="A197" s="2" t="s">
        <v>875</v>
      </c>
      <c r="B197" s="5" t="str">
        <f>VLOOKUP(A197,surveySetup!A197:B528,2)</f>
        <v>R27</v>
      </c>
      <c r="C197" s="10">
        <v>3.71</v>
      </c>
      <c r="D197" s="8">
        <v>11.561425763159267</v>
      </c>
      <c r="E197" s="8">
        <v>22.22705524140931</v>
      </c>
      <c r="F197" s="24">
        <v>2.5508043993294636</v>
      </c>
      <c r="G197" s="24">
        <v>2.348242452586069</v>
      </c>
      <c r="H197" s="24">
        <v>1.967603616811149</v>
      </c>
      <c r="I197" s="24">
        <v>0.16693056016913529</v>
      </c>
      <c r="J197" s="24">
        <v>0.2973742621817454</v>
      </c>
      <c r="K197" s="23">
        <v>11.9</v>
      </c>
      <c r="L197" s="3">
        <v>6</v>
      </c>
      <c r="M197" s="3">
        <v>1.5</v>
      </c>
      <c r="N197" s="9">
        <v>38517</v>
      </c>
      <c r="O197" s="4">
        <v>22</v>
      </c>
      <c r="P197" s="2" t="s">
        <v>1049</v>
      </c>
      <c r="Q197" s="2">
        <v>1</v>
      </c>
    </row>
    <row r="198" spans="1:20" x14ac:dyDescent="0.2">
      <c r="A198" s="2" t="s">
        <v>876</v>
      </c>
      <c r="B198" s="5" t="str">
        <f>VLOOKUP(A198,surveySetup!A198:B529,2)</f>
        <v>R28</v>
      </c>
      <c r="C198" s="10">
        <v>3.6549999999999998</v>
      </c>
      <c r="D198" s="8">
        <v>5.9853220384246288</v>
      </c>
      <c r="E198" s="8">
        <v>12.527185732927363</v>
      </c>
      <c r="F198" s="24">
        <v>2.2647398123996423</v>
      </c>
      <c r="G198" s="24">
        <v>2.5978687818213433</v>
      </c>
      <c r="H198" s="24">
        <v>2.0440724066822336</v>
      </c>
      <c r="I198" s="24">
        <v>0.19344353026430844</v>
      </c>
      <c r="J198" s="24">
        <v>0.32805273698131954</v>
      </c>
      <c r="K198" s="23">
        <v>7.35</v>
      </c>
      <c r="L198" s="3">
        <v>2</v>
      </c>
      <c r="M198" s="3">
        <v>1.5</v>
      </c>
      <c r="N198" s="9">
        <v>38497</v>
      </c>
      <c r="O198" s="4">
        <v>2</v>
      </c>
      <c r="Q198" s="2">
        <v>2</v>
      </c>
    </row>
    <row r="199" spans="1:20" x14ac:dyDescent="0.2">
      <c r="A199" s="2" t="s">
        <v>877</v>
      </c>
      <c r="B199" s="5" t="str">
        <f>VLOOKUP(A199,surveySetup!A199:B530,2)</f>
        <v>R29</v>
      </c>
      <c r="C199" s="10">
        <v>3.335</v>
      </c>
      <c r="D199" s="8">
        <v>8.9109715392305304</v>
      </c>
      <c r="E199" s="8">
        <v>16.441931274467159</v>
      </c>
      <c r="F199" s="24">
        <v>1.794449823383707</v>
      </c>
      <c r="G199" s="24">
        <v>1.6636703366970975</v>
      </c>
      <c r="H199" s="24">
        <v>1.0403434131645317</v>
      </c>
      <c r="I199" s="24">
        <v>9.447263315452363E-2</v>
      </c>
      <c r="J199" s="24">
        <v>0.47876113965772621</v>
      </c>
      <c r="K199" s="23">
        <v>18.25</v>
      </c>
      <c r="L199" s="3">
        <v>5</v>
      </c>
      <c r="M199" s="3">
        <v>2</v>
      </c>
      <c r="N199" s="9">
        <v>38497</v>
      </c>
      <c r="O199" s="4">
        <v>2</v>
      </c>
      <c r="T199" s="2" t="s">
        <v>1043</v>
      </c>
    </row>
    <row r="200" spans="1:20" x14ac:dyDescent="0.2">
      <c r="A200" s="2" t="s">
        <v>878</v>
      </c>
      <c r="B200" s="5" t="str">
        <f>VLOOKUP(A200,surveySetup!A200:B531,2)</f>
        <v>R30</v>
      </c>
      <c r="C200" s="10">
        <v>3.0449999999999999</v>
      </c>
      <c r="D200" s="8">
        <v>7.2225533034710692</v>
      </c>
      <c r="E200" s="8">
        <v>13.005654632448893</v>
      </c>
      <c r="F200" s="24">
        <v>1.3846143849689379</v>
      </c>
      <c r="G200" s="24">
        <v>1.9578450040330662</v>
      </c>
      <c r="H200" s="24">
        <v>1.0636208046943887</v>
      </c>
      <c r="I200" s="24">
        <v>0.13264269955711422</v>
      </c>
      <c r="J200" s="24">
        <v>0.2609136028036072</v>
      </c>
      <c r="K200" s="23">
        <v>27</v>
      </c>
      <c r="L200" s="3">
        <v>3</v>
      </c>
      <c r="M200" s="3">
        <v>0.5</v>
      </c>
      <c r="N200" s="9">
        <v>38504</v>
      </c>
      <c r="O200" s="4">
        <v>9</v>
      </c>
      <c r="T200" s="2" t="s">
        <v>1043</v>
      </c>
    </row>
    <row r="201" spans="1:20" x14ac:dyDescent="0.2">
      <c r="A201" s="2" t="s">
        <v>879</v>
      </c>
      <c r="B201" s="5" t="str">
        <f>VLOOKUP(A201,surveySetup!A201:B532,2)</f>
        <v>R31</v>
      </c>
      <c r="C201" s="10">
        <v>3.56</v>
      </c>
      <c r="D201" s="8">
        <v>6.4726986428655655</v>
      </c>
      <c r="E201" s="8">
        <v>13.745106568073076</v>
      </c>
      <c r="F201" s="24">
        <v>2.1922660312387796</v>
      </c>
      <c r="G201" s="24">
        <v>2.0323851973818079</v>
      </c>
      <c r="H201" s="24">
        <v>1.7837435270686215</v>
      </c>
      <c r="I201" s="24">
        <v>0.17213312750149609</v>
      </c>
      <c r="J201" s="24">
        <v>0.23582868942200283</v>
      </c>
      <c r="K201" s="23">
        <v>6.35</v>
      </c>
      <c r="L201" s="3">
        <v>8</v>
      </c>
      <c r="M201" s="3">
        <v>1.5</v>
      </c>
      <c r="N201" s="9">
        <v>38504</v>
      </c>
      <c r="O201" s="4">
        <v>9</v>
      </c>
      <c r="Q201" s="2">
        <v>2</v>
      </c>
    </row>
    <row r="202" spans="1:20" x14ac:dyDescent="0.2">
      <c r="A202" s="2" t="s">
        <v>880</v>
      </c>
      <c r="B202" s="5" t="str">
        <f>VLOOKUP(A202,surveySetup!A202:B533,2)</f>
        <v>R32</v>
      </c>
      <c r="C202" s="10">
        <v>3.27</v>
      </c>
      <c r="D202" s="8">
        <v>7.5982533817730156</v>
      </c>
      <c r="E202" s="8">
        <v>15.658982166159202</v>
      </c>
      <c r="F202" s="24">
        <v>1.5385342185307018</v>
      </c>
      <c r="G202" s="24">
        <v>2.0068535197206936</v>
      </c>
      <c r="H202" s="24">
        <v>1.2406254348899521</v>
      </c>
      <c r="I202" s="24">
        <v>0.13333532219597288</v>
      </c>
      <c r="J202" s="24">
        <v>0.3773336624362042</v>
      </c>
      <c r="K202" s="23">
        <v>10.8</v>
      </c>
      <c r="L202" s="3">
        <v>9</v>
      </c>
      <c r="M202" s="3">
        <v>1</v>
      </c>
      <c r="N202" s="9">
        <v>38512</v>
      </c>
      <c r="O202" s="4">
        <v>17</v>
      </c>
      <c r="Q202" s="2">
        <v>2</v>
      </c>
    </row>
    <row r="203" spans="1:20" x14ac:dyDescent="0.2">
      <c r="A203" s="2" t="s">
        <v>881</v>
      </c>
      <c r="B203" s="5" t="str">
        <f>VLOOKUP(A203,surveySetup!A203:B534,2)</f>
        <v>R33</v>
      </c>
      <c r="C203" s="10">
        <v>7.1050000000000004</v>
      </c>
      <c r="D203" s="8">
        <v>11.902406363319752</v>
      </c>
      <c r="E203" s="8">
        <v>33.536320139190956</v>
      </c>
      <c r="F203" s="25">
        <v>30.310425114746579</v>
      </c>
      <c r="G203" s="25">
        <v>2.7807068434052944</v>
      </c>
      <c r="H203" s="25">
        <v>2.4506156011762359</v>
      </c>
      <c r="I203" s="25">
        <v>0.1959769344795457</v>
      </c>
      <c r="J203" s="25">
        <v>0.63183788642439997</v>
      </c>
      <c r="K203" s="23">
        <v>17.7</v>
      </c>
      <c r="L203" s="3">
        <v>2</v>
      </c>
      <c r="M203" s="3">
        <v>2</v>
      </c>
      <c r="N203" s="9">
        <v>38504</v>
      </c>
      <c r="O203" s="4">
        <v>9</v>
      </c>
      <c r="Q203" s="2">
        <v>2</v>
      </c>
    </row>
    <row r="204" spans="1:20" x14ac:dyDescent="0.2">
      <c r="A204" s="2" t="s">
        <v>882</v>
      </c>
      <c r="B204" s="5" t="str">
        <f>VLOOKUP(A204,surveySetup!A204:B535,2)</f>
        <v>R34</v>
      </c>
      <c r="C204" s="10">
        <v>3.85</v>
      </c>
      <c r="D204" s="8">
        <v>8.1467629597317668</v>
      </c>
      <c r="E204" s="8">
        <v>15.789473684210527</v>
      </c>
      <c r="F204" s="24">
        <v>2.5002490955098784</v>
      </c>
      <c r="G204" s="24">
        <v>2.3505828852255037</v>
      </c>
      <c r="H204" s="24">
        <v>2.0240886236998605</v>
      </c>
      <c r="I204" s="24">
        <v>0.17597196197166234</v>
      </c>
      <c r="J204" s="24">
        <v>0.35518192559848338</v>
      </c>
      <c r="K204" s="23">
        <v>8.4</v>
      </c>
      <c r="L204" s="3">
        <v>2</v>
      </c>
      <c r="M204" s="3">
        <v>2</v>
      </c>
      <c r="N204" s="9">
        <v>38512</v>
      </c>
      <c r="O204" s="4">
        <v>17</v>
      </c>
      <c r="Q204" s="2">
        <v>2</v>
      </c>
    </row>
    <row r="205" spans="1:20" x14ac:dyDescent="0.2">
      <c r="A205" s="2" t="s">
        <v>883</v>
      </c>
      <c r="B205" s="5" t="str">
        <f>VLOOKUP(A205,surveySetup!A205:B536,2)</f>
        <v>R35</v>
      </c>
      <c r="C205" s="10">
        <v>3.5649999999999999</v>
      </c>
      <c r="D205" s="8">
        <v>9.8068751958857483</v>
      </c>
      <c r="E205" s="8">
        <v>20.530665506742064</v>
      </c>
      <c r="F205" s="24">
        <v>2.6315321046223596</v>
      </c>
      <c r="G205" s="24">
        <v>2.5594471433090868</v>
      </c>
      <c r="H205" s="24">
        <v>1.8369001455609806</v>
      </c>
      <c r="I205" s="24">
        <v>0.16216940948385811</v>
      </c>
      <c r="J205" s="24">
        <v>0.42948994649063371</v>
      </c>
      <c r="K205" s="23">
        <v>32.75</v>
      </c>
      <c r="L205" s="3">
        <v>1</v>
      </c>
      <c r="M205" s="3">
        <v>1.5</v>
      </c>
      <c r="N205" s="9">
        <v>38506</v>
      </c>
      <c r="O205" s="4">
        <v>11</v>
      </c>
      <c r="P205" s="2" t="s">
        <v>1054</v>
      </c>
      <c r="Q205" s="2">
        <v>1</v>
      </c>
    </row>
    <row r="206" spans="1:20" x14ac:dyDescent="0.2">
      <c r="A206" s="6" t="s">
        <v>884</v>
      </c>
      <c r="B206" s="5" t="str">
        <f>VLOOKUP(A206,surveySetup!A206:B537,2)</f>
        <v>R36</v>
      </c>
      <c r="C206" s="10">
        <v>4.07</v>
      </c>
      <c r="D206" s="8">
        <v>6.6610436053780688</v>
      </c>
      <c r="E206" s="8">
        <v>15.093518921270121</v>
      </c>
      <c r="F206" s="24"/>
      <c r="G206" s="24"/>
      <c r="H206" s="24"/>
      <c r="I206" s="24"/>
      <c r="J206" s="24"/>
      <c r="K206" s="23">
        <v>7.35</v>
      </c>
      <c r="L206" s="3"/>
      <c r="M206" s="3"/>
      <c r="N206" s="9">
        <v>38520</v>
      </c>
      <c r="O206" s="4">
        <v>25</v>
      </c>
      <c r="Q206" s="2">
        <v>1</v>
      </c>
      <c r="R206" s="2">
        <v>1</v>
      </c>
    </row>
    <row r="207" spans="1:20" x14ac:dyDescent="0.2">
      <c r="A207" s="2" t="s">
        <v>885</v>
      </c>
      <c r="B207" s="5" t="str">
        <f>VLOOKUP(A207,surveySetup!A207:B538,2)</f>
        <v>R37</v>
      </c>
      <c r="C207" s="10">
        <v>3.38</v>
      </c>
      <c r="D207" s="8">
        <v>9.3160818308769677</v>
      </c>
      <c r="E207" s="8">
        <v>17.7903436276642</v>
      </c>
      <c r="F207" s="24">
        <v>1.7749662445009982</v>
      </c>
      <c r="G207" s="24">
        <v>1.9427999299461076</v>
      </c>
      <c r="H207" s="24">
        <v>1.3979068479161676</v>
      </c>
      <c r="I207" s="24">
        <v>0.13976099003393214</v>
      </c>
      <c r="J207" s="24">
        <v>0.32072066399401195</v>
      </c>
      <c r="K207" s="23">
        <v>15.75</v>
      </c>
      <c r="L207" s="3">
        <v>2</v>
      </c>
      <c r="M207" s="3">
        <v>2</v>
      </c>
      <c r="N207" s="9">
        <v>38520</v>
      </c>
      <c r="O207" s="4">
        <v>25</v>
      </c>
      <c r="T207" s="2" t="s">
        <v>1043</v>
      </c>
    </row>
    <row r="208" spans="1:20" x14ac:dyDescent="0.2">
      <c r="A208" s="2" t="s">
        <v>886</v>
      </c>
      <c r="B208" s="5" t="str">
        <f>VLOOKUP(A208,surveySetup!A208:B539,2)</f>
        <v>R38</v>
      </c>
      <c r="C208" s="10">
        <v>3.8450000000000002</v>
      </c>
      <c r="D208" s="8">
        <v>9.1660267728168741</v>
      </c>
      <c r="E208" s="8">
        <v>17.572857764245324</v>
      </c>
      <c r="F208" s="24">
        <v>2.4583226165903893</v>
      </c>
      <c r="G208" s="24">
        <v>2.3978208118969455</v>
      </c>
      <c r="H208" s="24">
        <v>1.6876643411984167</v>
      </c>
      <c r="I208" s="24">
        <v>0.16390683907062203</v>
      </c>
      <c r="J208" s="24">
        <v>0.31939213252227772</v>
      </c>
      <c r="K208" s="23">
        <v>10.25</v>
      </c>
      <c r="L208" s="3">
        <v>0</v>
      </c>
      <c r="M208" s="3">
        <v>3</v>
      </c>
      <c r="N208" s="9">
        <v>38520</v>
      </c>
      <c r="O208" s="4">
        <v>25</v>
      </c>
      <c r="Q208" s="2">
        <v>2</v>
      </c>
    </row>
    <row r="209" spans="1:20" x14ac:dyDescent="0.2">
      <c r="A209" s="2" t="s">
        <v>887</v>
      </c>
      <c r="B209" s="5" t="str">
        <f>VLOOKUP(A209,surveySetup!A209:B540,2)</f>
        <v>R39</v>
      </c>
      <c r="C209" s="10">
        <v>3.11</v>
      </c>
      <c r="D209" s="8">
        <v>9.8483795146413975</v>
      </c>
      <c r="E209" s="8">
        <v>18.877772944758593</v>
      </c>
      <c r="F209" s="24">
        <v>1.4615790002093301</v>
      </c>
      <c r="G209" s="24">
        <v>2.6051888315610046</v>
      </c>
      <c r="H209" s="24">
        <v>1.5467670751275917</v>
      </c>
      <c r="I209" s="24">
        <v>0.15467397564393939</v>
      </c>
      <c r="J209" s="24">
        <v>0.33987837854665071</v>
      </c>
      <c r="K209" s="23">
        <v>7.75</v>
      </c>
      <c r="L209" s="3">
        <v>0</v>
      </c>
      <c r="M209" s="3">
        <v>1</v>
      </c>
      <c r="N209" s="9">
        <v>38517</v>
      </c>
      <c r="O209" s="4">
        <v>22</v>
      </c>
      <c r="P209" s="2" t="s">
        <v>1047</v>
      </c>
    </row>
    <row r="210" spans="1:20" x14ac:dyDescent="0.2">
      <c r="A210" s="2" t="s">
        <v>888</v>
      </c>
      <c r="B210" s="5" t="str">
        <f>VLOOKUP(A210,surveySetup!A210:B541,2)</f>
        <v>R40</v>
      </c>
      <c r="C210" s="10">
        <v>5.9950000000000001</v>
      </c>
      <c r="D210" s="8">
        <v>69.264387620028117</v>
      </c>
      <c r="E210" s="8">
        <v>193.12744671596349</v>
      </c>
      <c r="F210" s="25">
        <v>46.243285852304773</v>
      </c>
      <c r="G210" s="25">
        <v>1.082203845525564</v>
      </c>
      <c r="H210" s="25">
        <v>2.4071808599000399</v>
      </c>
      <c r="I210" s="25">
        <v>0.21800589526847414</v>
      </c>
      <c r="J210" s="25">
        <v>1.214362587265029</v>
      </c>
      <c r="K210" s="23">
        <v>23.7</v>
      </c>
      <c r="L210" s="3">
        <v>8</v>
      </c>
      <c r="M210" s="3">
        <v>1</v>
      </c>
      <c r="N210" s="9">
        <v>38517</v>
      </c>
      <c r="O210" s="4">
        <v>22</v>
      </c>
      <c r="S210" s="2">
        <v>2</v>
      </c>
    </row>
    <row r="211" spans="1:20" x14ac:dyDescent="0.2">
      <c r="A211" s="6" t="s">
        <v>889</v>
      </c>
      <c r="B211" s="5" t="str">
        <f>VLOOKUP(A211,surveySetup!A211:B542,2)</f>
        <v>R41</v>
      </c>
      <c r="C211" s="10"/>
      <c r="F211" s="24"/>
      <c r="G211" s="24"/>
      <c r="H211" s="24"/>
      <c r="I211" s="24"/>
      <c r="J211" s="24"/>
      <c r="K211" s="24"/>
      <c r="L211" s="7"/>
      <c r="M211" s="7"/>
      <c r="N211" s="7"/>
      <c r="O211" s="7"/>
    </row>
    <row r="212" spans="1:20" x14ac:dyDescent="0.2">
      <c r="A212" s="6" t="s">
        <v>890</v>
      </c>
      <c r="B212" s="5" t="str">
        <f>VLOOKUP(A212,surveySetup!A212:B543,2)</f>
        <v>R42</v>
      </c>
      <c r="C212" s="10"/>
      <c r="F212" s="24"/>
      <c r="G212" s="24"/>
      <c r="H212" s="24"/>
      <c r="I212" s="24"/>
      <c r="J212" s="24"/>
      <c r="K212" s="24"/>
      <c r="L212" s="7"/>
      <c r="M212" s="7"/>
      <c r="N212" s="7"/>
      <c r="O212" s="7"/>
    </row>
    <row r="213" spans="1:20" x14ac:dyDescent="0.2">
      <c r="A213" s="2" t="s">
        <v>891</v>
      </c>
      <c r="B213" s="5" t="str">
        <f>VLOOKUP(A213,surveySetup!A213:B544,2)</f>
        <v>R43</v>
      </c>
      <c r="C213" s="10">
        <v>5.335</v>
      </c>
      <c r="D213" s="8">
        <v>11.633832574813088</v>
      </c>
      <c r="E213" s="8">
        <v>36.972596781209219</v>
      </c>
      <c r="F213" s="24">
        <v>7.4183503765790002</v>
      </c>
      <c r="G213" s="24">
        <v>5.82554866788404</v>
      </c>
      <c r="H213" s="24">
        <v>4.6822957409523802</v>
      </c>
      <c r="I213" s="24">
        <v>0.29800544059175132</v>
      </c>
      <c r="J213" s="24">
        <v>0.92575095144251851</v>
      </c>
      <c r="K213" s="23">
        <v>18.5</v>
      </c>
      <c r="L213" s="3">
        <v>6</v>
      </c>
      <c r="M213" s="3">
        <v>0.5</v>
      </c>
      <c r="N213" s="9">
        <v>38504</v>
      </c>
      <c r="O213" s="4">
        <v>9</v>
      </c>
      <c r="Q213" s="2">
        <v>1</v>
      </c>
      <c r="S213" s="2">
        <v>1</v>
      </c>
    </row>
    <row r="214" spans="1:20" x14ac:dyDescent="0.2">
      <c r="A214" s="6" t="s">
        <v>892</v>
      </c>
      <c r="B214" s="5" t="str">
        <f>VLOOKUP(A214,surveySetup!A214:B545,2)</f>
        <v>R44</v>
      </c>
      <c r="C214" s="10"/>
      <c r="F214" s="24"/>
      <c r="G214" s="24"/>
      <c r="H214" s="24"/>
      <c r="I214" s="24"/>
      <c r="J214" s="24"/>
      <c r="K214" s="24"/>
      <c r="L214" s="7"/>
      <c r="M214" s="7"/>
      <c r="N214" s="7"/>
      <c r="O214" s="7"/>
    </row>
    <row r="215" spans="1:20" x14ac:dyDescent="0.2">
      <c r="A215" s="6" t="s">
        <v>893</v>
      </c>
      <c r="B215" s="5" t="str">
        <f>VLOOKUP(A215,surveySetup!A215:B546,2)</f>
        <v>R45</v>
      </c>
      <c r="C215" s="10">
        <v>3.2149999999999999</v>
      </c>
      <c r="D215" s="8">
        <v>8.8675702054494216</v>
      </c>
      <c r="F215" s="24">
        <v>1.5596033283280351</v>
      </c>
      <c r="G215" s="24">
        <v>2.4035083287770718</v>
      </c>
      <c r="H215" s="24">
        <v>1.5737908368795948</v>
      </c>
      <c r="I215" s="24">
        <v>0.15455462791078881</v>
      </c>
      <c r="J215" s="24">
        <v>0.33026234362209422</v>
      </c>
      <c r="K215" s="23">
        <v>17.3</v>
      </c>
      <c r="L215" s="3">
        <v>25</v>
      </c>
      <c r="M215" s="3"/>
      <c r="N215" s="9">
        <v>38512</v>
      </c>
      <c r="O215" s="4">
        <v>17</v>
      </c>
      <c r="Q215" s="2">
        <v>2</v>
      </c>
    </row>
    <row r="216" spans="1:20" x14ac:dyDescent="0.2">
      <c r="A216" s="2" t="s">
        <v>894</v>
      </c>
      <c r="B216" s="5" t="str">
        <f>VLOOKUP(A216,surveySetup!A216:B547,2)</f>
        <v>R46</v>
      </c>
      <c r="C216" s="10">
        <v>3.33</v>
      </c>
      <c r="D216" s="8">
        <v>11.987498962338456</v>
      </c>
      <c r="E216" s="8">
        <v>23.879947803392781</v>
      </c>
      <c r="F216" s="24">
        <v>1.8576236664297157</v>
      </c>
      <c r="G216" s="24">
        <v>3.0134903974607523</v>
      </c>
      <c r="H216" s="24">
        <v>1.66973207076652</v>
      </c>
      <c r="I216" s="24">
        <v>0.17694069606227472</v>
      </c>
      <c r="J216" s="24">
        <v>0.40429736749699641</v>
      </c>
      <c r="K216" s="23">
        <v>8.25</v>
      </c>
      <c r="L216" s="3">
        <v>2</v>
      </c>
      <c r="M216" s="3">
        <v>2</v>
      </c>
      <c r="N216" s="9">
        <v>38512</v>
      </c>
      <c r="O216" s="4">
        <v>17</v>
      </c>
      <c r="Q216" s="2">
        <v>2</v>
      </c>
    </row>
    <row r="217" spans="1:20" x14ac:dyDescent="0.2">
      <c r="A217" s="6" t="s">
        <v>895</v>
      </c>
      <c r="B217" s="5" t="str">
        <f>VLOOKUP(A217,surveySetup!A217:B548,2)</f>
        <v>R47</v>
      </c>
      <c r="C217" s="10"/>
      <c r="F217" s="24"/>
      <c r="G217" s="24"/>
      <c r="H217" s="24"/>
      <c r="I217" s="24"/>
      <c r="J217" s="24"/>
      <c r="K217" s="23"/>
      <c r="L217" s="3"/>
      <c r="M217" s="3"/>
      <c r="N217" s="9"/>
      <c r="O217" s="4"/>
    </row>
    <row r="218" spans="1:20" x14ac:dyDescent="0.2">
      <c r="A218" s="2" t="s">
        <v>896</v>
      </c>
      <c r="B218" s="5" t="str">
        <f>VLOOKUP(A218,surveySetup!A218:B549,2)</f>
        <v>R48</v>
      </c>
      <c r="C218" s="10">
        <v>5.4</v>
      </c>
      <c r="D218" s="8">
        <v>5.714802753068577</v>
      </c>
      <c r="E218" s="8">
        <v>15.789473684210527</v>
      </c>
      <c r="F218" s="24">
        <v>3.9589873318157367</v>
      </c>
      <c r="G218" s="24">
        <v>3.0033802119541835</v>
      </c>
      <c r="H218" s="24">
        <v>2.2881474743844619</v>
      </c>
      <c r="I218" s="24">
        <v>0.16319567175996016</v>
      </c>
      <c r="J218" s="24">
        <v>0.2667808753017929</v>
      </c>
      <c r="K218" s="23">
        <v>23.8</v>
      </c>
      <c r="L218" s="3">
        <v>2</v>
      </c>
      <c r="M218" s="3">
        <v>2</v>
      </c>
      <c r="N218" s="9">
        <v>38512</v>
      </c>
      <c r="O218" s="4">
        <v>17</v>
      </c>
      <c r="Q218" s="2">
        <v>2</v>
      </c>
    </row>
    <row r="219" spans="1:20" x14ac:dyDescent="0.2">
      <c r="A219" s="2" t="s">
        <v>897</v>
      </c>
      <c r="B219" s="5" t="str">
        <f>VLOOKUP(A219,surveySetup!A219:B550,2)</f>
        <v>R49</v>
      </c>
      <c r="C219" s="10">
        <v>3.1749999999999998</v>
      </c>
      <c r="D219" s="8">
        <v>19.651887321629346</v>
      </c>
      <c r="E219" s="8">
        <v>48.716833405828631</v>
      </c>
      <c r="F219" s="24">
        <v>2.2397608117670682</v>
      </c>
      <c r="G219" s="24">
        <v>6.4224289192499997</v>
      </c>
      <c r="H219" s="24">
        <v>5.9483644153333337</v>
      </c>
      <c r="I219" s="24">
        <v>0.34569343583132534</v>
      </c>
      <c r="J219" s="24">
        <v>0.69113033848875494</v>
      </c>
      <c r="K219" s="23">
        <v>33</v>
      </c>
      <c r="L219" s="3">
        <v>3</v>
      </c>
      <c r="M219" s="3">
        <v>2.5</v>
      </c>
      <c r="N219" s="9">
        <v>38506</v>
      </c>
      <c r="O219" s="4">
        <v>11</v>
      </c>
      <c r="Q219" s="2">
        <v>1</v>
      </c>
      <c r="R219" s="2">
        <v>1</v>
      </c>
    </row>
    <row r="220" spans="1:20" x14ac:dyDescent="0.2">
      <c r="A220" s="6" t="s">
        <v>898</v>
      </c>
      <c r="B220" s="5" t="str">
        <f>VLOOKUP(A220,surveySetup!A220:B551,2)</f>
        <v>R50</v>
      </c>
      <c r="C220" s="10">
        <v>5.0949999999999998</v>
      </c>
      <c r="D220" s="8">
        <v>20.865016535499841</v>
      </c>
      <c r="E220" s="8">
        <v>54.806437581557212</v>
      </c>
      <c r="F220" s="25">
        <v>11.025635835407128</v>
      </c>
      <c r="G220" s="24">
        <v>4.3182929511069084</v>
      </c>
      <c r="H220" s="24">
        <v>4.0067531911158669</v>
      </c>
      <c r="I220" s="24">
        <v>0.42050600676488153</v>
      </c>
      <c r="J220" s="24">
        <v>0.55481912464821825</v>
      </c>
      <c r="K220" s="23">
        <v>15.4</v>
      </c>
      <c r="L220" s="3">
        <v>3</v>
      </c>
      <c r="M220" s="3">
        <v>2.5</v>
      </c>
      <c r="N220" s="9">
        <v>38514</v>
      </c>
      <c r="O220" s="4">
        <v>19</v>
      </c>
      <c r="Q220" s="2">
        <v>2</v>
      </c>
    </row>
    <row r="221" spans="1:20" x14ac:dyDescent="0.2">
      <c r="A221" s="2" t="s">
        <v>899</v>
      </c>
      <c r="B221" s="5" t="str">
        <f>VLOOKUP(A221,surveySetup!A221:B552,2)</f>
        <v>R51</v>
      </c>
      <c r="C221" s="10">
        <v>3.57</v>
      </c>
      <c r="D221" s="8">
        <v>6.9892655645834907</v>
      </c>
      <c r="E221" s="8">
        <v>14.049586776859504</v>
      </c>
      <c r="F221" s="24">
        <v>1.8860334922261095</v>
      </c>
      <c r="G221" s="24">
        <v>1.9583730731527391</v>
      </c>
      <c r="H221" s="24">
        <v>1.3379751378718512</v>
      </c>
      <c r="I221" s="24">
        <v>0.14823074387445023</v>
      </c>
      <c r="J221" s="24">
        <v>0.29229925228808479</v>
      </c>
      <c r="K221" s="23">
        <v>13.5</v>
      </c>
      <c r="L221" s="3">
        <v>8</v>
      </c>
      <c r="M221" s="3">
        <v>1</v>
      </c>
      <c r="N221" s="9">
        <v>38514</v>
      </c>
      <c r="O221" s="4">
        <v>19</v>
      </c>
      <c r="Q221" s="2">
        <v>1</v>
      </c>
      <c r="S221" s="2">
        <v>1</v>
      </c>
    </row>
    <row r="222" spans="1:20" x14ac:dyDescent="0.2">
      <c r="A222" s="2" t="s">
        <v>900</v>
      </c>
      <c r="B222" s="5" t="str">
        <f>VLOOKUP(A222,surveySetup!A222:B553,2)</f>
        <v>R52</v>
      </c>
      <c r="C222" s="10">
        <v>6.37</v>
      </c>
      <c r="D222" s="8">
        <v>53.522595441556064</v>
      </c>
      <c r="E222" s="8">
        <v>158.76468029578078</v>
      </c>
      <c r="F222" s="25">
        <v>49.422704001408022</v>
      </c>
      <c r="G222" s="24">
        <v>3.9066030545456361</v>
      </c>
      <c r="H222" s="24">
        <v>3.8840334159856194</v>
      </c>
      <c r="I222" s="24">
        <v>0.25810653421809465</v>
      </c>
      <c r="J222" s="24">
        <v>0.7964275237247852</v>
      </c>
      <c r="K222" s="23">
        <v>16.7</v>
      </c>
      <c r="L222" s="3">
        <v>3</v>
      </c>
      <c r="M222" s="3">
        <v>0.5</v>
      </c>
      <c r="N222" s="9">
        <v>38520</v>
      </c>
      <c r="O222" s="4">
        <v>25</v>
      </c>
      <c r="S222" s="2">
        <v>1</v>
      </c>
      <c r="T222" s="2" t="s">
        <v>1069</v>
      </c>
    </row>
    <row r="223" spans="1:20" x14ac:dyDescent="0.2">
      <c r="A223" s="2" t="s">
        <v>901</v>
      </c>
      <c r="B223" s="5" t="str">
        <f>VLOOKUP(A223,surveySetup!A223:B554,2)</f>
        <v>R53</v>
      </c>
      <c r="C223" s="10">
        <v>4.7750000000000004</v>
      </c>
      <c r="D223" s="8">
        <v>82.480545024372176</v>
      </c>
      <c r="E223" s="8">
        <v>204.00173988690739</v>
      </c>
      <c r="F223" s="25">
        <v>37.328845281713626</v>
      </c>
      <c r="G223" s="24">
        <v>0.62608491704436453</v>
      </c>
      <c r="H223" s="24">
        <v>1.5341695403756996</v>
      </c>
      <c r="I223" s="24">
        <v>0.56793294599720223</v>
      </c>
      <c r="J223" s="24">
        <v>0.9799530104026779</v>
      </c>
      <c r="K223" s="23">
        <v>41.5</v>
      </c>
      <c r="L223" s="3">
        <v>6</v>
      </c>
      <c r="M223" s="3">
        <v>0.5</v>
      </c>
      <c r="N223" s="9">
        <v>38520</v>
      </c>
      <c r="O223" s="4">
        <v>25</v>
      </c>
      <c r="S223" s="2">
        <v>1</v>
      </c>
      <c r="T223" s="2" t="s">
        <v>1069</v>
      </c>
    </row>
    <row r="224" spans="1:20" x14ac:dyDescent="0.2">
      <c r="A224" s="2" t="s">
        <v>902</v>
      </c>
      <c r="B224" s="5" t="str">
        <f>VLOOKUP(A224,surveySetup!A224:B555,2)</f>
        <v>R54</v>
      </c>
      <c r="C224" s="10">
        <v>3.15</v>
      </c>
      <c r="D224" s="8">
        <v>6.0346907797467342</v>
      </c>
      <c r="E224" s="8">
        <v>13.571117877337974</v>
      </c>
      <c r="F224" s="24">
        <v>1.3802202554601717</v>
      </c>
      <c r="G224" s="24">
        <v>2.6290426710870429</v>
      </c>
      <c r="H224" s="24">
        <v>1.8292755382701138</v>
      </c>
      <c r="I224" s="24">
        <v>0.12670629051008184</v>
      </c>
      <c r="J224" s="24">
        <v>0.230233073182771</v>
      </c>
      <c r="K224" s="23">
        <v>8.85</v>
      </c>
      <c r="L224" s="3">
        <v>0</v>
      </c>
      <c r="M224" s="3">
        <v>1</v>
      </c>
      <c r="N224" s="9">
        <v>38517</v>
      </c>
      <c r="O224" s="4">
        <v>22</v>
      </c>
      <c r="P224" s="2" t="s">
        <v>1045</v>
      </c>
    </row>
    <row r="225" spans="1:21" x14ac:dyDescent="0.2">
      <c r="A225" s="2" t="s">
        <v>903</v>
      </c>
      <c r="B225" s="5" t="str">
        <f>VLOOKUP(A225,surveySetup!A225:B556,2)</f>
        <v>R55</v>
      </c>
      <c r="C225" s="10">
        <v>4.9850000000000003</v>
      </c>
      <c r="D225" s="8">
        <v>5.7214855894522758</v>
      </c>
      <c r="E225" s="8">
        <v>15.224010439321445</v>
      </c>
      <c r="F225" s="24">
        <v>3.334251310369261</v>
      </c>
      <c r="G225" s="24">
        <v>3.1689140307445109</v>
      </c>
      <c r="H225" s="24">
        <v>2.0976496073972051</v>
      </c>
      <c r="I225" s="24">
        <v>0.16953816947504993</v>
      </c>
      <c r="J225" s="24">
        <v>0.30342422487225551</v>
      </c>
      <c r="K225" s="23">
        <v>24.05</v>
      </c>
      <c r="L225" s="3">
        <v>6</v>
      </c>
      <c r="M225" s="3">
        <v>1</v>
      </c>
      <c r="N225" s="9">
        <v>38517</v>
      </c>
      <c r="O225" s="4">
        <v>22</v>
      </c>
      <c r="Q225" s="2">
        <v>2</v>
      </c>
    </row>
    <row r="226" spans="1:21" x14ac:dyDescent="0.2">
      <c r="A226" s="6" t="s">
        <v>904</v>
      </c>
      <c r="B226" s="5" t="str">
        <f>VLOOKUP(A226,surveySetup!A226:B557,2)</f>
        <v>R56</v>
      </c>
      <c r="C226" s="10"/>
      <c r="F226" s="24"/>
      <c r="G226" s="24"/>
      <c r="H226" s="24"/>
      <c r="I226" s="24"/>
      <c r="J226" s="24"/>
      <c r="K226" s="24"/>
      <c r="L226" s="7"/>
      <c r="M226" s="7"/>
      <c r="N226" s="7"/>
      <c r="O226" s="7"/>
    </row>
    <row r="227" spans="1:21" x14ac:dyDescent="0.2">
      <c r="A227" s="2" t="s">
        <v>905</v>
      </c>
      <c r="B227" s="5" t="str">
        <f>VLOOKUP(A227,surveySetup!A227:B558,2)</f>
        <v>R57</v>
      </c>
      <c r="C227" s="10">
        <v>3.145</v>
      </c>
      <c r="D227" s="8">
        <v>5.4014369590062064</v>
      </c>
      <c r="E227" s="8">
        <v>6.4375815571987838</v>
      </c>
      <c r="F227" s="24">
        <v>1.5381264343482586</v>
      </c>
      <c r="G227" s="24">
        <v>2.4609100632567165</v>
      </c>
      <c r="H227" s="24">
        <v>1.7192036653452738</v>
      </c>
      <c r="I227" s="24">
        <v>0.12404773750049751</v>
      </c>
      <c r="J227" s="24">
        <v>0.67257565973611932</v>
      </c>
      <c r="K227" s="23">
        <v>13.85</v>
      </c>
      <c r="L227" s="3">
        <v>25</v>
      </c>
      <c r="M227" s="3">
        <v>0.5</v>
      </c>
      <c r="N227" s="9">
        <v>38517</v>
      </c>
      <c r="O227" s="4">
        <v>22</v>
      </c>
      <c r="P227" s="2" t="s">
        <v>1066</v>
      </c>
    </row>
    <row r="228" spans="1:21" x14ac:dyDescent="0.2">
      <c r="A228" s="2" t="s">
        <v>906</v>
      </c>
      <c r="B228" s="5" t="str">
        <f>VLOOKUP(A228,surveySetup!A228:B559,2)</f>
        <v>R58</v>
      </c>
      <c r="C228" s="10">
        <v>3.375</v>
      </c>
      <c r="D228" s="8">
        <v>7.6928540224267756</v>
      </c>
      <c r="E228" s="8">
        <v>17.659852109612878</v>
      </c>
      <c r="F228" s="24">
        <v>2.3844577664934419</v>
      </c>
      <c r="G228" s="24">
        <v>2.691465878403219</v>
      </c>
      <c r="H228" s="24">
        <v>2.0344123619684025</v>
      </c>
      <c r="I228" s="24">
        <v>0.18033839473171701</v>
      </c>
      <c r="J228" s="24">
        <v>0.33679243392090619</v>
      </c>
      <c r="K228" s="23">
        <v>9.4</v>
      </c>
      <c r="L228" s="3">
        <v>5</v>
      </c>
      <c r="M228" s="3">
        <v>0.5</v>
      </c>
      <c r="N228" s="9">
        <v>38517</v>
      </c>
      <c r="O228" s="4">
        <v>22</v>
      </c>
      <c r="P228" s="2" t="s">
        <v>1066</v>
      </c>
    </row>
    <row r="229" spans="1:21" x14ac:dyDescent="0.2">
      <c r="A229" s="2" t="s">
        <v>907</v>
      </c>
      <c r="B229" s="5" t="str">
        <f>VLOOKUP(A229,surveySetup!A229:B560,2)</f>
        <v>R59</v>
      </c>
      <c r="C229" s="10">
        <v>3.8849999999999998</v>
      </c>
      <c r="D229" s="8">
        <v>9.2296305772059632</v>
      </c>
      <c r="E229" s="8">
        <v>28.903871248368858</v>
      </c>
      <c r="F229" s="24">
        <v>3.7393717334798571</v>
      </c>
      <c r="G229" s="24">
        <v>3.7010984055576497</v>
      </c>
      <c r="H229" s="24">
        <v>3.3704030596060726</v>
      </c>
      <c r="I229" s="24">
        <v>0.25320273677614602</v>
      </c>
      <c r="J229" s="24">
        <v>0.32700845920261962</v>
      </c>
      <c r="K229" s="23">
        <v>20.25</v>
      </c>
      <c r="L229" s="3">
        <v>8</v>
      </c>
      <c r="M229" s="3">
        <v>1.5</v>
      </c>
      <c r="N229" s="9">
        <v>38512</v>
      </c>
      <c r="O229" s="4">
        <v>17</v>
      </c>
      <c r="P229" s="2" t="s">
        <v>1047</v>
      </c>
    </row>
    <row r="230" spans="1:21" x14ac:dyDescent="0.2">
      <c r="A230" s="2" t="s">
        <v>908</v>
      </c>
      <c r="B230" s="5" t="str">
        <f>VLOOKUP(A230,surveySetup!A230:B561,2)</f>
        <v>R60</v>
      </c>
      <c r="C230" s="10">
        <v>3.37</v>
      </c>
      <c r="D230" s="8">
        <v>6.1388051205608498</v>
      </c>
      <c r="E230" s="8">
        <v>18.138321009134412</v>
      </c>
      <c r="F230" s="24">
        <v>2.6934639344652465</v>
      </c>
      <c r="G230" s="24">
        <v>2.7886354678410674</v>
      </c>
      <c r="H230" s="24">
        <v>2.7824477709739095</v>
      </c>
      <c r="I230" s="24">
        <v>0.17726912927106156</v>
      </c>
      <c r="J230" s="24">
        <v>0.32500575186417047</v>
      </c>
      <c r="K230" s="23">
        <v>23.8</v>
      </c>
      <c r="L230" s="3">
        <v>1</v>
      </c>
      <c r="M230" s="3">
        <v>0.5</v>
      </c>
      <c r="N230" s="9">
        <v>38512</v>
      </c>
      <c r="O230" s="4">
        <v>17</v>
      </c>
      <c r="P230" s="2" t="s">
        <v>1058</v>
      </c>
    </row>
    <row r="231" spans="1:21" x14ac:dyDescent="0.2">
      <c r="A231" s="2" t="s">
        <v>909</v>
      </c>
      <c r="B231" s="5" t="str">
        <f>VLOOKUP(A231,surveySetup!A231:B562,2)</f>
        <v>R61</v>
      </c>
      <c r="C231" s="10">
        <v>3.085</v>
      </c>
      <c r="D231" s="8">
        <v>11.772148238643297</v>
      </c>
      <c r="E231" s="8">
        <v>21.792083514571559</v>
      </c>
      <c r="F231" s="24">
        <v>1.2649210030943812</v>
      </c>
      <c r="G231" s="24">
        <v>2.661167094328134</v>
      </c>
      <c r="H231" s="24">
        <v>1.5152349934043192</v>
      </c>
      <c r="I231" s="24">
        <v>0.14181080209458108</v>
      </c>
      <c r="J231" s="24">
        <v>0.3649473367226555</v>
      </c>
      <c r="K231" s="23">
        <v>5.3</v>
      </c>
      <c r="L231" s="3">
        <v>4</v>
      </c>
      <c r="M231" s="3">
        <v>2</v>
      </c>
      <c r="N231" s="9">
        <v>38512</v>
      </c>
      <c r="O231" s="4">
        <v>17</v>
      </c>
      <c r="P231" s="2" t="s">
        <v>1070</v>
      </c>
    </row>
    <row r="232" spans="1:21" x14ac:dyDescent="0.2">
      <c r="A232" s="2" t="s">
        <v>910</v>
      </c>
      <c r="B232" s="5" t="str">
        <f>VLOOKUP(A232,surveySetup!A232:B563,2)</f>
        <v>R62</v>
      </c>
      <c r="C232" s="10">
        <v>5.62</v>
      </c>
      <c r="D232" s="8">
        <v>11.830591217079778</v>
      </c>
      <c r="E232" s="8">
        <v>26.489778164419313</v>
      </c>
      <c r="F232" s="24">
        <v>7.4215394223516524</v>
      </c>
      <c r="G232" s="24">
        <v>3.7421019948466747</v>
      </c>
      <c r="H232" s="24">
        <v>2.8973971096353046</v>
      </c>
      <c r="I232" s="24">
        <v>0.20317201206790125</v>
      </c>
      <c r="J232" s="24">
        <v>0.42658673205097575</v>
      </c>
      <c r="K232" s="23">
        <v>35.450000000000003</v>
      </c>
      <c r="L232" s="3">
        <v>21</v>
      </c>
      <c r="M232" s="3">
        <v>0.5</v>
      </c>
      <c r="N232" s="9">
        <v>38512</v>
      </c>
      <c r="O232" s="4">
        <v>17</v>
      </c>
      <c r="S232" s="2">
        <v>1</v>
      </c>
      <c r="T232" s="2" t="s">
        <v>1069</v>
      </c>
    </row>
    <row r="233" spans="1:21" x14ac:dyDescent="0.2">
      <c r="A233" s="2" t="s">
        <v>911</v>
      </c>
      <c r="B233" s="5" t="str">
        <f>VLOOKUP(A233,surveySetup!A233:B564,2)</f>
        <v>R63</v>
      </c>
      <c r="C233" s="10">
        <v>6.4550000000000001</v>
      </c>
      <c r="D233" s="8">
        <v>6.4873134684350866</v>
      </c>
      <c r="E233" s="8">
        <v>18.834275772074815</v>
      </c>
      <c r="F233" s="24">
        <v>6.7931709345121467</v>
      </c>
      <c r="G233" s="24">
        <v>4.4380497692881331</v>
      </c>
      <c r="H233" s="24">
        <v>3.1144714253631025</v>
      </c>
      <c r="I233" s="24">
        <v>0.19863207292114696</v>
      </c>
      <c r="J233" s="24">
        <v>0.35041068331142972</v>
      </c>
      <c r="K233" s="23">
        <v>11.2</v>
      </c>
      <c r="L233" s="3">
        <v>22</v>
      </c>
      <c r="M233" s="3">
        <v>2.5</v>
      </c>
      <c r="N233" s="9">
        <v>38512</v>
      </c>
      <c r="O233" s="4">
        <v>17</v>
      </c>
      <c r="Q233" s="2">
        <v>2</v>
      </c>
      <c r="U233" s="2">
        <v>1</v>
      </c>
    </row>
    <row r="234" spans="1:21" x14ac:dyDescent="0.2">
      <c r="A234" s="2" t="s">
        <v>912</v>
      </c>
      <c r="B234" s="5" t="str">
        <f>VLOOKUP(A234,surveySetup!A234:B565,2)</f>
        <v>R64</v>
      </c>
      <c r="C234" s="10">
        <v>3.4849999999999999</v>
      </c>
      <c r="D234" s="8">
        <v>11.048713404525238</v>
      </c>
      <c r="E234" s="8">
        <v>22.749021313614616</v>
      </c>
      <c r="F234" s="24">
        <v>2.7193340175667595</v>
      </c>
      <c r="G234" s="24">
        <v>3.5540805161257469</v>
      </c>
      <c r="H234" s="24">
        <v>2.3149536003204463</v>
      </c>
      <c r="I234" s="24">
        <v>0.21051442131028297</v>
      </c>
      <c r="J234" s="24">
        <v>0.43413285746911118</v>
      </c>
      <c r="K234" s="23">
        <v>36.35</v>
      </c>
      <c r="L234" s="3">
        <v>4</v>
      </c>
      <c r="M234" s="3">
        <v>2</v>
      </c>
      <c r="N234" s="9">
        <v>38506</v>
      </c>
      <c r="O234" s="4">
        <v>11</v>
      </c>
      <c r="Q234" s="2">
        <v>2</v>
      </c>
    </row>
    <row r="235" spans="1:21" x14ac:dyDescent="0.2">
      <c r="A235" s="6" t="s">
        <v>913</v>
      </c>
      <c r="B235" s="5" t="str">
        <f>VLOOKUP(A235,surveySetup!A235:B566,2)</f>
        <v>R65</v>
      </c>
      <c r="C235" s="10"/>
      <c r="F235" s="24"/>
      <c r="G235" s="24"/>
      <c r="H235" s="24"/>
      <c r="I235" s="24"/>
      <c r="J235" s="24"/>
      <c r="K235" s="24"/>
      <c r="L235" s="7"/>
      <c r="M235" s="7"/>
      <c r="N235" s="7"/>
      <c r="O235" s="7"/>
    </row>
    <row r="236" spans="1:21" x14ac:dyDescent="0.2">
      <c r="A236" s="6" t="s">
        <v>914</v>
      </c>
      <c r="B236" s="5" t="str">
        <f>VLOOKUP(A236,surveySetup!A236:B567,2)</f>
        <v>R66</v>
      </c>
      <c r="C236" s="10">
        <v>3.0550000000000002</v>
      </c>
      <c r="D236" s="8">
        <v>11.513613957811158</v>
      </c>
      <c r="E236" s="8">
        <v>24.01043932144411</v>
      </c>
      <c r="F236" s="24">
        <v>1.5713768153146783</v>
      </c>
      <c r="G236" s="24">
        <v>2.149848490517825</v>
      </c>
      <c r="H236" s="24">
        <v>1.2401930531846248</v>
      </c>
      <c r="I236" s="24">
        <v>0.12428309983469428</v>
      </c>
      <c r="J236" s="24">
        <v>0.31589884934375623</v>
      </c>
      <c r="K236" s="23">
        <v>14.6</v>
      </c>
      <c r="L236" s="3">
        <v>9</v>
      </c>
      <c r="M236" s="3">
        <v>1.5</v>
      </c>
      <c r="N236" s="9">
        <v>38514</v>
      </c>
      <c r="O236" s="4">
        <v>19</v>
      </c>
      <c r="Q236" s="2">
        <v>2</v>
      </c>
    </row>
    <row r="237" spans="1:21" x14ac:dyDescent="0.2">
      <c r="A237" s="6" t="s">
        <v>915</v>
      </c>
      <c r="B237" s="5" t="str">
        <f>VLOOKUP(A237,surveySetup!A237:B568,2)</f>
        <v>R67</v>
      </c>
      <c r="C237" s="10"/>
      <c r="F237" s="24"/>
      <c r="G237" s="24"/>
      <c r="H237" s="24"/>
      <c r="I237" s="24"/>
      <c r="J237" s="24"/>
      <c r="K237" s="24"/>
      <c r="L237" s="7"/>
      <c r="M237" s="7"/>
      <c r="N237" s="7"/>
      <c r="O237" s="7"/>
    </row>
    <row r="238" spans="1:21" x14ac:dyDescent="0.2">
      <c r="A238" s="2" t="s">
        <v>916</v>
      </c>
      <c r="B238" s="5" t="str">
        <f>VLOOKUP(A238,surveySetup!A238:B569,2)</f>
        <v>R68</v>
      </c>
      <c r="C238" s="10">
        <v>3.54</v>
      </c>
      <c r="D238" s="8">
        <v>10.353604729973004</v>
      </c>
      <c r="E238" s="8">
        <v>26.141800782949115</v>
      </c>
      <c r="F238" s="24">
        <v>3.3969320983233531</v>
      </c>
      <c r="G238" s="24">
        <v>2.5832908468792417</v>
      </c>
      <c r="H238" s="24">
        <v>2.7872549018682635</v>
      </c>
      <c r="I238" s="24">
        <v>0.17906821545708582</v>
      </c>
      <c r="J238" s="24">
        <v>0.27278468955568869</v>
      </c>
      <c r="K238" s="23">
        <v>5.0999999999999996</v>
      </c>
      <c r="L238" s="3">
        <v>1</v>
      </c>
      <c r="M238" s="3">
        <v>1</v>
      </c>
      <c r="N238" s="9">
        <v>38520</v>
      </c>
      <c r="O238" s="4">
        <v>25</v>
      </c>
      <c r="P238" s="2" t="s">
        <v>1047</v>
      </c>
    </row>
    <row r="239" spans="1:21" x14ac:dyDescent="0.2">
      <c r="A239" s="2" t="s">
        <v>917</v>
      </c>
      <c r="B239" s="5" t="str">
        <f>VLOOKUP(A239,surveySetup!A239:B570,2)</f>
        <v>R69</v>
      </c>
      <c r="C239" s="10">
        <v>3.9350000000000001</v>
      </c>
      <c r="D239" s="8">
        <v>6.3837188070710411</v>
      </c>
      <c r="E239" s="8">
        <v>14.267072640278384</v>
      </c>
      <c r="F239" s="24">
        <v>2.6075224427186687</v>
      </c>
      <c r="G239" s="24">
        <v>1.8442312603317392</v>
      </c>
      <c r="H239" s="24">
        <v>1.5995839584289695</v>
      </c>
      <c r="I239" s="24">
        <v>0.14035802253735805</v>
      </c>
      <c r="J239" s="24">
        <v>0.28234033909583578</v>
      </c>
      <c r="K239" s="23">
        <v>7.1</v>
      </c>
      <c r="L239" s="3">
        <v>3</v>
      </c>
      <c r="M239" s="3">
        <v>1.5</v>
      </c>
      <c r="N239" s="9">
        <v>38517</v>
      </c>
      <c r="O239" s="4">
        <v>22</v>
      </c>
      <c r="P239" s="2" t="s">
        <v>1049</v>
      </c>
      <c r="Q239" s="2">
        <v>1</v>
      </c>
      <c r="R239" s="2">
        <v>1</v>
      </c>
      <c r="T239" s="2" t="s">
        <v>1062</v>
      </c>
    </row>
    <row r="240" spans="1:21" x14ac:dyDescent="0.2">
      <c r="A240" s="2" t="s">
        <v>918</v>
      </c>
      <c r="B240" s="5" t="str">
        <f>VLOOKUP(A240,surveySetup!A240:B571,2)</f>
        <v>R70</v>
      </c>
      <c r="C240" s="10">
        <v>3.9750000000000001</v>
      </c>
      <c r="D240" s="8">
        <v>8.2720526853802632</v>
      </c>
      <c r="E240" s="8">
        <v>17.529360591561552</v>
      </c>
      <c r="F240" s="24">
        <v>1.9981201202382377</v>
      </c>
      <c r="G240" s="24">
        <v>2.506182770516348</v>
      </c>
      <c r="H240" s="24">
        <v>1.6752287010835325</v>
      </c>
      <c r="I240" s="24">
        <v>0.14229808430223287</v>
      </c>
      <c r="J240" s="24">
        <v>0.23301327301535091</v>
      </c>
      <c r="K240" s="23">
        <v>9.9</v>
      </c>
      <c r="L240" s="3">
        <v>7</v>
      </c>
      <c r="M240" s="3">
        <v>1.5</v>
      </c>
      <c r="N240" s="9">
        <v>38517</v>
      </c>
      <c r="O240" s="4">
        <v>22</v>
      </c>
      <c r="Q240" s="2">
        <v>1</v>
      </c>
      <c r="R240" s="2">
        <v>1</v>
      </c>
    </row>
    <row r="241" spans="1:21" x14ac:dyDescent="0.2">
      <c r="A241" s="2" t="s">
        <v>919</v>
      </c>
      <c r="B241" s="5" t="str">
        <f>VLOOKUP(A241,surveySetup!A241:B572,2)</f>
        <v>R71</v>
      </c>
      <c r="C241" s="10">
        <v>3.665</v>
      </c>
      <c r="D241" s="8">
        <v>7.5777281203634068</v>
      </c>
      <c r="E241" s="8">
        <v>14.310569812962159</v>
      </c>
      <c r="F241" s="24">
        <v>1.8820468215598249</v>
      </c>
      <c r="G241" s="24">
        <v>2.7753539440354369</v>
      </c>
      <c r="H241" s="24">
        <v>1.7217819022576151</v>
      </c>
      <c r="I241" s="24">
        <v>0.14803158088194307</v>
      </c>
      <c r="J241" s="24">
        <v>0.43784045939777033</v>
      </c>
      <c r="K241" s="23">
        <v>6.35</v>
      </c>
      <c r="L241" s="3">
        <v>10</v>
      </c>
      <c r="M241" s="3">
        <v>1</v>
      </c>
      <c r="N241" s="9">
        <v>38517</v>
      </c>
      <c r="O241" s="4">
        <v>22</v>
      </c>
      <c r="Q241" s="2">
        <v>1</v>
      </c>
      <c r="R241" s="2">
        <v>1</v>
      </c>
    </row>
    <row r="242" spans="1:21" x14ac:dyDescent="0.2">
      <c r="A242" s="2" t="s">
        <v>920</v>
      </c>
      <c r="B242" s="5" t="str">
        <f>VLOOKUP(A242,surveySetup!A242:B573,2)</f>
        <v>R72</v>
      </c>
      <c r="C242" s="10">
        <v>3.2749999999999999</v>
      </c>
      <c r="D242" s="8">
        <v>10.251566661637703</v>
      </c>
      <c r="E242" s="8">
        <v>18.616789908655939</v>
      </c>
      <c r="F242" s="24">
        <v>2.0212834426037283</v>
      </c>
      <c r="G242" s="24">
        <v>2.150789885732411</v>
      </c>
      <c r="H242" s="24">
        <v>1.4978436372836237</v>
      </c>
      <c r="I242" s="24">
        <v>0.1454272483734215</v>
      </c>
      <c r="J242" s="24">
        <v>0.43251400065744633</v>
      </c>
      <c r="K242" s="23">
        <v>16.3</v>
      </c>
      <c r="L242" s="3">
        <v>6</v>
      </c>
      <c r="M242" s="3">
        <v>2</v>
      </c>
      <c r="N242" s="9">
        <v>38517</v>
      </c>
      <c r="O242" s="4">
        <v>22</v>
      </c>
      <c r="R242" s="2">
        <v>2</v>
      </c>
    </row>
    <row r="243" spans="1:21" x14ac:dyDescent="0.2">
      <c r="A243" s="2" t="s">
        <v>921</v>
      </c>
      <c r="B243" s="5" t="str">
        <f>VLOOKUP(A243,surveySetup!A243:B574,2)</f>
        <v>R73</v>
      </c>
      <c r="C243" s="10">
        <v>3.02</v>
      </c>
      <c r="D243" s="8">
        <v>23.64180532685716</v>
      </c>
      <c r="E243" s="8">
        <v>55.241409308394964</v>
      </c>
      <c r="F243" s="25">
        <v>2.6154925267421003</v>
      </c>
      <c r="G243" s="25">
        <v>2.6042073992980765</v>
      </c>
      <c r="H243" s="25">
        <v>1.3824447629460661</v>
      </c>
      <c r="I243" s="25">
        <v>0.15475649238655761</v>
      </c>
      <c r="J243" s="25">
        <v>0.66242700007669897</v>
      </c>
      <c r="K243" s="23">
        <v>38.65</v>
      </c>
      <c r="L243" s="3">
        <v>2</v>
      </c>
      <c r="M243" s="3">
        <v>3</v>
      </c>
      <c r="N243" s="9">
        <v>38517</v>
      </c>
      <c r="O243" s="4">
        <v>22</v>
      </c>
      <c r="Q243" s="2">
        <v>2</v>
      </c>
    </row>
    <row r="244" spans="1:21" x14ac:dyDescent="0.2">
      <c r="A244" s="2" t="s">
        <v>922</v>
      </c>
      <c r="B244" s="5" t="str">
        <f>VLOOKUP(A244,surveySetup!A244:B575,2)</f>
        <v>R74</v>
      </c>
      <c r="C244" s="10">
        <v>4.375</v>
      </c>
      <c r="D244" s="8">
        <v>6.5855791873134786</v>
      </c>
      <c r="E244" s="8">
        <v>16.746411483253588</v>
      </c>
      <c r="F244" s="24">
        <v>2.8445305417724924</v>
      </c>
      <c r="G244" s="24">
        <v>3.2753790641106688</v>
      </c>
      <c r="H244" s="24">
        <v>2.3325453436018115</v>
      </c>
      <c r="I244" s="24">
        <v>0.15949603860569264</v>
      </c>
      <c r="J244" s="24">
        <v>0.35144359423069266</v>
      </c>
      <c r="K244" s="23">
        <v>50.05</v>
      </c>
      <c r="L244" s="3">
        <v>13</v>
      </c>
      <c r="M244" s="3">
        <v>1</v>
      </c>
      <c r="N244" s="9">
        <v>38512</v>
      </c>
      <c r="O244" s="4">
        <v>17</v>
      </c>
      <c r="Q244" s="2">
        <v>2</v>
      </c>
    </row>
    <row r="245" spans="1:21" x14ac:dyDescent="0.2">
      <c r="A245" s="2" t="s">
        <v>923</v>
      </c>
      <c r="B245" s="5" t="str">
        <f>VLOOKUP(A245,surveySetup!A245:B576,2)</f>
        <v>R75</v>
      </c>
      <c r="C245" s="10">
        <v>4.3250000000000002</v>
      </c>
      <c r="D245" s="8">
        <v>10.61336439807992</v>
      </c>
      <c r="E245" s="8">
        <v>24.488908220965637</v>
      </c>
      <c r="F245" s="24">
        <v>3.4833838128965722</v>
      </c>
      <c r="G245" s="24">
        <v>2.2834063445416501</v>
      </c>
      <c r="H245" s="24">
        <v>2.100796383944799</v>
      </c>
      <c r="I245" s="24">
        <v>0.15959255935831007</v>
      </c>
      <c r="J245" s="24">
        <v>0.2360295032772021</v>
      </c>
      <c r="K245" s="23">
        <v>15.25</v>
      </c>
      <c r="L245" s="3">
        <v>10</v>
      </c>
      <c r="M245" s="3">
        <v>1.5</v>
      </c>
      <c r="N245" s="9">
        <v>38512</v>
      </c>
      <c r="O245" s="4">
        <v>17</v>
      </c>
      <c r="Q245" s="2">
        <v>2</v>
      </c>
    </row>
    <row r="246" spans="1:21" x14ac:dyDescent="0.2">
      <c r="A246" s="6" t="s">
        <v>924</v>
      </c>
      <c r="B246" s="5" t="str">
        <f>VLOOKUP(A246,surveySetup!A246:B577,2)</f>
        <v>R76</v>
      </c>
      <c r="C246" s="10"/>
      <c r="F246" s="24"/>
      <c r="G246" s="24"/>
      <c r="H246" s="24"/>
      <c r="I246" s="24"/>
      <c r="J246" s="24"/>
      <c r="K246" s="24"/>
      <c r="L246" s="7"/>
      <c r="M246" s="7"/>
      <c r="N246" s="7"/>
      <c r="O246" s="7"/>
    </row>
    <row r="247" spans="1:21" x14ac:dyDescent="0.2">
      <c r="A247" s="2" t="s">
        <v>925</v>
      </c>
      <c r="B247" s="5" t="str">
        <f>VLOOKUP(A247,surveySetup!A247:B578,2)</f>
        <v>R77</v>
      </c>
      <c r="C247" s="10">
        <v>3.1</v>
      </c>
      <c r="D247" s="8">
        <v>16.648924747846173</v>
      </c>
      <c r="E247" s="8">
        <v>34.275772074815137</v>
      </c>
      <c r="F247" s="24">
        <v>2.3018924763635455</v>
      </c>
      <c r="G247" s="24">
        <v>3.1930823915750302</v>
      </c>
      <c r="H247" s="24">
        <v>2.2228711216997801</v>
      </c>
      <c r="I247" s="24">
        <v>0.2448353963495398</v>
      </c>
      <c r="J247" s="24">
        <v>0.35953376448879559</v>
      </c>
      <c r="K247" s="23">
        <v>20.5</v>
      </c>
      <c r="L247" s="3">
        <v>3</v>
      </c>
      <c r="M247" s="3">
        <v>1.5</v>
      </c>
      <c r="N247" s="9">
        <v>38512</v>
      </c>
      <c r="O247" s="4">
        <v>17</v>
      </c>
      <c r="P247" s="2" t="s">
        <v>1047</v>
      </c>
    </row>
    <row r="248" spans="1:21" x14ac:dyDescent="0.2">
      <c r="A248" s="6" t="s">
        <v>926</v>
      </c>
      <c r="B248" s="5" t="str">
        <f>VLOOKUP(A248,surveySetup!A248:B579,2)</f>
        <v>R78</v>
      </c>
      <c r="C248" s="10"/>
      <c r="F248" s="24"/>
      <c r="G248" s="24"/>
      <c r="H248" s="24"/>
      <c r="I248" s="24"/>
      <c r="J248" s="24"/>
      <c r="K248" s="24"/>
      <c r="L248" s="7"/>
      <c r="M248" s="7"/>
      <c r="N248" s="7"/>
      <c r="O248" s="7"/>
    </row>
    <row r="249" spans="1:21" x14ac:dyDescent="0.2">
      <c r="A249" s="6" t="s">
        <v>927</v>
      </c>
      <c r="B249" s="5" t="str">
        <f>VLOOKUP(A249,surveySetup!A249:B580,2)</f>
        <v>R79</v>
      </c>
      <c r="C249" s="10">
        <v>5.0250000000000004</v>
      </c>
      <c r="D249" s="8">
        <v>8.6893198981008233</v>
      </c>
      <c r="F249" s="24">
        <v>6.1489448581531532</v>
      </c>
      <c r="G249" s="24">
        <v>4.2411350948418427</v>
      </c>
      <c r="H249" s="24">
        <v>3.0328726590620625</v>
      </c>
      <c r="I249" s="24">
        <v>0.22882049845345345</v>
      </c>
      <c r="J249" s="24">
        <v>0.36867740389389386</v>
      </c>
      <c r="K249" s="23">
        <v>25</v>
      </c>
      <c r="L249" s="3">
        <v>5</v>
      </c>
      <c r="M249" s="3">
        <v>1</v>
      </c>
      <c r="N249" s="9">
        <v>38506</v>
      </c>
      <c r="O249" s="4">
        <v>11</v>
      </c>
      <c r="Q249" s="2">
        <v>2</v>
      </c>
    </row>
    <row r="250" spans="1:21" x14ac:dyDescent="0.2">
      <c r="A250" s="2" t="s">
        <v>928</v>
      </c>
      <c r="B250" s="5" t="str">
        <f>VLOOKUP(A250,surveySetup!A250:B581,2)</f>
        <v>R80</v>
      </c>
      <c r="C250" s="10">
        <v>5.14</v>
      </c>
      <c r="D250" s="8">
        <v>6.7341209313878814</v>
      </c>
      <c r="E250" s="8">
        <v>16.354936929099612</v>
      </c>
      <c r="F250" s="24">
        <v>3.6666965205114099</v>
      </c>
      <c r="G250" s="24">
        <v>2.0659146694825861</v>
      </c>
      <c r="H250" s="24">
        <v>1.4247800224209368</v>
      </c>
      <c r="I250" s="24">
        <v>0.17323869641212969</v>
      </c>
      <c r="J250" s="24">
        <v>0.34203685557445956</v>
      </c>
      <c r="K250" s="23">
        <v>7</v>
      </c>
      <c r="L250" s="3">
        <v>2</v>
      </c>
      <c r="M250" s="3">
        <v>1.5</v>
      </c>
      <c r="N250" s="9">
        <v>38514</v>
      </c>
      <c r="O250" s="4">
        <v>19</v>
      </c>
      <c r="Q250" s="2">
        <v>2</v>
      </c>
      <c r="U250" s="2" t="s">
        <v>1046</v>
      </c>
    </row>
    <row r="251" spans="1:21" x14ac:dyDescent="0.2">
      <c r="A251" s="2" t="s">
        <v>929</v>
      </c>
      <c r="B251" s="5" t="str">
        <f>VLOOKUP(A251,surveySetup!A251:B582,2)</f>
        <v>R81</v>
      </c>
      <c r="C251" s="10">
        <v>6.3150000000000004</v>
      </c>
      <c r="D251" s="8">
        <v>9.9244048853529847</v>
      </c>
      <c r="E251" s="8">
        <v>31.839930404523709</v>
      </c>
      <c r="F251" s="25">
        <v>9.864168513978699</v>
      </c>
      <c r="G251" s="24">
        <v>4.4312743796555845</v>
      </c>
      <c r="H251" s="24">
        <v>3.853165425325503</v>
      </c>
      <c r="I251" s="24">
        <v>0.24057932773939883</v>
      </c>
      <c r="J251" s="24">
        <v>0.83421784003882149</v>
      </c>
      <c r="K251" s="23">
        <v>31.1</v>
      </c>
      <c r="L251" s="3">
        <v>14</v>
      </c>
      <c r="M251" s="3">
        <v>0.5</v>
      </c>
      <c r="N251" s="9">
        <v>38514</v>
      </c>
      <c r="O251" s="4">
        <v>19</v>
      </c>
      <c r="T251" s="2" t="s">
        <v>1071</v>
      </c>
    </row>
    <row r="252" spans="1:21" x14ac:dyDescent="0.2">
      <c r="A252" s="6" t="s">
        <v>930</v>
      </c>
      <c r="B252" s="5" t="str">
        <f>VLOOKUP(A252,surveySetup!A252:B583,2)</f>
        <v>R82</v>
      </c>
      <c r="C252" s="10"/>
      <c r="F252" s="24"/>
      <c r="G252" s="24"/>
      <c r="H252" s="24"/>
      <c r="I252" s="24"/>
      <c r="J252" s="24"/>
      <c r="K252" s="24"/>
      <c r="L252" s="7"/>
      <c r="M252" s="7"/>
      <c r="N252" s="7"/>
      <c r="O252" s="7"/>
    </row>
    <row r="253" spans="1:21" x14ac:dyDescent="0.2">
      <c r="A253" s="2" t="s">
        <v>931</v>
      </c>
      <c r="B253" s="5" t="str">
        <f>VLOOKUP(A253,surveySetup!A253:B584,2)</f>
        <v>R83</v>
      </c>
      <c r="C253" s="10">
        <v>4.8550000000000004</v>
      </c>
      <c r="D253" s="8">
        <v>5.8770785130405425</v>
      </c>
      <c r="E253" s="8">
        <v>19.921705089169205</v>
      </c>
      <c r="F253" s="24">
        <v>4.3888185379632585</v>
      </c>
      <c r="G253" s="24">
        <v>2.9315795350169727</v>
      </c>
      <c r="H253" s="24">
        <v>2.271211371440395</v>
      </c>
      <c r="I253" s="24">
        <v>0.19906752829672525</v>
      </c>
      <c r="J253" s="24">
        <v>0.47977211573282741</v>
      </c>
      <c r="K253" s="23">
        <v>10.8</v>
      </c>
      <c r="L253" s="3">
        <v>1</v>
      </c>
      <c r="M253" s="3">
        <v>0.5</v>
      </c>
      <c r="N253" s="9">
        <v>38514</v>
      </c>
      <c r="O253" s="4">
        <v>19</v>
      </c>
      <c r="Q253" s="2">
        <v>2</v>
      </c>
    </row>
    <row r="254" spans="1:21" x14ac:dyDescent="0.2">
      <c r="A254" s="2" t="s">
        <v>932</v>
      </c>
      <c r="B254" s="5" t="str">
        <f>VLOOKUP(A254,surveySetup!A254:B585,2)</f>
        <v>R84</v>
      </c>
      <c r="C254" s="10">
        <v>2.8050000000000002</v>
      </c>
      <c r="D254" s="8">
        <v>38.91735021763192</v>
      </c>
      <c r="E254" s="8">
        <v>73.292735972161822</v>
      </c>
      <c r="F254" s="24">
        <v>1.6548342520099999</v>
      </c>
      <c r="G254" s="24">
        <v>1.4018313608220001</v>
      </c>
      <c r="H254" s="24">
        <v>0.83827069916800012</v>
      </c>
      <c r="I254" s="24">
        <v>0.30212599606600005</v>
      </c>
      <c r="J254" s="24">
        <v>0.38001617925800002</v>
      </c>
      <c r="K254" s="23">
        <v>11.3</v>
      </c>
      <c r="L254" s="3">
        <v>0</v>
      </c>
      <c r="M254" s="3">
        <v>2</v>
      </c>
      <c r="N254" s="9">
        <v>38520</v>
      </c>
      <c r="O254" s="4">
        <v>25</v>
      </c>
      <c r="P254" s="2" t="s">
        <v>1047</v>
      </c>
    </row>
    <row r="255" spans="1:21" x14ac:dyDescent="0.2">
      <c r="A255" s="2" t="s">
        <v>933</v>
      </c>
      <c r="B255" s="5" t="str">
        <f>VLOOKUP(A255,surveySetup!A255:B586,2)</f>
        <v>R85</v>
      </c>
      <c r="C255" s="10">
        <v>5.6150000000000002</v>
      </c>
      <c r="D255" s="8">
        <v>12.425801622507551</v>
      </c>
      <c r="E255" s="8">
        <v>34.319269247498916</v>
      </c>
      <c r="F255" s="24">
        <v>7.4235807921487114</v>
      </c>
      <c r="G255" s="24">
        <v>3.3831444635948436</v>
      </c>
      <c r="H255" s="24">
        <v>2.5734730148258045</v>
      </c>
      <c r="I255" s="24">
        <v>0.20430218663002203</v>
      </c>
      <c r="J255" s="24">
        <v>0.54799782812112741</v>
      </c>
      <c r="K255" s="23">
        <v>47.8</v>
      </c>
      <c r="L255" s="3">
        <v>8</v>
      </c>
      <c r="M255" s="3">
        <v>0.5</v>
      </c>
      <c r="N255" s="9">
        <v>38517</v>
      </c>
      <c r="O255" s="4">
        <v>22</v>
      </c>
      <c r="T255" s="2" t="s">
        <v>1061</v>
      </c>
    </row>
    <row r="256" spans="1:21" x14ac:dyDescent="0.2">
      <c r="A256" s="2" t="s">
        <v>934</v>
      </c>
      <c r="B256" s="5" t="str">
        <f>VLOOKUP(A256,surveySetup!A256:B587,2)</f>
        <v>R86</v>
      </c>
      <c r="C256" s="10">
        <v>3.0750000000000002</v>
      </c>
      <c r="D256" s="8">
        <v>7.9585957231344793</v>
      </c>
      <c r="E256" s="8">
        <v>16.746411483253588</v>
      </c>
      <c r="F256" s="25">
        <v>1.2866447401329157</v>
      </c>
      <c r="G256" s="25">
        <v>3.3490342768261829</v>
      </c>
      <c r="H256" s="25">
        <v>2.0723141923612589</v>
      </c>
      <c r="I256" s="25">
        <v>0.15861809512671074</v>
      </c>
      <c r="J256" s="25">
        <v>0.2935957252268363</v>
      </c>
      <c r="K256" s="23">
        <v>7.25</v>
      </c>
      <c r="L256" s="3">
        <v>0</v>
      </c>
      <c r="M256" s="3">
        <v>0.5</v>
      </c>
      <c r="N256" s="9">
        <v>38517</v>
      </c>
      <c r="O256" s="4">
        <v>22</v>
      </c>
      <c r="P256" s="2" t="s">
        <v>1045</v>
      </c>
    </row>
    <row r="257" spans="1:20" x14ac:dyDescent="0.2">
      <c r="A257" s="2" t="s">
        <v>935</v>
      </c>
      <c r="B257" s="5" t="str">
        <f>VLOOKUP(A257,surveySetup!A257:B588,2)</f>
        <v>R87</v>
      </c>
      <c r="C257" s="10">
        <v>4.375</v>
      </c>
      <c r="D257" s="8">
        <v>4.5965698724071453</v>
      </c>
      <c r="E257" s="8">
        <v>24.880382775119621</v>
      </c>
      <c r="F257" s="24">
        <v>2.8683552924890572</v>
      </c>
      <c r="G257" s="24">
        <v>2.0652457041603656</v>
      </c>
      <c r="H257" s="24">
        <v>1.7486400316036612</v>
      </c>
      <c r="I257" s="24">
        <v>0.16421176648030242</v>
      </c>
      <c r="J257" s="24">
        <v>0.14654510968762435</v>
      </c>
      <c r="K257" s="23">
        <v>8.4</v>
      </c>
      <c r="L257" s="3">
        <v>4</v>
      </c>
      <c r="M257" s="3">
        <v>3</v>
      </c>
      <c r="N257" s="9">
        <v>38517</v>
      </c>
      <c r="O257" s="4">
        <v>22</v>
      </c>
      <c r="Q257" s="2">
        <v>2</v>
      </c>
    </row>
    <row r="258" spans="1:20" x14ac:dyDescent="0.2">
      <c r="A258" s="2" t="s">
        <v>936</v>
      </c>
      <c r="B258" s="5" t="str">
        <f>VLOOKUP(A258,surveySetup!A258:B589,2)</f>
        <v>R88</v>
      </c>
      <c r="C258" s="10">
        <v>3.86</v>
      </c>
      <c r="D258" s="8">
        <v>7.9783682734677601</v>
      </c>
      <c r="E258" s="8">
        <v>18.181818181818183</v>
      </c>
      <c r="F258" s="24">
        <v>2.8791751062415307</v>
      </c>
      <c r="G258" s="24">
        <v>3.8768647671113987</v>
      </c>
      <c r="H258" s="24">
        <v>2.8400815201621161</v>
      </c>
      <c r="I258" s="24">
        <v>0.20221131032483058</v>
      </c>
      <c r="J258" s="24">
        <v>0.38141633281984849</v>
      </c>
      <c r="K258" s="23">
        <v>26.5</v>
      </c>
      <c r="L258" s="3">
        <v>2</v>
      </c>
      <c r="M258" s="3">
        <v>1</v>
      </c>
      <c r="N258" s="9">
        <v>38517</v>
      </c>
      <c r="O258" s="4">
        <v>22</v>
      </c>
      <c r="Q258" s="2">
        <v>2</v>
      </c>
    </row>
    <row r="259" spans="1:20" x14ac:dyDescent="0.2">
      <c r="A259" s="6" t="s">
        <v>937</v>
      </c>
      <c r="B259" s="5" t="str">
        <f>VLOOKUP(A259,surveySetup!A259:B590,2)</f>
        <v>R89</v>
      </c>
      <c r="C259" s="10"/>
      <c r="F259" s="24"/>
      <c r="G259" s="24"/>
      <c r="H259" s="24"/>
      <c r="I259" s="24"/>
      <c r="J259" s="24"/>
      <c r="K259" s="24"/>
      <c r="L259" s="7"/>
      <c r="M259" s="7"/>
      <c r="N259" s="7"/>
      <c r="O259" s="7"/>
    </row>
    <row r="260" spans="1:20" x14ac:dyDescent="0.2">
      <c r="A260" s="2" t="s">
        <v>938</v>
      </c>
      <c r="B260" s="5" t="str">
        <f>VLOOKUP(A260,surveySetup!A260:B591,2)</f>
        <v>R90</v>
      </c>
      <c r="C260" s="10">
        <v>3.5449999999999999</v>
      </c>
      <c r="D260" s="8">
        <v>6.9826617632078332</v>
      </c>
      <c r="E260" s="8">
        <v>14.267072640278384</v>
      </c>
      <c r="F260" s="24"/>
      <c r="G260" s="24"/>
      <c r="H260" s="24"/>
      <c r="I260" s="24"/>
      <c r="J260" s="24"/>
      <c r="K260" s="23">
        <v>35.35</v>
      </c>
      <c r="L260" s="3">
        <v>17</v>
      </c>
      <c r="M260" s="3">
        <v>2</v>
      </c>
      <c r="N260" s="9">
        <v>38517</v>
      </c>
      <c r="O260" s="4">
        <v>22</v>
      </c>
      <c r="Q260" s="2">
        <v>1</v>
      </c>
      <c r="R260" s="2">
        <v>1</v>
      </c>
    </row>
    <row r="261" spans="1:20" x14ac:dyDescent="0.2">
      <c r="A261" s="6" t="s">
        <v>939</v>
      </c>
      <c r="B261" s="5" t="str">
        <f>VLOOKUP(A261,surveySetup!A261:B592,2)</f>
        <v>R91</v>
      </c>
      <c r="C261" s="10"/>
      <c r="F261" s="24"/>
      <c r="G261" s="24"/>
      <c r="H261" s="24"/>
      <c r="I261" s="24"/>
      <c r="J261" s="24"/>
      <c r="K261" s="24"/>
      <c r="L261" s="7"/>
      <c r="M261" s="7"/>
      <c r="N261" s="7"/>
      <c r="O261" s="7"/>
    </row>
    <row r="262" spans="1:20" x14ac:dyDescent="0.2">
      <c r="A262" s="2" t="s">
        <v>940</v>
      </c>
      <c r="B262" s="5" t="str">
        <f>VLOOKUP(A262,surveySetup!A262:B593,2)</f>
        <v>R92</v>
      </c>
      <c r="C262" s="10">
        <v>3.3</v>
      </c>
      <c r="D262" s="8">
        <v>6.0398358856773555</v>
      </c>
      <c r="E262" s="8">
        <v>29.795563288386262</v>
      </c>
      <c r="F262" s="24">
        <v>2.0570170327390875</v>
      </c>
      <c r="G262" s="24">
        <v>4.910510416786706</v>
      </c>
      <c r="H262" s="24">
        <v>3.3360287464990077</v>
      </c>
      <c r="I262" s="24">
        <v>0.17884120002281748</v>
      </c>
      <c r="J262" s="24">
        <v>0.3535134418496032</v>
      </c>
      <c r="K262" s="23">
        <v>19.100000000000001</v>
      </c>
      <c r="L262" s="3">
        <v>3</v>
      </c>
      <c r="M262" s="3">
        <v>1</v>
      </c>
      <c r="N262" s="9">
        <v>38512</v>
      </c>
      <c r="O262" s="4">
        <v>17</v>
      </c>
      <c r="Q262" s="2">
        <v>2</v>
      </c>
    </row>
    <row r="263" spans="1:20" x14ac:dyDescent="0.2">
      <c r="A263" s="2" t="s">
        <v>941</v>
      </c>
      <c r="B263" s="5" t="str">
        <f>VLOOKUP(A263,surveySetup!A263:B594,2)</f>
        <v>R93</v>
      </c>
      <c r="C263" s="10">
        <v>4.4249999999999998</v>
      </c>
      <c r="D263" s="8">
        <v>5.7785563459581564</v>
      </c>
      <c r="E263" s="8">
        <v>13.440626359286648</v>
      </c>
      <c r="F263" s="24">
        <v>2.7169784311529273</v>
      </c>
      <c r="G263" s="24">
        <v>2.6614876888510555</v>
      </c>
      <c r="H263" s="24">
        <v>1.839222133408005</v>
      </c>
      <c r="I263" s="24">
        <v>0.15069876791716449</v>
      </c>
      <c r="J263" s="24">
        <v>0.29645074265392274</v>
      </c>
      <c r="K263" s="23">
        <v>53.4</v>
      </c>
      <c r="L263" s="3">
        <v>10</v>
      </c>
      <c r="M263" s="3">
        <v>1.5</v>
      </c>
      <c r="N263" s="9">
        <v>38512</v>
      </c>
      <c r="O263" s="4">
        <v>17</v>
      </c>
      <c r="Q263" s="2">
        <v>2</v>
      </c>
    </row>
    <row r="264" spans="1:20" x14ac:dyDescent="0.2">
      <c r="A264" s="2" t="s">
        <v>942</v>
      </c>
      <c r="B264" s="5" t="str">
        <f>VLOOKUP(A264,surveySetup!A264:B595,2)</f>
        <v>R94</v>
      </c>
      <c r="C264" s="10">
        <v>2.96</v>
      </c>
      <c r="D264" s="8">
        <v>14.547294030986649</v>
      </c>
      <c r="E264" s="8">
        <v>31.796433231839931</v>
      </c>
      <c r="F264" s="24">
        <v>1.9024961508469511</v>
      </c>
      <c r="G264" s="24">
        <v>3.0049923453626941</v>
      </c>
      <c r="H264" s="24">
        <v>1.8109499228895976</v>
      </c>
      <c r="I264" s="24">
        <v>0.1685663432781985</v>
      </c>
      <c r="J264" s="24">
        <v>0.56296763991829413</v>
      </c>
      <c r="K264" s="23">
        <v>30</v>
      </c>
      <c r="L264" s="3">
        <v>5</v>
      </c>
      <c r="M264" s="3">
        <v>4</v>
      </c>
      <c r="N264" s="9">
        <v>38506</v>
      </c>
      <c r="O264" s="4">
        <v>11</v>
      </c>
      <c r="P264" s="2" t="s">
        <v>1047</v>
      </c>
    </row>
    <row r="265" spans="1:20" x14ac:dyDescent="0.2">
      <c r="A265" s="2" t="s">
        <v>943</v>
      </c>
      <c r="B265" s="5" t="str">
        <f>VLOOKUP(A265,surveySetup!A265:B596,2)</f>
        <v>R95</v>
      </c>
      <c r="C265" s="10">
        <v>4.8499999999999996</v>
      </c>
      <c r="D265" s="8">
        <v>11.134914060148867</v>
      </c>
      <c r="E265" s="8">
        <v>23.3144845585037</v>
      </c>
      <c r="F265" s="24">
        <v>4.4092610259366882</v>
      </c>
      <c r="G265" s="24">
        <v>3.759287744775714</v>
      </c>
      <c r="H265" s="24">
        <v>2.5941542892461551</v>
      </c>
      <c r="I265" s="24">
        <v>0.2532633895456361</v>
      </c>
      <c r="J265" s="24">
        <v>0.44751233181845407</v>
      </c>
      <c r="K265" s="23">
        <v>9.3000000000000007</v>
      </c>
      <c r="L265" s="3">
        <v>1</v>
      </c>
      <c r="M265" s="3"/>
      <c r="N265" s="9">
        <v>38514</v>
      </c>
      <c r="O265" s="4">
        <v>19</v>
      </c>
      <c r="Q265" s="2">
        <v>2</v>
      </c>
    </row>
    <row r="266" spans="1:20" x14ac:dyDescent="0.2">
      <c r="A266" s="2" t="s">
        <v>944</v>
      </c>
      <c r="B266" s="5" t="str">
        <f>VLOOKUP(A266,surveySetup!A266:B597,2)</f>
        <v>R96</v>
      </c>
      <c r="C266" s="10">
        <v>3.085</v>
      </c>
      <c r="D266" s="8">
        <v>9.5759795478009178</v>
      </c>
      <c r="E266" s="8">
        <v>20.226185297955634</v>
      </c>
      <c r="F266" s="24">
        <v>1.7374761127366949</v>
      </c>
      <c r="G266" s="24">
        <v>1.973761022097867</v>
      </c>
      <c r="H266" s="24">
        <v>1.423306612190552</v>
      </c>
      <c r="I266" s="24">
        <v>0.1681074949053219</v>
      </c>
      <c r="J266" s="24">
        <v>0.31998873463703403</v>
      </c>
      <c r="K266" s="23">
        <v>7.15</v>
      </c>
      <c r="L266" s="3">
        <v>7</v>
      </c>
      <c r="M266" s="3">
        <v>2.5</v>
      </c>
      <c r="N266" s="9">
        <v>38514</v>
      </c>
      <c r="O266" s="4">
        <v>19</v>
      </c>
      <c r="P266" s="2" t="s">
        <v>1058</v>
      </c>
    </row>
    <row r="267" spans="1:20" x14ac:dyDescent="0.2">
      <c r="A267" s="2" t="s">
        <v>945</v>
      </c>
      <c r="B267" s="5" t="str">
        <f>VLOOKUP(A267,surveySetup!A267:B598,2)</f>
        <v>R97</v>
      </c>
      <c r="C267" s="10">
        <v>4.21</v>
      </c>
      <c r="D267" s="8">
        <v>8.8383756609639139</v>
      </c>
      <c r="E267" s="8">
        <v>20.66115702479339</v>
      </c>
      <c r="F267" s="24">
        <v>3.2023828038569424</v>
      </c>
      <c r="G267" s="24">
        <v>2.7824415794670405</v>
      </c>
      <c r="H267" s="24">
        <v>2.3330639810836504</v>
      </c>
      <c r="I267" s="24">
        <v>0.17911542157984373</v>
      </c>
      <c r="J267" s="24">
        <v>0.27723261648166703</v>
      </c>
      <c r="K267" s="23">
        <v>10.45</v>
      </c>
      <c r="L267" s="3">
        <v>2</v>
      </c>
      <c r="M267" s="3">
        <v>1</v>
      </c>
      <c r="N267" s="9">
        <v>38514</v>
      </c>
      <c r="O267" s="4">
        <v>19</v>
      </c>
      <c r="P267" s="2" t="s">
        <v>1049</v>
      </c>
      <c r="Q267" s="2">
        <v>1</v>
      </c>
    </row>
    <row r="268" spans="1:20" x14ac:dyDescent="0.2">
      <c r="A268" s="6" t="s">
        <v>946</v>
      </c>
      <c r="B268" s="5" t="str">
        <f>VLOOKUP(A268,surveySetup!A268:B599,2)</f>
        <v>R98</v>
      </c>
      <c r="C268" s="10"/>
      <c r="F268" s="24"/>
      <c r="G268" s="24"/>
      <c r="H268" s="24"/>
      <c r="I268" s="24"/>
      <c r="J268" s="24"/>
      <c r="K268" s="24"/>
      <c r="L268" s="7"/>
      <c r="M268" s="7"/>
      <c r="N268" s="7"/>
      <c r="O268" s="7"/>
    </row>
    <row r="269" spans="1:20" x14ac:dyDescent="0.2">
      <c r="A269" s="2" t="s">
        <v>947</v>
      </c>
      <c r="B269" s="5" t="str">
        <f>VLOOKUP(A269,surveySetup!A269:B600,2)</f>
        <v>R99</v>
      </c>
      <c r="C269" s="10">
        <v>5.58</v>
      </c>
      <c r="D269" s="8">
        <v>12.221685599010288</v>
      </c>
      <c r="E269" s="8">
        <v>50.456720313179645</v>
      </c>
      <c r="F269" s="25">
        <v>6.6293688890749802</v>
      </c>
      <c r="G269" s="25">
        <v>2.9941361706972733</v>
      </c>
      <c r="H269" s="25">
        <v>2.2475712318821168</v>
      </c>
      <c r="I269" s="25">
        <v>0.19007708199538892</v>
      </c>
      <c r="J269" s="25">
        <v>0.72949182959526859</v>
      </c>
      <c r="K269" s="23">
        <v>10.3</v>
      </c>
      <c r="L269" s="3">
        <v>3</v>
      </c>
      <c r="M269" s="3">
        <v>1</v>
      </c>
      <c r="N269" s="9">
        <v>38514</v>
      </c>
      <c r="O269" s="4">
        <v>19</v>
      </c>
      <c r="T269" s="2" t="s">
        <v>1043</v>
      </c>
    </row>
    <row r="270" spans="1:20" x14ac:dyDescent="0.2">
      <c r="A270" s="6" t="s">
        <v>948</v>
      </c>
      <c r="B270" s="5" t="str">
        <f>VLOOKUP(A270,surveySetup!A270:B601,2)</f>
        <v>R100</v>
      </c>
      <c r="C270" s="10"/>
      <c r="F270" s="24"/>
      <c r="G270" s="24"/>
      <c r="H270" s="24"/>
      <c r="I270" s="24"/>
      <c r="J270" s="24"/>
      <c r="K270" s="24"/>
      <c r="L270" s="7"/>
      <c r="M270" s="7"/>
      <c r="N270" s="7"/>
      <c r="O270" s="7"/>
    </row>
    <row r="271" spans="1:20" x14ac:dyDescent="0.2">
      <c r="A271" s="2" t="s">
        <v>949</v>
      </c>
      <c r="B271" s="5" t="str">
        <f>VLOOKUP(A271,surveySetup!A271:B602,2)</f>
        <v>R101</v>
      </c>
      <c r="C271" s="10">
        <v>3.95</v>
      </c>
      <c r="D271" s="8">
        <v>10.265277891649173</v>
      </c>
      <c r="E271" s="8">
        <v>23.357981731187479</v>
      </c>
      <c r="F271" s="24"/>
      <c r="G271" s="24"/>
      <c r="H271" s="24"/>
      <c r="I271" s="24"/>
      <c r="J271" s="24"/>
      <c r="K271" s="23">
        <v>19.95</v>
      </c>
      <c r="L271" s="3">
        <v>1</v>
      </c>
      <c r="M271" s="3">
        <v>1.5</v>
      </c>
      <c r="N271" s="9">
        <v>38517</v>
      </c>
      <c r="O271" s="4">
        <v>22</v>
      </c>
      <c r="Q271" s="2">
        <v>1</v>
      </c>
    </row>
    <row r="272" spans="1:20" x14ac:dyDescent="0.2">
      <c r="A272" s="2" t="s">
        <v>950</v>
      </c>
      <c r="B272" s="5" t="str">
        <f>VLOOKUP(A272,surveySetup!A272:B603,2)</f>
        <v>R102</v>
      </c>
      <c r="C272" s="10">
        <v>4.91</v>
      </c>
      <c r="D272" s="8">
        <v>5.4856010308999927</v>
      </c>
      <c r="E272" s="8">
        <v>14.571552849064812</v>
      </c>
      <c r="F272" s="24">
        <v>3.0472512886703931</v>
      </c>
      <c r="G272" s="24">
        <v>1.5188607574426032</v>
      </c>
      <c r="H272" s="24">
        <v>1.4429127885925332</v>
      </c>
      <c r="I272" s="24">
        <v>0.11719425046316628</v>
      </c>
      <c r="J272" s="24">
        <v>0.24911623539828304</v>
      </c>
      <c r="K272" s="23">
        <v>7.75</v>
      </c>
      <c r="L272" s="3">
        <v>4</v>
      </c>
      <c r="M272" s="3">
        <v>1</v>
      </c>
      <c r="N272" s="9">
        <v>38520</v>
      </c>
      <c r="O272" s="4">
        <v>25</v>
      </c>
      <c r="S272" s="2">
        <v>2</v>
      </c>
    </row>
    <row r="273" spans="1:21" x14ac:dyDescent="0.2">
      <c r="A273" s="2" t="s">
        <v>951</v>
      </c>
      <c r="B273" s="5" t="str">
        <f>VLOOKUP(A273,surveySetup!A273:B604,2)</f>
        <v>R103</v>
      </c>
      <c r="C273" s="10">
        <v>5.18</v>
      </c>
      <c r="D273" s="8">
        <v>7.4974238076257569</v>
      </c>
      <c r="E273" s="8">
        <v>21.879077859939105</v>
      </c>
      <c r="F273" s="24">
        <v>4.8205786728263043</v>
      </c>
      <c r="G273" s="24">
        <v>3.4975606525922451</v>
      </c>
      <c r="H273" s="24">
        <v>2.7581838599656212</v>
      </c>
      <c r="I273" s="24">
        <v>0.1879225788796722</v>
      </c>
      <c r="J273" s="24">
        <v>0.28260672362182693</v>
      </c>
      <c r="K273" s="23">
        <v>28.9</v>
      </c>
      <c r="L273" s="3">
        <v>7</v>
      </c>
      <c r="M273" s="3">
        <v>1</v>
      </c>
      <c r="N273" s="9">
        <v>38517</v>
      </c>
      <c r="O273" s="4">
        <v>22</v>
      </c>
      <c r="Q273" s="2">
        <v>2</v>
      </c>
    </row>
    <row r="274" spans="1:21" x14ac:dyDescent="0.2">
      <c r="A274" s="6" t="s">
        <v>952</v>
      </c>
      <c r="B274" s="5" t="str">
        <f>VLOOKUP(A274,surveySetup!A274:B605,2)</f>
        <v>R104</v>
      </c>
      <c r="C274" s="10"/>
      <c r="F274" s="24"/>
      <c r="G274" s="24"/>
      <c r="H274" s="24"/>
      <c r="I274" s="24"/>
      <c r="J274" s="24"/>
      <c r="K274" s="24"/>
      <c r="L274" s="7"/>
      <c r="M274" s="7"/>
      <c r="N274" s="7"/>
      <c r="O274" s="7"/>
    </row>
    <row r="275" spans="1:21" x14ac:dyDescent="0.2">
      <c r="A275" s="6" t="s">
        <v>953</v>
      </c>
      <c r="B275" s="5" t="str">
        <f>VLOOKUP(A275,surveySetup!A275:B606,2)</f>
        <v>R105</v>
      </c>
      <c r="C275" s="10">
        <v>4.55</v>
      </c>
      <c r="D275" s="8">
        <v>8.066401695525288</v>
      </c>
      <c r="E275" s="8">
        <v>17.833840800347978</v>
      </c>
      <c r="F275" s="24">
        <v>3.7635376401885474</v>
      </c>
      <c r="G275" s="24">
        <v>1.8725227418473063</v>
      </c>
      <c r="H275" s="24">
        <v>1.7309381009916198</v>
      </c>
      <c r="I275" s="24">
        <v>0.14952562793096569</v>
      </c>
      <c r="J275" s="24">
        <v>0.30987256349361536</v>
      </c>
      <c r="K275" s="23">
        <v>18.8</v>
      </c>
      <c r="L275" s="3">
        <v>1</v>
      </c>
      <c r="M275" s="3">
        <v>1.5</v>
      </c>
      <c r="N275" s="9">
        <v>38512</v>
      </c>
      <c r="O275" s="4">
        <v>17</v>
      </c>
      <c r="Q275" s="2">
        <v>2</v>
      </c>
      <c r="U275" s="2" t="s">
        <v>1046</v>
      </c>
    </row>
    <row r="276" spans="1:21" x14ac:dyDescent="0.2">
      <c r="A276" s="2" t="s">
        <v>954</v>
      </c>
      <c r="B276" s="5" t="str">
        <f>VLOOKUP(A276,surveySetup!A276:B607,2)</f>
        <v>R106</v>
      </c>
      <c r="C276" s="10">
        <v>3.355</v>
      </c>
      <c r="D276" s="8">
        <v>3.8403758486544142</v>
      </c>
      <c r="E276" s="8">
        <v>9.6128751631143992</v>
      </c>
      <c r="F276" s="24">
        <v>0.87055463161426005</v>
      </c>
      <c r="G276" s="24">
        <v>1.086514821734228</v>
      </c>
      <c r="H276" s="24">
        <v>0.63466194270138188</v>
      </c>
      <c r="I276" s="24">
        <v>6.957742779591429E-2</v>
      </c>
      <c r="J276" s="24">
        <v>0.21952845989985981</v>
      </c>
      <c r="K276" s="23">
        <v>7.6</v>
      </c>
      <c r="L276" s="3">
        <v>4</v>
      </c>
      <c r="M276" s="3">
        <v>3</v>
      </c>
      <c r="N276" s="9">
        <v>38512</v>
      </c>
      <c r="O276" s="4">
        <v>17</v>
      </c>
      <c r="Q276" s="2">
        <v>2</v>
      </c>
    </row>
    <row r="277" spans="1:21" x14ac:dyDescent="0.2">
      <c r="A277" s="2" t="s">
        <v>955</v>
      </c>
      <c r="B277" s="5" t="str">
        <f>VLOOKUP(A277,surveySetup!A277:B608,2)</f>
        <v>R107</v>
      </c>
      <c r="C277" s="10">
        <v>3.16</v>
      </c>
      <c r="D277" s="8">
        <v>21.602623074564217</v>
      </c>
      <c r="E277" s="8">
        <v>34.101783384080044</v>
      </c>
      <c r="F277" s="24">
        <v>2.6614827297502925</v>
      </c>
      <c r="G277" s="24">
        <v>3.3578553970357805</v>
      </c>
      <c r="H277" s="24">
        <v>2.1299465008293144</v>
      </c>
      <c r="I277" s="24">
        <v>0.16040196237145443</v>
      </c>
      <c r="J277" s="24">
        <v>0.42534029302593324</v>
      </c>
      <c r="K277" s="23">
        <v>25.7</v>
      </c>
      <c r="L277" s="3">
        <v>5</v>
      </c>
      <c r="M277" s="3">
        <v>1.5</v>
      </c>
      <c r="N277" s="9">
        <v>38506</v>
      </c>
      <c r="O277" s="4">
        <v>11</v>
      </c>
      <c r="P277" s="2" t="s">
        <v>1047</v>
      </c>
    </row>
    <row r="278" spans="1:21" x14ac:dyDescent="0.2">
      <c r="A278" s="2" t="s">
        <v>956</v>
      </c>
      <c r="B278" s="5" t="str">
        <f>VLOOKUP(A278,surveySetup!A278:B609,2)</f>
        <v>R108</v>
      </c>
      <c r="C278" s="10">
        <v>5.5350000000000001</v>
      </c>
      <c r="D278" s="8">
        <v>12.003986390290379</v>
      </c>
      <c r="E278" s="8">
        <v>29.665071770334933</v>
      </c>
      <c r="F278" s="24">
        <v>7.664471378948944</v>
      </c>
      <c r="G278" s="24">
        <v>3.4726274348065425</v>
      </c>
      <c r="H278" s="24">
        <v>2.5736932069382732</v>
      </c>
      <c r="I278" s="24">
        <v>0.25384358209114477</v>
      </c>
      <c r="J278" s="24">
        <v>0.54615413130434798</v>
      </c>
      <c r="K278" s="23">
        <v>21.15</v>
      </c>
      <c r="L278" s="3">
        <v>3</v>
      </c>
      <c r="M278" s="3">
        <v>1</v>
      </c>
      <c r="N278" s="9">
        <v>38506</v>
      </c>
      <c r="O278" s="4">
        <v>11</v>
      </c>
      <c r="P278" s="2" t="s">
        <v>1058</v>
      </c>
    </row>
    <row r="279" spans="1:21" x14ac:dyDescent="0.2">
      <c r="A279" s="2" t="s">
        <v>957</v>
      </c>
      <c r="B279" s="5" t="str">
        <f>VLOOKUP(A279,surveySetup!A279:B610,2)</f>
        <v>R109</v>
      </c>
      <c r="C279" s="10">
        <v>3.18</v>
      </c>
      <c r="D279" s="8">
        <v>6.6134051814362875</v>
      </c>
      <c r="E279" s="8">
        <v>15.441496302740324</v>
      </c>
      <c r="F279" s="24">
        <v>1.8040593926144315</v>
      </c>
      <c r="G279" s="24">
        <v>3.5793929379192484</v>
      </c>
      <c r="H279" s="24">
        <v>2.4762027281581052</v>
      </c>
      <c r="I279" s="24">
        <v>0.18564884978612833</v>
      </c>
      <c r="J279" s="24">
        <v>0.33921651051529084</v>
      </c>
      <c r="K279" s="23">
        <v>25.75</v>
      </c>
      <c r="L279" s="3">
        <v>5</v>
      </c>
      <c r="M279" s="3">
        <v>1</v>
      </c>
      <c r="N279" s="9">
        <v>38506</v>
      </c>
      <c r="O279" s="4">
        <v>11</v>
      </c>
      <c r="Q279" s="2">
        <v>2</v>
      </c>
    </row>
    <row r="280" spans="1:21" x14ac:dyDescent="0.2">
      <c r="A280" s="2" t="s">
        <v>958</v>
      </c>
      <c r="B280" s="5" t="str">
        <f>VLOOKUP(A280,surveySetup!A280:B611,2)</f>
        <v>R110</v>
      </c>
      <c r="C280" s="10">
        <v>4.3150000000000004</v>
      </c>
      <c r="D280" s="8">
        <v>7.8237897514172712</v>
      </c>
      <c r="E280" s="8">
        <v>17.7903436276642</v>
      </c>
      <c r="F280" s="24">
        <v>2.7041258306861371</v>
      </c>
      <c r="G280" s="24">
        <v>3.191964087390478</v>
      </c>
      <c r="H280" s="24">
        <v>2.4838803137347467</v>
      </c>
      <c r="I280" s="24">
        <v>0.19880976784156831</v>
      </c>
      <c r="J280" s="24">
        <v>0.40889314506381269</v>
      </c>
      <c r="K280" s="23">
        <v>19.399999999999999</v>
      </c>
      <c r="L280" s="3">
        <v>7</v>
      </c>
      <c r="M280" s="3">
        <v>1</v>
      </c>
      <c r="N280" s="9">
        <v>38506</v>
      </c>
      <c r="O280" s="4">
        <v>11</v>
      </c>
      <c r="Q280" s="2">
        <v>2</v>
      </c>
    </row>
    <row r="281" spans="1:21" x14ac:dyDescent="0.2">
      <c r="A281" s="2" t="s">
        <v>959</v>
      </c>
      <c r="B281" s="5" t="str">
        <f>VLOOKUP(A281,surveySetup!A281:B612,2)</f>
        <v>R111</v>
      </c>
      <c r="C281" s="10">
        <v>4.2949999999999999</v>
      </c>
      <c r="D281" s="8">
        <v>8.2242198359014207</v>
      </c>
      <c r="E281" s="8">
        <v>18.399304045237059</v>
      </c>
      <c r="F281" s="25">
        <v>3.4245543216588139</v>
      </c>
      <c r="G281" s="25">
        <v>5.4368684471565443</v>
      </c>
      <c r="H281" s="25">
        <v>3.6325399327508445</v>
      </c>
      <c r="I281" s="25">
        <v>0.31472111545680787</v>
      </c>
      <c r="J281" s="25">
        <v>0.46864962086176731</v>
      </c>
      <c r="K281" s="23">
        <v>11.2</v>
      </c>
      <c r="L281" s="3">
        <v>2</v>
      </c>
      <c r="M281" s="3">
        <v>1.5</v>
      </c>
      <c r="N281" s="9">
        <v>38514</v>
      </c>
      <c r="O281" s="4">
        <v>19</v>
      </c>
      <c r="Q281" s="2">
        <v>2</v>
      </c>
    </row>
    <row r="282" spans="1:21" x14ac:dyDescent="0.2">
      <c r="A282" s="2" t="s">
        <v>960</v>
      </c>
      <c r="B282" s="5" t="str">
        <f>VLOOKUP(A282,surveySetup!A282:B613,2)</f>
        <v>R112</v>
      </c>
      <c r="C282" s="10">
        <v>5.9050000000000002</v>
      </c>
      <c r="D282" s="8">
        <v>11.313001090965221</v>
      </c>
      <c r="E282" s="8">
        <v>30.839495432796877</v>
      </c>
      <c r="F282" s="24">
        <v>7.4178629471595912</v>
      </c>
      <c r="G282" s="24">
        <v>5.1325975003824587</v>
      </c>
      <c r="H282" s="24">
        <v>3.6756578683690426</v>
      </c>
      <c r="I282" s="24">
        <v>0.23803268669603522</v>
      </c>
      <c r="J282" s="24">
        <v>0.51194208699339216</v>
      </c>
      <c r="K282" s="23">
        <v>38.9</v>
      </c>
      <c r="L282" s="3">
        <v>14</v>
      </c>
      <c r="M282" s="3">
        <v>0.5</v>
      </c>
      <c r="N282" s="9">
        <v>38514</v>
      </c>
      <c r="O282" s="4">
        <v>19</v>
      </c>
      <c r="S282" s="2">
        <v>2</v>
      </c>
      <c r="U282" s="2" t="s">
        <v>1046</v>
      </c>
    </row>
    <row r="283" spans="1:21" x14ac:dyDescent="0.2">
      <c r="A283" s="2" t="s">
        <v>961</v>
      </c>
      <c r="B283" s="5" t="str">
        <f>VLOOKUP(A283,surveySetup!A283:B614,2)</f>
        <v>R113</v>
      </c>
      <c r="C283" s="10">
        <v>4.17</v>
      </c>
      <c r="D283" s="8">
        <v>6.0581066627712001</v>
      </c>
      <c r="E283" s="8">
        <v>16.006959547629403</v>
      </c>
      <c r="F283" s="24">
        <v>2.3556253755846495</v>
      </c>
      <c r="G283" s="24">
        <v>2.7609153254287429</v>
      </c>
      <c r="H283" s="24">
        <v>1.986494198398661</v>
      </c>
      <c r="I283" s="24">
        <v>0.15077165672696383</v>
      </c>
      <c r="J283" s="24">
        <v>0.28091241802118733</v>
      </c>
      <c r="K283" s="23">
        <v>26.35</v>
      </c>
      <c r="L283" s="3">
        <v>14</v>
      </c>
      <c r="M283" s="3">
        <v>1</v>
      </c>
      <c r="N283" s="9">
        <v>38514</v>
      </c>
      <c r="O283" s="4">
        <v>19</v>
      </c>
      <c r="Q283" s="2">
        <v>1</v>
      </c>
      <c r="S283" s="2">
        <v>1</v>
      </c>
    </row>
    <row r="284" spans="1:21" x14ac:dyDescent="0.2">
      <c r="A284" s="2" t="s">
        <v>962</v>
      </c>
      <c r="B284" s="5" t="str">
        <f>VLOOKUP(A284,surveySetup!A284:B615,2)</f>
        <v>R114</v>
      </c>
      <c r="C284" s="10">
        <v>4.5999999999999996</v>
      </c>
      <c r="D284" s="8">
        <v>14.893408959789326</v>
      </c>
      <c r="E284" s="8">
        <v>35.624184428012185</v>
      </c>
      <c r="F284" s="24">
        <v>7.071395083623</v>
      </c>
      <c r="G284" s="24">
        <v>3.7528439993819993</v>
      </c>
      <c r="H284" s="24">
        <v>3.2879407539269998</v>
      </c>
      <c r="I284" s="24">
        <v>0.21918847537200004</v>
      </c>
      <c r="J284" s="24">
        <v>0.60418888788900005</v>
      </c>
      <c r="K284" s="23">
        <v>10.85</v>
      </c>
      <c r="L284" s="3">
        <v>3</v>
      </c>
      <c r="M284" s="3">
        <v>1</v>
      </c>
      <c r="N284" s="9">
        <v>38514</v>
      </c>
      <c r="O284" s="4">
        <v>19</v>
      </c>
      <c r="Q284" s="2">
        <v>1</v>
      </c>
      <c r="S284" s="2">
        <v>1</v>
      </c>
    </row>
    <row r="285" spans="1:21" x14ac:dyDescent="0.2">
      <c r="A285" s="2" t="s">
        <v>963</v>
      </c>
      <c r="B285" s="5" t="str">
        <f>VLOOKUP(A285,surveySetup!A285:B616,2)</f>
        <v>R115</v>
      </c>
      <c r="C285" s="10">
        <v>3.18</v>
      </c>
      <c r="D285" s="8">
        <v>6.6657930128171596</v>
      </c>
      <c r="E285" s="8">
        <v>14.22357546759461</v>
      </c>
      <c r="F285" s="24">
        <v>2.7262992156531305</v>
      </c>
      <c r="G285" s="24">
        <v>2.2319737363712742</v>
      </c>
      <c r="H285" s="24">
        <v>1.2998299018980797</v>
      </c>
      <c r="I285" s="24">
        <v>0.1315312386687337</v>
      </c>
      <c r="J285" s="24">
        <v>0.27993892485697131</v>
      </c>
      <c r="K285" s="23">
        <v>24.4</v>
      </c>
      <c r="L285" s="3">
        <v>2</v>
      </c>
      <c r="M285" s="3">
        <v>2.5</v>
      </c>
      <c r="N285" s="9">
        <v>38514</v>
      </c>
      <c r="O285" s="4">
        <v>19</v>
      </c>
      <c r="Q285" s="2">
        <v>2</v>
      </c>
    </row>
    <row r="286" spans="1:21" x14ac:dyDescent="0.2">
      <c r="A286" s="2" t="s">
        <v>964</v>
      </c>
      <c r="B286" s="5" t="str">
        <f>VLOOKUP(A286,surveySetup!A286:B617,2)</f>
        <v>R116</v>
      </c>
      <c r="C286" s="10">
        <v>3.165</v>
      </c>
      <c r="D286" s="8">
        <v>7.0224896031215849</v>
      </c>
      <c r="E286" s="8">
        <v>15.137016093953894</v>
      </c>
      <c r="F286" s="24">
        <v>1.7722920530631627</v>
      </c>
      <c r="G286" s="24">
        <v>2.6460695859954031</v>
      </c>
      <c r="H286" s="24">
        <v>1.5194530555696584</v>
      </c>
      <c r="I286" s="24">
        <v>0.17946728728263042</v>
      </c>
      <c r="J286" s="24">
        <v>0.25688741554067557</v>
      </c>
      <c r="K286" s="23">
        <v>6.75</v>
      </c>
      <c r="L286" s="3">
        <v>2</v>
      </c>
      <c r="M286" s="3">
        <v>1</v>
      </c>
      <c r="N286" s="9">
        <v>38517</v>
      </c>
      <c r="O286" s="4">
        <v>22</v>
      </c>
      <c r="P286" s="2" t="s">
        <v>1058</v>
      </c>
    </row>
    <row r="287" spans="1:21" x14ac:dyDescent="0.2">
      <c r="A287" s="2" t="s">
        <v>965</v>
      </c>
      <c r="B287" s="5" t="str">
        <f>VLOOKUP(A287,surveySetup!A287:B618,2)</f>
        <v>R117</v>
      </c>
      <c r="C287" s="10">
        <v>3.355</v>
      </c>
      <c r="D287" s="8">
        <v>7.6299519754854312</v>
      </c>
      <c r="E287" s="8">
        <v>17.572857764245324</v>
      </c>
      <c r="F287" s="24">
        <v>1.8061864102830569</v>
      </c>
      <c r="G287" s="24">
        <v>2.7973976036417283</v>
      </c>
      <c r="H287" s="24">
        <v>1.6642288902490496</v>
      </c>
      <c r="I287" s="24">
        <v>0.13101910974494901</v>
      </c>
      <c r="J287" s="24">
        <v>0.38939189436327259</v>
      </c>
      <c r="K287" s="23">
        <v>17.05</v>
      </c>
      <c r="L287" s="3">
        <v>11</v>
      </c>
      <c r="M287" s="3">
        <v>0.5</v>
      </c>
      <c r="N287" s="9">
        <v>38517</v>
      </c>
      <c r="O287" s="4">
        <v>22</v>
      </c>
      <c r="R287" s="2">
        <v>2</v>
      </c>
    </row>
    <row r="288" spans="1:21" x14ac:dyDescent="0.2">
      <c r="A288" s="2" t="s">
        <v>966</v>
      </c>
      <c r="B288" s="5" t="str">
        <f>VLOOKUP(A288,surveySetup!A288:B619,2)</f>
        <v>R118</v>
      </c>
      <c r="C288" s="10">
        <v>3.07</v>
      </c>
      <c r="D288" s="8">
        <v>9.5155031874620768</v>
      </c>
      <c r="E288" s="8">
        <v>17.659852109612878</v>
      </c>
      <c r="F288" s="24">
        <v>1.538331458706931</v>
      </c>
      <c r="G288" s="24">
        <v>3.1803066142011218</v>
      </c>
      <c r="H288" s="24">
        <v>1.8220731633123999</v>
      </c>
      <c r="I288" s="24">
        <v>0.13926656679787661</v>
      </c>
      <c r="J288" s="24">
        <v>0.35775294349258813</v>
      </c>
      <c r="K288" s="23">
        <v>19.2</v>
      </c>
      <c r="L288" s="3">
        <v>5</v>
      </c>
      <c r="M288" s="3">
        <v>1</v>
      </c>
      <c r="N288" s="9">
        <v>38510</v>
      </c>
      <c r="O288" s="4">
        <v>15</v>
      </c>
      <c r="R288" s="2">
        <v>2</v>
      </c>
    </row>
    <row r="289" spans="1:20" x14ac:dyDescent="0.2">
      <c r="A289" s="6" t="s">
        <v>967</v>
      </c>
      <c r="B289" s="5" t="str">
        <f>VLOOKUP(A289,surveySetup!A289:B620,2)</f>
        <v>R119</v>
      </c>
      <c r="C289" s="10"/>
      <c r="F289" s="24"/>
      <c r="G289" s="24"/>
      <c r="H289" s="24"/>
      <c r="I289" s="24"/>
      <c r="J289" s="24"/>
      <c r="K289" s="24"/>
      <c r="L289" s="7"/>
      <c r="M289" s="7"/>
      <c r="N289" s="7"/>
      <c r="O289" s="7"/>
    </row>
    <row r="290" spans="1:20" x14ac:dyDescent="0.2">
      <c r="A290" s="2" t="s">
        <v>968</v>
      </c>
      <c r="B290" s="5" t="str">
        <f>VLOOKUP(A290,surveySetup!A290:B621,2)</f>
        <v>R120</v>
      </c>
      <c r="C290" s="10">
        <v>4.4400000000000004</v>
      </c>
      <c r="D290" s="8">
        <v>9.5872279703265768</v>
      </c>
      <c r="E290" s="8">
        <v>17.920835145715529</v>
      </c>
      <c r="F290" s="24">
        <v>2.670475651245761</v>
      </c>
      <c r="G290" s="24">
        <v>2.6497225116477159</v>
      </c>
      <c r="H290" s="24">
        <v>1.9438710223498905</v>
      </c>
      <c r="I290" s="24">
        <v>0.17362466911430283</v>
      </c>
      <c r="J290" s="24">
        <v>0.37915762548473969</v>
      </c>
      <c r="K290" s="23">
        <v>21.8</v>
      </c>
      <c r="L290" s="3">
        <v>2</v>
      </c>
      <c r="M290" s="3">
        <v>1.5</v>
      </c>
      <c r="N290" s="9">
        <v>38517</v>
      </c>
      <c r="O290" s="4">
        <v>22</v>
      </c>
      <c r="T290" s="2" t="s">
        <v>1043</v>
      </c>
    </row>
    <row r="291" spans="1:20" x14ac:dyDescent="0.2">
      <c r="A291" s="2" t="s">
        <v>969</v>
      </c>
      <c r="B291" s="5" t="str">
        <f>VLOOKUP(A291,surveySetup!A291:B622,2)</f>
        <v>R121</v>
      </c>
      <c r="C291" s="10">
        <v>3.74</v>
      </c>
      <c r="D291" s="8">
        <v>8.3977646916760431</v>
      </c>
      <c r="E291" s="8">
        <v>18.921270117442372</v>
      </c>
      <c r="F291" s="24">
        <v>2.0739768878769724</v>
      </c>
      <c r="G291" s="24">
        <v>1.8724996600489314</v>
      </c>
      <c r="H291" s="24">
        <v>1.5451109353624923</v>
      </c>
      <c r="I291" s="24">
        <v>0.12740763599760335</v>
      </c>
      <c r="J291" s="24">
        <v>0.25163047257319748</v>
      </c>
      <c r="K291" s="23">
        <v>30.3</v>
      </c>
      <c r="L291" s="3">
        <v>2</v>
      </c>
      <c r="M291" s="3">
        <v>1.5</v>
      </c>
      <c r="N291" s="9">
        <v>38517</v>
      </c>
      <c r="O291" s="4">
        <v>22</v>
      </c>
      <c r="Q291" s="2">
        <v>2</v>
      </c>
    </row>
    <row r="292" spans="1:20" x14ac:dyDescent="0.2">
      <c r="A292" s="2" t="s">
        <v>970</v>
      </c>
      <c r="B292" s="5" t="str">
        <f>VLOOKUP(A292,surveySetup!A292:B623,2)</f>
        <v>R122</v>
      </c>
      <c r="C292" s="10">
        <v>5.93</v>
      </c>
      <c r="D292" s="8">
        <v>15.702998971895614</v>
      </c>
      <c r="E292" s="8">
        <v>43.932144410613319</v>
      </c>
      <c r="F292" s="25">
        <v>11.369566996433276</v>
      </c>
      <c r="G292" s="24">
        <v>4.111016720798923</v>
      </c>
      <c r="H292" s="24">
        <v>3.3082486202221228</v>
      </c>
      <c r="I292" s="24">
        <v>0.23640616620985441</v>
      </c>
      <c r="J292" s="24">
        <v>0.96137063805904655</v>
      </c>
      <c r="K292" s="23">
        <v>34.25</v>
      </c>
      <c r="L292" s="3">
        <v>4</v>
      </c>
      <c r="M292" s="3">
        <v>0.5</v>
      </c>
      <c r="N292" s="9">
        <v>38502</v>
      </c>
      <c r="O292" s="4">
        <v>7</v>
      </c>
      <c r="S292" s="2">
        <v>2</v>
      </c>
    </row>
    <row r="293" spans="1:20" x14ac:dyDescent="0.2">
      <c r="A293" s="6" t="s">
        <v>971</v>
      </c>
      <c r="B293" s="5" t="str">
        <f>VLOOKUP(A293,surveySetup!A293:B624,2)</f>
        <v>R123</v>
      </c>
      <c r="C293" s="10"/>
      <c r="F293" s="24"/>
      <c r="G293" s="24"/>
      <c r="H293" s="24"/>
      <c r="I293" s="24"/>
      <c r="J293" s="24"/>
      <c r="K293" s="24"/>
      <c r="L293" s="7"/>
      <c r="M293" s="7"/>
      <c r="N293" s="7"/>
      <c r="O293" s="7"/>
    </row>
    <row r="294" spans="1:20" x14ac:dyDescent="0.2">
      <c r="A294" s="2" t="s">
        <v>972</v>
      </c>
      <c r="B294" s="5" t="str">
        <f>VLOOKUP(A294,surveySetup!A294:B625,2)</f>
        <v>R124</v>
      </c>
      <c r="C294" s="10">
        <v>3.43</v>
      </c>
      <c r="D294" s="8">
        <v>7.1284260282849603</v>
      </c>
      <c r="E294" s="8">
        <v>14.832535885167466</v>
      </c>
      <c r="F294" s="24">
        <v>1.9902375885846615</v>
      </c>
      <c r="G294" s="24">
        <v>2.3750332332450199</v>
      </c>
      <c r="H294" s="24">
        <v>2.0365589123585655</v>
      </c>
      <c r="I294" s="24">
        <v>0.1322165855119522</v>
      </c>
      <c r="J294" s="24">
        <v>0.51547636305876487</v>
      </c>
      <c r="K294" s="23">
        <v>24.85</v>
      </c>
      <c r="L294" s="3">
        <v>4</v>
      </c>
      <c r="M294" s="3">
        <v>2</v>
      </c>
      <c r="N294" s="9">
        <v>38506</v>
      </c>
      <c r="O294" s="4">
        <v>11</v>
      </c>
      <c r="Q294" s="2">
        <v>2</v>
      </c>
    </row>
    <row r="295" spans="1:20" x14ac:dyDescent="0.2">
      <c r="A295" s="6" t="s">
        <v>973</v>
      </c>
      <c r="B295" s="5" t="str">
        <f>VLOOKUP(A295,surveySetup!A295:B626,2)</f>
        <v>R125</v>
      </c>
      <c r="C295" s="10"/>
      <c r="F295" s="24"/>
      <c r="G295" s="24"/>
      <c r="H295" s="24"/>
      <c r="I295" s="24"/>
      <c r="J295" s="24"/>
      <c r="K295" s="24"/>
      <c r="L295" s="7"/>
      <c r="M295" s="7"/>
      <c r="N295" s="7"/>
      <c r="O295" s="7"/>
    </row>
    <row r="296" spans="1:20" x14ac:dyDescent="0.2">
      <c r="A296" s="6" t="s">
        <v>974</v>
      </c>
      <c r="B296" s="5" t="str">
        <f>VLOOKUP(A296,surveySetup!A296:B627,2)</f>
        <v>R126</v>
      </c>
      <c r="C296" s="10"/>
      <c r="F296" s="24"/>
      <c r="G296" s="24"/>
      <c r="H296" s="24"/>
      <c r="I296" s="24"/>
      <c r="J296" s="24"/>
      <c r="K296" s="24"/>
      <c r="L296" s="7"/>
      <c r="M296" s="7"/>
      <c r="N296" s="7"/>
      <c r="O296" s="7"/>
    </row>
    <row r="297" spans="1:20" x14ac:dyDescent="0.2">
      <c r="A297" s="2" t="s">
        <v>975</v>
      </c>
      <c r="B297" s="5" t="str">
        <f>VLOOKUP(A297,surveySetup!A297:B628,2)</f>
        <v>R127</v>
      </c>
      <c r="C297" s="10">
        <v>3.4550000000000001</v>
      </c>
      <c r="D297" s="8">
        <v>5.2245221622798432</v>
      </c>
      <c r="E297" s="8">
        <v>13.157894736842106</v>
      </c>
      <c r="F297" s="24">
        <v>1.7027701916213265</v>
      </c>
      <c r="G297" s="24">
        <v>2.9277750249414214</v>
      </c>
      <c r="H297" s="24">
        <v>1.698746031047458</v>
      </c>
      <c r="I297" s="24">
        <v>0.13110142873610009</v>
      </c>
      <c r="J297" s="24">
        <v>0.39133861565170774</v>
      </c>
      <c r="K297" s="23">
        <v>22.1</v>
      </c>
      <c r="L297" s="3">
        <v>10</v>
      </c>
      <c r="M297" s="3">
        <v>1.5</v>
      </c>
      <c r="N297" s="9">
        <v>38514</v>
      </c>
      <c r="O297" s="4">
        <v>19</v>
      </c>
      <c r="Q297" s="2">
        <v>1</v>
      </c>
      <c r="R297" s="2" t="s">
        <v>1072</v>
      </c>
    </row>
    <row r="298" spans="1:20" x14ac:dyDescent="0.2">
      <c r="A298" s="2" t="s">
        <v>976</v>
      </c>
      <c r="B298" s="5" t="str">
        <f>VLOOKUP(A298,surveySetup!A298:B629,2)</f>
        <v>R128</v>
      </c>
      <c r="C298" s="10">
        <v>3.24</v>
      </c>
      <c r="D298" s="8">
        <v>8.9173897519915322</v>
      </c>
      <c r="E298" s="8">
        <v>17.529360591561552</v>
      </c>
      <c r="F298" s="24">
        <v>1.7742569846084699</v>
      </c>
      <c r="G298" s="24">
        <v>2.86320390112465</v>
      </c>
      <c r="H298" s="24">
        <v>1.6077382207471034</v>
      </c>
      <c r="I298" s="24">
        <v>0.1388246458389932</v>
      </c>
      <c r="J298" s="24">
        <v>0.42482466851977629</v>
      </c>
      <c r="K298" s="23">
        <v>16.649999999999999</v>
      </c>
      <c r="L298" s="3">
        <v>3</v>
      </c>
      <c r="M298" s="3">
        <v>2.5</v>
      </c>
      <c r="N298" s="9">
        <v>38514</v>
      </c>
      <c r="O298" s="4">
        <v>19</v>
      </c>
      <c r="Q298" s="2">
        <v>2</v>
      </c>
    </row>
    <row r="299" spans="1:20" x14ac:dyDescent="0.2">
      <c r="A299" s="2" t="s">
        <v>977</v>
      </c>
      <c r="B299" s="5" t="str">
        <f>VLOOKUP(A299,surveySetup!A299:B630,2)</f>
        <v>R129</v>
      </c>
      <c r="C299" s="10">
        <v>3.085</v>
      </c>
      <c r="D299" s="8">
        <v>15.485168232515029</v>
      </c>
      <c r="E299" s="8">
        <v>32.057416267942592</v>
      </c>
      <c r="F299" s="24">
        <v>2.5776114067617044</v>
      </c>
      <c r="G299" s="24">
        <v>3.3217776860994395</v>
      </c>
      <c r="H299" s="24">
        <v>2.5874936865596236</v>
      </c>
      <c r="I299" s="24">
        <v>0.15619757668867548</v>
      </c>
      <c r="J299" s="24">
        <v>0.3490422814105642</v>
      </c>
      <c r="K299" s="23">
        <v>8.5</v>
      </c>
      <c r="L299" s="3">
        <v>1</v>
      </c>
      <c r="M299" s="3">
        <v>3</v>
      </c>
      <c r="N299" s="9">
        <v>38517</v>
      </c>
      <c r="O299" s="4">
        <v>22</v>
      </c>
      <c r="P299" s="2" t="s">
        <v>1047</v>
      </c>
    </row>
    <row r="300" spans="1:20" x14ac:dyDescent="0.2">
      <c r="A300" s="6" t="s">
        <v>978</v>
      </c>
      <c r="B300" s="5" t="str">
        <f>VLOOKUP(A300,surveySetup!A300:B631,2)</f>
        <v>R130</v>
      </c>
      <c r="C300" s="10"/>
      <c r="F300" s="24"/>
      <c r="G300" s="24"/>
      <c r="H300" s="24"/>
      <c r="I300" s="24"/>
      <c r="J300" s="24"/>
      <c r="K300" s="24"/>
      <c r="L300" s="7"/>
      <c r="M300" s="7"/>
      <c r="N300" s="7"/>
      <c r="O300" s="7"/>
    </row>
    <row r="301" spans="1:20" x14ac:dyDescent="0.2">
      <c r="A301" s="2" t="s">
        <v>979</v>
      </c>
      <c r="B301" s="5" t="str">
        <f>VLOOKUP(A301,surveySetup!A301:B632,2)</f>
        <v>R131</v>
      </c>
      <c r="C301" s="10">
        <v>4.24</v>
      </c>
      <c r="D301" s="8">
        <v>7.3770902354087546</v>
      </c>
      <c r="E301" s="8">
        <v>14.571552849064812</v>
      </c>
      <c r="F301" s="24">
        <v>2.5512331468831171</v>
      </c>
      <c r="G301" s="24">
        <v>3.2624308940897104</v>
      </c>
      <c r="H301" s="24">
        <v>2.1043100242573431</v>
      </c>
      <c r="I301" s="24">
        <v>0.16934660002697305</v>
      </c>
      <c r="J301" s="24">
        <v>0.40636800674925078</v>
      </c>
      <c r="K301" s="23">
        <v>11.25</v>
      </c>
      <c r="L301" s="3">
        <v>0</v>
      </c>
      <c r="M301" s="3">
        <v>1</v>
      </c>
      <c r="N301" s="9">
        <v>38510</v>
      </c>
      <c r="O301" s="4">
        <v>15</v>
      </c>
      <c r="P301" s="2" t="s">
        <v>1057</v>
      </c>
      <c r="Q301" s="2">
        <v>1</v>
      </c>
    </row>
    <row r="302" spans="1:20" x14ac:dyDescent="0.2">
      <c r="A302" s="6" t="s">
        <v>980</v>
      </c>
      <c r="B302" s="5" t="str">
        <f>VLOOKUP(A302,surveySetup!A302:B633,2)</f>
        <v>R132</v>
      </c>
      <c r="C302" s="10"/>
      <c r="F302" s="24"/>
      <c r="G302" s="24"/>
      <c r="H302" s="24"/>
      <c r="I302" s="24"/>
      <c r="J302" s="24"/>
      <c r="K302" s="24"/>
      <c r="L302" s="7"/>
      <c r="M302" s="7"/>
      <c r="N302" s="7"/>
      <c r="O302" s="7"/>
    </row>
    <row r="303" spans="1:20" x14ac:dyDescent="0.2">
      <c r="A303" s="6" t="s">
        <v>981</v>
      </c>
      <c r="B303" s="5" t="str">
        <f>VLOOKUP(A303,surveySetup!A303:B634,2)</f>
        <v>R133</v>
      </c>
      <c r="C303" s="10"/>
      <c r="F303" s="24"/>
      <c r="G303" s="24"/>
      <c r="H303" s="24"/>
      <c r="I303" s="24"/>
      <c r="J303" s="24"/>
      <c r="K303" s="24"/>
      <c r="L303" s="7"/>
      <c r="M303" s="7"/>
      <c r="N303" s="7"/>
      <c r="O303" s="7"/>
    </row>
    <row r="304" spans="1:20" x14ac:dyDescent="0.2">
      <c r="A304" s="6" t="s">
        <v>982</v>
      </c>
      <c r="B304" s="5" t="str">
        <f>VLOOKUP(A304,surveySetup!A304:B635,2)</f>
        <v>R134</v>
      </c>
      <c r="C304" s="10"/>
      <c r="F304" s="24"/>
      <c r="G304" s="24"/>
      <c r="H304" s="24"/>
      <c r="I304" s="24"/>
      <c r="J304" s="24"/>
      <c r="K304" s="24"/>
      <c r="L304" s="7"/>
      <c r="M304" s="7"/>
      <c r="N304" s="7"/>
      <c r="O304" s="7"/>
    </row>
    <row r="305" spans="1:20" x14ac:dyDescent="0.2">
      <c r="A305" s="6" t="s">
        <v>983</v>
      </c>
      <c r="B305" s="5" t="str">
        <f>VLOOKUP(A305,surveySetup!A305:B636,2)</f>
        <v>R135</v>
      </c>
      <c r="C305" s="10"/>
      <c r="F305" s="24"/>
      <c r="G305" s="24"/>
      <c r="H305" s="24"/>
      <c r="I305" s="24"/>
      <c r="J305" s="24"/>
      <c r="K305" s="24"/>
      <c r="L305" s="7"/>
      <c r="M305" s="7"/>
      <c r="N305" s="7"/>
      <c r="O305" s="7"/>
    </row>
    <row r="306" spans="1:20" x14ac:dyDescent="0.2">
      <c r="A306" s="2" t="s">
        <v>984</v>
      </c>
      <c r="B306" s="5" t="str">
        <f>VLOOKUP(A306,surveySetup!A306:B637,2)</f>
        <v>R136</v>
      </c>
      <c r="C306" s="10">
        <v>3.4049999999999998</v>
      </c>
      <c r="D306" s="8">
        <v>11.680170122616826</v>
      </c>
      <c r="E306" s="8">
        <v>21.574597651152679</v>
      </c>
      <c r="F306" s="24">
        <v>2.7304913617430735</v>
      </c>
      <c r="G306" s="24">
        <v>6.3589123934805665</v>
      </c>
      <c r="H306" s="24">
        <v>4.1651708254445881</v>
      </c>
      <c r="I306" s="24">
        <v>0.25815229737990825</v>
      </c>
      <c r="J306" s="24">
        <v>0.47945683105740478</v>
      </c>
      <c r="K306" s="23">
        <v>21.7</v>
      </c>
      <c r="L306" s="3">
        <v>14</v>
      </c>
      <c r="M306" s="3">
        <v>0.5</v>
      </c>
      <c r="N306" s="9">
        <v>38512</v>
      </c>
      <c r="O306" s="4">
        <v>17</v>
      </c>
      <c r="Q306" s="2">
        <v>1</v>
      </c>
      <c r="T306" s="2" t="s">
        <v>1073</v>
      </c>
    </row>
    <row r="307" spans="1:20" x14ac:dyDescent="0.2">
      <c r="A307" s="2" t="s">
        <v>985</v>
      </c>
      <c r="B307" s="5" t="str">
        <f>VLOOKUP(A307,surveySetup!A307:B638,2)</f>
        <v>R137</v>
      </c>
      <c r="C307" s="10">
        <v>6.07</v>
      </c>
      <c r="D307" s="8">
        <v>54.727704427186112</v>
      </c>
      <c r="E307" s="8">
        <v>144.41061331013486</v>
      </c>
      <c r="F307" s="25">
        <v>30.168773245795638</v>
      </c>
      <c r="G307" s="24">
        <v>1.9287549639961969</v>
      </c>
      <c r="H307" s="24">
        <v>2.1526637010458369</v>
      </c>
      <c r="I307" s="24">
        <v>0.37003738116293039</v>
      </c>
      <c r="J307" s="24">
        <v>1.2148594441533227</v>
      </c>
      <c r="K307" s="23">
        <v>31.1</v>
      </c>
      <c r="L307" s="3">
        <v>8</v>
      </c>
      <c r="M307" s="3">
        <v>1.5</v>
      </c>
      <c r="N307" s="9">
        <v>38510</v>
      </c>
      <c r="O307" s="4">
        <v>15</v>
      </c>
      <c r="Q307" s="2">
        <v>2</v>
      </c>
    </row>
    <row r="308" spans="1:20" x14ac:dyDescent="0.2">
      <c r="A308" s="2" t="s">
        <v>986</v>
      </c>
      <c r="B308" s="5" t="str">
        <f>VLOOKUP(A308,surveySetup!A308:B639,2)</f>
        <v>R138</v>
      </c>
      <c r="C308" s="10">
        <v>3.0750000000000002</v>
      </c>
      <c r="D308" s="8">
        <v>10.281958371684755</v>
      </c>
      <c r="E308" s="8">
        <v>19.095258808177469</v>
      </c>
      <c r="F308" s="24">
        <v>1.4607272408832903</v>
      </c>
      <c r="G308" s="24">
        <v>2.9946082451175062</v>
      </c>
      <c r="H308" s="24">
        <v>1.6296791858225455</v>
      </c>
      <c r="I308" s="24">
        <v>0.14976798890161325</v>
      </c>
      <c r="J308" s="24">
        <v>0.38231519606652065</v>
      </c>
      <c r="K308" s="23">
        <v>6.95</v>
      </c>
      <c r="L308" s="3">
        <v>1</v>
      </c>
      <c r="M308" s="3">
        <v>3</v>
      </c>
      <c r="N308" s="9">
        <v>38510</v>
      </c>
      <c r="O308" s="4">
        <v>15</v>
      </c>
      <c r="P308" s="2" t="s">
        <v>1047</v>
      </c>
    </row>
    <row r="309" spans="1:20" x14ac:dyDescent="0.2">
      <c r="A309" s="6" t="s">
        <v>987</v>
      </c>
      <c r="B309" s="5" t="str">
        <f>VLOOKUP(A309,surveySetup!A309:B640,2)</f>
        <v>R139</v>
      </c>
      <c r="C309" s="10">
        <v>3.53</v>
      </c>
      <c r="D309" s="8">
        <v>20.709223027015103</v>
      </c>
      <c r="E309" s="8">
        <v>42.714223575467599</v>
      </c>
      <c r="F309" s="25">
        <v>2.8743153966490809</v>
      </c>
      <c r="G309" s="25">
        <v>3.1124012660582867</v>
      </c>
      <c r="H309" s="25">
        <v>1.8003863051063944</v>
      </c>
      <c r="I309" s="25">
        <v>0.2715284818478223</v>
      </c>
      <c r="J309" s="25">
        <v>0.52177602515946964</v>
      </c>
      <c r="K309" s="24">
        <v>12.75</v>
      </c>
      <c r="L309" s="3">
        <v>2</v>
      </c>
      <c r="M309" s="3">
        <v>4</v>
      </c>
      <c r="N309" s="7"/>
      <c r="O309" s="7"/>
      <c r="Q309" s="2">
        <v>2</v>
      </c>
    </row>
    <row r="310" spans="1:20" x14ac:dyDescent="0.2">
      <c r="A310" s="2" t="s">
        <v>988</v>
      </c>
      <c r="B310" s="5" t="str">
        <f>VLOOKUP(A310,surveySetup!A310:B641,2)</f>
        <v>R140</v>
      </c>
      <c r="C310" s="10">
        <v>5.58</v>
      </c>
      <c r="D310" s="8">
        <v>7.7261158600857645</v>
      </c>
      <c r="E310" s="8">
        <v>19.18225315354502</v>
      </c>
      <c r="F310" s="24">
        <v>4.894472919369135</v>
      </c>
      <c r="G310" s="24">
        <v>2.7366373320752646</v>
      </c>
      <c r="H310" s="24">
        <v>2.1462999407413657</v>
      </c>
      <c r="I310" s="24">
        <v>0.15646140760830504</v>
      </c>
      <c r="J310" s="24">
        <v>0.47387766482132165</v>
      </c>
      <c r="K310" s="23">
        <v>12.65</v>
      </c>
      <c r="L310" s="3">
        <v>5</v>
      </c>
      <c r="M310" s="3">
        <v>0.5</v>
      </c>
      <c r="N310" s="9">
        <v>38510</v>
      </c>
      <c r="O310" s="4">
        <v>15</v>
      </c>
      <c r="S310" s="2">
        <v>2</v>
      </c>
    </row>
    <row r="311" spans="1:20" x14ac:dyDescent="0.2">
      <c r="A311" s="2" t="s">
        <v>989</v>
      </c>
      <c r="B311" s="5" t="str">
        <f>VLOOKUP(A311,surveySetup!A311:B642,2)</f>
        <v>R141</v>
      </c>
      <c r="C311" s="10">
        <v>5.8650000000000002</v>
      </c>
      <c r="D311" s="8">
        <v>52.390819718915878</v>
      </c>
      <c r="E311" s="8">
        <v>144.41061331013486</v>
      </c>
      <c r="F311" s="25">
        <v>36.365585511314151</v>
      </c>
      <c r="G311" s="24">
        <v>3.0008750978468139</v>
      </c>
      <c r="H311" s="24">
        <v>3.3013046897159968</v>
      </c>
      <c r="I311" s="24">
        <v>0.21980302549131214</v>
      </c>
      <c r="J311" s="24">
        <v>0.95041180622728172</v>
      </c>
      <c r="K311" s="23">
        <v>20.75</v>
      </c>
      <c r="L311" s="3">
        <v>6</v>
      </c>
      <c r="M311" s="3">
        <v>0.5</v>
      </c>
      <c r="N311" s="9">
        <v>38510</v>
      </c>
      <c r="O311" s="4">
        <v>15</v>
      </c>
      <c r="T311" s="2" t="s">
        <v>1074</v>
      </c>
    </row>
    <row r="312" spans="1:20" x14ac:dyDescent="0.2">
      <c r="A312" s="6" t="s">
        <v>990</v>
      </c>
      <c r="B312" s="5" t="str">
        <f>VLOOKUP(A312,surveySetup!A312:B643,2)</f>
        <v>R142</v>
      </c>
      <c r="C312" s="10"/>
      <c r="F312" s="24"/>
      <c r="G312" s="24"/>
      <c r="H312" s="24"/>
      <c r="I312" s="24"/>
      <c r="J312" s="24"/>
      <c r="K312" s="24"/>
      <c r="L312" s="7"/>
      <c r="M312" s="7"/>
      <c r="N312" s="7"/>
      <c r="O312" s="7"/>
    </row>
    <row r="313" spans="1:20" x14ac:dyDescent="0.2">
      <c r="A313" s="6" t="s">
        <v>991</v>
      </c>
      <c r="B313" s="5" t="str">
        <f>VLOOKUP(A313,surveySetup!A313:B644,2)</f>
        <v>R143</v>
      </c>
      <c r="C313" s="10">
        <v>3.24</v>
      </c>
      <c r="D313" s="8">
        <v>17.403364833468338</v>
      </c>
      <c r="E313" s="8">
        <v>34.232274902131365</v>
      </c>
      <c r="F313" s="24">
        <v>1.9433514645223375</v>
      </c>
      <c r="G313" s="24">
        <v>3.5346363386338253</v>
      </c>
      <c r="H313" s="24">
        <v>1.9167516134094538</v>
      </c>
      <c r="I313" s="24">
        <v>0.14643015952532912</v>
      </c>
      <c r="J313" s="24">
        <v>0.49043602980554452</v>
      </c>
      <c r="K313" s="23">
        <v>19</v>
      </c>
      <c r="L313" s="3">
        <v>2</v>
      </c>
      <c r="M313" s="3">
        <v>2</v>
      </c>
      <c r="N313" s="9">
        <v>38502</v>
      </c>
      <c r="O313" s="4">
        <v>7</v>
      </c>
      <c r="P313" s="2" t="s">
        <v>1075</v>
      </c>
      <c r="Q313" s="2">
        <v>1</v>
      </c>
    </row>
    <row r="314" spans="1:20" x14ac:dyDescent="0.2">
      <c r="A314" s="2" t="s">
        <v>992</v>
      </c>
      <c r="B314" s="5" t="str">
        <f>VLOOKUP(A314,surveySetup!A314:B645,2)</f>
        <v>R144</v>
      </c>
      <c r="C314" s="10">
        <v>3.5350000000000001</v>
      </c>
      <c r="D314" s="8">
        <v>8.2918088289912113</v>
      </c>
      <c r="E314" s="8">
        <v>15.093518921270121</v>
      </c>
      <c r="F314" s="24">
        <v>2.075034342556398</v>
      </c>
      <c r="G314" s="24">
        <v>2.5494398758418844</v>
      </c>
      <c r="H314" s="24">
        <v>1.7650391807257935</v>
      </c>
      <c r="I314" s="24">
        <v>0.16380913983928924</v>
      </c>
      <c r="J314" s="24">
        <v>0.34560723166600121</v>
      </c>
      <c r="K314" s="23">
        <v>6.6</v>
      </c>
      <c r="L314" s="3">
        <v>1</v>
      </c>
      <c r="M314" s="3">
        <v>1.5</v>
      </c>
      <c r="N314" s="9">
        <v>38502</v>
      </c>
      <c r="O314" s="4">
        <v>7</v>
      </c>
      <c r="P314" s="2" t="s">
        <v>1045</v>
      </c>
    </row>
    <row r="315" spans="1:20" x14ac:dyDescent="0.2">
      <c r="A315" s="2" t="s">
        <v>993</v>
      </c>
      <c r="B315" s="5" t="str">
        <f>VLOOKUP(A315,surveySetup!A315:B646,2)</f>
        <v>R145</v>
      </c>
      <c r="C315" s="10">
        <v>3.81</v>
      </c>
      <c r="D315" s="8">
        <v>9.1546150346480175</v>
      </c>
      <c r="E315" s="8">
        <v>18.747281426707268</v>
      </c>
      <c r="F315" s="24">
        <v>2.4530486857268374</v>
      </c>
      <c r="G315" s="24">
        <v>4.80456198709365</v>
      </c>
      <c r="H315" s="24">
        <v>3.1080214642918329</v>
      </c>
      <c r="I315" s="24">
        <v>0.23245241208266773</v>
      </c>
      <c r="J315" s="24">
        <v>0.49364222485822684</v>
      </c>
      <c r="K315" s="23">
        <v>21.2</v>
      </c>
      <c r="L315" s="3">
        <v>15</v>
      </c>
      <c r="M315" s="3">
        <v>3.5</v>
      </c>
      <c r="N315" s="9">
        <v>38502</v>
      </c>
      <c r="O315" s="4">
        <v>7</v>
      </c>
      <c r="Q315" s="2">
        <v>2</v>
      </c>
    </row>
    <row r="316" spans="1:20" x14ac:dyDescent="0.2">
      <c r="A316" s="2" t="s">
        <v>994</v>
      </c>
      <c r="B316" s="5" t="str">
        <f>VLOOKUP(A316,surveySetup!A316:B647,2)</f>
        <v>R146</v>
      </c>
      <c r="C316" s="10">
        <v>3.415</v>
      </c>
      <c r="D316" s="8">
        <v>11.874245356435488</v>
      </c>
      <c r="E316" s="8">
        <v>24.032187907785996</v>
      </c>
      <c r="F316" s="24">
        <v>2.3415276957750701</v>
      </c>
      <c r="G316" s="24">
        <v>2.3046773240331602</v>
      </c>
      <c r="H316" s="24">
        <v>1.3905732019256891</v>
      </c>
      <c r="I316" s="24">
        <v>0.16191944173591688</v>
      </c>
      <c r="J316" s="24">
        <v>0.42947936611865761</v>
      </c>
      <c r="K316" s="23">
        <v>17.95</v>
      </c>
      <c r="L316" s="3">
        <v>2</v>
      </c>
      <c r="M316" s="3">
        <v>3</v>
      </c>
      <c r="N316" s="9">
        <v>38510</v>
      </c>
      <c r="O316" s="4">
        <v>15</v>
      </c>
      <c r="Q316" s="2">
        <v>2</v>
      </c>
    </row>
    <row r="317" spans="1:20" x14ac:dyDescent="0.2">
      <c r="A317" s="2" t="s">
        <v>995</v>
      </c>
      <c r="B317" s="5" t="str">
        <f>VLOOKUP(A317,surveySetup!A317:B648,2)</f>
        <v>R147</v>
      </c>
      <c r="C317" s="10">
        <v>3.58</v>
      </c>
      <c r="D317" s="8">
        <v>8.8338628212440931</v>
      </c>
      <c r="E317" s="8">
        <v>18.138321009134412</v>
      </c>
      <c r="F317" s="24">
        <v>1.9757684448761486</v>
      </c>
      <c r="G317" s="24">
        <v>3.5394214450878945</v>
      </c>
      <c r="H317" s="24">
        <v>2.4141357179065124</v>
      </c>
      <c r="I317" s="24">
        <v>0.16992333456452255</v>
      </c>
      <c r="J317" s="24">
        <v>0.44434706707750699</v>
      </c>
      <c r="K317" s="23">
        <v>19.100000000000001</v>
      </c>
      <c r="L317" s="3">
        <v>6</v>
      </c>
      <c r="M317" s="3">
        <v>1</v>
      </c>
      <c r="N317" s="9">
        <v>38510</v>
      </c>
      <c r="O317" s="4">
        <v>15</v>
      </c>
      <c r="R317" s="2">
        <v>1</v>
      </c>
      <c r="S317" s="2">
        <v>1</v>
      </c>
    </row>
    <row r="318" spans="1:20" x14ac:dyDescent="0.2">
      <c r="A318" s="2" t="s">
        <v>996</v>
      </c>
      <c r="B318" s="5" t="str">
        <f>VLOOKUP(A318,surveySetup!A318:B649,2)</f>
        <v>R148</v>
      </c>
      <c r="C318" s="10">
        <v>3.5249999999999999</v>
      </c>
      <c r="D318" s="8">
        <v>7.7853625583802781</v>
      </c>
      <c r="E318" s="8">
        <v>17.920835145715529</v>
      </c>
      <c r="F318" s="24">
        <v>2.0725829722112512</v>
      </c>
      <c r="G318" s="24">
        <v>3.4123012259904253</v>
      </c>
      <c r="H318" s="24">
        <v>2.2862317933453022</v>
      </c>
      <c r="I318" s="24">
        <v>0.15875761335926594</v>
      </c>
      <c r="J318" s="24">
        <v>0.4206080548683423</v>
      </c>
      <c r="K318" s="23">
        <v>15.75</v>
      </c>
      <c r="L318" s="3">
        <v>2</v>
      </c>
      <c r="M318" s="3">
        <v>1.5</v>
      </c>
      <c r="N318" s="9">
        <v>38510</v>
      </c>
      <c r="O318" s="4">
        <v>15</v>
      </c>
      <c r="Q318" s="2">
        <v>1</v>
      </c>
      <c r="R318" s="2">
        <v>1</v>
      </c>
    </row>
    <row r="319" spans="1:20" x14ac:dyDescent="0.2">
      <c r="A319" s="2" t="s">
        <v>997</v>
      </c>
      <c r="B319" s="5" t="str">
        <f>VLOOKUP(A319,surveySetup!A319:B650,2)</f>
        <v>R149</v>
      </c>
      <c r="C319" s="10">
        <v>3.3250000000000002</v>
      </c>
      <c r="D319" s="8">
        <v>6.0658742486209896</v>
      </c>
      <c r="E319" s="8">
        <v>13.484123531970424</v>
      </c>
      <c r="F319" s="24">
        <v>1.8762897905028879</v>
      </c>
      <c r="G319" s="24">
        <v>2.8422554783728344</v>
      </c>
      <c r="H319" s="24">
        <v>1.8430234016401119</v>
      </c>
      <c r="I319" s="24">
        <v>0.14964392847241589</v>
      </c>
      <c r="J319" s="24">
        <v>0.28287794004082856</v>
      </c>
      <c r="K319" s="23">
        <v>14.65</v>
      </c>
      <c r="L319" s="3">
        <v>3</v>
      </c>
      <c r="M319" s="3">
        <v>2</v>
      </c>
      <c r="N319" s="9">
        <v>38510</v>
      </c>
      <c r="O319" s="4">
        <v>15</v>
      </c>
      <c r="Q319" s="2">
        <v>2</v>
      </c>
    </row>
    <row r="320" spans="1:20" x14ac:dyDescent="0.2">
      <c r="A320" s="2" t="s">
        <v>998</v>
      </c>
      <c r="B320" s="5" t="str">
        <f>VLOOKUP(A320,surveySetup!A320:B651,2)</f>
        <v>R150</v>
      </c>
      <c r="C320" s="10">
        <v>3.3250000000000002</v>
      </c>
      <c r="D320" s="8">
        <v>19.608423572133148</v>
      </c>
      <c r="E320" s="8">
        <v>32.709873858199224</v>
      </c>
      <c r="F320" s="24">
        <v>2.7368466038793104</v>
      </c>
      <c r="G320" s="24">
        <v>2.6937892602083</v>
      </c>
      <c r="H320" s="24">
        <v>1.3384207691275058</v>
      </c>
      <c r="I320" s="24">
        <v>0.14279760788592621</v>
      </c>
      <c r="J320" s="24">
        <v>0.47798499925421012</v>
      </c>
      <c r="K320" s="23">
        <v>41.95</v>
      </c>
      <c r="L320" s="3">
        <v>19</v>
      </c>
      <c r="M320" s="3">
        <v>1</v>
      </c>
      <c r="N320" s="9">
        <v>38510</v>
      </c>
      <c r="O320" s="4">
        <v>15</v>
      </c>
      <c r="Q320" s="2">
        <v>2</v>
      </c>
    </row>
    <row r="321" spans="1:20" x14ac:dyDescent="0.2">
      <c r="A321" s="2" t="s">
        <v>999</v>
      </c>
      <c r="B321" s="5" t="str">
        <f>VLOOKUP(A321,surveySetup!A321:B652,2)</f>
        <v>R151</v>
      </c>
      <c r="C321" s="10">
        <v>3.5449999999999999</v>
      </c>
      <c r="D321" s="8">
        <v>19.774409326188071</v>
      </c>
      <c r="E321" s="8">
        <v>35.276207046541977</v>
      </c>
      <c r="F321" s="24">
        <v>2.612778172520537</v>
      </c>
      <c r="G321" s="24">
        <v>2.8194902560849529</v>
      </c>
      <c r="H321" s="24">
        <v>1.6469125274671412</v>
      </c>
      <c r="I321" s="24">
        <v>0.20096255241534763</v>
      </c>
      <c r="J321" s="24">
        <v>0.50652246941695056</v>
      </c>
      <c r="K321" s="23">
        <v>27.3</v>
      </c>
      <c r="L321" s="3">
        <v>2</v>
      </c>
      <c r="M321" s="3">
        <v>2</v>
      </c>
      <c r="N321" s="9">
        <v>38502</v>
      </c>
      <c r="O321" s="4">
        <v>7</v>
      </c>
      <c r="Q321" s="2">
        <v>2</v>
      </c>
    </row>
    <row r="322" spans="1:20" x14ac:dyDescent="0.2">
      <c r="A322" s="2" t="s">
        <v>1000</v>
      </c>
      <c r="B322" s="5" t="str">
        <f>VLOOKUP(A322,surveySetup!A322:B653,2)</f>
        <v>R152</v>
      </c>
      <c r="C322" s="10">
        <v>4.66</v>
      </c>
      <c r="D322" s="8">
        <v>20.051787427355698</v>
      </c>
      <c r="E322" s="8">
        <v>41.01783384080035</v>
      </c>
      <c r="F322" s="24">
        <v>5.4234580703179827</v>
      </c>
      <c r="G322" s="24">
        <v>2.1109606367643541</v>
      </c>
      <c r="H322" s="24">
        <v>1.7774392217723285</v>
      </c>
      <c r="I322" s="24">
        <v>0.14870345808114036</v>
      </c>
      <c r="J322" s="24">
        <v>0.47578945424940189</v>
      </c>
      <c r="K322" s="23">
        <v>12.85</v>
      </c>
      <c r="L322" s="3">
        <v>4</v>
      </c>
      <c r="M322" s="3">
        <v>0.5</v>
      </c>
      <c r="N322" s="9">
        <v>38502</v>
      </c>
      <c r="O322" s="4">
        <v>7</v>
      </c>
      <c r="S322" s="2">
        <v>2</v>
      </c>
    </row>
    <row r="323" spans="1:20" x14ac:dyDescent="0.2">
      <c r="A323" s="2" t="s">
        <v>1001</v>
      </c>
      <c r="B323" s="5" t="str">
        <f>VLOOKUP(A323,surveySetup!A323:B654,2)</f>
        <v>R153</v>
      </c>
      <c r="C323" s="10">
        <v>4.4450000000000003</v>
      </c>
      <c r="D323" s="8">
        <v>8.4383279173544707</v>
      </c>
      <c r="E323" s="8">
        <v>17.268377555458901</v>
      </c>
      <c r="F323" s="24">
        <v>3.0697866244258369</v>
      </c>
      <c r="G323" s="24">
        <v>2.8766984980791466</v>
      </c>
      <c r="H323" s="24">
        <v>2.1829733509117824</v>
      </c>
      <c r="I323" s="24">
        <v>0.15482349505781501</v>
      </c>
      <c r="J323" s="24">
        <v>0.36848055583931411</v>
      </c>
      <c r="K323" s="23">
        <v>15.15</v>
      </c>
      <c r="L323" s="3">
        <v>15</v>
      </c>
      <c r="M323" s="3">
        <v>0.5</v>
      </c>
      <c r="N323" s="9">
        <v>38502</v>
      </c>
      <c r="O323" s="4">
        <v>7</v>
      </c>
      <c r="R323" s="2">
        <v>1</v>
      </c>
      <c r="S323" s="2">
        <v>1</v>
      </c>
    </row>
    <row r="324" spans="1:20" x14ac:dyDescent="0.2">
      <c r="A324" s="6" t="s">
        <v>1002</v>
      </c>
      <c r="B324" s="5" t="str">
        <f>VLOOKUP(A324,surveySetup!A324:B655,2)</f>
        <v>R154</v>
      </c>
      <c r="C324" s="10"/>
      <c r="F324" s="24"/>
      <c r="G324" s="24"/>
      <c r="H324" s="24"/>
      <c r="I324" s="24"/>
      <c r="J324" s="24"/>
      <c r="K324" s="23">
        <v>14.8</v>
      </c>
      <c r="L324" s="3">
        <v>2</v>
      </c>
      <c r="M324" s="3">
        <v>2.5</v>
      </c>
      <c r="N324" s="9">
        <v>38502</v>
      </c>
      <c r="O324" s="4">
        <v>7</v>
      </c>
      <c r="Q324" s="2">
        <v>1</v>
      </c>
      <c r="R324" s="2">
        <v>1</v>
      </c>
      <c r="T324" s="2" t="s">
        <v>1062</v>
      </c>
    </row>
    <row r="325" spans="1:20" x14ac:dyDescent="0.2">
      <c r="A325" s="2" t="s">
        <v>1003</v>
      </c>
      <c r="B325" s="5" t="str">
        <f>VLOOKUP(A325,surveySetup!A325:B656,2)</f>
        <v>R155</v>
      </c>
      <c r="C325" s="10">
        <v>4.415</v>
      </c>
      <c r="D325" s="8">
        <v>10.796749657020719</v>
      </c>
      <c r="E325" s="8">
        <v>23.879947803392781</v>
      </c>
      <c r="F325" s="24">
        <v>3.3672299522107147</v>
      </c>
      <c r="G325" s="24">
        <v>5.0659297847261513</v>
      </c>
      <c r="H325" s="24">
        <v>3.2853207735192189</v>
      </c>
      <c r="I325" s="24">
        <v>0.22309271336984668</v>
      </c>
      <c r="J325" s="24">
        <v>0.40657906398924526</v>
      </c>
      <c r="K325" s="23">
        <v>28.65</v>
      </c>
      <c r="L325" s="3">
        <v>4</v>
      </c>
      <c r="M325" s="3">
        <v>0.5</v>
      </c>
      <c r="N325" s="9">
        <v>38502</v>
      </c>
      <c r="O325" s="4">
        <v>7</v>
      </c>
      <c r="Q325" s="2">
        <v>1</v>
      </c>
      <c r="S325" s="2">
        <v>1</v>
      </c>
    </row>
    <row r="326" spans="1:20" x14ac:dyDescent="0.2">
      <c r="A326" s="6" t="s">
        <v>1004</v>
      </c>
      <c r="B326" s="5" t="str">
        <f>VLOOKUP(A326,surveySetup!A326:B657,2)</f>
        <v>R156</v>
      </c>
      <c r="C326" s="10"/>
      <c r="F326" s="24"/>
      <c r="G326" s="24"/>
      <c r="H326" s="24"/>
      <c r="I326" s="24"/>
      <c r="J326" s="24"/>
      <c r="K326" s="24"/>
      <c r="L326" s="7"/>
      <c r="M326" s="7"/>
      <c r="N326" s="7"/>
      <c r="O326" s="7"/>
    </row>
    <row r="327" spans="1:20" x14ac:dyDescent="0.2">
      <c r="A327" s="2" t="s">
        <v>1005</v>
      </c>
      <c r="B327" s="5" t="str">
        <f>VLOOKUP(A327,surveySetup!A327:B658,2)</f>
        <v>R157</v>
      </c>
      <c r="C327" s="10">
        <v>4.04</v>
      </c>
      <c r="D327" s="8">
        <v>12.112871343288749</v>
      </c>
      <c r="E327" s="8">
        <v>26.446280991735538</v>
      </c>
      <c r="F327" s="24">
        <v>3.3788575350039984</v>
      </c>
      <c r="G327" s="24">
        <v>2.4912638820984809</v>
      </c>
      <c r="H327" s="24">
        <v>1.5512094717509495</v>
      </c>
      <c r="I327" s="24">
        <v>0.16551234892864283</v>
      </c>
      <c r="J327" s="24">
        <v>0.31933982175294828</v>
      </c>
      <c r="K327" s="23">
        <v>22.35</v>
      </c>
      <c r="L327" s="3">
        <v>25</v>
      </c>
      <c r="M327" s="3">
        <v>0.5</v>
      </c>
      <c r="N327" s="9">
        <v>38510</v>
      </c>
      <c r="O327" s="4">
        <v>15</v>
      </c>
      <c r="R327" s="2">
        <v>2</v>
      </c>
    </row>
    <row r="328" spans="1:20" x14ac:dyDescent="0.2">
      <c r="A328" s="2" t="s">
        <v>1006</v>
      </c>
      <c r="B328" s="5" t="str">
        <f>VLOOKUP(A328,surveySetup!A328:B659,2)</f>
        <v>R158</v>
      </c>
      <c r="C328" s="10">
        <v>3.74</v>
      </c>
      <c r="D328" s="8">
        <v>18.242439807775092</v>
      </c>
      <c r="E328" s="8">
        <v>38.234014789038717</v>
      </c>
      <c r="F328" s="24">
        <v>3.7676733194957053</v>
      </c>
      <c r="G328" s="24">
        <v>3.0245036916337127</v>
      </c>
      <c r="H328" s="24">
        <v>2.3855304186958257</v>
      </c>
      <c r="I328" s="24">
        <v>0.22228677056820451</v>
      </c>
      <c r="J328" s="24">
        <v>0.76583397483822635</v>
      </c>
      <c r="K328" s="23">
        <v>12.2</v>
      </c>
      <c r="L328" s="3">
        <v>3</v>
      </c>
      <c r="M328" s="3">
        <v>0.5</v>
      </c>
      <c r="N328" s="9">
        <v>38510</v>
      </c>
      <c r="O328" s="4">
        <v>15</v>
      </c>
      <c r="P328" s="2" t="s">
        <v>1049</v>
      </c>
      <c r="S328" s="2">
        <v>1</v>
      </c>
      <c r="T328" s="2" t="s">
        <v>1076</v>
      </c>
    </row>
    <row r="329" spans="1:20" x14ac:dyDescent="0.2">
      <c r="A329" s="2" t="s">
        <v>1007</v>
      </c>
      <c r="B329" s="5" t="str">
        <f>VLOOKUP(A329,surveySetup!A329:B660,2)</f>
        <v>R159</v>
      </c>
      <c r="C329" s="10">
        <v>3.01</v>
      </c>
      <c r="D329" s="8">
        <v>9.3261173893411566</v>
      </c>
      <c r="E329" s="8">
        <v>21.009134406263595</v>
      </c>
      <c r="F329" s="24">
        <v>1.5229006535454548</v>
      </c>
      <c r="G329" s="24">
        <v>3.0599474246003999</v>
      </c>
      <c r="H329" s="24">
        <v>1.6304714226623378</v>
      </c>
      <c r="I329" s="24">
        <v>0.14744173412387615</v>
      </c>
      <c r="J329" s="24">
        <v>0.33643169490309693</v>
      </c>
      <c r="K329" s="23">
        <v>24.05</v>
      </c>
      <c r="L329" s="3">
        <v>5</v>
      </c>
      <c r="M329" s="3">
        <v>2</v>
      </c>
      <c r="N329" s="9">
        <v>38502</v>
      </c>
      <c r="O329" s="4">
        <v>7</v>
      </c>
      <c r="P329" s="2" t="s">
        <v>1054</v>
      </c>
      <c r="Q329" s="2">
        <v>1</v>
      </c>
    </row>
    <row r="330" spans="1:20" x14ac:dyDescent="0.2">
      <c r="A330" s="2" t="s">
        <v>1008</v>
      </c>
      <c r="B330" s="5" t="str">
        <f>VLOOKUP(A330,surveySetup!A330:B661,2)</f>
        <v>R160</v>
      </c>
      <c r="C330" s="10">
        <v>3.8</v>
      </c>
      <c r="D330" s="8">
        <v>9.2563276323431687</v>
      </c>
      <c r="E330" s="8">
        <v>17.311874728142669</v>
      </c>
      <c r="F330" s="24">
        <v>2.1724220778874503</v>
      </c>
      <c r="G330" s="24">
        <v>2.1841950089890436</v>
      </c>
      <c r="H330" s="24">
        <v>1.6419335678137452</v>
      </c>
      <c r="I330" s="24">
        <v>0.15289393252788844</v>
      </c>
      <c r="J330" s="24">
        <v>0.48054773475896417</v>
      </c>
      <c r="K330" s="23">
        <v>5.45</v>
      </c>
      <c r="L330" s="3">
        <v>0</v>
      </c>
      <c r="M330" s="3">
        <v>2</v>
      </c>
      <c r="N330" s="9">
        <v>38502</v>
      </c>
      <c r="O330" s="4">
        <v>7</v>
      </c>
      <c r="P330" s="2" t="s">
        <v>1075</v>
      </c>
      <c r="Q330" s="2">
        <v>1</v>
      </c>
    </row>
    <row r="331" spans="1:20" x14ac:dyDescent="0.2">
      <c r="A331" s="6" t="s">
        <v>1009</v>
      </c>
      <c r="B331" s="5" t="str">
        <f>VLOOKUP(A331,surveySetup!A331:B662,2)</f>
        <v>R161</v>
      </c>
      <c r="C331" s="10"/>
      <c r="F331" s="24"/>
      <c r="G331" s="24"/>
      <c r="H331" s="24"/>
      <c r="I331" s="24"/>
      <c r="J331" s="24"/>
      <c r="K331" s="24"/>
      <c r="L331" s="7"/>
      <c r="M331" s="7"/>
      <c r="N331" s="7"/>
      <c r="O331" s="7"/>
    </row>
    <row r="332" spans="1:20" x14ac:dyDescent="0.2">
      <c r="A332" s="6" t="s">
        <v>1010</v>
      </c>
      <c r="B332" s="5" t="str">
        <f>VLOOKUP(A332,surveySetup!A332:B663,2)</f>
        <v>R162</v>
      </c>
      <c r="C332" s="10"/>
      <c r="F332" s="24"/>
      <c r="G332" s="24"/>
      <c r="H332" s="24"/>
      <c r="I332" s="24"/>
      <c r="J332" s="24"/>
      <c r="K332" s="24"/>
      <c r="L332" s="7"/>
      <c r="M332" s="7"/>
      <c r="N332" s="7"/>
      <c r="O332" s="7"/>
    </row>
    <row r="333" spans="1:20" x14ac:dyDescent="0.2">
      <c r="A333" s="2" t="s">
        <v>1011</v>
      </c>
      <c r="B333" s="5" t="str">
        <f>VLOOKUP(A333,surveySetup!A333:B664,2)</f>
        <v>R163</v>
      </c>
      <c r="C333" s="10">
        <v>4.0599999999999996</v>
      </c>
      <c r="D333" s="8">
        <v>7.7036547635890384</v>
      </c>
      <c r="E333" s="8">
        <v>15.832970856894304</v>
      </c>
      <c r="F333" s="24">
        <v>2.2803871257895261</v>
      </c>
      <c r="G333" s="24">
        <v>3.270212266827957</v>
      </c>
      <c r="H333" s="24">
        <v>2.1224459998825171</v>
      </c>
      <c r="I333" s="24">
        <v>0.16640474098665869</v>
      </c>
      <c r="J333" s="24">
        <v>0.37625373616387897</v>
      </c>
      <c r="K333" s="23">
        <v>35.549999999999997</v>
      </c>
      <c r="L333" s="3">
        <v>9</v>
      </c>
      <c r="M333" s="3">
        <v>1.5</v>
      </c>
      <c r="N333" s="9">
        <v>38502</v>
      </c>
      <c r="O333" s="4">
        <v>7</v>
      </c>
      <c r="Q333" s="2">
        <v>1</v>
      </c>
      <c r="S333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37"/>
  <sheetViews>
    <sheetView workbookViewId="0">
      <selection activeCell="BI335" sqref="H3:BI335"/>
    </sheetView>
  </sheetViews>
  <sheetFormatPr defaultRowHeight="12" x14ac:dyDescent="0.2"/>
  <cols>
    <col min="1" max="2" width="6.85546875" style="40" customWidth="1"/>
    <col min="3" max="6" width="5.42578125" style="40" customWidth="1"/>
    <col min="7" max="7" width="4.42578125" style="39" customWidth="1"/>
    <col min="8" max="8" width="5" style="41" customWidth="1"/>
    <col min="9" max="9" width="6.85546875" style="40" customWidth="1"/>
    <col min="10" max="20" width="7.28515625" style="39" customWidth="1"/>
    <col min="21" max="16384" width="9.140625" style="39"/>
  </cols>
  <sheetData>
    <row r="1" spans="1:61" x14ac:dyDescent="0.2">
      <c r="J1" s="49"/>
      <c r="K1" s="49"/>
      <c r="L1" s="49"/>
      <c r="M1" s="49"/>
      <c r="N1" s="49">
        <v>2005</v>
      </c>
      <c r="O1" s="49"/>
      <c r="P1" s="49"/>
      <c r="Q1" s="49"/>
      <c r="R1" s="49"/>
      <c r="S1" s="49"/>
      <c r="T1" s="49"/>
      <c r="U1" s="50"/>
      <c r="V1" s="50"/>
      <c r="W1" s="50"/>
      <c r="X1" s="50"/>
      <c r="Y1" s="50"/>
      <c r="Z1" s="50"/>
      <c r="AA1" s="50"/>
      <c r="AB1" s="50"/>
      <c r="AC1" s="50">
        <v>1993</v>
      </c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</row>
    <row r="2" spans="1:61" s="40" customFormat="1" x14ac:dyDescent="0.2">
      <c r="H2" s="41" t="s">
        <v>1385</v>
      </c>
      <c r="J2" s="48">
        <v>3</v>
      </c>
      <c r="K2" s="48">
        <v>4</v>
      </c>
      <c r="L2" s="48">
        <v>5</v>
      </c>
      <c r="M2" s="48">
        <v>6</v>
      </c>
      <c r="N2" s="48">
        <v>7</v>
      </c>
      <c r="O2" s="48">
        <v>8</v>
      </c>
      <c r="P2" s="48">
        <v>9</v>
      </c>
      <c r="Q2" s="48">
        <v>10</v>
      </c>
      <c r="R2" s="48">
        <v>11</v>
      </c>
      <c r="S2" s="48">
        <v>12</v>
      </c>
      <c r="T2" s="48">
        <v>13</v>
      </c>
      <c r="U2" s="51">
        <v>5</v>
      </c>
      <c r="V2" s="51">
        <v>6</v>
      </c>
      <c r="W2" s="51">
        <v>7</v>
      </c>
      <c r="X2" s="51">
        <v>8</v>
      </c>
      <c r="Y2" s="51">
        <v>9</v>
      </c>
      <c r="Z2" s="51">
        <v>10</v>
      </c>
      <c r="AA2" s="51">
        <v>11</v>
      </c>
      <c r="AB2" s="51">
        <v>12</v>
      </c>
      <c r="AC2" s="51">
        <v>13</v>
      </c>
      <c r="AD2" s="51">
        <v>14</v>
      </c>
      <c r="AE2" s="51">
        <v>15</v>
      </c>
      <c r="AF2" s="51">
        <v>16</v>
      </c>
      <c r="AG2" s="51">
        <v>17</v>
      </c>
      <c r="AH2" s="51">
        <v>18</v>
      </c>
      <c r="AI2" s="51">
        <v>19</v>
      </c>
      <c r="AJ2" s="51">
        <v>20</v>
      </c>
      <c r="AK2" s="51">
        <v>21</v>
      </c>
      <c r="AL2" s="51">
        <v>22</v>
      </c>
      <c r="AM2" s="51">
        <v>23</v>
      </c>
      <c r="AN2" s="51">
        <v>24</v>
      </c>
      <c r="AO2" s="51">
        <v>25</v>
      </c>
      <c r="AP2" s="51">
        <v>26</v>
      </c>
      <c r="AQ2" s="51">
        <v>27</v>
      </c>
      <c r="AR2" s="51">
        <v>28</v>
      </c>
      <c r="AS2" s="51">
        <v>29</v>
      </c>
      <c r="AT2" s="51">
        <v>30</v>
      </c>
      <c r="AU2" s="51">
        <v>31</v>
      </c>
      <c r="AV2" s="51">
        <v>32</v>
      </c>
      <c r="AW2" s="51">
        <v>33</v>
      </c>
      <c r="AX2" s="51">
        <v>34</v>
      </c>
      <c r="AY2" s="51">
        <v>35</v>
      </c>
      <c r="AZ2" s="51">
        <v>36</v>
      </c>
      <c r="BA2" s="51">
        <v>37</v>
      </c>
      <c r="BB2" s="51">
        <v>38</v>
      </c>
      <c r="BC2" s="51">
        <v>39</v>
      </c>
      <c r="BD2" s="51">
        <v>40</v>
      </c>
      <c r="BE2" s="51">
        <v>41</v>
      </c>
      <c r="BF2" s="51">
        <v>42</v>
      </c>
      <c r="BG2" s="51">
        <v>43</v>
      </c>
      <c r="BH2" s="51">
        <v>44</v>
      </c>
      <c r="BI2" s="51">
        <v>45</v>
      </c>
    </row>
    <row r="3" spans="1:61" x14ac:dyDescent="0.2">
      <c r="A3" s="40" t="s">
        <v>1013</v>
      </c>
      <c r="B3" s="40" t="s">
        <v>1014</v>
      </c>
      <c r="C3" s="40" t="s">
        <v>1371</v>
      </c>
      <c r="D3" s="40" t="s">
        <v>1372</v>
      </c>
      <c r="E3" s="40" t="s">
        <v>1373</v>
      </c>
      <c r="F3" s="40" t="s">
        <v>1374</v>
      </c>
      <c r="H3" s="41" t="s">
        <v>1386</v>
      </c>
      <c r="I3" s="40" t="s">
        <v>1013</v>
      </c>
      <c r="J3" s="42" t="s">
        <v>1375</v>
      </c>
      <c r="K3" s="42" t="s">
        <v>1376</v>
      </c>
      <c r="L3" s="42" t="s">
        <v>1377</v>
      </c>
      <c r="M3" s="43" t="s">
        <v>1378</v>
      </c>
      <c r="N3" s="43" t="s">
        <v>1125</v>
      </c>
      <c r="O3" s="43" t="s">
        <v>1379</v>
      </c>
      <c r="P3" s="43" t="s">
        <v>1380</v>
      </c>
      <c r="Q3" s="43" t="s">
        <v>1381</v>
      </c>
      <c r="R3" s="44" t="s">
        <v>1382</v>
      </c>
      <c r="S3" s="45" t="s">
        <v>1383</v>
      </c>
      <c r="T3" s="45" t="s">
        <v>1384</v>
      </c>
      <c r="U3" s="39" t="s">
        <v>1081</v>
      </c>
      <c r="V3" s="39" t="s">
        <v>1082</v>
      </c>
      <c r="W3" s="39" t="s">
        <v>1083</v>
      </c>
      <c r="X3" s="39" t="s">
        <v>1084</v>
      </c>
      <c r="Y3" s="39" t="s">
        <v>1085</v>
      </c>
      <c r="Z3" s="39" t="s">
        <v>1086</v>
      </c>
      <c r="AA3" s="39" t="s">
        <v>1087</v>
      </c>
      <c r="AB3" s="39" t="s">
        <v>1088</v>
      </c>
      <c r="AC3" s="39" t="s">
        <v>1089</v>
      </c>
      <c r="AD3" s="39" t="s">
        <v>1090</v>
      </c>
      <c r="AE3" s="39" t="s">
        <v>1091</v>
      </c>
      <c r="AF3" s="39" t="s">
        <v>1092</v>
      </c>
      <c r="AG3" s="39" t="s">
        <v>1093</v>
      </c>
      <c r="AH3" s="39" t="s">
        <v>1094</v>
      </c>
      <c r="AI3" s="39" t="s">
        <v>1095</v>
      </c>
      <c r="AJ3" s="39" t="s">
        <v>1096</v>
      </c>
      <c r="AK3" s="39" t="s">
        <v>1097</v>
      </c>
      <c r="AL3" s="39" t="s">
        <v>1098</v>
      </c>
      <c r="AM3" s="39" t="s">
        <v>1099</v>
      </c>
      <c r="AN3" s="39" t="s">
        <v>1100</v>
      </c>
      <c r="AO3" s="39" t="s">
        <v>1101</v>
      </c>
      <c r="AP3" s="39" t="s">
        <v>1102</v>
      </c>
      <c r="AQ3" s="39" t="s">
        <v>1103</v>
      </c>
      <c r="AR3" s="39" t="s">
        <v>1104</v>
      </c>
      <c r="AS3" s="39" t="s">
        <v>1105</v>
      </c>
      <c r="AT3" s="39" t="s">
        <v>1106</v>
      </c>
      <c r="AU3" s="39" t="s">
        <v>1107</v>
      </c>
      <c r="AV3" s="39" t="s">
        <v>1108</v>
      </c>
      <c r="AW3" s="39" t="s">
        <v>1109</v>
      </c>
      <c r="AX3" s="39" t="s">
        <v>1110</v>
      </c>
      <c r="AY3" s="39" t="s">
        <v>1111</v>
      </c>
      <c r="AZ3" s="39" t="s">
        <v>1112</v>
      </c>
      <c r="BA3" s="39" t="s">
        <v>1113</v>
      </c>
      <c r="BB3" s="39" t="s">
        <v>1114</v>
      </c>
      <c r="BC3" s="39" t="s">
        <v>1115</v>
      </c>
      <c r="BD3" s="39" t="s">
        <v>1116</v>
      </c>
      <c r="BE3" s="39" t="s">
        <v>1117</v>
      </c>
      <c r="BF3" s="39" t="s">
        <v>1118</v>
      </c>
      <c r="BG3" s="39" t="s">
        <v>1119</v>
      </c>
      <c r="BH3" s="39" t="s">
        <v>1120</v>
      </c>
      <c r="BI3" s="39" t="s">
        <v>1121</v>
      </c>
    </row>
    <row r="4" spans="1:61" x14ac:dyDescent="0.2">
      <c r="A4" s="40" t="s">
        <v>680</v>
      </c>
      <c r="B4" s="40" t="s">
        <v>8</v>
      </c>
      <c r="C4" s="40">
        <v>1</v>
      </c>
      <c r="D4" s="40">
        <v>0</v>
      </c>
      <c r="E4" s="40">
        <v>0</v>
      </c>
      <c r="F4" s="40">
        <v>1</v>
      </c>
      <c r="H4" s="41">
        <f>IF(E4=2,1,0)</f>
        <v>0</v>
      </c>
      <c r="I4" s="40" t="s">
        <v>680</v>
      </c>
      <c r="J4" s="46">
        <f>VLOOKUP($A4,environment05!$A$2:$M$333,J$2)</f>
        <v>0</v>
      </c>
      <c r="K4" s="46">
        <f>VLOOKUP($A4,environment05!$A$2:$M$333,K$2)</f>
        <v>0</v>
      </c>
      <c r="L4" s="46">
        <f>VLOOKUP($A4,environment05!$A$2:$M$333,L$2)</f>
        <v>0</v>
      </c>
      <c r="M4" s="46">
        <f>VLOOKUP($A4,environment05!$A$2:$M$333,M$2)</f>
        <v>0</v>
      </c>
      <c r="N4" s="46">
        <f>VLOOKUP($A4,environment05!$A$2:$M$333,N$2)</f>
        <v>0</v>
      </c>
      <c r="O4" s="46">
        <f>VLOOKUP($A4,environment05!$A$2:$M$333,O$2)</f>
        <v>0</v>
      </c>
      <c r="P4" s="46">
        <f>VLOOKUP($A4,environment05!$A$2:$M$333,P$2)</f>
        <v>0</v>
      </c>
      <c r="Q4" s="46">
        <f>VLOOKUP($A4,environment05!$A$2:$M$333,Q$2)</f>
        <v>0</v>
      </c>
      <c r="R4" s="46">
        <f>VLOOKUP($A4,environment05!$A$2:$M$333,R$2)</f>
        <v>0</v>
      </c>
      <c r="S4" s="46">
        <f>VLOOKUP($A4,environment05!$A$2:$M$333,S$2)</f>
        <v>0</v>
      </c>
      <c r="T4" s="46">
        <f>VLOOKUP($A4,environment05!$A$2:$M$333,T$2)</f>
        <v>0</v>
      </c>
      <c r="U4" s="46" t="e">
        <f>VLOOKUP($A4,environment93!$A$2:$AS$333,U$2)</f>
        <v>#N/A</v>
      </c>
      <c r="V4" s="46" t="e">
        <f>VLOOKUP($A4,environment93!$A$2:$AS$333,V$2)</f>
        <v>#N/A</v>
      </c>
      <c r="W4" s="46" t="e">
        <f>VLOOKUP($A4,environment93!$A$2:$AS$333,W$2)</f>
        <v>#N/A</v>
      </c>
      <c r="X4" s="46" t="e">
        <f>VLOOKUP($A4,environment93!$A$2:$AS$333,X$2)</f>
        <v>#N/A</v>
      </c>
      <c r="Y4" s="46" t="e">
        <f>VLOOKUP($A4,environment93!$A$2:$AS$333,Y$2)</f>
        <v>#N/A</v>
      </c>
      <c r="Z4" s="46" t="e">
        <f>VLOOKUP($A4,environment93!$A$2:$AS$333,Z$2)</f>
        <v>#N/A</v>
      </c>
      <c r="AA4" s="46" t="e">
        <f>VLOOKUP($A4,environment93!$A$2:$AS$333,AA$2)</f>
        <v>#N/A</v>
      </c>
      <c r="AB4" s="46" t="e">
        <f>VLOOKUP($A4,environment93!$A$2:$AS$333,AB$2)</f>
        <v>#N/A</v>
      </c>
      <c r="AC4" s="46" t="e">
        <f>VLOOKUP($A4,environment93!$A$2:$AS$333,AC$2)</f>
        <v>#N/A</v>
      </c>
      <c r="AD4" s="46" t="e">
        <f>VLOOKUP($A4,environment93!$A$2:$AS$333,AD$2)</f>
        <v>#N/A</v>
      </c>
      <c r="AE4" s="46" t="e">
        <f>VLOOKUP($A4,environment93!$A$2:$AS$333,AE$2)</f>
        <v>#N/A</v>
      </c>
      <c r="AF4" s="46" t="e">
        <f>VLOOKUP($A4,environment93!$A$2:$AS$333,AF$2)</f>
        <v>#N/A</v>
      </c>
      <c r="AG4" s="46" t="e">
        <f>VLOOKUP($A4,environment93!$A$2:$AS$333,AG$2)</f>
        <v>#N/A</v>
      </c>
      <c r="AH4" s="46" t="e">
        <f>VLOOKUP($A4,environment93!$A$2:$AS$333,AH$2)</f>
        <v>#N/A</v>
      </c>
      <c r="AI4" s="46" t="e">
        <f>VLOOKUP($A4,environment93!$A$2:$AS$333,AI$2)</f>
        <v>#N/A</v>
      </c>
      <c r="AJ4" s="46" t="e">
        <f>VLOOKUP($A4,environment93!$A$2:$AS$333,AJ$2)</f>
        <v>#N/A</v>
      </c>
      <c r="AK4" s="46" t="e">
        <f>VLOOKUP($A4,environment93!$A$2:$AS$333,AK$2)</f>
        <v>#N/A</v>
      </c>
      <c r="AL4" s="46" t="e">
        <f>VLOOKUP($A4,environment93!$A$2:$AS$333,AL$2)</f>
        <v>#N/A</v>
      </c>
      <c r="AM4" s="46" t="e">
        <f>VLOOKUP($A4,environment93!$A$2:$AS$333,AM$2)</f>
        <v>#N/A</v>
      </c>
      <c r="AN4" s="46" t="e">
        <f>VLOOKUP($A4,environment93!$A$2:$AS$333,AN$2)</f>
        <v>#N/A</v>
      </c>
      <c r="AO4" s="46" t="e">
        <f>VLOOKUP($A4,environment93!$A$2:$AS$333,AO$2)</f>
        <v>#N/A</v>
      </c>
      <c r="AP4" s="46" t="e">
        <f>VLOOKUP($A4,environment93!$A$2:$AS$333,AP$2)</f>
        <v>#N/A</v>
      </c>
      <c r="AQ4" s="46" t="e">
        <f>VLOOKUP($A4,environment93!$A$2:$AS$333,AQ$2)</f>
        <v>#N/A</v>
      </c>
      <c r="AR4" s="46" t="e">
        <f>VLOOKUP($A4,environment93!$A$2:$AS$333,AR$2)</f>
        <v>#N/A</v>
      </c>
      <c r="AS4" s="46" t="e">
        <f>VLOOKUP($A4,environment93!$A$2:$AS$333,AS$2)</f>
        <v>#N/A</v>
      </c>
      <c r="AT4" s="46" t="e">
        <f>VLOOKUP($A4,environment93!$A$2:$AS$333,AT$2)</f>
        <v>#N/A</v>
      </c>
      <c r="AU4" s="46" t="e">
        <f>VLOOKUP($A4,environment93!$A$2:$AS$333,AU$2)</f>
        <v>#N/A</v>
      </c>
      <c r="AV4" s="46" t="e">
        <f>VLOOKUP($A4,environment93!$A$2:$AS$333,AV$2)</f>
        <v>#N/A</v>
      </c>
      <c r="AW4" s="46" t="e">
        <f>VLOOKUP($A4,environment93!$A$2:$AS$333,AW$2)</f>
        <v>#N/A</v>
      </c>
      <c r="AX4" s="46" t="e">
        <f>VLOOKUP($A4,environment93!$A$2:$AS$333,AX$2)</f>
        <v>#N/A</v>
      </c>
      <c r="AY4" s="46" t="e">
        <f>VLOOKUP($A4,environment93!$A$2:$AS$333,AY$2)</f>
        <v>#N/A</v>
      </c>
      <c r="AZ4" s="46" t="e">
        <f>VLOOKUP($A4,environment93!$A$2:$AS$333,AZ$2)</f>
        <v>#N/A</v>
      </c>
      <c r="BA4" s="46" t="e">
        <f>VLOOKUP($A4,environment93!$A$2:$AS$333,BA$2)</f>
        <v>#N/A</v>
      </c>
      <c r="BB4" s="46" t="e">
        <f>VLOOKUP($A4,environment93!$A$2:$AS$333,BB$2)</f>
        <v>#N/A</v>
      </c>
      <c r="BC4" s="46" t="e">
        <f>VLOOKUP($A4,environment93!$A$2:$AS$333,BC$2)</f>
        <v>#N/A</v>
      </c>
      <c r="BD4" s="46" t="e">
        <f>VLOOKUP($A4,environment93!$A$2:$AS$333,BD$2)</f>
        <v>#N/A</v>
      </c>
      <c r="BE4" s="46" t="e">
        <f>VLOOKUP($A4,environment93!$A$2:$AS$333,BE$2)</f>
        <v>#N/A</v>
      </c>
      <c r="BF4" s="46" t="e">
        <f>VLOOKUP($A4,environment93!$A$2:$AS$333,BF$2)</f>
        <v>#N/A</v>
      </c>
      <c r="BG4" s="46" t="e">
        <f>VLOOKUP($A4,environment93!$A$2:$AS$333,BG$2)</f>
        <v>#N/A</v>
      </c>
      <c r="BH4" s="46" t="e">
        <f>VLOOKUP($A4,environment93!$A$2:$AS$333,BH$2)</f>
        <v>#N/A</v>
      </c>
      <c r="BI4" s="46" t="e">
        <f>VLOOKUP($A4,environment93!$A$2:$AS$333,BI$2)</f>
        <v>#N/A</v>
      </c>
    </row>
    <row r="5" spans="1:61" x14ac:dyDescent="0.2">
      <c r="A5" s="40" t="s">
        <v>681</v>
      </c>
      <c r="B5" s="40" t="s">
        <v>10</v>
      </c>
      <c r="C5" s="40">
        <v>7</v>
      </c>
      <c r="D5" s="40">
        <v>3</v>
      </c>
      <c r="E5" s="40">
        <v>2</v>
      </c>
      <c r="F5" s="40">
        <v>2</v>
      </c>
      <c r="H5" s="41">
        <f t="shared" ref="H5:H68" si="0">IF(E5=2,1,0)</f>
        <v>1</v>
      </c>
      <c r="I5" s="40" t="s">
        <v>681</v>
      </c>
      <c r="J5" s="46">
        <f>VLOOKUP($A5,environment05!$A$2:$M$333,J$2)</f>
        <v>3.44</v>
      </c>
      <c r="K5" s="46">
        <f>VLOOKUP($A5,environment05!$A$2:$M$333,K$2)</f>
        <v>5.932435227267705</v>
      </c>
      <c r="L5" s="46">
        <f>VLOOKUP($A5,environment05!$A$2:$M$333,L$2)</f>
        <v>13.658112222705526</v>
      </c>
      <c r="M5" s="46">
        <f>VLOOKUP($A5,environment05!$A$2:$M$333,M$2)</f>
        <v>1.6226566582288562</v>
      </c>
      <c r="N5" s="46">
        <f>VLOOKUP($A5,environment05!$A$2:$M$333,N$2)</f>
        <v>3.2296730742019899</v>
      </c>
      <c r="O5" s="46">
        <f>VLOOKUP($A5,environment05!$A$2:$M$333,O$2)</f>
        <v>2.2277529389771145</v>
      </c>
      <c r="P5" s="46">
        <f>VLOOKUP($A5,environment05!$A$2:$M$333,P$2)</f>
        <v>0.21100995779900497</v>
      </c>
      <c r="Q5" s="46">
        <f>VLOOKUP($A5,environment05!$A$2:$M$333,Q$2)</f>
        <v>0.34594295346746273</v>
      </c>
      <c r="R5" s="46">
        <f>VLOOKUP($A5,environment05!$A$2:$M$333,R$2)</f>
        <v>16.899999999999999</v>
      </c>
      <c r="S5" s="46">
        <f>VLOOKUP($A5,environment05!$A$2:$M$333,S$2)</f>
        <v>2</v>
      </c>
      <c r="T5" s="46">
        <f>VLOOKUP($A5,environment05!$A$2:$M$333,T$2)</f>
        <v>1</v>
      </c>
      <c r="U5" s="46">
        <f>VLOOKUP($A5,environment93!$A$2:$AS$333,U$2)</f>
        <v>2</v>
      </c>
      <c r="V5" s="46">
        <f>VLOOKUP($A5,environment93!$A$2:$AS$333,V$2)</f>
        <v>16</v>
      </c>
      <c r="W5" s="46">
        <f>VLOOKUP($A5,environment93!$A$2:$AS$333,W$2)</f>
        <v>7</v>
      </c>
      <c r="X5" s="46">
        <f>VLOOKUP($A5,environment93!$A$2:$AS$333,X$2)</f>
        <v>1</v>
      </c>
      <c r="Y5" s="46">
        <f>VLOOKUP($A5,environment93!$A$2:$AS$333,Y$2)</f>
        <v>8</v>
      </c>
      <c r="Z5" s="46">
        <f>VLOOKUP($A5,environment93!$A$2:$AS$333,Z$2)</f>
        <v>14</v>
      </c>
      <c r="AA5" s="46">
        <f>VLOOKUP($A5,environment93!$A$2:$AS$333,AA$2)</f>
        <v>0</v>
      </c>
      <c r="AB5" s="46">
        <f>VLOOKUP($A5,environment93!$A$2:$AS$333,AB$2)</f>
        <v>1.3</v>
      </c>
      <c r="AC5" s="46">
        <f>VLOOKUP($A5,environment93!$A$2:$AS$333,AC$2)</f>
        <v>768.4</v>
      </c>
      <c r="AD5" s="46">
        <f>VLOOKUP($A5,environment93!$A$2:$AS$333,AD$2)</f>
        <v>1.9</v>
      </c>
      <c r="AE5" s="46">
        <f>VLOOKUP($A5,environment93!$A$2:$AS$333,AE$2)</f>
        <v>35</v>
      </c>
      <c r="AF5" s="46" t="str">
        <f>VLOOKUP($A5,environment93!$A$2:$AS$333,AF$2)</f>
        <v>quer.med</v>
      </c>
      <c r="AG5" s="46">
        <f>VLOOKUP($A5,environment93!$A$2:$AS$333,AG$2)</f>
        <v>10.27</v>
      </c>
      <c r="AH5" s="46">
        <f>VLOOKUP($A5,environment93!$A$2:$AS$333,AH$2)</f>
        <v>265.74</v>
      </c>
      <c r="AI5" s="46">
        <f>VLOOKUP($A5,environment93!$A$2:$AS$333,AI$2)</f>
        <v>10</v>
      </c>
      <c r="AJ5" s="46" t="str">
        <f>VLOOKUP($A5,environment93!$A$2:$AS$333,AJ$2)</f>
        <v>33K</v>
      </c>
      <c r="AK5" s="46">
        <f>VLOOKUP($A5,environment93!$A$2:$AS$333,AK$2)</f>
        <v>5</v>
      </c>
      <c r="AL5" s="46" t="str">
        <f>VLOOKUP($A5,environment93!$A$2:$AS$333,AL$2)</f>
        <v>K</v>
      </c>
      <c r="AM5" s="46">
        <f>VLOOKUP($A5,environment93!$A$2:$AS$333,AM$2)</f>
        <v>28.57</v>
      </c>
      <c r="AN5" s="46">
        <f>VLOOKUP($A5,environment93!$A$2:$AS$333,AN$2)</f>
        <v>0</v>
      </c>
      <c r="AO5" s="46">
        <f>VLOOKUP($A5,environment93!$A$2:$AS$333,AO$2)</f>
        <v>0.84</v>
      </c>
      <c r="AP5" s="46">
        <f>VLOOKUP($A5,environment93!$A$2:$AS$333,AP$2)</f>
        <v>0</v>
      </c>
      <c r="AQ5" s="46">
        <f>VLOOKUP($A5,environment93!$A$2:$AS$333,AQ$2)</f>
        <v>0</v>
      </c>
      <c r="AR5" s="46">
        <f>VLOOKUP($A5,environment93!$A$2:$AS$333,AR$2)</f>
        <v>0</v>
      </c>
      <c r="AS5" s="46">
        <f>VLOOKUP($A5,environment93!$A$2:$AS$333,AS$2)</f>
        <v>0</v>
      </c>
      <c r="AT5" s="46">
        <f>VLOOKUP($A5,environment93!$A$2:$AS$333,AT$2)</f>
        <v>0.7</v>
      </c>
      <c r="AU5" s="46">
        <f>VLOOKUP($A5,environment93!$A$2:$AS$333,AU$2)</f>
        <v>74.2</v>
      </c>
      <c r="AV5" s="46">
        <f>VLOOKUP($A5,environment93!$A$2:$AS$333,AV$2)</f>
        <v>24.27</v>
      </c>
      <c r="AW5" s="46">
        <f>VLOOKUP($A5,environment93!$A$2:$AS$333,AW$2)</f>
        <v>0</v>
      </c>
      <c r="AX5" s="46">
        <f>VLOOKUP($A5,environment93!$A$2:$AS$333,AX$2)</f>
        <v>675</v>
      </c>
      <c r="AY5" s="46">
        <f>VLOOKUP($A5,environment93!$A$2:$AS$333,AY$2)</f>
        <v>250</v>
      </c>
      <c r="AZ5" s="46">
        <f>VLOOKUP($A5,environment93!$A$2:$AS$333,AZ$2)</f>
        <v>0</v>
      </c>
      <c r="BA5" s="46">
        <f>VLOOKUP($A5,environment93!$A$2:$AS$333,BA$2)</f>
        <v>925</v>
      </c>
      <c r="BB5" s="46">
        <f>VLOOKUP($A5,environment93!$A$2:$AS$333,BB$2)</f>
        <v>0</v>
      </c>
      <c r="BC5" s="46">
        <f>VLOOKUP($A5,environment93!$A$2:$AS$333,BC$2)</f>
        <v>12.45</v>
      </c>
      <c r="BD5" s="46">
        <f>VLOOKUP($A5,environment93!$A$2:$AS$333,BD$2)</f>
        <v>6.89</v>
      </c>
      <c r="BE5" s="46">
        <f>VLOOKUP($A5,environment93!$A$2:$AS$333,BE$2)</f>
        <v>0</v>
      </c>
      <c r="BF5" s="46">
        <f>VLOOKUP($A5,environment93!$A$2:$AS$333,BF$2)</f>
        <v>19.329999999999998</v>
      </c>
      <c r="BG5" s="46">
        <f>VLOOKUP($A5,environment93!$A$2:$AS$333,BG$2)</f>
        <v>5</v>
      </c>
      <c r="BH5" s="46">
        <f>VLOOKUP($A5,environment93!$A$2:$AS$333,BH$2)</f>
        <v>0</v>
      </c>
      <c r="BI5" s="46">
        <f>VLOOKUP($A5,environment93!$A$2:$AS$333,BI$2)</f>
        <v>1</v>
      </c>
    </row>
    <row r="6" spans="1:61" x14ac:dyDescent="0.2">
      <c r="A6" s="40" t="s">
        <v>682</v>
      </c>
      <c r="B6" s="40" t="s">
        <v>12</v>
      </c>
      <c r="C6" s="40">
        <v>7</v>
      </c>
      <c r="D6" s="40">
        <v>3</v>
      </c>
      <c r="E6" s="40">
        <v>2</v>
      </c>
      <c r="F6" s="40">
        <v>2</v>
      </c>
      <c r="H6" s="41">
        <f t="shared" si="0"/>
        <v>1</v>
      </c>
      <c r="I6" s="40" t="s">
        <v>682</v>
      </c>
      <c r="J6" s="46">
        <f>VLOOKUP($A6,environment05!$A$2:$M$333,J$2)</f>
        <v>4.72</v>
      </c>
      <c r="K6" s="46">
        <f>VLOOKUP($A6,environment05!$A$2:$M$333,K$2)</f>
        <v>7.3663078355679854</v>
      </c>
      <c r="L6" s="46">
        <f>VLOOKUP($A6,environment05!$A$2:$M$333,L$2)</f>
        <v>18.703784254023489</v>
      </c>
      <c r="M6" s="46">
        <f>VLOOKUP($A6,environment05!$A$2:$M$333,M$2)</f>
        <v>3.8169615982585716</v>
      </c>
      <c r="N6" s="46">
        <f>VLOOKUP($A6,environment05!$A$2:$M$333,N$2)</f>
        <v>3.8820892021714508</v>
      </c>
      <c r="O6" s="46">
        <f>VLOOKUP($A6,environment05!$A$2:$M$333,O$2)</f>
        <v>2.7109193563109049</v>
      </c>
      <c r="P6" s="46">
        <f>VLOOKUP($A6,environment05!$A$2:$M$333,P$2)</f>
        <v>0.29810353587619609</v>
      </c>
      <c r="Q6" s="46">
        <f>VLOOKUP($A6,environment05!$A$2:$M$333,Q$2)</f>
        <v>0.41091711710825352</v>
      </c>
      <c r="R6" s="46">
        <f>VLOOKUP($A6,environment05!$A$2:$M$333,R$2)</f>
        <v>24.2</v>
      </c>
      <c r="S6" s="46">
        <f>VLOOKUP($A6,environment05!$A$2:$M$333,S$2)</f>
        <v>4</v>
      </c>
      <c r="T6" s="46">
        <f>VLOOKUP($A6,environment05!$A$2:$M$333,T$2)</f>
        <v>1</v>
      </c>
      <c r="U6" s="46">
        <f>VLOOKUP($A6,environment93!$A$2:$AS$333,U$2)</f>
        <v>4</v>
      </c>
      <c r="V6" s="46">
        <f>VLOOKUP($A6,environment93!$A$2:$AS$333,V$2)</f>
        <v>25</v>
      </c>
      <c r="W6" s="46">
        <f>VLOOKUP($A6,environment93!$A$2:$AS$333,W$2)</f>
        <v>10</v>
      </c>
      <c r="X6" s="46">
        <f>VLOOKUP($A6,environment93!$A$2:$AS$333,X$2)</f>
        <v>4</v>
      </c>
      <c r="Y6" s="46">
        <f>VLOOKUP($A6,environment93!$A$2:$AS$333,Y$2)</f>
        <v>11</v>
      </c>
      <c r="Z6" s="46">
        <f>VLOOKUP($A6,environment93!$A$2:$AS$333,Z$2)</f>
        <v>10</v>
      </c>
      <c r="AA6" s="46">
        <f>VLOOKUP($A6,environment93!$A$2:$AS$333,AA$2)</f>
        <v>3</v>
      </c>
      <c r="AB6" s="46">
        <f>VLOOKUP($A6,environment93!$A$2:$AS$333,AB$2)</f>
        <v>1.3</v>
      </c>
      <c r="AC6" s="46">
        <f>VLOOKUP($A6,environment93!$A$2:$AS$333,AC$2)</f>
        <v>768.4</v>
      </c>
      <c r="AD6" s="46">
        <f>VLOOKUP($A6,environment93!$A$2:$AS$333,AD$2)</f>
        <v>1.9</v>
      </c>
      <c r="AE6" s="46">
        <f>VLOOKUP($A6,environment93!$A$2:$AS$333,AE$2)</f>
        <v>35</v>
      </c>
      <c r="AF6" s="46" t="str">
        <f>VLOOKUP($A6,environment93!$A$2:$AS$333,AF$2)</f>
        <v>quer.med</v>
      </c>
      <c r="AG6" s="46">
        <f>VLOOKUP($A6,environment93!$A$2:$AS$333,AG$2)</f>
        <v>40.46</v>
      </c>
      <c r="AH6" s="46">
        <f>VLOOKUP($A6,environment93!$A$2:$AS$333,AH$2)</f>
        <v>293.27999999999997</v>
      </c>
      <c r="AI6" s="46">
        <f>VLOOKUP($A6,environment93!$A$2:$AS$333,AI$2)</f>
        <v>5</v>
      </c>
      <c r="AJ6" s="46" t="str">
        <f>VLOOKUP($A6,environment93!$A$2:$AS$333,AJ$2)</f>
        <v>43</v>
      </c>
      <c r="AK6" s="46">
        <f>VLOOKUP($A6,environment93!$A$2:$AS$333,AK$2)</f>
        <v>5</v>
      </c>
      <c r="AL6" s="46">
        <f>VLOOKUP($A6,environment93!$A$2:$AS$333,AL$2)</f>
        <v>0</v>
      </c>
      <c r="AM6" s="46">
        <f>VLOOKUP($A6,environment93!$A$2:$AS$333,AM$2)</f>
        <v>35.71</v>
      </c>
      <c r="AN6" s="46">
        <f>VLOOKUP($A6,environment93!$A$2:$AS$333,AN$2)</f>
        <v>0</v>
      </c>
      <c r="AO6" s="46">
        <f>VLOOKUP($A6,environment93!$A$2:$AS$333,AO$2)</f>
        <v>0</v>
      </c>
      <c r="AP6" s="46">
        <f>VLOOKUP($A6,environment93!$A$2:$AS$333,AP$2)</f>
        <v>0</v>
      </c>
      <c r="AQ6" s="46">
        <f>VLOOKUP($A6,environment93!$A$2:$AS$333,AQ$2)</f>
        <v>0</v>
      </c>
      <c r="AR6" s="46">
        <f>VLOOKUP($A6,environment93!$A$2:$AS$333,AR$2)</f>
        <v>0</v>
      </c>
      <c r="AS6" s="46">
        <f>VLOOKUP($A6,environment93!$A$2:$AS$333,AS$2)</f>
        <v>0</v>
      </c>
      <c r="AT6" s="46">
        <f>VLOOKUP($A6,environment93!$A$2:$AS$333,AT$2)</f>
        <v>0</v>
      </c>
      <c r="AU6" s="46">
        <f>VLOOKUP($A6,environment93!$A$2:$AS$333,AU$2)</f>
        <v>55.2</v>
      </c>
      <c r="AV6" s="46">
        <f>VLOOKUP($A6,environment93!$A$2:$AS$333,AV$2)</f>
        <v>44.81</v>
      </c>
      <c r="AW6" s="46">
        <f>VLOOKUP($A6,environment93!$A$2:$AS$333,AW$2)</f>
        <v>0</v>
      </c>
      <c r="AX6" s="46">
        <f>VLOOKUP($A6,environment93!$A$2:$AS$333,AX$2)</f>
        <v>175</v>
      </c>
      <c r="AY6" s="46">
        <f>VLOOKUP($A6,environment93!$A$2:$AS$333,AY$2)</f>
        <v>925</v>
      </c>
      <c r="AZ6" s="46">
        <f>VLOOKUP($A6,environment93!$A$2:$AS$333,AZ$2)</f>
        <v>150</v>
      </c>
      <c r="BA6" s="46">
        <f>VLOOKUP($A6,environment93!$A$2:$AS$333,BA$2)</f>
        <v>1250</v>
      </c>
      <c r="BB6" s="46">
        <f>VLOOKUP($A6,environment93!$A$2:$AS$333,BB$2)</f>
        <v>0</v>
      </c>
      <c r="BC6" s="46">
        <f>VLOOKUP($A6,environment93!$A$2:$AS$333,BC$2)</f>
        <v>15.45</v>
      </c>
      <c r="BD6" s="46">
        <f>VLOOKUP($A6,environment93!$A$2:$AS$333,BD$2)</f>
        <v>11.35</v>
      </c>
      <c r="BE6" s="46">
        <f>VLOOKUP($A6,environment93!$A$2:$AS$333,BE$2)</f>
        <v>4.1399999999999997</v>
      </c>
      <c r="BF6" s="46">
        <f>VLOOKUP($A6,environment93!$A$2:$AS$333,BF$2)</f>
        <v>30.93</v>
      </c>
      <c r="BG6" s="46">
        <f>VLOOKUP($A6,environment93!$A$2:$AS$333,BG$2)</f>
        <v>12</v>
      </c>
      <c r="BH6" s="46">
        <f>VLOOKUP($A6,environment93!$A$2:$AS$333,BH$2)</f>
        <v>0</v>
      </c>
      <c r="BI6" s="46">
        <f>VLOOKUP($A6,environment93!$A$2:$AS$333,BI$2)</f>
        <v>2</v>
      </c>
    </row>
    <row r="7" spans="1:61" x14ac:dyDescent="0.2">
      <c r="A7" s="40" t="s">
        <v>683</v>
      </c>
      <c r="B7" s="40" t="s">
        <v>15</v>
      </c>
      <c r="C7" s="40">
        <v>7</v>
      </c>
      <c r="D7" s="40">
        <v>3</v>
      </c>
      <c r="E7" s="40">
        <v>2</v>
      </c>
      <c r="F7" s="40">
        <v>2</v>
      </c>
      <c r="H7" s="41">
        <f t="shared" si="0"/>
        <v>1</v>
      </c>
      <c r="I7" s="40" t="s">
        <v>683</v>
      </c>
      <c r="J7" s="46">
        <f>VLOOKUP($A7,environment05!$A$2:$M$333,J$2)</f>
        <v>3.47</v>
      </c>
      <c r="K7" s="46">
        <f>VLOOKUP($A7,environment05!$A$2:$M$333,K$2)</f>
        <v>6.7108137407590167</v>
      </c>
      <c r="L7" s="46">
        <f>VLOOKUP($A7,environment05!$A$2:$M$333,L$2)</f>
        <v>13.310134841235321</v>
      </c>
      <c r="M7" s="46">
        <f>VLOOKUP($A7,environment05!$A$2:$M$333,M$2)</f>
        <v>1.7366202268044439</v>
      </c>
      <c r="N7" s="46">
        <f>VLOOKUP($A7,environment05!$A$2:$M$333,N$2)</f>
        <v>2.1998593979003203</v>
      </c>
      <c r="O7" s="46">
        <f>VLOOKUP($A7,environment05!$A$2:$M$333,O$2)</f>
        <v>1.4980176830734588</v>
      </c>
      <c r="P7" s="46">
        <f>VLOOKUP($A7,environment05!$A$2:$M$333,P$2)</f>
        <v>0.17304194082465976</v>
      </c>
      <c r="Q7" s="46">
        <f>VLOOKUP($A7,environment05!$A$2:$M$333,Q$2)</f>
        <v>0.37412987508907131</v>
      </c>
      <c r="R7" s="46">
        <f>VLOOKUP($A7,environment05!$A$2:$M$333,R$2)</f>
        <v>19.2</v>
      </c>
      <c r="S7" s="46">
        <f>VLOOKUP($A7,environment05!$A$2:$M$333,S$2)</f>
        <v>5</v>
      </c>
      <c r="T7" s="46">
        <f>VLOOKUP($A7,environment05!$A$2:$M$333,T$2)</f>
        <v>1</v>
      </c>
      <c r="U7" s="46">
        <f>VLOOKUP($A7,environment93!$A$2:$AS$333,U$2)</f>
        <v>5</v>
      </c>
      <c r="V7" s="46">
        <f>VLOOKUP($A7,environment93!$A$2:$AS$333,V$2)</f>
        <v>20</v>
      </c>
      <c r="W7" s="46">
        <f>VLOOKUP($A7,environment93!$A$2:$AS$333,W$2)</f>
        <v>13</v>
      </c>
      <c r="X7" s="46">
        <f>VLOOKUP($A7,environment93!$A$2:$AS$333,X$2)</f>
        <v>1</v>
      </c>
      <c r="Y7" s="46">
        <f>VLOOKUP($A7,environment93!$A$2:$AS$333,Y$2)</f>
        <v>6</v>
      </c>
      <c r="Z7" s="46">
        <f>VLOOKUP($A7,environment93!$A$2:$AS$333,Z$2)</f>
        <v>7</v>
      </c>
      <c r="AA7" s="46">
        <f>VLOOKUP($A7,environment93!$A$2:$AS$333,AA$2)</f>
        <v>0</v>
      </c>
      <c r="AB7" s="46">
        <f>VLOOKUP($A7,environment93!$A$2:$AS$333,AB$2)</f>
        <v>1.3</v>
      </c>
      <c r="AC7" s="46">
        <f>VLOOKUP($A7,environment93!$A$2:$AS$333,AC$2)</f>
        <v>768.4</v>
      </c>
      <c r="AD7" s="46">
        <f>VLOOKUP($A7,environment93!$A$2:$AS$333,AD$2)</f>
        <v>1.9</v>
      </c>
      <c r="AE7" s="46">
        <f>VLOOKUP($A7,environment93!$A$2:$AS$333,AE$2)</f>
        <v>35</v>
      </c>
      <c r="AF7" s="46" t="str">
        <f>VLOOKUP($A7,environment93!$A$2:$AS$333,AF$2)</f>
        <v>quer.med</v>
      </c>
      <c r="AG7" s="46">
        <f>VLOOKUP($A7,environment93!$A$2:$AS$333,AG$2)</f>
        <v>0</v>
      </c>
      <c r="AH7" s="46">
        <f>VLOOKUP($A7,environment93!$A$2:$AS$333,AH$2)</f>
        <v>-1</v>
      </c>
      <c r="AI7" s="46">
        <f>VLOOKUP($A7,environment93!$A$2:$AS$333,AI$2)</f>
        <v>2.5</v>
      </c>
      <c r="AJ7" s="46" t="str">
        <f>VLOOKUP($A7,environment93!$A$2:$AS$333,AJ$2)</f>
        <v>43</v>
      </c>
      <c r="AK7" s="46">
        <f>VLOOKUP($A7,environment93!$A$2:$AS$333,AK$2)</f>
        <v>5</v>
      </c>
      <c r="AL7" s="46">
        <f>VLOOKUP($A7,environment93!$A$2:$AS$333,AL$2)</f>
        <v>0</v>
      </c>
      <c r="AM7" s="46">
        <f>VLOOKUP($A7,environment93!$A$2:$AS$333,AM$2)</f>
        <v>14.29</v>
      </c>
      <c r="AN7" s="46">
        <f>VLOOKUP($A7,environment93!$A$2:$AS$333,AN$2)</f>
        <v>0</v>
      </c>
      <c r="AO7" s="46">
        <f>VLOOKUP($A7,environment93!$A$2:$AS$333,AO$2)</f>
        <v>0</v>
      </c>
      <c r="AP7" s="46">
        <f>VLOOKUP($A7,environment93!$A$2:$AS$333,AP$2)</f>
        <v>0</v>
      </c>
      <c r="AQ7" s="46">
        <f>VLOOKUP($A7,environment93!$A$2:$AS$333,AQ$2)</f>
        <v>0</v>
      </c>
      <c r="AR7" s="46">
        <f>VLOOKUP($A7,environment93!$A$2:$AS$333,AR$2)</f>
        <v>0</v>
      </c>
      <c r="AS7" s="46">
        <f>VLOOKUP($A7,environment93!$A$2:$AS$333,AS$2)</f>
        <v>0</v>
      </c>
      <c r="AT7" s="46">
        <f>VLOOKUP($A7,environment93!$A$2:$AS$333,AT$2)</f>
        <v>0</v>
      </c>
      <c r="AU7" s="46">
        <f>VLOOKUP($A7,environment93!$A$2:$AS$333,AU$2)</f>
        <v>87.31</v>
      </c>
      <c r="AV7" s="46">
        <f>VLOOKUP($A7,environment93!$A$2:$AS$333,AV$2)</f>
        <v>12.69</v>
      </c>
      <c r="AW7" s="46">
        <f>VLOOKUP($A7,environment93!$A$2:$AS$333,AW$2)</f>
        <v>300</v>
      </c>
      <c r="AX7" s="46">
        <f>VLOOKUP($A7,environment93!$A$2:$AS$333,AX$2)</f>
        <v>0</v>
      </c>
      <c r="AY7" s="46">
        <f>VLOOKUP($A7,environment93!$A$2:$AS$333,AY$2)</f>
        <v>475</v>
      </c>
      <c r="AZ7" s="46">
        <f>VLOOKUP($A7,environment93!$A$2:$AS$333,AZ$2)</f>
        <v>0</v>
      </c>
      <c r="BA7" s="46">
        <f>VLOOKUP($A7,environment93!$A$2:$AS$333,BA$2)</f>
        <v>775</v>
      </c>
      <c r="BB7" s="46">
        <f>VLOOKUP($A7,environment93!$A$2:$AS$333,BB$2)</f>
        <v>0.93</v>
      </c>
      <c r="BC7" s="46">
        <f>VLOOKUP($A7,environment93!$A$2:$AS$333,BC$2)</f>
        <v>0</v>
      </c>
      <c r="BD7" s="46">
        <f>VLOOKUP($A7,environment93!$A$2:$AS$333,BD$2)</f>
        <v>15.72</v>
      </c>
      <c r="BE7" s="46">
        <f>VLOOKUP($A7,environment93!$A$2:$AS$333,BE$2)</f>
        <v>0</v>
      </c>
      <c r="BF7" s="46">
        <f>VLOOKUP($A7,environment93!$A$2:$AS$333,BF$2)</f>
        <v>16.649999999999999</v>
      </c>
      <c r="BG7" s="46">
        <f>VLOOKUP($A7,environment93!$A$2:$AS$333,BG$2)</f>
        <v>12</v>
      </c>
      <c r="BH7" s="46">
        <f>VLOOKUP($A7,environment93!$A$2:$AS$333,BH$2)</f>
        <v>0</v>
      </c>
      <c r="BI7" s="46">
        <f>VLOOKUP($A7,environment93!$A$2:$AS$333,BI$2)</f>
        <v>1</v>
      </c>
    </row>
    <row r="8" spans="1:61" x14ac:dyDescent="0.2">
      <c r="A8" s="40" t="s">
        <v>684</v>
      </c>
      <c r="B8" s="40" t="s">
        <v>18</v>
      </c>
      <c r="C8" s="40">
        <v>2</v>
      </c>
      <c r="D8" s="40">
        <v>0</v>
      </c>
      <c r="E8" s="40">
        <v>0</v>
      </c>
      <c r="F8" s="40">
        <v>2</v>
      </c>
      <c r="H8" s="41">
        <f t="shared" si="0"/>
        <v>0</v>
      </c>
      <c r="I8" s="40" t="s">
        <v>684</v>
      </c>
      <c r="J8" s="46">
        <f>VLOOKUP($A8,environment05!$A$2:$M$333,J$2)</f>
        <v>0</v>
      </c>
      <c r="K8" s="46">
        <f>VLOOKUP($A8,environment05!$A$2:$M$333,K$2)</f>
        <v>0</v>
      </c>
      <c r="L8" s="46">
        <f>VLOOKUP($A8,environment05!$A$2:$M$333,L$2)</f>
        <v>0</v>
      </c>
      <c r="M8" s="46">
        <f>VLOOKUP($A8,environment05!$A$2:$M$333,M$2)</f>
        <v>0</v>
      </c>
      <c r="N8" s="46">
        <f>VLOOKUP($A8,environment05!$A$2:$M$333,N$2)</f>
        <v>0</v>
      </c>
      <c r="O8" s="46">
        <f>VLOOKUP($A8,environment05!$A$2:$M$333,O$2)</f>
        <v>0</v>
      </c>
      <c r="P8" s="46">
        <f>VLOOKUP($A8,environment05!$A$2:$M$333,P$2)</f>
        <v>0</v>
      </c>
      <c r="Q8" s="46">
        <f>VLOOKUP($A8,environment05!$A$2:$M$333,Q$2)</f>
        <v>0</v>
      </c>
      <c r="R8" s="46">
        <f>VLOOKUP($A8,environment05!$A$2:$M$333,R$2)</f>
        <v>0</v>
      </c>
      <c r="S8" s="46">
        <f>VLOOKUP($A8,environment05!$A$2:$M$333,S$2)</f>
        <v>0</v>
      </c>
      <c r="T8" s="46">
        <f>VLOOKUP($A8,environment05!$A$2:$M$333,T$2)</f>
        <v>0</v>
      </c>
      <c r="U8" s="46" t="e">
        <f>VLOOKUP($A8,environment93!$A$2:$AS$333,U$2)</f>
        <v>#N/A</v>
      </c>
      <c r="V8" s="46" t="e">
        <f>VLOOKUP($A8,environment93!$A$2:$AS$333,V$2)</f>
        <v>#N/A</v>
      </c>
      <c r="W8" s="46" t="e">
        <f>VLOOKUP($A8,environment93!$A$2:$AS$333,W$2)</f>
        <v>#N/A</v>
      </c>
      <c r="X8" s="46" t="e">
        <f>VLOOKUP($A8,environment93!$A$2:$AS$333,X$2)</f>
        <v>#N/A</v>
      </c>
      <c r="Y8" s="46" t="e">
        <f>VLOOKUP($A8,environment93!$A$2:$AS$333,Y$2)</f>
        <v>#N/A</v>
      </c>
      <c r="Z8" s="46" t="e">
        <f>VLOOKUP($A8,environment93!$A$2:$AS$333,Z$2)</f>
        <v>#N/A</v>
      </c>
      <c r="AA8" s="46" t="e">
        <f>VLOOKUP($A8,environment93!$A$2:$AS$333,AA$2)</f>
        <v>#N/A</v>
      </c>
      <c r="AB8" s="46" t="e">
        <f>VLOOKUP($A8,environment93!$A$2:$AS$333,AB$2)</f>
        <v>#N/A</v>
      </c>
      <c r="AC8" s="46" t="e">
        <f>VLOOKUP($A8,environment93!$A$2:$AS$333,AC$2)</f>
        <v>#N/A</v>
      </c>
      <c r="AD8" s="46" t="e">
        <f>VLOOKUP($A8,environment93!$A$2:$AS$333,AD$2)</f>
        <v>#N/A</v>
      </c>
      <c r="AE8" s="46" t="e">
        <f>VLOOKUP($A8,environment93!$A$2:$AS$333,AE$2)</f>
        <v>#N/A</v>
      </c>
      <c r="AF8" s="46" t="e">
        <f>VLOOKUP($A8,environment93!$A$2:$AS$333,AF$2)</f>
        <v>#N/A</v>
      </c>
      <c r="AG8" s="46" t="e">
        <f>VLOOKUP($A8,environment93!$A$2:$AS$333,AG$2)</f>
        <v>#N/A</v>
      </c>
      <c r="AH8" s="46" t="e">
        <f>VLOOKUP($A8,environment93!$A$2:$AS$333,AH$2)</f>
        <v>#N/A</v>
      </c>
      <c r="AI8" s="46" t="e">
        <f>VLOOKUP($A8,environment93!$A$2:$AS$333,AI$2)</f>
        <v>#N/A</v>
      </c>
      <c r="AJ8" s="46" t="e">
        <f>VLOOKUP($A8,environment93!$A$2:$AS$333,AJ$2)</f>
        <v>#N/A</v>
      </c>
      <c r="AK8" s="46" t="e">
        <f>VLOOKUP($A8,environment93!$A$2:$AS$333,AK$2)</f>
        <v>#N/A</v>
      </c>
      <c r="AL8" s="46" t="e">
        <f>VLOOKUP($A8,environment93!$A$2:$AS$333,AL$2)</f>
        <v>#N/A</v>
      </c>
      <c r="AM8" s="46" t="e">
        <f>VLOOKUP($A8,environment93!$A$2:$AS$333,AM$2)</f>
        <v>#N/A</v>
      </c>
      <c r="AN8" s="46" t="e">
        <f>VLOOKUP($A8,environment93!$A$2:$AS$333,AN$2)</f>
        <v>#N/A</v>
      </c>
      <c r="AO8" s="46" t="e">
        <f>VLOOKUP($A8,environment93!$A$2:$AS$333,AO$2)</f>
        <v>#N/A</v>
      </c>
      <c r="AP8" s="46" t="e">
        <f>VLOOKUP($A8,environment93!$A$2:$AS$333,AP$2)</f>
        <v>#N/A</v>
      </c>
      <c r="AQ8" s="46" t="e">
        <f>VLOOKUP($A8,environment93!$A$2:$AS$333,AQ$2)</f>
        <v>#N/A</v>
      </c>
      <c r="AR8" s="46" t="e">
        <f>VLOOKUP($A8,environment93!$A$2:$AS$333,AR$2)</f>
        <v>#N/A</v>
      </c>
      <c r="AS8" s="46" t="e">
        <f>VLOOKUP($A8,environment93!$A$2:$AS$333,AS$2)</f>
        <v>#N/A</v>
      </c>
      <c r="AT8" s="46" t="e">
        <f>VLOOKUP($A8,environment93!$A$2:$AS$333,AT$2)</f>
        <v>#N/A</v>
      </c>
      <c r="AU8" s="46" t="e">
        <f>VLOOKUP($A8,environment93!$A$2:$AS$333,AU$2)</f>
        <v>#N/A</v>
      </c>
      <c r="AV8" s="46" t="e">
        <f>VLOOKUP($A8,environment93!$A$2:$AS$333,AV$2)</f>
        <v>#N/A</v>
      </c>
      <c r="AW8" s="46" t="e">
        <f>VLOOKUP($A8,environment93!$A$2:$AS$333,AW$2)</f>
        <v>#N/A</v>
      </c>
      <c r="AX8" s="46" t="e">
        <f>VLOOKUP($A8,environment93!$A$2:$AS$333,AX$2)</f>
        <v>#N/A</v>
      </c>
      <c r="AY8" s="46" t="e">
        <f>VLOOKUP($A8,environment93!$A$2:$AS$333,AY$2)</f>
        <v>#N/A</v>
      </c>
      <c r="AZ8" s="46" t="e">
        <f>VLOOKUP($A8,environment93!$A$2:$AS$333,AZ$2)</f>
        <v>#N/A</v>
      </c>
      <c r="BA8" s="46" t="e">
        <f>VLOOKUP($A8,environment93!$A$2:$AS$333,BA$2)</f>
        <v>#N/A</v>
      </c>
      <c r="BB8" s="46" t="e">
        <f>VLOOKUP($A8,environment93!$A$2:$AS$333,BB$2)</f>
        <v>#N/A</v>
      </c>
      <c r="BC8" s="46" t="e">
        <f>VLOOKUP($A8,environment93!$A$2:$AS$333,BC$2)</f>
        <v>#N/A</v>
      </c>
      <c r="BD8" s="46" t="e">
        <f>VLOOKUP($A8,environment93!$A$2:$AS$333,BD$2)</f>
        <v>#N/A</v>
      </c>
      <c r="BE8" s="46" t="e">
        <f>VLOOKUP($A8,environment93!$A$2:$AS$333,BE$2)</f>
        <v>#N/A</v>
      </c>
      <c r="BF8" s="46" t="e">
        <f>VLOOKUP($A8,environment93!$A$2:$AS$333,BF$2)</f>
        <v>#N/A</v>
      </c>
      <c r="BG8" s="46" t="e">
        <f>VLOOKUP($A8,environment93!$A$2:$AS$333,BG$2)</f>
        <v>#N/A</v>
      </c>
      <c r="BH8" s="46" t="e">
        <f>VLOOKUP($A8,environment93!$A$2:$AS$333,BH$2)</f>
        <v>#N/A</v>
      </c>
      <c r="BI8" s="46" t="e">
        <f>VLOOKUP($A8,environment93!$A$2:$AS$333,BI$2)</f>
        <v>#N/A</v>
      </c>
    </row>
    <row r="9" spans="1:61" x14ac:dyDescent="0.2">
      <c r="A9" s="40" t="s">
        <v>685</v>
      </c>
      <c r="B9" s="40" t="s">
        <v>21</v>
      </c>
      <c r="C9" s="40">
        <v>5</v>
      </c>
      <c r="D9" s="40">
        <v>2</v>
      </c>
      <c r="E9" s="40">
        <v>2</v>
      </c>
      <c r="F9" s="40">
        <v>2</v>
      </c>
      <c r="H9" s="41">
        <v>0</v>
      </c>
      <c r="I9" s="40" t="s">
        <v>685</v>
      </c>
      <c r="J9" s="46">
        <f>VLOOKUP($A9,environment05!$A$2:$M$333,J$2)</f>
        <v>0</v>
      </c>
      <c r="K9" s="46">
        <f>VLOOKUP($A9,environment05!$A$2:$M$333,K$2)</f>
        <v>0</v>
      </c>
      <c r="L9" s="46">
        <f>VLOOKUP($A9,environment05!$A$2:$M$333,L$2)</f>
        <v>0</v>
      </c>
      <c r="M9" s="46">
        <f>VLOOKUP($A9,environment05!$A$2:$M$333,M$2)</f>
        <v>0</v>
      </c>
      <c r="N9" s="46">
        <f>VLOOKUP($A9,environment05!$A$2:$M$333,N$2)</f>
        <v>0</v>
      </c>
      <c r="O9" s="46">
        <f>VLOOKUP($A9,environment05!$A$2:$M$333,O$2)</f>
        <v>0</v>
      </c>
      <c r="P9" s="46">
        <f>VLOOKUP($A9,environment05!$A$2:$M$333,P$2)</f>
        <v>0</v>
      </c>
      <c r="Q9" s="46">
        <f>VLOOKUP($A9,environment05!$A$2:$M$333,Q$2)</f>
        <v>0</v>
      </c>
      <c r="R9" s="46">
        <f>VLOOKUP($A9,environment05!$A$2:$M$333,R$2)</f>
        <v>0</v>
      </c>
      <c r="S9" s="46">
        <f>VLOOKUP($A9,environment05!$A$2:$M$333,S$2)</f>
        <v>0</v>
      </c>
      <c r="T9" s="46">
        <f>VLOOKUP($A9,environment05!$A$2:$M$333,T$2)</f>
        <v>0</v>
      </c>
      <c r="U9" s="46">
        <f>VLOOKUP($A9,environment93!$A$2:$AS$333,U$2)</f>
        <v>5</v>
      </c>
      <c r="V9" s="46">
        <f>VLOOKUP($A9,environment93!$A$2:$AS$333,V$2)</f>
        <v>26</v>
      </c>
      <c r="W9" s="46">
        <f>VLOOKUP($A9,environment93!$A$2:$AS$333,W$2)</f>
        <v>13</v>
      </c>
      <c r="X9" s="46">
        <f>VLOOKUP($A9,environment93!$A$2:$AS$333,X$2)</f>
        <v>4</v>
      </c>
      <c r="Y9" s="46">
        <f>VLOOKUP($A9,environment93!$A$2:$AS$333,Y$2)</f>
        <v>9</v>
      </c>
      <c r="Z9" s="46">
        <f>VLOOKUP($A9,environment93!$A$2:$AS$333,Z$2)</f>
        <v>7</v>
      </c>
      <c r="AA9" s="46">
        <f>VLOOKUP($A9,environment93!$A$2:$AS$333,AA$2)</f>
        <v>4</v>
      </c>
      <c r="AB9" s="46">
        <f>VLOOKUP($A9,environment93!$A$2:$AS$333,AB$2)</f>
        <v>1.36</v>
      </c>
      <c r="AC9" s="46">
        <f>VLOOKUP($A9,environment93!$A$2:$AS$333,AC$2)</f>
        <v>727.3</v>
      </c>
      <c r="AD9" s="46">
        <f>VLOOKUP($A9,environment93!$A$2:$AS$333,AD$2)</f>
        <v>1.8</v>
      </c>
      <c r="AE9" s="46">
        <f>VLOOKUP($A9,environment93!$A$2:$AS$333,AE$2)</f>
        <v>193</v>
      </c>
      <c r="AF9" s="46" t="str">
        <f>VLOOKUP($A9,environment93!$A$2:$AS$333,AF$2)</f>
        <v>fagu.old</v>
      </c>
      <c r="AG9" s="46">
        <f>VLOOKUP($A9,environment93!$A$2:$AS$333,AG$2)</f>
        <v>10.029999999999999</v>
      </c>
      <c r="AH9" s="46">
        <f>VLOOKUP($A9,environment93!$A$2:$AS$333,AH$2)</f>
        <v>306.20999999999998</v>
      </c>
      <c r="AI9" s="46">
        <f>VLOOKUP($A9,environment93!$A$2:$AS$333,AI$2)</f>
        <v>7.5</v>
      </c>
      <c r="AJ9" s="46" t="str">
        <f>VLOOKUP($A9,environment93!$A$2:$AS$333,AJ$2)</f>
        <v>33K</v>
      </c>
      <c r="AK9" s="46">
        <f>VLOOKUP($A9,environment93!$A$2:$AS$333,AK$2)</f>
        <v>5</v>
      </c>
      <c r="AL9" s="46" t="str">
        <f>VLOOKUP($A9,environment93!$A$2:$AS$333,AL$2)</f>
        <v>K</v>
      </c>
      <c r="AM9" s="46">
        <f>VLOOKUP($A9,environment93!$A$2:$AS$333,AM$2)</f>
        <v>59.64</v>
      </c>
      <c r="AN9" s="46">
        <f>VLOOKUP($A9,environment93!$A$2:$AS$333,AN$2)</f>
        <v>0</v>
      </c>
      <c r="AO9" s="46">
        <f>VLOOKUP($A9,environment93!$A$2:$AS$333,AO$2)</f>
        <v>22.39</v>
      </c>
      <c r="AP9" s="46">
        <f>VLOOKUP($A9,environment93!$A$2:$AS$333,AP$2)</f>
        <v>0</v>
      </c>
      <c r="AQ9" s="46">
        <f>VLOOKUP($A9,environment93!$A$2:$AS$333,AQ$2)</f>
        <v>0</v>
      </c>
      <c r="AR9" s="46">
        <f>VLOOKUP($A9,environment93!$A$2:$AS$333,AR$2)</f>
        <v>0</v>
      </c>
      <c r="AS9" s="46">
        <f>VLOOKUP($A9,environment93!$A$2:$AS$333,AS$2)</f>
        <v>15.59</v>
      </c>
      <c r="AT9" s="46">
        <f>VLOOKUP($A9,environment93!$A$2:$AS$333,AT$2)</f>
        <v>62.03</v>
      </c>
      <c r="AU9" s="46">
        <f>VLOOKUP($A9,environment93!$A$2:$AS$333,AU$2)</f>
        <v>0</v>
      </c>
      <c r="AV9" s="46">
        <f>VLOOKUP($A9,environment93!$A$2:$AS$333,AV$2)</f>
        <v>0</v>
      </c>
      <c r="AW9" s="46">
        <f>VLOOKUP($A9,environment93!$A$2:$AS$333,AW$2)</f>
        <v>75</v>
      </c>
      <c r="AX9" s="46">
        <f>VLOOKUP($A9,environment93!$A$2:$AS$333,AX$2)</f>
        <v>50</v>
      </c>
      <c r="AY9" s="46">
        <f>VLOOKUP($A9,environment93!$A$2:$AS$333,AY$2)</f>
        <v>150</v>
      </c>
      <c r="AZ9" s="46">
        <f>VLOOKUP($A9,environment93!$A$2:$AS$333,AZ$2)</f>
        <v>0</v>
      </c>
      <c r="BA9" s="46">
        <f>VLOOKUP($A9,environment93!$A$2:$AS$333,BA$2)</f>
        <v>275</v>
      </c>
      <c r="BB9" s="46">
        <f>VLOOKUP($A9,environment93!$A$2:$AS$333,BB$2)</f>
        <v>0.09</v>
      </c>
      <c r="BC9" s="46">
        <f>VLOOKUP($A9,environment93!$A$2:$AS$333,BC$2)</f>
        <v>26.91</v>
      </c>
      <c r="BD9" s="46">
        <f>VLOOKUP($A9,environment93!$A$2:$AS$333,BD$2)</f>
        <v>0.3</v>
      </c>
      <c r="BE9" s="46">
        <f>VLOOKUP($A9,environment93!$A$2:$AS$333,BE$2)</f>
        <v>0</v>
      </c>
      <c r="BF9" s="46">
        <f>VLOOKUP($A9,environment93!$A$2:$AS$333,BF$2)</f>
        <v>27.3</v>
      </c>
      <c r="BG9" s="46">
        <f>VLOOKUP($A9,environment93!$A$2:$AS$333,BG$2)</f>
        <v>2</v>
      </c>
      <c r="BH9" s="46">
        <f>VLOOKUP($A9,environment93!$A$2:$AS$333,BH$2)</f>
        <v>0</v>
      </c>
      <c r="BI9" s="46">
        <f>VLOOKUP($A9,environment93!$A$2:$AS$333,BI$2)</f>
        <v>2</v>
      </c>
    </row>
    <row r="10" spans="1:61" x14ac:dyDescent="0.2">
      <c r="A10" s="40" t="s">
        <v>686</v>
      </c>
      <c r="B10" s="40" t="s">
        <v>23</v>
      </c>
      <c r="C10" s="40">
        <v>7</v>
      </c>
      <c r="D10" s="40">
        <v>3</v>
      </c>
      <c r="E10" s="40">
        <v>2</v>
      </c>
      <c r="F10" s="40">
        <v>2</v>
      </c>
      <c r="H10" s="41">
        <f t="shared" si="0"/>
        <v>1</v>
      </c>
      <c r="I10" s="40" t="s">
        <v>686</v>
      </c>
      <c r="J10" s="46">
        <f>VLOOKUP($A10,environment05!$A$2:$M$333,J$2)</f>
        <v>4.125</v>
      </c>
      <c r="K10" s="46">
        <f>VLOOKUP($A10,environment05!$A$2:$M$333,K$2)</f>
        <v>6.5160337589941006</v>
      </c>
      <c r="L10" s="46">
        <f>VLOOKUP($A10,environment05!$A$2:$M$333,L$2)</f>
        <v>12.875163114397568</v>
      </c>
      <c r="M10" s="46">
        <f>VLOOKUP($A10,environment05!$A$2:$M$333,M$2)</f>
        <v>2.3866507826272874</v>
      </c>
      <c r="N10" s="46">
        <f>VLOOKUP($A10,environment05!$A$2:$M$333,N$2)</f>
        <v>2.336615182798329</v>
      </c>
      <c r="O10" s="46">
        <f>VLOOKUP($A10,environment05!$A$2:$M$333,O$2)</f>
        <v>1.7781613203739064</v>
      </c>
      <c r="P10" s="46">
        <f>VLOOKUP($A10,environment05!$A$2:$M$333,P$2)</f>
        <v>0.25223089336316629</v>
      </c>
      <c r="Q10" s="46">
        <f>VLOOKUP($A10,environment05!$A$2:$M$333,Q$2)</f>
        <v>0.36815248832338898</v>
      </c>
      <c r="R10" s="46">
        <f>VLOOKUP($A10,environment05!$A$2:$M$333,R$2)</f>
        <v>13.25</v>
      </c>
      <c r="S10" s="46">
        <f>VLOOKUP($A10,environment05!$A$2:$M$333,S$2)</f>
        <v>2</v>
      </c>
      <c r="T10" s="46">
        <f>VLOOKUP($A10,environment05!$A$2:$M$333,T$2)</f>
        <v>1.5</v>
      </c>
      <c r="U10" s="46">
        <f>VLOOKUP($A10,environment93!$A$2:$AS$333,U$2)</f>
        <v>2</v>
      </c>
      <c r="V10" s="46">
        <f>VLOOKUP($A10,environment93!$A$2:$AS$333,V$2)</f>
        <v>12</v>
      </c>
      <c r="W10" s="46">
        <f>VLOOKUP($A10,environment93!$A$2:$AS$333,W$2)</f>
        <v>7</v>
      </c>
      <c r="X10" s="46">
        <f>VLOOKUP($A10,environment93!$A$2:$AS$333,X$2)</f>
        <v>1</v>
      </c>
      <c r="Y10" s="46">
        <f>VLOOKUP($A10,environment93!$A$2:$AS$333,Y$2)</f>
        <v>4</v>
      </c>
      <c r="Z10" s="46">
        <f>VLOOKUP($A10,environment93!$A$2:$AS$333,Z$2)</f>
        <v>6</v>
      </c>
      <c r="AA10" s="46">
        <f>VLOOKUP($A10,environment93!$A$2:$AS$333,AA$2)</f>
        <v>3</v>
      </c>
      <c r="AB10" s="46">
        <f>VLOOKUP($A10,environment93!$A$2:$AS$333,AB$2)</f>
        <v>1.36</v>
      </c>
      <c r="AC10" s="46">
        <f>VLOOKUP($A10,environment93!$A$2:$AS$333,AC$2)</f>
        <v>727.3</v>
      </c>
      <c r="AD10" s="46">
        <f>VLOOKUP($A10,environment93!$A$2:$AS$333,AD$2)</f>
        <v>1.8</v>
      </c>
      <c r="AE10" s="46">
        <f>VLOOKUP($A10,environment93!$A$2:$AS$333,AE$2)</f>
        <v>193</v>
      </c>
      <c r="AF10" s="46" t="str">
        <f>VLOOKUP($A10,environment93!$A$2:$AS$333,AF$2)</f>
        <v>fagu.old</v>
      </c>
      <c r="AG10" s="46">
        <f>VLOOKUP($A10,environment93!$A$2:$AS$333,AG$2)</f>
        <v>16.5</v>
      </c>
      <c r="AH10" s="46">
        <f>VLOOKUP($A10,environment93!$A$2:$AS$333,AH$2)</f>
        <v>293.39999999999998</v>
      </c>
      <c r="AI10" s="46">
        <f>VLOOKUP($A10,environment93!$A$2:$AS$333,AI$2)</f>
        <v>0</v>
      </c>
      <c r="AJ10" s="46" t="str">
        <f>VLOOKUP($A10,environment93!$A$2:$AS$333,AJ$2)</f>
        <v>43</v>
      </c>
      <c r="AK10" s="46">
        <f>VLOOKUP($A10,environment93!$A$2:$AS$333,AK$2)</f>
        <v>5</v>
      </c>
      <c r="AL10" s="46">
        <f>VLOOKUP($A10,environment93!$A$2:$AS$333,AL$2)</f>
        <v>0</v>
      </c>
      <c r="AM10" s="46">
        <f>VLOOKUP($A10,environment93!$A$2:$AS$333,AM$2)</f>
        <v>4.6399999999999997</v>
      </c>
      <c r="AN10" s="46">
        <f>VLOOKUP($A10,environment93!$A$2:$AS$333,AN$2)</f>
        <v>2.16</v>
      </c>
      <c r="AO10" s="46">
        <f>VLOOKUP($A10,environment93!$A$2:$AS$333,AO$2)</f>
        <v>1.4</v>
      </c>
      <c r="AP10" s="46">
        <f>VLOOKUP($A10,environment93!$A$2:$AS$333,AP$2)</f>
        <v>0</v>
      </c>
      <c r="AQ10" s="46">
        <f>VLOOKUP($A10,environment93!$A$2:$AS$333,AQ$2)</f>
        <v>0</v>
      </c>
      <c r="AR10" s="46">
        <f>VLOOKUP($A10,environment93!$A$2:$AS$333,AR$2)</f>
        <v>0</v>
      </c>
      <c r="AS10" s="46">
        <f>VLOOKUP($A10,environment93!$A$2:$AS$333,AS$2)</f>
        <v>0</v>
      </c>
      <c r="AT10" s="46">
        <f>VLOOKUP($A10,environment93!$A$2:$AS$333,AT$2)</f>
        <v>96.44</v>
      </c>
      <c r="AU10" s="46">
        <f>VLOOKUP($A10,environment93!$A$2:$AS$333,AU$2)</f>
        <v>0</v>
      </c>
      <c r="AV10" s="46">
        <f>VLOOKUP($A10,environment93!$A$2:$AS$333,AV$2)</f>
        <v>0</v>
      </c>
      <c r="AW10" s="46">
        <f>VLOOKUP($A10,environment93!$A$2:$AS$333,AW$2)</f>
        <v>0</v>
      </c>
      <c r="AX10" s="46">
        <f>VLOOKUP($A10,environment93!$A$2:$AS$333,AX$2)</f>
        <v>550</v>
      </c>
      <c r="AY10" s="46">
        <f>VLOOKUP($A10,environment93!$A$2:$AS$333,AY$2)</f>
        <v>100</v>
      </c>
      <c r="AZ10" s="46">
        <f>VLOOKUP($A10,environment93!$A$2:$AS$333,AZ$2)</f>
        <v>0</v>
      </c>
      <c r="BA10" s="46">
        <f>VLOOKUP($A10,environment93!$A$2:$AS$333,BA$2)</f>
        <v>650</v>
      </c>
      <c r="BB10" s="46">
        <f>VLOOKUP($A10,environment93!$A$2:$AS$333,BB$2)</f>
        <v>0</v>
      </c>
      <c r="BC10" s="46">
        <f>VLOOKUP($A10,environment93!$A$2:$AS$333,BC$2)</f>
        <v>14.96</v>
      </c>
      <c r="BD10" s="46">
        <f>VLOOKUP($A10,environment93!$A$2:$AS$333,BD$2)</f>
        <v>25.01</v>
      </c>
      <c r="BE10" s="46">
        <f>VLOOKUP($A10,environment93!$A$2:$AS$333,BE$2)</f>
        <v>0</v>
      </c>
      <c r="BF10" s="46">
        <f>VLOOKUP($A10,environment93!$A$2:$AS$333,BF$2)</f>
        <v>39.979999999999997</v>
      </c>
      <c r="BG10" s="46">
        <f>VLOOKUP($A10,environment93!$A$2:$AS$333,BG$2)</f>
        <v>12</v>
      </c>
      <c r="BH10" s="46">
        <f>VLOOKUP($A10,environment93!$A$2:$AS$333,BH$2)</f>
        <v>0</v>
      </c>
      <c r="BI10" s="46">
        <f>VLOOKUP($A10,environment93!$A$2:$AS$333,BI$2)</f>
        <v>1</v>
      </c>
    </row>
    <row r="11" spans="1:61" x14ac:dyDescent="0.2">
      <c r="A11" s="40" t="s">
        <v>687</v>
      </c>
      <c r="B11" s="40" t="s">
        <v>26</v>
      </c>
      <c r="C11" s="40">
        <v>7</v>
      </c>
      <c r="D11" s="40">
        <v>3</v>
      </c>
      <c r="E11" s="40">
        <v>2</v>
      </c>
      <c r="F11" s="40">
        <v>2</v>
      </c>
      <c r="H11" s="41">
        <f t="shared" si="0"/>
        <v>1</v>
      </c>
      <c r="I11" s="40" t="s">
        <v>687</v>
      </c>
      <c r="J11" s="46">
        <f>VLOOKUP($A11,environment05!$A$2:$M$333,J$2)</f>
        <v>3.46</v>
      </c>
      <c r="K11" s="46">
        <f>VLOOKUP($A11,environment05!$A$2:$M$333,K$2)</f>
        <v>6.7413072593912169</v>
      </c>
      <c r="L11" s="46">
        <f>VLOOKUP($A11,environment05!$A$2:$M$333,L$2)</f>
        <v>13.179643323183996</v>
      </c>
      <c r="M11" s="46">
        <f>VLOOKUP($A11,environment05!$A$2:$M$333,M$2)</f>
        <v>1.7744793568204511</v>
      </c>
      <c r="N11" s="46">
        <f>VLOOKUP($A11,environment05!$A$2:$M$333,N$2)</f>
        <v>2.3580108527012178</v>
      </c>
      <c r="O11" s="46">
        <f>VLOOKUP($A11,environment05!$A$2:$M$333,O$2)</f>
        <v>1.5526191444367883</v>
      </c>
      <c r="P11" s="46">
        <f>VLOOKUP($A11,environment05!$A$2:$M$333,P$2)</f>
        <v>0.1955171502226882</v>
      </c>
      <c r="Q11" s="46">
        <f>VLOOKUP($A11,environment05!$A$2:$M$333,Q$2)</f>
        <v>0.38424634553075687</v>
      </c>
      <c r="R11" s="46">
        <f>VLOOKUP($A11,environment05!$A$2:$M$333,R$2)</f>
        <v>17.899999999999999</v>
      </c>
      <c r="S11" s="46">
        <f>VLOOKUP($A11,environment05!$A$2:$M$333,S$2)</f>
        <v>9</v>
      </c>
      <c r="T11" s="46">
        <f>VLOOKUP($A11,environment05!$A$2:$M$333,T$2)</f>
        <v>2</v>
      </c>
      <c r="U11" s="46">
        <f>VLOOKUP($A11,environment93!$A$2:$AS$333,U$2)</f>
        <v>4</v>
      </c>
      <c r="V11" s="46">
        <f>VLOOKUP($A11,environment93!$A$2:$AS$333,V$2)</f>
        <v>17</v>
      </c>
      <c r="W11" s="46">
        <f>VLOOKUP($A11,environment93!$A$2:$AS$333,W$2)</f>
        <v>8</v>
      </c>
      <c r="X11" s="46">
        <f>VLOOKUP($A11,environment93!$A$2:$AS$333,X$2)</f>
        <v>2</v>
      </c>
      <c r="Y11" s="46">
        <f>VLOOKUP($A11,environment93!$A$2:$AS$333,Y$2)</f>
        <v>7</v>
      </c>
      <c r="Z11" s="46">
        <f>VLOOKUP($A11,environment93!$A$2:$AS$333,Z$2)</f>
        <v>9</v>
      </c>
      <c r="AA11" s="46">
        <f>VLOOKUP($A11,environment93!$A$2:$AS$333,AA$2)</f>
        <v>1</v>
      </c>
      <c r="AB11" s="46">
        <f>VLOOKUP($A11,environment93!$A$2:$AS$333,AB$2)</f>
        <v>1.61</v>
      </c>
      <c r="AC11" s="46">
        <f>VLOOKUP($A11,environment93!$A$2:$AS$333,AC$2)</f>
        <v>813.1</v>
      </c>
      <c r="AD11" s="46">
        <f>VLOOKUP($A11,environment93!$A$2:$AS$333,AD$2)</f>
        <v>1.8</v>
      </c>
      <c r="AE11" s="46">
        <f>VLOOKUP($A11,environment93!$A$2:$AS$333,AE$2)</f>
        <v>100</v>
      </c>
      <c r="AF11" s="46" t="str">
        <f>VLOOKUP($A11,environment93!$A$2:$AS$333,AF$2)</f>
        <v>quer.old</v>
      </c>
      <c r="AG11" s="46">
        <f>VLOOKUP($A11,environment93!$A$2:$AS$333,AG$2)</f>
        <v>27.51</v>
      </c>
      <c r="AH11" s="46">
        <f>VLOOKUP($A11,environment93!$A$2:$AS$333,AH$2)</f>
        <v>233.24</v>
      </c>
      <c r="AI11" s="46">
        <f>VLOOKUP($A11,environment93!$A$2:$AS$333,AI$2)</f>
        <v>17.5</v>
      </c>
      <c r="AJ11" s="46" t="str">
        <f>VLOOKUP($A11,environment93!$A$2:$AS$333,AJ$2)</f>
        <v>43</v>
      </c>
      <c r="AK11" s="46">
        <f>VLOOKUP($A11,environment93!$A$2:$AS$333,AK$2)</f>
        <v>5</v>
      </c>
      <c r="AL11" s="46">
        <f>VLOOKUP($A11,environment93!$A$2:$AS$333,AL$2)</f>
        <v>0</v>
      </c>
      <c r="AM11" s="46">
        <f>VLOOKUP($A11,environment93!$A$2:$AS$333,AM$2)</f>
        <v>23.93</v>
      </c>
      <c r="AN11" s="46">
        <f>VLOOKUP($A11,environment93!$A$2:$AS$333,AN$2)</f>
        <v>0</v>
      </c>
      <c r="AO11" s="46">
        <f>VLOOKUP($A11,environment93!$A$2:$AS$333,AO$2)</f>
        <v>0</v>
      </c>
      <c r="AP11" s="46">
        <f>VLOOKUP($A11,environment93!$A$2:$AS$333,AP$2)</f>
        <v>0</v>
      </c>
      <c r="AQ11" s="46">
        <f>VLOOKUP($A11,environment93!$A$2:$AS$333,AQ$2)</f>
        <v>0</v>
      </c>
      <c r="AR11" s="46">
        <f>VLOOKUP($A11,environment93!$A$2:$AS$333,AR$2)</f>
        <v>0</v>
      </c>
      <c r="AS11" s="46">
        <f>VLOOKUP($A11,environment93!$A$2:$AS$333,AS$2)</f>
        <v>0</v>
      </c>
      <c r="AT11" s="46">
        <f>VLOOKUP($A11,environment93!$A$2:$AS$333,AT$2)</f>
        <v>0</v>
      </c>
      <c r="AU11" s="46">
        <f>VLOOKUP($A11,environment93!$A$2:$AS$333,AU$2)</f>
        <v>30.47</v>
      </c>
      <c r="AV11" s="46">
        <f>VLOOKUP($A11,environment93!$A$2:$AS$333,AV$2)</f>
        <v>69.53</v>
      </c>
      <c r="AW11" s="46">
        <f>VLOOKUP($A11,environment93!$A$2:$AS$333,AW$2)</f>
        <v>175</v>
      </c>
      <c r="AX11" s="46">
        <f>VLOOKUP($A11,environment93!$A$2:$AS$333,AX$2)</f>
        <v>225</v>
      </c>
      <c r="AY11" s="46">
        <f>VLOOKUP($A11,environment93!$A$2:$AS$333,AY$2)</f>
        <v>275</v>
      </c>
      <c r="AZ11" s="46">
        <f>VLOOKUP($A11,environment93!$A$2:$AS$333,AZ$2)</f>
        <v>0</v>
      </c>
      <c r="BA11" s="46">
        <f>VLOOKUP($A11,environment93!$A$2:$AS$333,BA$2)</f>
        <v>675</v>
      </c>
      <c r="BB11" s="46">
        <f>VLOOKUP($A11,environment93!$A$2:$AS$333,BB$2)</f>
        <v>0.35</v>
      </c>
      <c r="BC11" s="46">
        <f>VLOOKUP($A11,environment93!$A$2:$AS$333,BC$2)</f>
        <v>22.18</v>
      </c>
      <c r="BD11" s="46">
        <f>VLOOKUP($A11,environment93!$A$2:$AS$333,BD$2)</f>
        <v>2.2599999999999998</v>
      </c>
      <c r="BE11" s="46">
        <f>VLOOKUP($A11,environment93!$A$2:$AS$333,BE$2)</f>
        <v>0</v>
      </c>
      <c r="BF11" s="46">
        <f>VLOOKUP($A11,environment93!$A$2:$AS$333,BF$2)</f>
        <v>24.79</v>
      </c>
      <c r="BG11" s="46">
        <f>VLOOKUP($A11,environment93!$A$2:$AS$333,BG$2)</f>
        <v>7</v>
      </c>
      <c r="BH11" s="46">
        <f>VLOOKUP($A11,environment93!$A$2:$AS$333,BH$2)</f>
        <v>0</v>
      </c>
      <c r="BI11" s="46">
        <f>VLOOKUP($A11,environment93!$A$2:$AS$333,BI$2)</f>
        <v>1.5</v>
      </c>
    </row>
    <row r="12" spans="1:61" x14ac:dyDescent="0.2">
      <c r="A12" s="40" t="s">
        <v>688</v>
      </c>
      <c r="B12" s="40" t="s">
        <v>28</v>
      </c>
      <c r="C12" s="40">
        <v>7</v>
      </c>
      <c r="D12" s="40">
        <v>3</v>
      </c>
      <c r="E12" s="40">
        <v>2</v>
      </c>
      <c r="F12" s="40">
        <v>2</v>
      </c>
      <c r="H12" s="41">
        <f t="shared" si="0"/>
        <v>1</v>
      </c>
      <c r="I12" s="40" t="s">
        <v>688</v>
      </c>
      <c r="J12" s="46">
        <f>VLOOKUP($A12,environment05!$A$2:$M$333,J$2)</f>
        <v>3.44</v>
      </c>
      <c r="K12" s="46">
        <f>VLOOKUP($A12,environment05!$A$2:$M$333,K$2)</f>
        <v>5.1647027241666965</v>
      </c>
      <c r="L12" s="46">
        <f>VLOOKUP($A12,environment05!$A$2:$M$333,L$2)</f>
        <v>11.352762070465422</v>
      </c>
      <c r="M12" s="46">
        <f>VLOOKUP($A12,environment05!$A$2:$M$333,M$2)</f>
        <v>1.3825891906946657</v>
      </c>
      <c r="N12" s="46">
        <f>VLOOKUP($A12,environment05!$A$2:$M$333,N$2)</f>
        <v>2.8874495786464971</v>
      </c>
      <c r="O12" s="46">
        <f>VLOOKUP($A12,environment05!$A$2:$M$333,O$2)</f>
        <v>1.8612531259133163</v>
      </c>
      <c r="P12" s="46">
        <f>VLOOKUP($A12,environment05!$A$2:$M$333,P$2)</f>
        <v>0.1552030579428742</v>
      </c>
      <c r="Q12" s="46">
        <f>VLOOKUP($A12,environment05!$A$2:$M$333,Q$2)</f>
        <v>0.43190744324442681</v>
      </c>
      <c r="R12" s="46">
        <f>VLOOKUP($A12,environment05!$A$2:$M$333,R$2)</f>
        <v>18.05</v>
      </c>
      <c r="S12" s="46">
        <f>VLOOKUP($A12,environment05!$A$2:$M$333,S$2)</f>
        <v>6</v>
      </c>
      <c r="T12" s="46">
        <f>VLOOKUP($A12,environment05!$A$2:$M$333,T$2)</f>
        <v>1.5</v>
      </c>
      <c r="U12" s="46">
        <f>VLOOKUP($A12,environment93!$A$2:$AS$333,U$2)</f>
        <v>4</v>
      </c>
      <c r="V12" s="46">
        <f>VLOOKUP($A12,environment93!$A$2:$AS$333,V$2)</f>
        <v>18</v>
      </c>
      <c r="W12" s="46">
        <f>VLOOKUP($A12,environment93!$A$2:$AS$333,W$2)</f>
        <v>4</v>
      </c>
      <c r="X12" s="46">
        <f>VLOOKUP($A12,environment93!$A$2:$AS$333,X$2)</f>
        <v>4</v>
      </c>
      <c r="Y12" s="46">
        <f>VLOOKUP($A12,environment93!$A$2:$AS$333,Y$2)</f>
        <v>10</v>
      </c>
      <c r="Z12" s="46">
        <f>VLOOKUP($A12,environment93!$A$2:$AS$333,Z$2)</f>
        <v>6</v>
      </c>
      <c r="AA12" s="46">
        <f>VLOOKUP($A12,environment93!$A$2:$AS$333,AA$2)</f>
        <v>0</v>
      </c>
      <c r="AB12" s="46">
        <f>VLOOKUP($A12,environment93!$A$2:$AS$333,AB$2)</f>
        <v>1.5</v>
      </c>
      <c r="AC12" s="46">
        <f>VLOOKUP($A12,environment93!$A$2:$AS$333,AC$2)</f>
        <v>973.1</v>
      </c>
      <c r="AD12" s="46">
        <f>VLOOKUP($A12,environment93!$A$2:$AS$333,AD$2)</f>
        <v>2.2000000000000002</v>
      </c>
      <c r="AE12" s="46">
        <f>VLOOKUP($A12,environment93!$A$2:$AS$333,AE$2)</f>
        <v>36</v>
      </c>
      <c r="AF12" s="46" t="str">
        <f>VLOOKUP($A12,environment93!$A$2:$AS$333,AF$2)</f>
        <v>quer.med</v>
      </c>
      <c r="AG12" s="46">
        <f>VLOOKUP($A12,environment93!$A$2:$AS$333,AG$2)</f>
        <v>7.81</v>
      </c>
      <c r="AH12" s="46">
        <f>VLOOKUP($A12,environment93!$A$2:$AS$333,AH$2)</f>
        <v>3.54</v>
      </c>
      <c r="AI12" s="46">
        <f>VLOOKUP($A12,environment93!$A$2:$AS$333,AI$2)</f>
        <v>15</v>
      </c>
      <c r="AJ12" s="46" t="str">
        <f>VLOOKUP($A12,environment93!$A$2:$AS$333,AJ$2)</f>
        <v>43</v>
      </c>
      <c r="AK12" s="46">
        <f>VLOOKUP($A12,environment93!$A$2:$AS$333,AK$2)</f>
        <v>15</v>
      </c>
      <c r="AL12" s="46">
        <f>VLOOKUP($A12,environment93!$A$2:$AS$333,AL$2)</f>
        <v>0</v>
      </c>
      <c r="AM12" s="46">
        <f>VLOOKUP($A12,environment93!$A$2:$AS$333,AM$2)</f>
        <v>7.14</v>
      </c>
      <c r="AN12" s="46">
        <f>VLOOKUP($A12,environment93!$A$2:$AS$333,AN$2)</f>
        <v>0</v>
      </c>
      <c r="AO12" s="46">
        <f>VLOOKUP($A12,environment93!$A$2:$AS$333,AO$2)</f>
        <v>0</v>
      </c>
      <c r="AP12" s="46">
        <f>VLOOKUP($A12,environment93!$A$2:$AS$333,AP$2)</f>
        <v>0</v>
      </c>
      <c r="AQ12" s="46">
        <f>VLOOKUP($A12,environment93!$A$2:$AS$333,AQ$2)</f>
        <v>0</v>
      </c>
      <c r="AR12" s="46">
        <f>VLOOKUP($A12,environment93!$A$2:$AS$333,AR$2)</f>
        <v>0</v>
      </c>
      <c r="AS12" s="46">
        <f>VLOOKUP($A12,environment93!$A$2:$AS$333,AS$2)</f>
        <v>7.78</v>
      </c>
      <c r="AT12" s="46">
        <f>VLOOKUP($A12,environment93!$A$2:$AS$333,AT$2)</f>
        <v>0</v>
      </c>
      <c r="AU12" s="46">
        <f>VLOOKUP($A12,environment93!$A$2:$AS$333,AU$2)</f>
        <v>92.23</v>
      </c>
      <c r="AV12" s="46">
        <f>VLOOKUP($A12,environment93!$A$2:$AS$333,AV$2)</f>
        <v>0</v>
      </c>
      <c r="AW12" s="46">
        <f>VLOOKUP($A12,environment93!$A$2:$AS$333,AW$2)</f>
        <v>600</v>
      </c>
      <c r="AX12" s="46">
        <f>VLOOKUP($A12,environment93!$A$2:$AS$333,AX$2)</f>
        <v>0</v>
      </c>
      <c r="AY12" s="46">
        <f>VLOOKUP($A12,environment93!$A$2:$AS$333,AY$2)</f>
        <v>525</v>
      </c>
      <c r="AZ12" s="46">
        <f>VLOOKUP($A12,environment93!$A$2:$AS$333,AZ$2)</f>
        <v>0</v>
      </c>
      <c r="BA12" s="46">
        <f>VLOOKUP($A12,environment93!$A$2:$AS$333,BA$2)</f>
        <v>1125</v>
      </c>
      <c r="BB12" s="46">
        <f>VLOOKUP($A12,environment93!$A$2:$AS$333,BB$2)</f>
        <v>2.5299999999999998</v>
      </c>
      <c r="BC12" s="46">
        <f>VLOOKUP($A12,environment93!$A$2:$AS$333,BC$2)</f>
        <v>0</v>
      </c>
      <c r="BD12" s="46">
        <f>VLOOKUP($A12,environment93!$A$2:$AS$333,BD$2)</f>
        <v>12.31</v>
      </c>
      <c r="BE12" s="46">
        <f>VLOOKUP($A12,environment93!$A$2:$AS$333,BE$2)</f>
        <v>0</v>
      </c>
      <c r="BF12" s="46">
        <f>VLOOKUP($A12,environment93!$A$2:$AS$333,BF$2)</f>
        <v>14.84</v>
      </c>
      <c r="BG12" s="46">
        <f>VLOOKUP($A12,environment93!$A$2:$AS$333,BG$2)</f>
        <v>7</v>
      </c>
      <c r="BH12" s="46">
        <f>VLOOKUP($A12,environment93!$A$2:$AS$333,BH$2)</f>
        <v>0</v>
      </c>
      <c r="BI12" s="46">
        <f>VLOOKUP($A12,environment93!$A$2:$AS$333,BI$2)</f>
        <v>2</v>
      </c>
    </row>
    <row r="13" spans="1:61" x14ac:dyDescent="0.2">
      <c r="A13" s="40" t="s">
        <v>689</v>
      </c>
      <c r="B13" s="40" t="s">
        <v>30</v>
      </c>
      <c r="C13" s="40">
        <v>7</v>
      </c>
      <c r="D13" s="40">
        <v>3</v>
      </c>
      <c r="E13" s="40">
        <v>2</v>
      </c>
      <c r="F13" s="40">
        <v>2</v>
      </c>
      <c r="H13" s="41">
        <f t="shared" si="0"/>
        <v>1</v>
      </c>
      <c r="I13" s="40" t="s">
        <v>689</v>
      </c>
      <c r="J13" s="46">
        <f>VLOOKUP($A13,environment05!$A$2:$M$333,J$2)</f>
        <v>3.7549999999999999</v>
      </c>
      <c r="K13" s="46">
        <f>VLOOKUP($A13,environment05!$A$2:$M$333,K$2)</f>
        <v>9.8034129615737893</v>
      </c>
      <c r="L13" s="46">
        <f>VLOOKUP($A13,environment05!$A$2:$M$333,L$2)</f>
        <v>19.617224880382782</v>
      </c>
      <c r="M13" s="46">
        <f>VLOOKUP($A13,environment05!$A$2:$M$333,M$2)</f>
        <v>2.3027191860242291</v>
      </c>
      <c r="N13" s="46">
        <f>VLOOKUP($A13,environment05!$A$2:$M$333,N$2)</f>
        <v>3.2359497938736475</v>
      </c>
      <c r="O13" s="46">
        <f>VLOOKUP($A13,environment05!$A$2:$M$333,O$2)</f>
        <v>2.0099568416810172</v>
      </c>
      <c r="P13" s="46">
        <f>VLOOKUP($A13,environment05!$A$2:$M$333,P$2)</f>
        <v>0.18039902915798958</v>
      </c>
      <c r="Q13" s="46">
        <f>VLOOKUP($A13,environment05!$A$2:$M$333,Q$2)</f>
        <v>0.56651243680857033</v>
      </c>
      <c r="R13" s="46">
        <f>VLOOKUP($A13,environment05!$A$2:$M$333,R$2)</f>
        <v>15.95</v>
      </c>
      <c r="S13" s="46">
        <f>VLOOKUP($A13,environment05!$A$2:$M$333,S$2)</f>
        <v>6</v>
      </c>
      <c r="T13" s="46">
        <f>VLOOKUP($A13,environment05!$A$2:$M$333,T$2)</f>
        <v>1</v>
      </c>
      <c r="U13" s="46">
        <f>VLOOKUP($A13,environment93!$A$2:$AS$333,U$2)</f>
        <v>3</v>
      </c>
      <c r="V13" s="46">
        <f>VLOOKUP($A13,environment93!$A$2:$AS$333,V$2)</f>
        <v>14</v>
      </c>
      <c r="W13" s="46">
        <f>VLOOKUP($A13,environment93!$A$2:$AS$333,W$2)</f>
        <v>8</v>
      </c>
      <c r="X13" s="46">
        <f>VLOOKUP($A13,environment93!$A$2:$AS$333,X$2)</f>
        <v>1</v>
      </c>
      <c r="Y13" s="46">
        <f>VLOOKUP($A13,environment93!$A$2:$AS$333,Y$2)</f>
        <v>5</v>
      </c>
      <c r="Z13" s="46">
        <f>VLOOKUP($A13,environment93!$A$2:$AS$333,Z$2)</f>
        <v>7</v>
      </c>
      <c r="AA13" s="46">
        <f>VLOOKUP($A13,environment93!$A$2:$AS$333,AA$2)</f>
        <v>2</v>
      </c>
      <c r="AB13" s="46">
        <f>VLOOKUP($A13,environment93!$A$2:$AS$333,AB$2)</f>
        <v>0.66</v>
      </c>
      <c r="AC13" s="46">
        <f>VLOOKUP($A13,environment93!$A$2:$AS$333,AC$2)</f>
        <v>328.3</v>
      </c>
      <c r="AD13" s="46">
        <f>VLOOKUP($A13,environment93!$A$2:$AS$333,AD$2)</f>
        <v>1.1000000000000001</v>
      </c>
      <c r="AE13" s="46">
        <f>VLOOKUP($A13,environment93!$A$2:$AS$333,AE$2)</f>
        <v>56</v>
      </c>
      <c r="AF13" s="46" t="str">
        <f>VLOOKUP($A13,environment93!$A$2:$AS$333,AF$2)</f>
        <v>fagu.old</v>
      </c>
      <c r="AG13" s="46">
        <f>VLOOKUP($A13,environment93!$A$2:$AS$333,AG$2)</f>
        <v>5.62</v>
      </c>
      <c r="AH13" s="46">
        <f>VLOOKUP($A13,environment93!$A$2:$AS$333,AH$2)</f>
        <v>300.2</v>
      </c>
      <c r="AI13" s="46">
        <f>VLOOKUP($A13,environment93!$A$2:$AS$333,AI$2)</f>
        <v>12.5</v>
      </c>
      <c r="AJ13" s="46" t="str">
        <f>VLOOKUP($A13,environment93!$A$2:$AS$333,AJ$2)</f>
        <v>43</v>
      </c>
      <c r="AK13" s="46">
        <f>VLOOKUP($A13,environment93!$A$2:$AS$333,AK$2)</f>
        <v>15</v>
      </c>
      <c r="AL13" s="46">
        <f>VLOOKUP($A13,environment93!$A$2:$AS$333,AL$2)</f>
        <v>0</v>
      </c>
      <c r="AM13" s="46">
        <f>VLOOKUP($A13,environment93!$A$2:$AS$333,AM$2)</f>
        <v>7.14</v>
      </c>
      <c r="AN13" s="46">
        <f>VLOOKUP($A13,environment93!$A$2:$AS$333,AN$2)</f>
        <v>0</v>
      </c>
      <c r="AO13" s="46">
        <f>VLOOKUP($A13,environment93!$A$2:$AS$333,AO$2)</f>
        <v>3.87</v>
      </c>
      <c r="AP13" s="46">
        <f>VLOOKUP($A13,environment93!$A$2:$AS$333,AP$2)</f>
        <v>0</v>
      </c>
      <c r="AQ13" s="46">
        <f>VLOOKUP($A13,environment93!$A$2:$AS$333,AQ$2)</f>
        <v>0</v>
      </c>
      <c r="AR13" s="46">
        <f>VLOOKUP($A13,environment93!$A$2:$AS$333,AR$2)</f>
        <v>0</v>
      </c>
      <c r="AS13" s="46">
        <f>VLOOKUP($A13,environment93!$A$2:$AS$333,AS$2)</f>
        <v>0</v>
      </c>
      <c r="AT13" s="46">
        <f>VLOOKUP($A13,environment93!$A$2:$AS$333,AT$2)</f>
        <v>96.13</v>
      </c>
      <c r="AU13" s="46">
        <f>VLOOKUP($A13,environment93!$A$2:$AS$333,AU$2)</f>
        <v>0</v>
      </c>
      <c r="AV13" s="46">
        <f>VLOOKUP($A13,environment93!$A$2:$AS$333,AV$2)</f>
        <v>0</v>
      </c>
      <c r="AW13" s="46">
        <f>VLOOKUP($A13,environment93!$A$2:$AS$333,AW$2)</f>
        <v>0</v>
      </c>
      <c r="AX13" s="46">
        <f>VLOOKUP($A13,environment93!$A$2:$AS$333,AX$2)</f>
        <v>475</v>
      </c>
      <c r="AY13" s="46">
        <f>VLOOKUP($A13,environment93!$A$2:$AS$333,AY$2)</f>
        <v>0</v>
      </c>
      <c r="AZ13" s="46">
        <f>VLOOKUP($A13,environment93!$A$2:$AS$333,AZ$2)</f>
        <v>0</v>
      </c>
      <c r="BA13" s="46">
        <f>VLOOKUP($A13,environment93!$A$2:$AS$333,BA$2)</f>
        <v>475</v>
      </c>
      <c r="BB13" s="46">
        <f>VLOOKUP($A13,environment93!$A$2:$AS$333,BB$2)</f>
        <v>0</v>
      </c>
      <c r="BC13" s="46">
        <f>VLOOKUP($A13,environment93!$A$2:$AS$333,BC$2)</f>
        <v>23.92</v>
      </c>
      <c r="BD13" s="46">
        <f>VLOOKUP($A13,environment93!$A$2:$AS$333,BD$2)</f>
        <v>0</v>
      </c>
      <c r="BE13" s="46">
        <f>VLOOKUP($A13,environment93!$A$2:$AS$333,BE$2)</f>
        <v>0</v>
      </c>
      <c r="BF13" s="46">
        <f>VLOOKUP($A13,environment93!$A$2:$AS$333,BF$2)</f>
        <v>23.92</v>
      </c>
      <c r="BG13" s="46">
        <f>VLOOKUP($A13,environment93!$A$2:$AS$333,BG$2)</f>
        <v>8</v>
      </c>
      <c r="BH13" s="46">
        <f>VLOOKUP($A13,environment93!$A$2:$AS$333,BH$2)</f>
        <v>0</v>
      </c>
      <c r="BI13" s="46">
        <f>VLOOKUP($A13,environment93!$A$2:$AS$333,BI$2)</f>
        <v>1</v>
      </c>
    </row>
    <row r="14" spans="1:61" x14ac:dyDescent="0.2">
      <c r="A14" s="40" t="s">
        <v>690</v>
      </c>
      <c r="B14" s="40" t="s">
        <v>32</v>
      </c>
      <c r="C14" s="40">
        <v>7</v>
      </c>
      <c r="D14" s="40">
        <v>3</v>
      </c>
      <c r="E14" s="40">
        <v>2</v>
      </c>
      <c r="F14" s="40">
        <v>2</v>
      </c>
      <c r="H14" s="41">
        <f t="shared" si="0"/>
        <v>1</v>
      </c>
      <c r="I14" s="40" t="s">
        <v>690</v>
      </c>
      <c r="J14" s="46">
        <f>VLOOKUP($A14,environment05!$A$2:$M$333,J$2)</f>
        <v>3.6150000000000002</v>
      </c>
      <c r="K14" s="46">
        <f>VLOOKUP($A14,environment05!$A$2:$M$333,K$2)</f>
        <v>4.7440384389438375</v>
      </c>
      <c r="L14" s="46">
        <f>VLOOKUP($A14,environment05!$A$2:$M$333,L$2)</f>
        <v>20.008699434536759</v>
      </c>
      <c r="M14" s="46">
        <f>VLOOKUP($A14,environment05!$A$2:$M$333,M$2)</f>
        <v>1.7917144445946214</v>
      </c>
      <c r="N14" s="46">
        <f>VLOOKUP($A14,environment05!$A$2:$M$333,N$2)</f>
        <v>4.4296548183450204</v>
      </c>
      <c r="O14" s="46">
        <f>VLOOKUP($A14,environment05!$A$2:$M$333,O$2)</f>
        <v>2.9741179335170318</v>
      </c>
      <c r="P14" s="46">
        <f>VLOOKUP($A14,environment05!$A$2:$M$333,P$2)</f>
        <v>0.22616633674402387</v>
      </c>
      <c r="Q14" s="46">
        <f>VLOOKUP($A14,environment05!$A$2:$M$333,Q$2)</f>
        <v>0.36748068404681278</v>
      </c>
      <c r="R14" s="46">
        <f>VLOOKUP($A14,environment05!$A$2:$M$333,R$2)</f>
        <v>12.05</v>
      </c>
      <c r="S14" s="46">
        <f>VLOOKUP($A14,environment05!$A$2:$M$333,S$2)</f>
        <v>1</v>
      </c>
      <c r="T14" s="46">
        <f>VLOOKUP($A14,environment05!$A$2:$M$333,T$2)</f>
        <v>2</v>
      </c>
      <c r="U14" s="46">
        <f>VLOOKUP($A14,environment93!$A$2:$AS$333,U$2)</f>
        <v>1</v>
      </c>
      <c r="V14" s="46">
        <f>VLOOKUP($A14,environment93!$A$2:$AS$333,V$2)</f>
        <v>6</v>
      </c>
      <c r="W14" s="46">
        <f>VLOOKUP($A14,environment93!$A$2:$AS$333,W$2)</f>
        <v>4</v>
      </c>
      <c r="X14" s="46">
        <f>VLOOKUP($A14,environment93!$A$2:$AS$333,X$2)</f>
        <v>0</v>
      </c>
      <c r="Y14" s="46">
        <f>VLOOKUP($A14,environment93!$A$2:$AS$333,Y$2)</f>
        <v>2</v>
      </c>
      <c r="Z14" s="46">
        <f>VLOOKUP($A14,environment93!$A$2:$AS$333,Z$2)</f>
        <v>6</v>
      </c>
      <c r="AA14" s="46">
        <f>VLOOKUP($A14,environment93!$A$2:$AS$333,AA$2)</f>
        <v>0</v>
      </c>
      <c r="AB14" s="46">
        <f>VLOOKUP($A14,environment93!$A$2:$AS$333,AB$2)</f>
        <v>0.72</v>
      </c>
      <c r="AC14" s="46">
        <f>VLOOKUP($A14,environment93!$A$2:$AS$333,AC$2)</f>
        <v>344</v>
      </c>
      <c r="AD14" s="46">
        <f>VLOOKUP($A14,environment93!$A$2:$AS$333,AD$2)</f>
        <v>1.1000000000000001</v>
      </c>
      <c r="AE14" s="46">
        <f>VLOOKUP($A14,environment93!$A$2:$AS$333,AE$2)</f>
        <v>50</v>
      </c>
      <c r="AF14" s="46" t="str">
        <f>VLOOKUP($A14,environment93!$A$2:$AS$333,AF$2)</f>
        <v>fagu.old</v>
      </c>
      <c r="AG14" s="46">
        <f>VLOOKUP($A14,environment93!$A$2:$AS$333,AG$2)</f>
        <v>5.44</v>
      </c>
      <c r="AH14" s="46">
        <f>VLOOKUP($A14,environment93!$A$2:$AS$333,AH$2)</f>
        <v>272.45</v>
      </c>
      <c r="AI14" s="46">
        <f>VLOOKUP($A14,environment93!$A$2:$AS$333,AI$2)</f>
        <v>12.5</v>
      </c>
      <c r="AJ14" s="46" t="str">
        <f>VLOOKUP($A14,environment93!$A$2:$AS$333,AJ$2)</f>
        <v>43</v>
      </c>
      <c r="AK14" s="46">
        <f>VLOOKUP($A14,environment93!$A$2:$AS$333,AK$2)</f>
        <v>15</v>
      </c>
      <c r="AL14" s="46">
        <f>VLOOKUP($A14,environment93!$A$2:$AS$333,AL$2)</f>
        <v>0</v>
      </c>
      <c r="AM14" s="46">
        <f>VLOOKUP($A14,environment93!$A$2:$AS$333,AM$2)</f>
        <v>23.93</v>
      </c>
      <c r="AN14" s="46">
        <f>VLOOKUP($A14,environment93!$A$2:$AS$333,AN$2)</f>
        <v>0</v>
      </c>
      <c r="AO14" s="46">
        <f>VLOOKUP($A14,environment93!$A$2:$AS$333,AO$2)</f>
        <v>21.69</v>
      </c>
      <c r="AP14" s="46">
        <f>VLOOKUP($A14,environment93!$A$2:$AS$333,AP$2)</f>
        <v>0</v>
      </c>
      <c r="AQ14" s="46">
        <f>VLOOKUP($A14,environment93!$A$2:$AS$333,AQ$2)</f>
        <v>0</v>
      </c>
      <c r="AR14" s="46">
        <f>VLOOKUP($A14,environment93!$A$2:$AS$333,AR$2)</f>
        <v>0</v>
      </c>
      <c r="AS14" s="46">
        <f>VLOOKUP($A14,environment93!$A$2:$AS$333,AS$2)</f>
        <v>0</v>
      </c>
      <c r="AT14" s="46">
        <f>VLOOKUP($A14,environment93!$A$2:$AS$333,AT$2)</f>
        <v>78.31</v>
      </c>
      <c r="AU14" s="46">
        <f>VLOOKUP($A14,environment93!$A$2:$AS$333,AU$2)</f>
        <v>0</v>
      </c>
      <c r="AV14" s="46">
        <f>VLOOKUP($A14,environment93!$A$2:$AS$333,AV$2)</f>
        <v>0</v>
      </c>
      <c r="AW14" s="46">
        <f>VLOOKUP($A14,environment93!$A$2:$AS$333,AW$2)</f>
        <v>0</v>
      </c>
      <c r="AX14" s="46">
        <f>VLOOKUP($A14,environment93!$A$2:$AS$333,AX$2)</f>
        <v>1025</v>
      </c>
      <c r="AY14" s="46">
        <f>VLOOKUP($A14,environment93!$A$2:$AS$333,AY$2)</f>
        <v>25</v>
      </c>
      <c r="AZ14" s="46">
        <f>VLOOKUP($A14,environment93!$A$2:$AS$333,AZ$2)</f>
        <v>0</v>
      </c>
      <c r="BA14" s="46">
        <f>VLOOKUP($A14,environment93!$A$2:$AS$333,BA$2)</f>
        <v>1050</v>
      </c>
      <c r="BB14" s="46">
        <f>VLOOKUP($A14,environment93!$A$2:$AS$333,BB$2)</f>
        <v>0</v>
      </c>
      <c r="BC14" s="46">
        <f>VLOOKUP($A14,environment93!$A$2:$AS$333,BC$2)</f>
        <v>15.65</v>
      </c>
      <c r="BD14" s="46">
        <f>VLOOKUP($A14,environment93!$A$2:$AS$333,BD$2)</f>
        <v>2.41</v>
      </c>
      <c r="BE14" s="46">
        <f>VLOOKUP($A14,environment93!$A$2:$AS$333,BE$2)</f>
        <v>0</v>
      </c>
      <c r="BF14" s="46">
        <f>VLOOKUP($A14,environment93!$A$2:$AS$333,BF$2)</f>
        <v>18.059999999999999</v>
      </c>
      <c r="BG14" s="46">
        <f>VLOOKUP($A14,environment93!$A$2:$AS$333,BG$2)</f>
        <v>11</v>
      </c>
      <c r="BH14" s="46">
        <f>VLOOKUP($A14,environment93!$A$2:$AS$333,BH$2)</f>
        <v>0</v>
      </c>
      <c r="BI14" s="46">
        <f>VLOOKUP($A14,environment93!$A$2:$AS$333,BI$2)</f>
        <v>1</v>
      </c>
    </row>
    <row r="15" spans="1:61" x14ac:dyDescent="0.2">
      <c r="A15" s="40" t="s">
        <v>691</v>
      </c>
      <c r="B15" s="40" t="s">
        <v>34</v>
      </c>
      <c r="C15" s="40">
        <v>7</v>
      </c>
      <c r="D15" s="40">
        <v>3</v>
      </c>
      <c r="E15" s="40">
        <v>2</v>
      </c>
      <c r="F15" s="40">
        <v>2</v>
      </c>
      <c r="H15" s="41">
        <f t="shared" si="0"/>
        <v>1</v>
      </c>
      <c r="I15" s="40" t="s">
        <v>691</v>
      </c>
      <c r="J15" s="46">
        <f>VLOOKUP($A15,environment05!$A$2:$M$333,J$2)</f>
        <v>3.85</v>
      </c>
      <c r="K15" s="46">
        <f>VLOOKUP($A15,environment05!$A$2:$M$333,K$2)</f>
        <v>8.5475457823157175</v>
      </c>
      <c r="L15" s="46">
        <f>VLOOKUP($A15,environment05!$A$2:$M$333,L$2)</f>
        <v>15.528490648107876</v>
      </c>
      <c r="M15" s="46">
        <f>VLOOKUP($A15,environment05!$A$2:$M$333,M$2)</f>
        <v>2.208037863079833</v>
      </c>
      <c r="N15" s="46">
        <f>VLOOKUP($A15,environment05!$A$2:$M$333,N$2)</f>
        <v>1.8775747130021903</v>
      </c>
      <c r="O15" s="46">
        <f>VLOOKUP($A15,environment05!$A$2:$M$333,O$2)</f>
        <v>1.5156880169171811</v>
      </c>
      <c r="P15" s="46">
        <f>VLOOKUP($A15,environment05!$A$2:$M$333,P$2)</f>
        <v>0.16572751243878162</v>
      </c>
      <c r="Q15" s="46">
        <f>VLOOKUP($A15,environment05!$A$2:$M$333,Q$2)</f>
        <v>0.36438269562174003</v>
      </c>
      <c r="R15" s="46">
        <f>VLOOKUP($A15,environment05!$A$2:$M$333,R$2)</f>
        <v>25.35</v>
      </c>
      <c r="S15" s="46">
        <f>VLOOKUP($A15,environment05!$A$2:$M$333,S$2)</f>
        <v>2</v>
      </c>
      <c r="T15" s="46">
        <f>VLOOKUP($A15,environment05!$A$2:$M$333,T$2)</f>
        <v>1</v>
      </c>
      <c r="U15" s="46">
        <f>VLOOKUP($A15,environment93!$A$2:$AS$333,U$2)</f>
        <v>1</v>
      </c>
      <c r="V15" s="46">
        <f>VLOOKUP($A15,environment93!$A$2:$AS$333,V$2)</f>
        <v>8</v>
      </c>
      <c r="W15" s="46">
        <f>VLOOKUP($A15,environment93!$A$2:$AS$333,W$2)</f>
        <v>3</v>
      </c>
      <c r="X15" s="46">
        <f>VLOOKUP($A15,environment93!$A$2:$AS$333,X$2)</f>
        <v>2</v>
      </c>
      <c r="Y15" s="46">
        <f>VLOOKUP($A15,environment93!$A$2:$AS$333,Y$2)</f>
        <v>3</v>
      </c>
      <c r="Z15" s="46">
        <f>VLOOKUP($A15,environment93!$A$2:$AS$333,Z$2)</f>
        <v>7</v>
      </c>
      <c r="AA15" s="46">
        <f>VLOOKUP($A15,environment93!$A$2:$AS$333,AA$2)</f>
        <v>1</v>
      </c>
      <c r="AB15" s="46">
        <f>VLOOKUP($A15,environment93!$A$2:$AS$333,AB$2)</f>
        <v>1.7</v>
      </c>
      <c r="AC15" s="46">
        <f>VLOOKUP($A15,environment93!$A$2:$AS$333,AC$2)</f>
        <v>852.6</v>
      </c>
      <c r="AD15" s="46">
        <f>VLOOKUP($A15,environment93!$A$2:$AS$333,AD$2)</f>
        <v>1.8</v>
      </c>
      <c r="AE15" s="46">
        <f>VLOOKUP($A15,environment93!$A$2:$AS$333,AE$2)</f>
        <v>61</v>
      </c>
      <c r="AF15" s="46" t="str">
        <f>VLOOKUP($A15,environment93!$A$2:$AS$333,AF$2)</f>
        <v>fagu.old</v>
      </c>
      <c r="AG15" s="46">
        <f>VLOOKUP($A15,environment93!$A$2:$AS$333,AG$2)</f>
        <v>7.98</v>
      </c>
      <c r="AH15" s="46">
        <f>VLOOKUP($A15,environment93!$A$2:$AS$333,AH$2)</f>
        <v>277.70999999999998</v>
      </c>
      <c r="AI15" s="46">
        <f>VLOOKUP($A15,environment93!$A$2:$AS$333,AI$2)</f>
        <v>10</v>
      </c>
      <c r="AJ15" s="46" t="str">
        <f>VLOOKUP($A15,environment93!$A$2:$AS$333,AJ$2)</f>
        <v>43</v>
      </c>
      <c r="AK15" s="46">
        <f>VLOOKUP($A15,environment93!$A$2:$AS$333,AK$2)</f>
        <v>5</v>
      </c>
      <c r="AL15" s="46">
        <f>VLOOKUP($A15,environment93!$A$2:$AS$333,AL$2)</f>
        <v>0</v>
      </c>
      <c r="AM15" s="46">
        <f>VLOOKUP($A15,environment93!$A$2:$AS$333,AM$2)</f>
        <v>2.5</v>
      </c>
      <c r="AN15" s="46">
        <f>VLOOKUP($A15,environment93!$A$2:$AS$333,AN$2)</f>
        <v>0</v>
      </c>
      <c r="AO15" s="46">
        <f>VLOOKUP($A15,environment93!$A$2:$AS$333,AO$2)</f>
        <v>4.5</v>
      </c>
      <c r="AP15" s="46">
        <f>VLOOKUP($A15,environment93!$A$2:$AS$333,AP$2)</f>
        <v>0</v>
      </c>
      <c r="AQ15" s="46">
        <f>VLOOKUP($A15,environment93!$A$2:$AS$333,AQ$2)</f>
        <v>0</v>
      </c>
      <c r="AR15" s="46">
        <f>VLOOKUP($A15,environment93!$A$2:$AS$333,AR$2)</f>
        <v>0</v>
      </c>
      <c r="AS15" s="46">
        <f>VLOOKUP($A15,environment93!$A$2:$AS$333,AS$2)</f>
        <v>0</v>
      </c>
      <c r="AT15" s="46">
        <f>VLOOKUP($A15,environment93!$A$2:$AS$333,AT$2)</f>
        <v>95.5</v>
      </c>
      <c r="AU15" s="46">
        <f>VLOOKUP($A15,environment93!$A$2:$AS$333,AU$2)</f>
        <v>0</v>
      </c>
      <c r="AV15" s="46">
        <f>VLOOKUP($A15,environment93!$A$2:$AS$333,AV$2)</f>
        <v>0</v>
      </c>
      <c r="AW15" s="46">
        <f>VLOOKUP($A15,environment93!$A$2:$AS$333,AW$2)</f>
        <v>0</v>
      </c>
      <c r="AX15" s="46">
        <f>VLOOKUP($A15,environment93!$A$2:$AS$333,AX$2)</f>
        <v>325</v>
      </c>
      <c r="AY15" s="46">
        <f>VLOOKUP($A15,environment93!$A$2:$AS$333,AY$2)</f>
        <v>50</v>
      </c>
      <c r="AZ15" s="46">
        <f>VLOOKUP($A15,environment93!$A$2:$AS$333,AZ$2)</f>
        <v>0</v>
      </c>
      <c r="BA15" s="46">
        <f>VLOOKUP($A15,environment93!$A$2:$AS$333,BA$2)</f>
        <v>375</v>
      </c>
      <c r="BB15" s="46">
        <f>VLOOKUP($A15,environment93!$A$2:$AS$333,BB$2)</f>
        <v>0</v>
      </c>
      <c r="BC15" s="46">
        <f>VLOOKUP($A15,environment93!$A$2:$AS$333,BC$2)</f>
        <v>29.82</v>
      </c>
      <c r="BD15" s="46">
        <f>VLOOKUP($A15,environment93!$A$2:$AS$333,BD$2)</f>
        <v>7.28</v>
      </c>
      <c r="BE15" s="46">
        <f>VLOOKUP($A15,environment93!$A$2:$AS$333,BE$2)</f>
        <v>0</v>
      </c>
      <c r="BF15" s="46">
        <f>VLOOKUP($A15,environment93!$A$2:$AS$333,BF$2)</f>
        <v>37.1</v>
      </c>
      <c r="BG15" s="46">
        <f>VLOOKUP($A15,environment93!$A$2:$AS$333,BG$2)</f>
        <v>9</v>
      </c>
      <c r="BH15" s="46">
        <f>VLOOKUP($A15,environment93!$A$2:$AS$333,BH$2)</f>
        <v>0</v>
      </c>
      <c r="BI15" s="46">
        <f>VLOOKUP($A15,environment93!$A$2:$AS$333,BI$2)</f>
        <v>1</v>
      </c>
    </row>
    <row r="16" spans="1:61" x14ac:dyDescent="0.2">
      <c r="A16" s="40" t="s">
        <v>692</v>
      </c>
      <c r="B16" s="40" t="s">
        <v>36</v>
      </c>
      <c r="C16" s="40">
        <v>7</v>
      </c>
      <c r="D16" s="40">
        <v>3</v>
      </c>
      <c r="E16" s="40">
        <v>2</v>
      </c>
      <c r="F16" s="40">
        <v>2</v>
      </c>
      <c r="H16" s="41">
        <f t="shared" si="0"/>
        <v>1</v>
      </c>
      <c r="I16" s="40" t="s">
        <v>692</v>
      </c>
      <c r="J16" s="46">
        <f>VLOOKUP($A16,environment05!$A$2:$M$333,J$2)</f>
        <v>3.83</v>
      </c>
      <c r="K16" s="46">
        <f>VLOOKUP($A16,environment05!$A$2:$M$333,K$2)</f>
        <v>6.8299274587173988</v>
      </c>
      <c r="L16" s="46">
        <f>VLOOKUP($A16,environment05!$A$2:$M$333,L$2)</f>
        <v>13.614615050021751</v>
      </c>
      <c r="M16" s="46">
        <f>VLOOKUP($A16,environment05!$A$2:$M$333,M$2)</f>
        <v>1.9237407017643529</v>
      </c>
      <c r="N16" s="46">
        <f>VLOOKUP($A16,environment05!$A$2:$M$333,N$2)</f>
        <v>2.0613784869703937</v>
      </c>
      <c r="O16" s="46">
        <f>VLOOKUP($A16,environment05!$A$2:$M$333,O$2)</f>
        <v>1.4703247025752149</v>
      </c>
      <c r="P16" s="46">
        <f>VLOOKUP($A16,environment05!$A$2:$M$333,P$2)</f>
        <v>0.14427152564712942</v>
      </c>
      <c r="Q16" s="46">
        <f>VLOOKUP($A16,environment05!$A$2:$M$333,Q$2)</f>
        <v>0.27603575926985396</v>
      </c>
      <c r="R16" s="46">
        <f>VLOOKUP($A16,environment05!$A$2:$M$333,R$2)</f>
        <v>18.399999999999999</v>
      </c>
      <c r="S16" s="46">
        <f>VLOOKUP($A16,environment05!$A$2:$M$333,S$2)</f>
        <v>2</v>
      </c>
      <c r="T16" s="46">
        <f>VLOOKUP($A16,environment05!$A$2:$M$333,T$2)</f>
        <v>1</v>
      </c>
      <c r="U16" s="46">
        <f>VLOOKUP($A16,environment93!$A$2:$AS$333,U$2)</f>
        <v>6</v>
      </c>
      <c r="V16" s="46">
        <f>VLOOKUP($A16,environment93!$A$2:$AS$333,V$2)</f>
        <v>17</v>
      </c>
      <c r="W16" s="46">
        <f>VLOOKUP($A16,environment93!$A$2:$AS$333,W$2)</f>
        <v>8</v>
      </c>
      <c r="X16" s="46">
        <f>VLOOKUP($A16,environment93!$A$2:$AS$333,X$2)</f>
        <v>5</v>
      </c>
      <c r="Y16" s="46">
        <f>VLOOKUP($A16,environment93!$A$2:$AS$333,Y$2)</f>
        <v>4</v>
      </c>
      <c r="Z16" s="46">
        <f>VLOOKUP($A16,environment93!$A$2:$AS$333,Z$2)</f>
        <v>8</v>
      </c>
      <c r="AA16" s="46">
        <f>VLOOKUP($A16,environment93!$A$2:$AS$333,AA$2)</f>
        <v>0</v>
      </c>
      <c r="AB16" s="46">
        <f>VLOOKUP($A16,environment93!$A$2:$AS$333,AB$2)</f>
        <v>1.7</v>
      </c>
      <c r="AC16" s="46">
        <f>VLOOKUP($A16,environment93!$A$2:$AS$333,AC$2)</f>
        <v>852.6</v>
      </c>
      <c r="AD16" s="46">
        <f>VLOOKUP($A16,environment93!$A$2:$AS$333,AD$2)</f>
        <v>1.8</v>
      </c>
      <c r="AE16" s="46">
        <f>VLOOKUP($A16,environment93!$A$2:$AS$333,AE$2)</f>
        <v>61</v>
      </c>
      <c r="AF16" s="46" t="str">
        <f>VLOOKUP($A16,environment93!$A$2:$AS$333,AF$2)</f>
        <v>fagu.old</v>
      </c>
      <c r="AG16" s="46">
        <f>VLOOKUP($A16,environment93!$A$2:$AS$333,AG$2)</f>
        <v>6.8</v>
      </c>
      <c r="AH16" s="46">
        <f>VLOOKUP($A16,environment93!$A$2:$AS$333,AH$2)</f>
        <v>231.86</v>
      </c>
      <c r="AI16" s="46">
        <f>VLOOKUP($A16,environment93!$A$2:$AS$333,AI$2)</f>
        <v>10</v>
      </c>
      <c r="AJ16" s="46" t="str">
        <f>VLOOKUP($A16,environment93!$A$2:$AS$333,AJ$2)</f>
        <v>43</v>
      </c>
      <c r="AK16" s="46">
        <f>VLOOKUP($A16,environment93!$A$2:$AS$333,AK$2)</f>
        <v>5</v>
      </c>
      <c r="AL16" s="46">
        <f>VLOOKUP($A16,environment93!$A$2:$AS$333,AL$2)</f>
        <v>0</v>
      </c>
      <c r="AM16" s="46">
        <f>VLOOKUP($A16,environment93!$A$2:$AS$333,AM$2)</f>
        <v>23.93</v>
      </c>
      <c r="AN16" s="46">
        <f>VLOOKUP($A16,environment93!$A$2:$AS$333,AN$2)</f>
        <v>0</v>
      </c>
      <c r="AO16" s="46">
        <f>VLOOKUP($A16,environment93!$A$2:$AS$333,AO$2)</f>
        <v>0</v>
      </c>
      <c r="AP16" s="46">
        <f>VLOOKUP($A16,environment93!$A$2:$AS$333,AP$2)</f>
        <v>0</v>
      </c>
      <c r="AQ16" s="46">
        <f>VLOOKUP($A16,environment93!$A$2:$AS$333,AQ$2)</f>
        <v>21.83</v>
      </c>
      <c r="AR16" s="46">
        <f>VLOOKUP($A16,environment93!$A$2:$AS$333,AR$2)</f>
        <v>0</v>
      </c>
      <c r="AS16" s="46">
        <f>VLOOKUP($A16,environment93!$A$2:$AS$333,AS$2)</f>
        <v>0</v>
      </c>
      <c r="AT16" s="46">
        <f>VLOOKUP($A16,environment93!$A$2:$AS$333,AT$2)</f>
        <v>78.17</v>
      </c>
      <c r="AU16" s="46">
        <f>VLOOKUP($A16,environment93!$A$2:$AS$333,AU$2)</f>
        <v>0</v>
      </c>
      <c r="AV16" s="46">
        <f>VLOOKUP($A16,environment93!$A$2:$AS$333,AV$2)</f>
        <v>0</v>
      </c>
      <c r="AW16" s="46">
        <f>VLOOKUP($A16,environment93!$A$2:$AS$333,AW$2)</f>
        <v>25</v>
      </c>
      <c r="AX16" s="46">
        <f>VLOOKUP($A16,environment93!$A$2:$AS$333,AX$2)</f>
        <v>325</v>
      </c>
      <c r="AY16" s="46">
        <f>VLOOKUP($A16,environment93!$A$2:$AS$333,AY$2)</f>
        <v>25</v>
      </c>
      <c r="AZ16" s="46">
        <f>VLOOKUP($A16,environment93!$A$2:$AS$333,AZ$2)</f>
        <v>0</v>
      </c>
      <c r="BA16" s="46">
        <f>VLOOKUP($A16,environment93!$A$2:$AS$333,BA$2)</f>
        <v>375</v>
      </c>
      <c r="BB16" s="46">
        <f>VLOOKUP($A16,environment93!$A$2:$AS$333,BB$2)</f>
        <v>1.23</v>
      </c>
      <c r="BC16" s="46">
        <f>VLOOKUP($A16,environment93!$A$2:$AS$333,BC$2)</f>
        <v>19.98</v>
      </c>
      <c r="BD16" s="46">
        <f>VLOOKUP($A16,environment93!$A$2:$AS$333,BD$2)</f>
        <v>1.77</v>
      </c>
      <c r="BE16" s="46">
        <f>VLOOKUP($A16,environment93!$A$2:$AS$333,BE$2)</f>
        <v>0</v>
      </c>
      <c r="BF16" s="46">
        <f>VLOOKUP($A16,environment93!$A$2:$AS$333,BF$2)</f>
        <v>22.97</v>
      </c>
      <c r="BG16" s="46">
        <f>VLOOKUP($A16,environment93!$A$2:$AS$333,BG$2)</f>
        <v>9</v>
      </c>
      <c r="BH16" s="46">
        <f>VLOOKUP($A16,environment93!$A$2:$AS$333,BH$2)</f>
        <v>0</v>
      </c>
      <c r="BI16" s="46">
        <f>VLOOKUP($A16,environment93!$A$2:$AS$333,BI$2)</f>
        <v>1.5</v>
      </c>
    </row>
    <row r="17" spans="1:61" x14ac:dyDescent="0.2">
      <c r="A17" s="40" t="s">
        <v>693</v>
      </c>
      <c r="B17" s="40" t="s">
        <v>38</v>
      </c>
      <c r="C17" s="40">
        <v>5</v>
      </c>
      <c r="D17" s="40">
        <v>2</v>
      </c>
      <c r="E17" s="40">
        <v>1</v>
      </c>
      <c r="F17" s="40">
        <v>2</v>
      </c>
      <c r="H17" s="41">
        <f t="shared" si="0"/>
        <v>0</v>
      </c>
      <c r="I17" s="40" t="s">
        <v>693</v>
      </c>
      <c r="J17" s="46">
        <f>VLOOKUP($A17,environment05!$A$2:$M$333,J$2)</f>
        <v>0</v>
      </c>
      <c r="K17" s="46">
        <f>VLOOKUP($A17,environment05!$A$2:$M$333,K$2)</f>
        <v>0</v>
      </c>
      <c r="L17" s="46">
        <f>VLOOKUP($A17,environment05!$A$2:$M$333,L$2)</f>
        <v>0</v>
      </c>
      <c r="M17" s="46">
        <f>VLOOKUP($A17,environment05!$A$2:$M$333,M$2)</f>
        <v>0</v>
      </c>
      <c r="N17" s="46">
        <f>VLOOKUP($A17,environment05!$A$2:$M$333,N$2)</f>
        <v>0</v>
      </c>
      <c r="O17" s="46">
        <f>VLOOKUP($A17,environment05!$A$2:$M$333,O$2)</f>
        <v>0</v>
      </c>
      <c r="P17" s="46">
        <f>VLOOKUP($A17,environment05!$A$2:$M$333,P$2)</f>
        <v>0</v>
      </c>
      <c r="Q17" s="46">
        <f>VLOOKUP($A17,environment05!$A$2:$M$333,Q$2)</f>
        <v>0</v>
      </c>
      <c r="R17" s="46">
        <f>VLOOKUP($A17,environment05!$A$2:$M$333,R$2)</f>
        <v>0</v>
      </c>
      <c r="S17" s="46">
        <f>VLOOKUP($A17,environment05!$A$2:$M$333,S$2)</f>
        <v>0</v>
      </c>
      <c r="T17" s="46">
        <f>VLOOKUP($A17,environment05!$A$2:$M$333,T$2)</f>
        <v>0</v>
      </c>
      <c r="U17" s="46">
        <f>VLOOKUP($A17,environment93!$A$2:$AS$333,U$2)</f>
        <v>3</v>
      </c>
      <c r="V17" s="46">
        <f>VLOOKUP($A17,environment93!$A$2:$AS$333,V$2)</f>
        <v>19</v>
      </c>
      <c r="W17" s="46">
        <f>VLOOKUP($A17,environment93!$A$2:$AS$333,W$2)</f>
        <v>10</v>
      </c>
      <c r="X17" s="46">
        <f>VLOOKUP($A17,environment93!$A$2:$AS$333,X$2)</f>
        <v>4</v>
      </c>
      <c r="Y17" s="46">
        <f>VLOOKUP($A17,environment93!$A$2:$AS$333,Y$2)</f>
        <v>5</v>
      </c>
      <c r="Z17" s="46">
        <f>VLOOKUP($A17,environment93!$A$2:$AS$333,Z$2)</f>
        <v>20</v>
      </c>
      <c r="AA17" s="46">
        <f>VLOOKUP($A17,environment93!$A$2:$AS$333,AA$2)</f>
        <v>4</v>
      </c>
      <c r="AB17" s="46">
        <f>VLOOKUP($A17,environment93!$A$2:$AS$333,AB$2)</f>
        <v>0.37</v>
      </c>
      <c r="AC17" s="46">
        <f>VLOOKUP($A17,environment93!$A$2:$AS$333,AC$2)</f>
        <v>261.3</v>
      </c>
      <c r="AD17" s="46">
        <f>VLOOKUP($A17,environment93!$A$2:$AS$333,AD$2)</f>
        <v>1.2</v>
      </c>
      <c r="AE17" s="46">
        <f>VLOOKUP($A17,environment93!$A$2:$AS$333,AE$2)</f>
        <v>67</v>
      </c>
      <c r="AF17" s="46" t="str">
        <f>VLOOKUP($A17,environment93!$A$2:$AS$333,AF$2)</f>
        <v>quer.old</v>
      </c>
      <c r="AG17" s="46">
        <f>VLOOKUP($A17,environment93!$A$2:$AS$333,AG$2)</f>
        <v>7.84</v>
      </c>
      <c r="AH17" s="46">
        <f>VLOOKUP($A17,environment93!$A$2:$AS$333,AH$2)</f>
        <v>296.97000000000003</v>
      </c>
      <c r="AI17" s="46">
        <f>VLOOKUP($A17,environment93!$A$2:$AS$333,AI$2)</f>
        <v>10</v>
      </c>
      <c r="AJ17" s="46" t="str">
        <f>VLOOKUP($A17,environment93!$A$2:$AS$333,AJ$2)</f>
        <v>43</v>
      </c>
      <c r="AK17" s="46">
        <f>VLOOKUP($A17,environment93!$A$2:$AS$333,AK$2)</f>
        <v>5</v>
      </c>
      <c r="AL17" s="46">
        <f>VLOOKUP($A17,environment93!$A$2:$AS$333,AL$2)</f>
        <v>0</v>
      </c>
      <c r="AM17" s="46">
        <f>VLOOKUP($A17,environment93!$A$2:$AS$333,AM$2)</f>
        <v>50</v>
      </c>
      <c r="AN17" s="46">
        <f>VLOOKUP($A17,environment93!$A$2:$AS$333,AN$2)</f>
        <v>0</v>
      </c>
      <c r="AO17" s="46">
        <f>VLOOKUP($A17,environment93!$A$2:$AS$333,AO$2)</f>
        <v>33.090000000000003</v>
      </c>
      <c r="AP17" s="46">
        <f>VLOOKUP($A17,environment93!$A$2:$AS$333,AP$2)</f>
        <v>0</v>
      </c>
      <c r="AQ17" s="46">
        <f>VLOOKUP($A17,environment93!$A$2:$AS$333,AQ$2)</f>
        <v>0</v>
      </c>
      <c r="AR17" s="46">
        <f>VLOOKUP($A17,environment93!$A$2:$AS$333,AR$2)</f>
        <v>0</v>
      </c>
      <c r="AS17" s="46">
        <f>VLOOKUP($A17,environment93!$A$2:$AS$333,AS$2)</f>
        <v>12.69</v>
      </c>
      <c r="AT17" s="46">
        <f>VLOOKUP($A17,environment93!$A$2:$AS$333,AT$2)</f>
        <v>0</v>
      </c>
      <c r="AU17" s="46">
        <f>VLOOKUP($A17,environment93!$A$2:$AS$333,AU$2)</f>
        <v>0</v>
      </c>
      <c r="AV17" s="46">
        <f>VLOOKUP($A17,environment93!$A$2:$AS$333,AV$2)</f>
        <v>54.22</v>
      </c>
      <c r="AW17" s="46">
        <f>VLOOKUP($A17,environment93!$A$2:$AS$333,AW$2)</f>
        <v>0</v>
      </c>
      <c r="AX17" s="46">
        <f>VLOOKUP($A17,environment93!$A$2:$AS$333,AX$2)</f>
        <v>825</v>
      </c>
      <c r="AY17" s="46">
        <f>VLOOKUP($A17,environment93!$A$2:$AS$333,AY$2)</f>
        <v>200</v>
      </c>
      <c r="AZ17" s="46">
        <f>VLOOKUP($A17,environment93!$A$2:$AS$333,AZ$2)</f>
        <v>0</v>
      </c>
      <c r="BA17" s="46">
        <f>VLOOKUP($A17,environment93!$A$2:$AS$333,BA$2)</f>
        <v>1025</v>
      </c>
      <c r="BB17" s="46">
        <f>VLOOKUP($A17,environment93!$A$2:$AS$333,BB$2)</f>
        <v>0</v>
      </c>
      <c r="BC17" s="46">
        <f>VLOOKUP($A17,environment93!$A$2:$AS$333,BC$2)</f>
        <v>5.68</v>
      </c>
      <c r="BD17" s="46">
        <f>VLOOKUP($A17,environment93!$A$2:$AS$333,BD$2)</f>
        <v>19.899999999999999</v>
      </c>
      <c r="BE17" s="46">
        <f>VLOOKUP($A17,environment93!$A$2:$AS$333,BE$2)</f>
        <v>0</v>
      </c>
      <c r="BF17" s="46">
        <f>VLOOKUP($A17,environment93!$A$2:$AS$333,BF$2)</f>
        <v>25.58</v>
      </c>
      <c r="BG17" s="46">
        <f>VLOOKUP($A17,environment93!$A$2:$AS$333,BG$2)</f>
        <v>6</v>
      </c>
      <c r="BH17" s="46">
        <f>VLOOKUP($A17,environment93!$A$2:$AS$333,BH$2)</f>
        <v>0</v>
      </c>
      <c r="BI17" s="46">
        <f>VLOOKUP($A17,environment93!$A$2:$AS$333,BI$2)</f>
        <v>1.5</v>
      </c>
    </row>
    <row r="18" spans="1:61" x14ac:dyDescent="0.2">
      <c r="A18" s="40" t="s">
        <v>694</v>
      </c>
      <c r="B18" s="40" t="s">
        <v>40</v>
      </c>
      <c r="C18" s="40">
        <v>5</v>
      </c>
      <c r="D18" s="40">
        <v>2</v>
      </c>
      <c r="E18" s="40">
        <v>1</v>
      </c>
      <c r="F18" s="40">
        <v>2</v>
      </c>
      <c r="H18" s="41">
        <f t="shared" si="0"/>
        <v>0</v>
      </c>
      <c r="I18" s="40" t="s">
        <v>694</v>
      </c>
      <c r="J18" s="46">
        <f>VLOOKUP($A18,environment05!$A$2:$M$333,J$2)</f>
        <v>0</v>
      </c>
      <c r="K18" s="46">
        <f>VLOOKUP($A18,environment05!$A$2:$M$333,K$2)</f>
        <v>0</v>
      </c>
      <c r="L18" s="46">
        <f>VLOOKUP($A18,environment05!$A$2:$M$333,L$2)</f>
        <v>0</v>
      </c>
      <c r="M18" s="46">
        <f>VLOOKUP($A18,environment05!$A$2:$M$333,M$2)</f>
        <v>0</v>
      </c>
      <c r="N18" s="46">
        <f>VLOOKUP($A18,environment05!$A$2:$M$333,N$2)</f>
        <v>0</v>
      </c>
      <c r="O18" s="46">
        <f>VLOOKUP($A18,environment05!$A$2:$M$333,O$2)</f>
        <v>0</v>
      </c>
      <c r="P18" s="46">
        <f>VLOOKUP($A18,environment05!$A$2:$M$333,P$2)</f>
        <v>0</v>
      </c>
      <c r="Q18" s="46">
        <f>VLOOKUP($A18,environment05!$A$2:$M$333,Q$2)</f>
        <v>0</v>
      </c>
      <c r="R18" s="46">
        <f>VLOOKUP($A18,environment05!$A$2:$M$333,R$2)</f>
        <v>0</v>
      </c>
      <c r="S18" s="46">
        <f>VLOOKUP($A18,environment05!$A$2:$M$333,S$2)</f>
        <v>0</v>
      </c>
      <c r="T18" s="46">
        <f>VLOOKUP($A18,environment05!$A$2:$M$333,T$2)</f>
        <v>0</v>
      </c>
      <c r="U18" s="46">
        <f>VLOOKUP($A18,environment93!$A$2:$AS$333,U$2)</f>
        <v>3</v>
      </c>
      <c r="V18" s="46">
        <f>VLOOKUP($A18,environment93!$A$2:$AS$333,V$2)</f>
        <v>1</v>
      </c>
      <c r="W18" s="46">
        <f>VLOOKUP($A18,environment93!$A$2:$AS$333,W$2)</f>
        <v>1</v>
      </c>
      <c r="X18" s="46">
        <f>VLOOKUP($A18,environment93!$A$2:$AS$333,X$2)</f>
        <v>0</v>
      </c>
      <c r="Y18" s="46">
        <f>VLOOKUP($A18,environment93!$A$2:$AS$333,Y$2)</f>
        <v>0</v>
      </c>
      <c r="Z18" s="46">
        <f>VLOOKUP($A18,environment93!$A$2:$AS$333,Z$2)</f>
        <v>7</v>
      </c>
      <c r="AA18" s="46">
        <f>VLOOKUP($A18,environment93!$A$2:$AS$333,AA$2)</f>
        <v>2</v>
      </c>
      <c r="AB18" s="46">
        <f>VLOOKUP($A18,environment93!$A$2:$AS$333,AB$2)</f>
        <v>1.85</v>
      </c>
      <c r="AC18" s="46">
        <f>VLOOKUP($A18,environment93!$A$2:$AS$333,AC$2)</f>
        <v>588.5</v>
      </c>
      <c r="AD18" s="46">
        <f>VLOOKUP($A18,environment93!$A$2:$AS$333,AD$2)</f>
        <v>1.2</v>
      </c>
      <c r="AE18" s="46">
        <f>VLOOKUP($A18,environment93!$A$2:$AS$333,AE$2)</f>
        <v>24</v>
      </c>
      <c r="AF18" s="46" t="str">
        <f>VLOOKUP($A18,environment93!$A$2:$AS$333,AF$2)</f>
        <v>fagu.med</v>
      </c>
      <c r="AG18" s="46">
        <f>VLOOKUP($A18,environment93!$A$2:$AS$333,AG$2)</f>
        <v>7.14</v>
      </c>
      <c r="AH18" s="46">
        <f>VLOOKUP($A18,environment93!$A$2:$AS$333,AH$2)</f>
        <v>294.55</v>
      </c>
      <c r="AI18" s="46">
        <f>VLOOKUP($A18,environment93!$A$2:$AS$333,AI$2)</f>
        <v>7.5</v>
      </c>
      <c r="AJ18" s="46" t="str">
        <f>VLOOKUP($A18,environment93!$A$2:$AS$333,AJ$2)</f>
        <v>43</v>
      </c>
      <c r="AK18" s="46">
        <f>VLOOKUP($A18,environment93!$A$2:$AS$333,AK$2)</f>
        <v>5</v>
      </c>
      <c r="AL18" s="46">
        <f>VLOOKUP($A18,environment93!$A$2:$AS$333,AL$2)</f>
        <v>0</v>
      </c>
      <c r="AM18" s="46">
        <f>VLOOKUP($A18,environment93!$A$2:$AS$333,AM$2)</f>
        <v>0</v>
      </c>
      <c r="AN18" s="46">
        <f>VLOOKUP($A18,environment93!$A$2:$AS$333,AN$2)</f>
        <v>0</v>
      </c>
      <c r="AO18" s="46">
        <f>VLOOKUP($A18,environment93!$A$2:$AS$333,AO$2)</f>
        <v>0</v>
      </c>
      <c r="AP18" s="46">
        <f>VLOOKUP($A18,environment93!$A$2:$AS$333,AP$2)</f>
        <v>0</v>
      </c>
      <c r="AQ18" s="46">
        <f>VLOOKUP($A18,environment93!$A$2:$AS$333,AQ$2)</f>
        <v>0</v>
      </c>
      <c r="AR18" s="46">
        <f>VLOOKUP($A18,environment93!$A$2:$AS$333,AR$2)</f>
        <v>0</v>
      </c>
      <c r="AS18" s="46">
        <f>VLOOKUP($A18,environment93!$A$2:$AS$333,AS$2)</f>
        <v>100</v>
      </c>
      <c r="AT18" s="46">
        <f>VLOOKUP($A18,environment93!$A$2:$AS$333,AT$2)</f>
        <v>0</v>
      </c>
      <c r="AU18" s="46">
        <f>VLOOKUP($A18,environment93!$A$2:$AS$333,AU$2)</f>
        <v>0</v>
      </c>
      <c r="AV18" s="46">
        <f>VLOOKUP($A18,environment93!$A$2:$AS$333,AV$2)</f>
        <v>0</v>
      </c>
      <c r="AW18" s="46">
        <f>VLOOKUP($A18,environment93!$A$2:$AS$333,AW$2)</f>
        <v>625</v>
      </c>
      <c r="AX18" s="46">
        <f>VLOOKUP($A18,environment93!$A$2:$AS$333,AX$2)</f>
        <v>1150</v>
      </c>
      <c r="AY18" s="46">
        <f>VLOOKUP($A18,environment93!$A$2:$AS$333,AY$2)</f>
        <v>50</v>
      </c>
      <c r="AZ18" s="46">
        <f>VLOOKUP($A18,environment93!$A$2:$AS$333,AZ$2)</f>
        <v>0</v>
      </c>
      <c r="BA18" s="46">
        <f>VLOOKUP($A18,environment93!$A$2:$AS$333,BA$2)</f>
        <v>1825</v>
      </c>
      <c r="BB18" s="46">
        <f>VLOOKUP($A18,environment93!$A$2:$AS$333,BB$2)</f>
        <v>1.56</v>
      </c>
      <c r="BC18" s="46">
        <f>VLOOKUP($A18,environment93!$A$2:$AS$333,BC$2)</f>
        <v>10.36</v>
      </c>
      <c r="BD18" s="46">
        <f>VLOOKUP($A18,environment93!$A$2:$AS$333,BD$2)</f>
        <v>0.36</v>
      </c>
      <c r="BE18" s="46">
        <f>VLOOKUP($A18,environment93!$A$2:$AS$333,BE$2)</f>
        <v>0</v>
      </c>
      <c r="BF18" s="46">
        <f>VLOOKUP($A18,environment93!$A$2:$AS$333,BF$2)</f>
        <v>12.29</v>
      </c>
      <c r="BG18" s="46">
        <f>VLOOKUP($A18,environment93!$A$2:$AS$333,BG$2)</f>
        <v>0</v>
      </c>
      <c r="BH18" s="46">
        <f>VLOOKUP($A18,environment93!$A$2:$AS$333,BH$2)</f>
        <v>0</v>
      </c>
      <c r="BI18" s="46">
        <f>VLOOKUP($A18,environment93!$A$2:$AS$333,BI$2)</f>
        <v>1</v>
      </c>
    </row>
    <row r="19" spans="1:61" x14ac:dyDescent="0.2">
      <c r="A19" s="40" t="s">
        <v>695</v>
      </c>
      <c r="B19" s="40" t="s">
        <v>42</v>
      </c>
      <c r="C19" s="40">
        <v>7</v>
      </c>
      <c r="D19" s="40">
        <v>3</v>
      </c>
      <c r="E19" s="40">
        <v>2</v>
      </c>
      <c r="F19" s="40">
        <v>2</v>
      </c>
      <c r="H19" s="41">
        <f t="shared" si="0"/>
        <v>1</v>
      </c>
      <c r="I19" s="40" t="s">
        <v>695</v>
      </c>
      <c r="J19" s="46">
        <f>VLOOKUP($A19,environment05!$A$2:$M$333,J$2)</f>
        <v>4.2949999999999999</v>
      </c>
      <c r="K19" s="46">
        <f>VLOOKUP($A19,environment05!$A$2:$M$333,K$2)</f>
        <v>7.9823503055487395</v>
      </c>
      <c r="L19" s="46">
        <f>VLOOKUP($A19,environment05!$A$2:$M$333,L$2)</f>
        <v>17.007394519356247</v>
      </c>
      <c r="M19" s="46">
        <f>VLOOKUP($A19,environment05!$A$2:$M$333,M$2)</f>
        <v>3.3072356247800876</v>
      </c>
      <c r="N19" s="46">
        <f>VLOOKUP($A19,environment05!$A$2:$M$333,N$2)</f>
        <v>1.8999350809514195</v>
      </c>
      <c r="O19" s="46">
        <f>VLOOKUP($A19,environment05!$A$2:$M$333,O$2)</f>
        <v>1.8620066766109558</v>
      </c>
      <c r="P19" s="46">
        <f>VLOOKUP($A19,environment05!$A$2:$M$333,P$2)</f>
        <v>0.18734318315373849</v>
      </c>
      <c r="Q19" s="46">
        <f>VLOOKUP($A19,environment05!$A$2:$M$333,Q$2)</f>
        <v>0.3123383917992803</v>
      </c>
      <c r="R19" s="46">
        <f>VLOOKUP($A19,environment05!$A$2:$M$333,R$2)</f>
        <v>22.25</v>
      </c>
      <c r="S19" s="46">
        <f>VLOOKUP($A19,environment05!$A$2:$M$333,S$2)</f>
        <v>2</v>
      </c>
      <c r="T19" s="46">
        <f>VLOOKUP($A19,environment05!$A$2:$M$333,T$2)</f>
        <v>1</v>
      </c>
      <c r="U19" s="46">
        <f>VLOOKUP($A19,environment93!$A$2:$AS$333,U$2)</f>
        <v>3</v>
      </c>
      <c r="V19" s="46">
        <f>VLOOKUP($A19,environment93!$A$2:$AS$333,V$2)</f>
        <v>20</v>
      </c>
      <c r="W19" s="46">
        <f>VLOOKUP($A19,environment93!$A$2:$AS$333,W$2)</f>
        <v>11</v>
      </c>
      <c r="X19" s="46">
        <f>VLOOKUP($A19,environment93!$A$2:$AS$333,X$2)</f>
        <v>3</v>
      </c>
      <c r="Y19" s="46">
        <f>VLOOKUP($A19,environment93!$A$2:$AS$333,Y$2)</f>
        <v>6</v>
      </c>
      <c r="Z19" s="46">
        <f>VLOOKUP($A19,environment93!$A$2:$AS$333,Z$2)</f>
        <v>11</v>
      </c>
      <c r="AA19" s="46">
        <f>VLOOKUP($A19,environment93!$A$2:$AS$333,AA$2)</f>
        <v>3</v>
      </c>
      <c r="AB19" s="46">
        <f>VLOOKUP($A19,environment93!$A$2:$AS$333,AB$2)</f>
        <v>0.44</v>
      </c>
      <c r="AC19" s="46">
        <f>VLOOKUP($A19,environment93!$A$2:$AS$333,AC$2)</f>
        <v>301.60000000000002</v>
      </c>
      <c r="AD19" s="46">
        <f>VLOOKUP($A19,environment93!$A$2:$AS$333,AD$2)</f>
        <v>1.3</v>
      </c>
      <c r="AE19" s="46">
        <f>VLOOKUP($A19,environment93!$A$2:$AS$333,AE$2)</f>
        <v>33</v>
      </c>
      <c r="AF19" s="46" t="str">
        <f>VLOOKUP($A19,environment93!$A$2:$AS$333,AF$2)</f>
        <v>fagu.med</v>
      </c>
      <c r="AG19" s="46">
        <f>VLOOKUP($A19,environment93!$A$2:$AS$333,AG$2)</f>
        <v>19.86</v>
      </c>
      <c r="AH19" s="46">
        <f>VLOOKUP($A19,environment93!$A$2:$AS$333,AH$2)</f>
        <v>307.95</v>
      </c>
      <c r="AI19" s="46">
        <f>VLOOKUP($A19,environment93!$A$2:$AS$333,AI$2)</f>
        <v>5</v>
      </c>
      <c r="AJ19" s="46" t="str">
        <f>VLOOKUP($A19,environment93!$A$2:$AS$333,AJ$2)</f>
        <v>43</v>
      </c>
      <c r="AK19" s="46">
        <f>VLOOKUP($A19,environment93!$A$2:$AS$333,AK$2)</f>
        <v>5</v>
      </c>
      <c r="AL19" s="46">
        <f>VLOOKUP($A19,environment93!$A$2:$AS$333,AL$2)</f>
        <v>0</v>
      </c>
      <c r="AM19" s="46">
        <f>VLOOKUP($A19,environment93!$A$2:$AS$333,AM$2)</f>
        <v>14.29</v>
      </c>
      <c r="AN19" s="46">
        <f>VLOOKUP($A19,environment93!$A$2:$AS$333,AN$2)</f>
        <v>0</v>
      </c>
      <c r="AO19" s="46">
        <f>VLOOKUP($A19,environment93!$A$2:$AS$333,AO$2)</f>
        <v>0</v>
      </c>
      <c r="AP19" s="46">
        <f>VLOOKUP($A19,environment93!$A$2:$AS$333,AP$2)</f>
        <v>0</v>
      </c>
      <c r="AQ19" s="46">
        <f>VLOOKUP($A19,environment93!$A$2:$AS$333,AQ$2)</f>
        <v>0</v>
      </c>
      <c r="AR19" s="46">
        <f>VLOOKUP($A19,environment93!$A$2:$AS$333,AR$2)</f>
        <v>0</v>
      </c>
      <c r="AS19" s="46">
        <f>VLOOKUP($A19,environment93!$A$2:$AS$333,AS$2)</f>
        <v>86.09</v>
      </c>
      <c r="AT19" s="46">
        <f>VLOOKUP($A19,environment93!$A$2:$AS$333,AT$2)</f>
        <v>13.91</v>
      </c>
      <c r="AU19" s="46">
        <f>VLOOKUP($A19,environment93!$A$2:$AS$333,AU$2)</f>
        <v>0</v>
      </c>
      <c r="AV19" s="46">
        <f>VLOOKUP($A19,environment93!$A$2:$AS$333,AV$2)</f>
        <v>0</v>
      </c>
      <c r="AW19" s="46">
        <f>VLOOKUP($A19,environment93!$A$2:$AS$333,AW$2)</f>
        <v>0</v>
      </c>
      <c r="AX19" s="46">
        <f>VLOOKUP($A19,environment93!$A$2:$AS$333,AX$2)</f>
        <v>875</v>
      </c>
      <c r="AY19" s="46">
        <f>VLOOKUP($A19,environment93!$A$2:$AS$333,AY$2)</f>
        <v>0</v>
      </c>
      <c r="AZ19" s="46">
        <f>VLOOKUP($A19,environment93!$A$2:$AS$333,AZ$2)</f>
        <v>0</v>
      </c>
      <c r="BA19" s="46">
        <f>VLOOKUP($A19,environment93!$A$2:$AS$333,BA$2)</f>
        <v>875</v>
      </c>
      <c r="BB19" s="46">
        <f>VLOOKUP($A19,environment93!$A$2:$AS$333,BB$2)</f>
        <v>0</v>
      </c>
      <c r="BC19" s="46">
        <f>VLOOKUP($A19,environment93!$A$2:$AS$333,BC$2)</f>
        <v>21.36</v>
      </c>
      <c r="BD19" s="46">
        <f>VLOOKUP($A19,environment93!$A$2:$AS$333,BD$2)</f>
        <v>0</v>
      </c>
      <c r="BE19" s="46">
        <f>VLOOKUP($A19,environment93!$A$2:$AS$333,BE$2)</f>
        <v>0</v>
      </c>
      <c r="BF19" s="46">
        <f>VLOOKUP($A19,environment93!$A$2:$AS$333,BF$2)</f>
        <v>21.36</v>
      </c>
      <c r="BG19" s="46">
        <f>VLOOKUP($A19,environment93!$A$2:$AS$333,BG$2)</f>
        <v>13</v>
      </c>
      <c r="BH19" s="46">
        <f>VLOOKUP($A19,environment93!$A$2:$AS$333,BH$2)</f>
        <v>0</v>
      </c>
      <c r="BI19" s="46">
        <f>VLOOKUP($A19,environment93!$A$2:$AS$333,BI$2)</f>
        <v>1</v>
      </c>
    </row>
    <row r="20" spans="1:61" x14ac:dyDescent="0.2">
      <c r="A20" s="40" t="s">
        <v>696</v>
      </c>
      <c r="B20" s="40" t="s">
        <v>44</v>
      </c>
      <c r="C20" s="40">
        <v>7</v>
      </c>
      <c r="D20" s="40">
        <v>3</v>
      </c>
      <c r="E20" s="40">
        <v>2</v>
      </c>
      <c r="F20" s="40">
        <v>2</v>
      </c>
      <c r="H20" s="41">
        <f t="shared" si="0"/>
        <v>1</v>
      </c>
      <c r="I20" s="40" t="s">
        <v>696</v>
      </c>
      <c r="J20" s="46">
        <f>VLOOKUP($A20,environment05!$A$2:$M$333,J$2)</f>
        <v>3.31</v>
      </c>
      <c r="K20" s="46">
        <f>VLOOKUP($A20,environment05!$A$2:$M$333,K$2)</f>
        <v>5.7721311074127168</v>
      </c>
      <c r="L20" s="46">
        <f>VLOOKUP($A20,environment05!$A$2:$M$333,L$2)</f>
        <v>11.787733797303177</v>
      </c>
      <c r="M20" s="46">
        <f>VLOOKUP($A20,environment05!$A$2:$M$333,M$2)</f>
        <v>1.4235568851430001</v>
      </c>
      <c r="N20" s="46">
        <f>VLOOKUP($A20,environment05!$A$2:$M$333,N$2)</f>
        <v>2.6995287168020003</v>
      </c>
      <c r="O20" s="46">
        <f>VLOOKUP($A20,environment05!$A$2:$M$333,O$2)</f>
        <v>1.7365546012819999</v>
      </c>
      <c r="P20" s="46">
        <f>VLOOKUP($A20,environment05!$A$2:$M$333,P$2)</f>
        <v>0.160255998047</v>
      </c>
      <c r="Q20" s="46">
        <f>VLOOKUP($A20,environment05!$A$2:$M$333,Q$2)</f>
        <v>0.31910862510300003</v>
      </c>
      <c r="R20" s="46">
        <f>VLOOKUP($A20,environment05!$A$2:$M$333,R$2)</f>
        <v>14.95</v>
      </c>
      <c r="S20" s="46">
        <f>VLOOKUP($A20,environment05!$A$2:$M$333,S$2)</f>
        <v>7</v>
      </c>
      <c r="T20" s="46">
        <f>VLOOKUP($A20,environment05!$A$2:$M$333,T$2)</f>
        <v>2.5</v>
      </c>
      <c r="U20" s="46">
        <f>VLOOKUP($A20,environment93!$A$2:$AS$333,U$2)</f>
        <v>5</v>
      </c>
      <c r="V20" s="46">
        <f>VLOOKUP($A20,environment93!$A$2:$AS$333,V$2)</f>
        <v>22</v>
      </c>
      <c r="W20" s="46">
        <f>VLOOKUP($A20,environment93!$A$2:$AS$333,W$2)</f>
        <v>11</v>
      </c>
      <c r="X20" s="46">
        <f>VLOOKUP($A20,environment93!$A$2:$AS$333,X$2)</f>
        <v>1</v>
      </c>
      <c r="Y20" s="46">
        <f>VLOOKUP($A20,environment93!$A$2:$AS$333,Y$2)</f>
        <v>10</v>
      </c>
      <c r="Z20" s="46">
        <f>VLOOKUP($A20,environment93!$A$2:$AS$333,Z$2)</f>
        <v>9</v>
      </c>
      <c r="AA20" s="46">
        <f>VLOOKUP($A20,environment93!$A$2:$AS$333,AA$2)</f>
        <v>0</v>
      </c>
      <c r="AB20" s="46">
        <f>VLOOKUP($A20,environment93!$A$2:$AS$333,AB$2)</f>
        <v>0.37</v>
      </c>
      <c r="AC20" s="46">
        <f>VLOOKUP($A20,environment93!$A$2:$AS$333,AC$2)</f>
        <v>252.3</v>
      </c>
      <c r="AD20" s="46">
        <f>VLOOKUP($A20,environment93!$A$2:$AS$333,AD$2)</f>
        <v>1.2</v>
      </c>
      <c r="AE20" s="46">
        <f>VLOOKUP($A20,environment93!$A$2:$AS$333,AE$2)</f>
        <v>98</v>
      </c>
      <c r="AF20" s="46" t="str">
        <f>VLOOKUP($A20,environment93!$A$2:$AS$333,AF$2)</f>
        <v>fagu.old</v>
      </c>
      <c r="AG20" s="46">
        <f>VLOOKUP($A20,environment93!$A$2:$AS$333,AG$2)</f>
        <v>29.01</v>
      </c>
      <c r="AH20" s="46">
        <f>VLOOKUP($A20,environment93!$A$2:$AS$333,AH$2)</f>
        <v>228.23</v>
      </c>
      <c r="AI20" s="46">
        <f>VLOOKUP($A20,environment93!$A$2:$AS$333,AI$2)</f>
        <v>17.5</v>
      </c>
      <c r="AJ20" s="46" t="str">
        <f>VLOOKUP($A20,environment93!$A$2:$AS$333,AJ$2)</f>
        <v>43</v>
      </c>
      <c r="AK20" s="46">
        <f>VLOOKUP($A20,environment93!$A$2:$AS$333,AK$2)</f>
        <v>5</v>
      </c>
      <c r="AL20" s="46">
        <f>VLOOKUP($A20,environment93!$A$2:$AS$333,AL$2)</f>
        <v>0</v>
      </c>
      <c r="AM20" s="46">
        <f>VLOOKUP($A20,environment93!$A$2:$AS$333,AM$2)</f>
        <v>28.57</v>
      </c>
      <c r="AN20" s="46">
        <f>VLOOKUP($A20,environment93!$A$2:$AS$333,AN$2)</f>
        <v>0</v>
      </c>
      <c r="AO20" s="46">
        <f>VLOOKUP($A20,environment93!$A$2:$AS$333,AO$2)</f>
        <v>0</v>
      </c>
      <c r="AP20" s="46">
        <f>VLOOKUP($A20,environment93!$A$2:$AS$333,AP$2)</f>
        <v>0</v>
      </c>
      <c r="AQ20" s="46">
        <f>VLOOKUP($A20,environment93!$A$2:$AS$333,AQ$2)</f>
        <v>0</v>
      </c>
      <c r="AR20" s="46">
        <f>VLOOKUP($A20,environment93!$A$2:$AS$333,AR$2)</f>
        <v>0</v>
      </c>
      <c r="AS20" s="46">
        <f>VLOOKUP($A20,environment93!$A$2:$AS$333,AS$2)</f>
        <v>0</v>
      </c>
      <c r="AT20" s="46">
        <f>VLOOKUP($A20,environment93!$A$2:$AS$333,AT$2)</f>
        <v>69.739999999999995</v>
      </c>
      <c r="AU20" s="46">
        <f>VLOOKUP($A20,environment93!$A$2:$AS$333,AU$2)</f>
        <v>12.94</v>
      </c>
      <c r="AV20" s="46">
        <f>VLOOKUP($A20,environment93!$A$2:$AS$333,AV$2)</f>
        <v>17.329999999999998</v>
      </c>
      <c r="AW20" s="46">
        <f>VLOOKUP($A20,environment93!$A$2:$AS$333,AW$2)</f>
        <v>50</v>
      </c>
      <c r="AX20" s="46">
        <f>VLOOKUP($A20,environment93!$A$2:$AS$333,AX$2)</f>
        <v>100</v>
      </c>
      <c r="AY20" s="46">
        <f>VLOOKUP($A20,environment93!$A$2:$AS$333,AY$2)</f>
        <v>50</v>
      </c>
      <c r="AZ20" s="46">
        <f>VLOOKUP($A20,environment93!$A$2:$AS$333,AZ$2)</f>
        <v>0</v>
      </c>
      <c r="BA20" s="46">
        <f>VLOOKUP($A20,environment93!$A$2:$AS$333,BA$2)</f>
        <v>200</v>
      </c>
      <c r="BB20" s="46">
        <f>VLOOKUP($A20,environment93!$A$2:$AS$333,BB$2)</f>
        <v>0.18</v>
      </c>
      <c r="BC20" s="46">
        <f>VLOOKUP($A20,environment93!$A$2:$AS$333,BC$2)</f>
        <v>21.72</v>
      </c>
      <c r="BD20" s="46">
        <f>VLOOKUP($A20,environment93!$A$2:$AS$333,BD$2)</f>
        <v>1.06</v>
      </c>
      <c r="BE20" s="46">
        <f>VLOOKUP($A20,environment93!$A$2:$AS$333,BE$2)</f>
        <v>0</v>
      </c>
      <c r="BF20" s="46">
        <f>VLOOKUP($A20,environment93!$A$2:$AS$333,BF$2)</f>
        <v>22.96</v>
      </c>
      <c r="BG20" s="46">
        <f>VLOOKUP($A20,environment93!$A$2:$AS$333,BG$2)</f>
        <v>3</v>
      </c>
      <c r="BH20" s="46">
        <f>VLOOKUP($A20,environment93!$A$2:$AS$333,BH$2)</f>
        <v>0</v>
      </c>
      <c r="BI20" s="46">
        <f>VLOOKUP($A20,environment93!$A$2:$AS$333,BI$2)</f>
        <v>2</v>
      </c>
    </row>
    <row r="21" spans="1:61" x14ac:dyDescent="0.2">
      <c r="A21" s="40" t="s">
        <v>697</v>
      </c>
      <c r="B21" s="40" t="s">
        <v>46</v>
      </c>
      <c r="C21" s="40">
        <v>7</v>
      </c>
      <c r="D21" s="40">
        <v>3</v>
      </c>
      <c r="E21" s="40">
        <v>2</v>
      </c>
      <c r="F21" s="40">
        <v>2</v>
      </c>
      <c r="H21" s="41">
        <f t="shared" si="0"/>
        <v>1</v>
      </c>
      <c r="I21" s="40" t="s">
        <v>697</v>
      </c>
      <c r="J21" s="46">
        <f>VLOOKUP($A21,environment05!$A$2:$M$333,J$2)</f>
        <v>3.35</v>
      </c>
      <c r="K21" s="46">
        <f>VLOOKUP($A21,environment05!$A$2:$M$333,K$2)</f>
        <v>9.6973620189364027</v>
      </c>
      <c r="L21" s="46">
        <f>VLOOKUP($A21,environment05!$A$2:$M$333,L$2)</f>
        <v>18.094823836450633</v>
      </c>
      <c r="M21" s="46">
        <f>VLOOKUP($A21,environment05!$A$2:$M$333,M$2)</f>
        <v>1.9420791681566412</v>
      </c>
      <c r="N21" s="46">
        <f>VLOOKUP($A21,environment05!$A$2:$M$333,N$2)</f>
        <v>2.4955350120319633</v>
      </c>
      <c r="O21" s="46">
        <f>VLOOKUP($A21,environment05!$A$2:$M$333,O$2)</f>
        <v>1.6275148317162988</v>
      </c>
      <c r="P21" s="46">
        <f>VLOOKUP($A21,environment05!$A$2:$M$333,P$2)</f>
        <v>0.18188065318939842</v>
      </c>
      <c r="Q21" s="46">
        <f>VLOOKUP($A21,environment05!$A$2:$M$333,Q$2)</f>
        <v>0.4327342923212229</v>
      </c>
      <c r="R21" s="46">
        <f>VLOOKUP($A21,environment05!$A$2:$M$333,R$2)</f>
        <v>11</v>
      </c>
      <c r="S21" s="46">
        <f>VLOOKUP($A21,environment05!$A$2:$M$333,S$2)</f>
        <v>4</v>
      </c>
      <c r="T21" s="46">
        <f>VLOOKUP($A21,environment05!$A$2:$M$333,T$2)</f>
        <v>2</v>
      </c>
      <c r="U21" s="46">
        <f>VLOOKUP($A21,environment93!$A$2:$AS$333,U$2)</f>
        <v>3</v>
      </c>
      <c r="V21" s="46">
        <f>VLOOKUP($A21,environment93!$A$2:$AS$333,V$2)</f>
        <v>15</v>
      </c>
      <c r="W21" s="46">
        <f>VLOOKUP($A21,environment93!$A$2:$AS$333,W$2)</f>
        <v>6</v>
      </c>
      <c r="X21" s="46">
        <f>VLOOKUP($A21,environment93!$A$2:$AS$333,X$2)</f>
        <v>3</v>
      </c>
      <c r="Y21" s="46">
        <f>VLOOKUP($A21,environment93!$A$2:$AS$333,Y$2)</f>
        <v>6</v>
      </c>
      <c r="Z21" s="46">
        <f>VLOOKUP($A21,environment93!$A$2:$AS$333,Z$2)</f>
        <v>13</v>
      </c>
      <c r="AA21" s="46">
        <f>VLOOKUP($A21,environment93!$A$2:$AS$333,AA$2)</f>
        <v>1</v>
      </c>
      <c r="AB21" s="46">
        <f>VLOOKUP($A21,environment93!$A$2:$AS$333,AB$2)</f>
        <v>0.44</v>
      </c>
      <c r="AC21" s="46">
        <f>VLOOKUP($A21,environment93!$A$2:$AS$333,AC$2)</f>
        <v>264.89999999999998</v>
      </c>
      <c r="AD21" s="46">
        <f>VLOOKUP($A21,environment93!$A$2:$AS$333,AD$2)</f>
        <v>1.1000000000000001</v>
      </c>
      <c r="AE21" s="46">
        <f>VLOOKUP($A21,environment93!$A$2:$AS$333,AE$2)</f>
        <v>51</v>
      </c>
      <c r="AF21" s="46" t="str">
        <f>VLOOKUP($A21,environment93!$A$2:$AS$333,AF$2)</f>
        <v>coni.old</v>
      </c>
      <c r="AG21" s="46">
        <f>VLOOKUP($A21,environment93!$A$2:$AS$333,AG$2)</f>
        <v>0</v>
      </c>
      <c r="AH21" s="46">
        <f>VLOOKUP($A21,environment93!$A$2:$AS$333,AH$2)</f>
        <v>-1</v>
      </c>
      <c r="AI21" s="46">
        <f>VLOOKUP($A21,environment93!$A$2:$AS$333,AI$2)</f>
        <v>17.5</v>
      </c>
      <c r="AJ21" s="46" t="str">
        <f>VLOOKUP($A21,environment93!$A$2:$AS$333,AJ$2)</f>
        <v>43</v>
      </c>
      <c r="AK21" s="46">
        <f>VLOOKUP($A21,environment93!$A$2:$AS$333,AK$2)</f>
        <v>5</v>
      </c>
      <c r="AL21" s="46">
        <f>VLOOKUP($A21,environment93!$A$2:$AS$333,AL$2)</f>
        <v>0</v>
      </c>
      <c r="AM21" s="46">
        <f>VLOOKUP($A21,environment93!$A$2:$AS$333,AM$2)</f>
        <v>61.79</v>
      </c>
      <c r="AN21" s="46">
        <f>VLOOKUP($A21,environment93!$A$2:$AS$333,AN$2)</f>
        <v>12.24</v>
      </c>
      <c r="AO21" s="46">
        <f>VLOOKUP($A21,environment93!$A$2:$AS$333,AO$2)</f>
        <v>3.73</v>
      </c>
      <c r="AP21" s="46">
        <f>VLOOKUP($A21,environment93!$A$2:$AS$333,AP$2)</f>
        <v>0</v>
      </c>
      <c r="AQ21" s="46">
        <f>VLOOKUP($A21,environment93!$A$2:$AS$333,AQ$2)</f>
        <v>0</v>
      </c>
      <c r="AR21" s="46">
        <f>VLOOKUP($A21,environment93!$A$2:$AS$333,AR$2)</f>
        <v>59.1</v>
      </c>
      <c r="AS21" s="46">
        <f>VLOOKUP($A21,environment93!$A$2:$AS$333,AS$2)</f>
        <v>24.93</v>
      </c>
      <c r="AT21" s="46">
        <f>VLOOKUP($A21,environment93!$A$2:$AS$333,AT$2)</f>
        <v>0</v>
      </c>
      <c r="AU21" s="46">
        <f>VLOOKUP($A21,environment93!$A$2:$AS$333,AU$2)</f>
        <v>0</v>
      </c>
      <c r="AV21" s="46">
        <f>VLOOKUP($A21,environment93!$A$2:$AS$333,AV$2)</f>
        <v>0</v>
      </c>
      <c r="AW21" s="46">
        <f>VLOOKUP($A21,environment93!$A$2:$AS$333,AW$2)</f>
        <v>500</v>
      </c>
      <c r="AX21" s="46">
        <f>VLOOKUP($A21,environment93!$A$2:$AS$333,AX$2)</f>
        <v>125</v>
      </c>
      <c r="AY21" s="46">
        <f>VLOOKUP($A21,environment93!$A$2:$AS$333,AY$2)</f>
        <v>0</v>
      </c>
      <c r="AZ21" s="46">
        <f>VLOOKUP($A21,environment93!$A$2:$AS$333,AZ$2)</f>
        <v>0</v>
      </c>
      <c r="BA21" s="46">
        <f>VLOOKUP($A21,environment93!$A$2:$AS$333,BA$2)</f>
        <v>625</v>
      </c>
      <c r="BB21" s="46">
        <f>VLOOKUP($A21,environment93!$A$2:$AS$333,BB$2)</f>
        <v>59.43</v>
      </c>
      <c r="BC21" s="46">
        <f>VLOOKUP($A21,environment93!$A$2:$AS$333,BC$2)</f>
        <v>1.28</v>
      </c>
      <c r="BD21" s="46">
        <f>VLOOKUP($A21,environment93!$A$2:$AS$333,BD$2)</f>
        <v>0</v>
      </c>
      <c r="BE21" s="46">
        <f>VLOOKUP($A21,environment93!$A$2:$AS$333,BE$2)</f>
        <v>0</v>
      </c>
      <c r="BF21" s="46">
        <f>VLOOKUP($A21,environment93!$A$2:$AS$333,BF$2)</f>
        <v>60.71</v>
      </c>
      <c r="BG21" s="46">
        <f>VLOOKUP($A21,environment93!$A$2:$AS$333,BG$2)</f>
        <v>0</v>
      </c>
      <c r="BH21" s="46">
        <f>VLOOKUP($A21,environment93!$A$2:$AS$333,BH$2)</f>
        <v>19</v>
      </c>
      <c r="BI21" s="46">
        <f>VLOOKUP($A21,environment93!$A$2:$AS$333,BI$2)</f>
        <v>2</v>
      </c>
    </row>
    <row r="22" spans="1:61" x14ac:dyDescent="0.2">
      <c r="A22" s="40" t="s">
        <v>698</v>
      </c>
      <c r="B22" s="40" t="s">
        <v>48</v>
      </c>
      <c r="C22" s="40">
        <v>7</v>
      </c>
      <c r="D22" s="40">
        <v>3</v>
      </c>
      <c r="E22" s="40">
        <v>2</v>
      </c>
      <c r="F22" s="40">
        <v>2</v>
      </c>
      <c r="H22" s="41">
        <f t="shared" si="0"/>
        <v>1</v>
      </c>
      <c r="I22" s="40" t="s">
        <v>698</v>
      </c>
      <c r="J22" s="46">
        <f>VLOOKUP($A22,environment05!$A$2:$M$333,J$2)</f>
        <v>3.4350000000000001</v>
      </c>
      <c r="K22" s="46">
        <f>VLOOKUP($A22,environment05!$A$2:$M$333,K$2)</f>
        <v>5.1156726901085561</v>
      </c>
      <c r="L22" s="46">
        <f>VLOOKUP($A22,environment05!$A$2:$M$333,L$2)</f>
        <v>11.439756415832973</v>
      </c>
      <c r="M22" s="46">
        <f>VLOOKUP($A22,environment05!$A$2:$M$333,M$2)</f>
        <v>1.6013468921957776</v>
      </c>
      <c r="N22" s="46">
        <f>VLOOKUP($A22,environment05!$A$2:$M$333,N$2)</f>
        <v>2.6715749908404702</v>
      </c>
      <c r="O22" s="46">
        <f>VLOOKUP($A22,environment05!$A$2:$M$333,O$2)</f>
        <v>1.7110916523421631</v>
      </c>
      <c r="P22" s="46">
        <f>VLOOKUP($A22,environment05!$A$2:$M$333,P$2)</f>
        <v>0.13830983125572596</v>
      </c>
      <c r="Q22" s="46">
        <f>VLOOKUP($A22,environment05!$A$2:$M$333,Q$2)</f>
        <v>0.52016089444632541</v>
      </c>
      <c r="R22" s="46">
        <f>VLOOKUP($A22,environment05!$A$2:$M$333,R$2)</f>
        <v>20.9</v>
      </c>
      <c r="S22" s="46">
        <f>VLOOKUP($A22,environment05!$A$2:$M$333,S$2)</f>
        <v>1</v>
      </c>
      <c r="T22" s="46">
        <f>VLOOKUP($A22,environment05!$A$2:$M$333,T$2)</f>
        <v>1.5</v>
      </c>
      <c r="U22" s="46">
        <f>VLOOKUP($A22,environment93!$A$2:$AS$333,U$2)</f>
        <v>1</v>
      </c>
      <c r="V22" s="46">
        <f>VLOOKUP($A22,environment93!$A$2:$AS$333,V$2)</f>
        <v>15</v>
      </c>
      <c r="W22" s="46">
        <f>VLOOKUP($A22,environment93!$A$2:$AS$333,W$2)</f>
        <v>8</v>
      </c>
      <c r="X22" s="46">
        <f>VLOOKUP($A22,environment93!$A$2:$AS$333,X$2)</f>
        <v>3</v>
      </c>
      <c r="Y22" s="46">
        <f>VLOOKUP($A22,environment93!$A$2:$AS$333,Y$2)</f>
        <v>4</v>
      </c>
      <c r="Z22" s="46">
        <f>VLOOKUP($A22,environment93!$A$2:$AS$333,Z$2)</f>
        <v>6</v>
      </c>
      <c r="AA22" s="46">
        <f>VLOOKUP($A22,environment93!$A$2:$AS$333,AA$2)</f>
        <v>1</v>
      </c>
      <c r="AB22" s="46">
        <f>VLOOKUP($A22,environment93!$A$2:$AS$333,AB$2)</f>
        <v>0.73</v>
      </c>
      <c r="AC22" s="46">
        <f>VLOOKUP($A22,environment93!$A$2:$AS$333,AC$2)</f>
        <v>369.6</v>
      </c>
      <c r="AD22" s="46">
        <f>VLOOKUP($A22,environment93!$A$2:$AS$333,AD$2)</f>
        <v>1.2</v>
      </c>
      <c r="AE22" s="46">
        <f>VLOOKUP($A22,environment93!$A$2:$AS$333,AE$2)</f>
        <v>28</v>
      </c>
      <c r="AF22" s="46" t="str">
        <f>VLOOKUP($A22,environment93!$A$2:$AS$333,AF$2)</f>
        <v>fagu.med</v>
      </c>
      <c r="AG22" s="46">
        <f>VLOOKUP($A22,environment93!$A$2:$AS$333,AG$2)</f>
        <v>10.94</v>
      </c>
      <c r="AH22" s="46">
        <f>VLOOKUP($A22,environment93!$A$2:$AS$333,AH$2)</f>
        <v>307.95999999999998</v>
      </c>
      <c r="AI22" s="46">
        <f>VLOOKUP($A22,environment93!$A$2:$AS$333,AI$2)</f>
        <v>17.5</v>
      </c>
      <c r="AJ22" s="46" t="str">
        <f>VLOOKUP($A22,environment93!$A$2:$AS$333,AJ$2)</f>
        <v>43</v>
      </c>
      <c r="AK22" s="46">
        <f>VLOOKUP($A22,environment93!$A$2:$AS$333,AK$2)</f>
        <v>15</v>
      </c>
      <c r="AL22" s="46">
        <f>VLOOKUP($A22,environment93!$A$2:$AS$333,AL$2)</f>
        <v>0</v>
      </c>
      <c r="AM22" s="46">
        <f>VLOOKUP($A22,environment93!$A$2:$AS$333,AM$2)</f>
        <v>2.5</v>
      </c>
      <c r="AN22" s="46">
        <f>VLOOKUP($A22,environment93!$A$2:$AS$333,AN$2)</f>
        <v>0</v>
      </c>
      <c r="AO22" s="46">
        <f>VLOOKUP($A22,environment93!$A$2:$AS$333,AO$2)</f>
        <v>0</v>
      </c>
      <c r="AP22" s="46">
        <f>VLOOKUP($A22,environment93!$A$2:$AS$333,AP$2)</f>
        <v>0</v>
      </c>
      <c r="AQ22" s="46">
        <f>VLOOKUP($A22,environment93!$A$2:$AS$333,AQ$2)</f>
        <v>0</v>
      </c>
      <c r="AR22" s="46">
        <f>VLOOKUP($A22,environment93!$A$2:$AS$333,AR$2)</f>
        <v>0</v>
      </c>
      <c r="AS22" s="46">
        <f>VLOOKUP($A22,environment93!$A$2:$AS$333,AS$2)</f>
        <v>95.57</v>
      </c>
      <c r="AT22" s="46">
        <f>VLOOKUP($A22,environment93!$A$2:$AS$333,AT$2)</f>
        <v>0</v>
      </c>
      <c r="AU22" s="46">
        <f>VLOOKUP($A22,environment93!$A$2:$AS$333,AU$2)</f>
        <v>4.43</v>
      </c>
      <c r="AV22" s="46">
        <f>VLOOKUP($A22,environment93!$A$2:$AS$333,AV$2)</f>
        <v>0</v>
      </c>
      <c r="AW22" s="46">
        <f>VLOOKUP($A22,environment93!$A$2:$AS$333,AW$2)</f>
        <v>25</v>
      </c>
      <c r="AX22" s="46">
        <f>VLOOKUP($A22,environment93!$A$2:$AS$333,AX$2)</f>
        <v>1575</v>
      </c>
      <c r="AY22" s="46">
        <f>VLOOKUP($A22,environment93!$A$2:$AS$333,AY$2)</f>
        <v>0</v>
      </c>
      <c r="AZ22" s="46">
        <f>VLOOKUP($A22,environment93!$A$2:$AS$333,AZ$2)</f>
        <v>0</v>
      </c>
      <c r="BA22" s="46">
        <f>VLOOKUP($A22,environment93!$A$2:$AS$333,BA$2)</f>
        <v>1600</v>
      </c>
      <c r="BB22" s="46">
        <f>VLOOKUP($A22,environment93!$A$2:$AS$333,BB$2)</f>
        <v>0.02</v>
      </c>
      <c r="BC22" s="46">
        <f>VLOOKUP($A22,environment93!$A$2:$AS$333,BC$2)</f>
        <v>15.71</v>
      </c>
      <c r="BD22" s="46">
        <f>VLOOKUP($A22,environment93!$A$2:$AS$333,BD$2)</f>
        <v>0</v>
      </c>
      <c r="BE22" s="46">
        <f>VLOOKUP($A22,environment93!$A$2:$AS$333,BE$2)</f>
        <v>0</v>
      </c>
      <c r="BF22" s="46">
        <f>VLOOKUP($A22,environment93!$A$2:$AS$333,BF$2)</f>
        <v>15.73</v>
      </c>
      <c r="BG22" s="46">
        <f>VLOOKUP($A22,environment93!$A$2:$AS$333,BG$2)</f>
        <v>0</v>
      </c>
      <c r="BH22" s="46">
        <f>VLOOKUP($A22,environment93!$A$2:$AS$333,BH$2)</f>
        <v>0</v>
      </c>
      <c r="BI22" s="46">
        <f>VLOOKUP($A22,environment93!$A$2:$AS$333,BI$2)</f>
        <v>1</v>
      </c>
    </row>
    <row r="23" spans="1:61" x14ac:dyDescent="0.2">
      <c r="A23" s="40" t="s">
        <v>699</v>
      </c>
      <c r="B23" s="40" t="s">
        <v>50</v>
      </c>
      <c r="C23" s="40">
        <v>5</v>
      </c>
      <c r="D23" s="40">
        <v>2</v>
      </c>
      <c r="E23" s="40">
        <v>1</v>
      </c>
      <c r="F23" s="40">
        <v>2</v>
      </c>
      <c r="H23" s="41">
        <f t="shared" si="0"/>
        <v>0</v>
      </c>
      <c r="I23" s="40" t="s">
        <v>699</v>
      </c>
      <c r="J23" s="46">
        <f>VLOOKUP($A23,environment05!$A$2:$M$333,J$2)</f>
        <v>0</v>
      </c>
      <c r="K23" s="46">
        <f>VLOOKUP($A23,environment05!$A$2:$M$333,K$2)</f>
        <v>0</v>
      </c>
      <c r="L23" s="46">
        <f>VLOOKUP($A23,environment05!$A$2:$M$333,L$2)</f>
        <v>0</v>
      </c>
      <c r="M23" s="46">
        <f>VLOOKUP($A23,environment05!$A$2:$M$333,M$2)</f>
        <v>0</v>
      </c>
      <c r="N23" s="46">
        <f>VLOOKUP($A23,environment05!$A$2:$M$333,N$2)</f>
        <v>0</v>
      </c>
      <c r="O23" s="46">
        <f>VLOOKUP($A23,environment05!$A$2:$M$333,O$2)</f>
        <v>0</v>
      </c>
      <c r="P23" s="46">
        <f>VLOOKUP($A23,environment05!$A$2:$M$333,P$2)</f>
        <v>0</v>
      </c>
      <c r="Q23" s="46">
        <f>VLOOKUP($A23,environment05!$A$2:$M$333,Q$2)</f>
        <v>0</v>
      </c>
      <c r="R23" s="46">
        <f>VLOOKUP($A23,environment05!$A$2:$M$333,R$2)</f>
        <v>0</v>
      </c>
      <c r="S23" s="46">
        <f>VLOOKUP($A23,environment05!$A$2:$M$333,S$2)</f>
        <v>0</v>
      </c>
      <c r="T23" s="46">
        <f>VLOOKUP($A23,environment05!$A$2:$M$333,T$2)</f>
        <v>0</v>
      </c>
      <c r="U23" s="46">
        <f>VLOOKUP($A23,environment93!$A$2:$AS$333,U$2)</f>
        <v>2</v>
      </c>
      <c r="V23" s="46">
        <f>VLOOKUP($A23,environment93!$A$2:$AS$333,V$2)</f>
        <v>15</v>
      </c>
      <c r="W23" s="46">
        <f>VLOOKUP($A23,environment93!$A$2:$AS$333,W$2)</f>
        <v>6</v>
      </c>
      <c r="X23" s="46">
        <f>VLOOKUP($A23,environment93!$A$2:$AS$333,X$2)</f>
        <v>1</v>
      </c>
      <c r="Y23" s="46">
        <f>VLOOKUP($A23,environment93!$A$2:$AS$333,Y$2)</f>
        <v>8</v>
      </c>
      <c r="Z23" s="46">
        <f>VLOOKUP($A23,environment93!$A$2:$AS$333,Z$2)</f>
        <v>10</v>
      </c>
      <c r="AA23" s="46">
        <f>VLOOKUP($A23,environment93!$A$2:$AS$333,AA$2)</f>
        <v>2</v>
      </c>
      <c r="AB23" s="46">
        <f>VLOOKUP($A23,environment93!$A$2:$AS$333,AB$2)</f>
        <v>0.74</v>
      </c>
      <c r="AC23" s="46">
        <f>VLOOKUP($A23,environment93!$A$2:$AS$333,AC$2)</f>
        <v>338.8</v>
      </c>
      <c r="AD23" s="46">
        <f>VLOOKUP($A23,environment93!$A$2:$AS$333,AD$2)</f>
        <v>1.1000000000000001</v>
      </c>
      <c r="AE23" s="46">
        <f>VLOOKUP($A23,environment93!$A$2:$AS$333,AE$2)</f>
        <v>39</v>
      </c>
      <c r="AF23" s="46" t="str">
        <f>VLOOKUP($A23,environment93!$A$2:$AS$333,AF$2)</f>
        <v>quer.med</v>
      </c>
      <c r="AG23" s="46">
        <f>VLOOKUP($A23,environment93!$A$2:$AS$333,AG$2)</f>
        <v>10.76</v>
      </c>
      <c r="AH23" s="46">
        <f>VLOOKUP($A23,environment93!$A$2:$AS$333,AH$2)</f>
        <v>292.45</v>
      </c>
      <c r="AI23" s="46">
        <f>VLOOKUP($A23,environment93!$A$2:$AS$333,AI$2)</f>
        <v>15</v>
      </c>
      <c r="AJ23" s="46" t="str">
        <f>VLOOKUP($A23,environment93!$A$2:$AS$333,AJ$2)</f>
        <v>43</v>
      </c>
      <c r="AK23" s="46">
        <f>VLOOKUP($A23,environment93!$A$2:$AS$333,AK$2)</f>
        <v>15</v>
      </c>
      <c r="AL23" s="46">
        <f>VLOOKUP($A23,environment93!$A$2:$AS$333,AL$2)</f>
        <v>0</v>
      </c>
      <c r="AM23" s="46">
        <f>VLOOKUP($A23,environment93!$A$2:$AS$333,AM$2)</f>
        <v>23.93</v>
      </c>
      <c r="AN23" s="46">
        <f>VLOOKUP($A23,environment93!$A$2:$AS$333,AN$2)</f>
        <v>34.549999999999997</v>
      </c>
      <c r="AO23" s="46">
        <f>VLOOKUP($A23,environment93!$A$2:$AS$333,AO$2)</f>
        <v>0</v>
      </c>
      <c r="AP23" s="46">
        <f>VLOOKUP($A23,environment93!$A$2:$AS$333,AP$2)</f>
        <v>0</v>
      </c>
      <c r="AQ23" s="46">
        <f>VLOOKUP($A23,environment93!$A$2:$AS$333,AQ$2)</f>
        <v>0</v>
      </c>
      <c r="AR23" s="46">
        <f>VLOOKUP($A23,environment93!$A$2:$AS$333,AR$2)</f>
        <v>0</v>
      </c>
      <c r="AS23" s="46">
        <f>VLOOKUP($A23,environment93!$A$2:$AS$333,AS$2)</f>
        <v>0</v>
      </c>
      <c r="AT23" s="46">
        <f>VLOOKUP($A23,environment93!$A$2:$AS$333,AT$2)</f>
        <v>0</v>
      </c>
      <c r="AU23" s="46">
        <f>VLOOKUP($A23,environment93!$A$2:$AS$333,AU$2)</f>
        <v>65.45</v>
      </c>
      <c r="AV23" s="46">
        <f>VLOOKUP($A23,environment93!$A$2:$AS$333,AV$2)</f>
        <v>0</v>
      </c>
      <c r="AW23" s="46">
        <f>VLOOKUP($A23,environment93!$A$2:$AS$333,AW$2)</f>
        <v>0</v>
      </c>
      <c r="AX23" s="46">
        <f>VLOOKUP($A23,environment93!$A$2:$AS$333,AX$2)</f>
        <v>25</v>
      </c>
      <c r="AY23" s="46">
        <f>VLOOKUP($A23,environment93!$A$2:$AS$333,AY$2)</f>
        <v>550</v>
      </c>
      <c r="AZ23" s="46">
        <f>VLOOKUP($A23,environment93!$A$2:$AS$333,AZ$2)</f>
        <v>0</v>
      </c>
      <c r="BA23" s="46">
        <f>VLOOKUP($A23,environment93!$A$2:$AS$333,BA$2)</f>
        <v>575</v>
      </c>
      <c r="BB23" s="46">
        <f>VLOOKUP($A23,environment93!$A$2:$AS$333,BB$2)</f>
        <v>0</v>
      </c>
      <c r="BC23" s="46">
        <f>VLOOKUP($A23,environment93!$A$2:$AS$333,BC$2)</f>
        <v>0.02</v>
      </c>
      <c r="BD23" s="46">
        <f>VLOOKUP($A23,environment93!$A$2:$AS$333,BD$2)</f>
        <v>31.28</v>
      </c>
      <c r="BE23" s="46">
        <f>VLOOKUP($A23,environment93!$A$2:$AS$333,BE$2)</f>
        <v>0</v>
      </c>
      <c r="BF23" s="46">
        <f>VLOOKUP($A23,environment93!$A$2:$AS$333,BF$2)</f>
        <v>31.3</v>
      </c>
      <c r="BG23" s="46">
        <f>VLOOKUP($A23,environment93!$A$2:$AS$333,BG$2)</f>
        <v>22</v>
      </c>
      <c r="BH23" s="46">
        <f>VLOOKUP($A23,environment93!$A$2:$AS$333,BH$2)</f>
        <v>0</v>
      </c>
      <c r="BI23" s="46">
        <f>VLOOKUP($A23,environment93!$A$2:$AS$333,BI$2)</f>
        <v>2</v>
      </c>
    </row>
    <row r="24" spans="1:61" x14ac:dyDescent="0.2">
      <c r="A24" s="40" t="s">
        <v>700</v>
      </c>
      <c r="B24" s="40" t="s">
        <v>52</v>
      </c>
      <c r="C24" s="40">
        <v>7</v>
      </c>
      <c r="D24" s="40">
        <v>3</v>
      </c>
      <c r="E24" s="40">
        <v>2</v>
      </c>
      <c r="F24" s="40">
        <v>2</v>
      </c>
      <c r="H24" s="41">
        <f t="shared" si="0"/>
        <v>1</v>
      </c>
      <c r="I24" s="40" t="s">
        <v>700</v>
      </c>
      <c r="J24" s="46">
        <f>VLOOKUP($A24,environment05!$A$2:$M$333,J$2)</f>
        <v>3.86</v>
      </c>
      <c r="K24" s="46">
        <f>VLOOKUP($A24,environment05!$A$2:$M$333,K$2)</f>
        <v>5.348377821303588</v>
      </c>
      <c r="L24" s="46">
        <f>VLOOKUP($A24,environment05!$A$2:$M$333,L$2)</f>
        <v>13.005654632448893</v>
      </c>
      <c r="M24" s="46">
        <f>VLOOKUP($A24,environment05!$A$2:$M$333,M$2)</f>
        <v>2.1065947330267893</v>
      </c>
      <c r="N24" s="46">
        <f>VLOOKUP($A24,environment05!$A$2:$M$333,N$2)</f>
        <v>4.2268516282437032</v>
      </c>
      <c r="O24" s="46">
        <f>VLOOKUP($A24,environment05!$A$2:$M$333,O$2)</f>
        <v>2.6555866135935626</v>
      </c>
      <c r="P24" s="46">
        <f>VLOOKUP($A24,environment05!$A$2:$M$333,P$2)</f>
        <v>0.1994183362984806</v>
      </c>
      <c r="Q24" s="46">
        <f>VLOOKUP($A24,environment05!$A$2:$M$333,Q$2)</f>
        <v>0.4372200816818273</v>
      </c>
      <c r="R24" s="46">
        <f>VLOOKUP($A24,environment05!$A$2:$M$333,R$2)</f>
        <v>10.95</v>
      </c>
      <c r="S24" s="46">
        <f>VLOOKUP($A24,environment05!$A$2:$M$333,S$2)</f>
        <v>4</v>
      </c>
      <c r="T24" s="46">
        <f>VLOOKUP($A24,environment05!$A$2:$M$333,T$2)</f>
        <v>1</v>
      </c>
      <c r="U24" s="46">
        <f>VLOOKUP($A24,environment93!$A$2:$AS$333,U$2)</f>
        <v>2</v>
      </c>
      <c r="V24" s="46">
        <f>VLOOKUP($A24,environment93!$A$2:$AS$333,V$2)</f>
        <v>18</v>
      </c>
      <c r="W24" s="46">
        <f>VLOOKUP($A24,environment93!$A$2:$AS$333,W$2)</f>
        <v>5</v>
      </c>
      <c r="X24" s="46">
        <f>VLOOKUP($A24,environment93!$A$2:$AS$333,X$2)</f>
        <v>5</v>
      </c>
      <c r="Y24" s="46">
        <f>VLOOKUP($A24,environment93!$A$2:$AS$333,Y$2)</f>
        <v>8</v>
      </c>
      <c r="Z24" s="46">
        <f>VLOOKUP($A24,environment93!$A$2:$AS$333,Z$2)</f>
        <v>6</v>
      </c>
      <c r="AA24" s="46">
        <f>VLOOKUP($A24,environment93!$A$2:$AS$333,AA$2)</f>
        <v>0</v>
      </c>
      <c r="AB24" s="46">
        <f>VLOOKUP($A24,environment93!$A$2:$AS$333,AB$2)</f>
        <v>0.78</v>
      </c>
      <c r="AC24" s="46">
        <f>VLOOKUP($A24,environment93!$A$2:$AS$333,AC$2)</f>
        <v>378.5</v>
      </c>
      <c r="AD24" s="46">
        <f>VLOOKUP($A24,environment93!$A$2:$AS$333,AD$2)</f>
        <v>1.2</v>
      </c>
      <c r="AE24" s="46">
        <f>VLOOKUP($A24,environment93!$A$2:$AS$333,AE$2)</f>
        <v>1</v>
      </c>
      <c r="AF24" s="46" t="str">
        <f>VLOOKUP($A24,environment93!$A$2:$AS$333,AF$2)</f>
        <v>open</v>
      </c>
      <c r="AG24" s="46">
        <f>VLOOKUP($A24,environment93!$A$2:$AS$333,AG$2)</f>
        <v>6.42</v>
      </c>
      <c r="AH24" s="46">
        <f>VLOOKUP($A24,environment93!$A$2:$AS$333,AH$2)</f>
        <v>292.36</v>
      </c>
      <c r="AI24" s="46">
        <f>VLOOKUP($A24,environment93!$A$2:$AS$333,AI$2)</f>
        <v>15</v>
      </c>
      <c r="AJ24" s="46" t="str">
        <f>VLOOKUP($A24,environment93!$A$2:$AS$333,AJ$2)</f>
        <v>43</v>
      </c>
      <c r="AK24" s="46">
        <f>VLOOKUP($A24,environment93!$A$2:$AS$333,AK$2)</f>
        <v>15</v>
      </c>
      <c r="AL24" s="46">
        <f>VLOOKUP($A24,environment93!$A$2:$AS$333,AL$2)</f>
        <v>0</v>
      </c>
      <c r="AM24" s="46">
        <f>VLOOKUP($A24,environment93!$A$2:$AS$333,AM$2)</f>
        <v>47.5</v>
      </c>
      <c r="AN24" s="46">
        <f>VLOOKUP($A24,environment93!$A$2:$AS$333,AN$2)</f>
        <v>51.33</v>
      </c>
      <c r="AO24" s="46">
        <f>VLOOKUP($A24,environment93!$A$2:$AS$333,AO$2)</f>
        <v>7.22</v>
      </c>
      <c r="AP24" s="46">
        <f>VLOOKUP($A24,environment93!$A$2:$AS$333,AP$2)</f>
        <v>0</v>
      </c>
      <c r="AQ24" s="46">
        <f>VLOOKUP($A24,environment93!$A$2:$AS$333,AQ$2)</f>
        <v>0</v>
      </c>
      <c r="AR24" s="46">
        <f>VLOOKUP($A24,environment93!$A$2:$AS$333,AR$2)</f>
        <v>0.7</v>
      </c>
      <c r="AS24" s="46">
        <f>VLOOKUP($A24,environment93!$A$2:$AS$333,AS$2)</f>
        <v>0</v>
      </c>
      <c r="AT24" s="46">
        <f>VLOOKUP($A24,environment93!$A$2:$AS$333,AT$2)</f>
        <v>0.7</v>
      </c>
      <c r="AU24" s="46">
        <f>VLOOKUP($A24,environment93!$A$2:$AS$333,AU$2)</f>
        <v>0</v>
      </c>
      <c r="AV24" s="46">
        <f>VLOOKUP($A24,environment93!$A$2:$AS$333,AV$2)</f>
        <v>40.06</v>
      </c>
      <c r="AW24" s="46">
        <f>VLOOKUP($A24,environment93!$A$2:$AS$333,AW$2)</f>
        <v>0</v>
      </c>
      <c r="AX24" s="46">
        <f>VLOOKUP($A24,environment93!$A$2:$AS$333,AX$2)</f>
        <v>25</v>
      </c>
      <c r="AY24" s="46">
        <f>VLOOKUP($A24,environment93!$A$2:$AS$333,AY$2)</f>
        <v>200</v>
      </c>
      <c r="AZ24" s="46">
        <f>VLOOKUP($A24,environment93!$A$2:$AS$333,AZ$2)</f>
        <v>0</v>
      </c>
      <c r="BA24" s="46">
        <f>VLOOKUP($A24,environment93!$A$2:$AS$333,BA$2)</f>
        <v>225</v>
      </c>
      <c r="BB24" s="46">
        <f>VLOOKUP($A24,environment93!$A$2:$AS$333,BB$2)</f>
        <v>0</v>
      </c>
      <c r="BC24" s="46">
        <f>VLOOKUP($A24,environment93!$A$2:$AS$333,BC$2)</f>
        <v>0.56999999999999995</v>
      </c>
      <c r="BD24" s="46">
        <f>VLOOKUP($A24,environment93!$A$2:$AS$333,BD$2)</f>
        <v>7.51</v>
      </c>
      <c r="BE24" s="46">
        <f>VLOOKUP($A24,environment93!$A$2:$AS$333,BE$2)</f>
        <v>0</v>
      </c>
      <c r="BF24" s="46">
        <f>VLOOKUP($A24,environment93!$A$2:$AS$333,BF$2)</f>
        <v>8.07</v>
      </c>
      <c r="BG24" s="46">
        <f>VLOOKUP($A24,environment93!$A$2:$AS$333,BG$2)</f>
        <v>5</v>
      </c>
      <c r="BH24" s="46">
        <f>VLOOKUP($A24,environment93!$A$2:$AS$333,BH$2)</f>
        <v>0</v>
      </c>
      <c r="BI24" s="46">
        <f>VLOOKUP($A24,environment93!$A$2:$AS$333,BI$2)</f>
        <v>2</v>
      </c>
    </row>
    <row r="25" spans="1:61" x14ac:dyDescent="0.2">
      <c r="A25" s="40" t="s">
        <v>701</v>
      </c>
      <c r="B25" s="40" t="s">
        <v>54</v>
      </c>
      <c r="C25" s="40">
        <v>5</v>
      </c>
      <c r="D25" s="40">
        <v>2</v>
      </c>
      <c r="E25" s="40">
        <v>2</v>
      </c>
      <c r="F25" s="40">
        <v>1</v>
      </c>
      <c r="H25" s="41">
        <f t="shared" si="0"/>
        <v>1</v>
      </c>
      <c r="I25" s="40" t="s">
        <v>701</v>
      </c>
      <c r="J25" s="46">
        <f>VLOOKUP($A25,environment05!$A$2:$M$333,J$2)</f>
        <v>4.09</v>
      </c>
      <c r="K25" s="46">
        <f>VLOOKUP($A25,environment05!$A$2:$M$333,K$2)</f>
        <v>6.288522620659009</v>
      </c>
      <c r="L25" s="46">
        <f>VLOOKUP($A25,environment05!$A$2:$M$333,L$2)</f>
        <v>15.919965202261855</v>
      </c>
      <c r="M25" s="46">
        <f>VLOOKUP($A25,environment05!$A$2:$M$333,M$2)</f>
        <v>1.8571124358401516</v>
      </c>
      <c r="N25" s="46">
        <f>VLOOKUP($A25,environment05!$A$2:$M$333,N$2)</f>
        <v>3.2987374236928759</v>
      </c>
      <c r="O25" s="46">
        <f>VLOOKUP($A25,environment05!$A$2:$M$333,O$2)</f>
        <v>1.665993126207344</v>
      </c>
      <c r="P25" s="46">
        <f>VLOOKUP($A25,environment05!$A$2:$M$333,P$2)</f>
        <v>0.23031514863101182</v>
      </c>
      <c r="Q25" s="46">
        <f>VLOOKUP($A25,environment05!$A$2:$M$333,Q$2)</f>
        <v>0.63197851396727212</v>
      </c>
      <c r="R25" s="46">
        <f>VLOOKUP($A25,environment05!$A$2:$M$333,R$2)</f>
        <v>25.85</v>
      </c>
      <c r="S25" s="46">
        <f>VLOOKUP($A25,environment05!$A$2:$M$333,S$2)</f>
        <v>3</v>
      </c>
      <c r="T25" s="46">
        <f>VLOOKUP($A25,environment05!$A$2:$M$333,T$2)</f>
        <v>0.5</v>
      </c>
      <c r="U25" s="46">
        <f>VLOOKUP($A25,environment93!$A$2:$AS$333,U$2)</f>
        <v>2</v>
      </c>
      <c r="V25" s="46">
        <f>VLOOKUP($A25,environment93!$A$2:$AS$333,V$2)</f>
        <v>20</v>
      </c>
      <c r="W25" s="46">
        <f>VLOOKUP($A25,environment93!$A$2:$AS$333,W$2)</f>
        <v>9</v>
      </c>
      <c r="X25" s="46">
        <f>VLOOKUP($A25,environment93!$A$2:$AS$333,X$2)</f>
        <v>4</v>
      </c>
      <c r="Y25" s="46">
        <f>VLOOKUP($A25,environment93!$A$2:$AS$333,Y$2)</f>
        <v>7</v>
      </c>
      <c r="Z25" s="46">
        <f>VLOOKUP($A25,environment93!$A$2:$AS$333,Z$2)</f>
        <v>13</v>
      </c>
      <c r="AA25" s="46">
        <f>VLOOKUP($A25,environment93!$A$2:$AS$333,AA$2)</f>
        <v>2</v>
      </c>
      <c r="AB25" s="46">
        <f>VLOOKUP($A25,environment93!$A$2:$AS$333,AB$2)</f>
        <v>0.67</v>
      </c>
      <c r="AC25" s="46">
        <f>VLOOKUP($A25,environment93!$A$2:$AS$333,AC$2)</f>
        <v>477.5</v>
      </c>
      <c r="AD25" s="46">
        <f>VLOOKUP($A25,environment93!$A$2:$AS$333,AD$2)</f>
        <v>1.6</v>
      </c>
      <c r="AE25" s="46">
        <f>VLOOKUP($A25,environment93!$A$2:$AS$333,AE$2)</f>
        <v>4</v>
      </c>
      <c r="AF25" s="46" t="str">
        <f>VLOOKUP($A25,environment93!$A$2:$AS$333,AF$2)</f>
        <v>open</v>
      </c>
      <c r="AG25" s="46">
        <f>VLOOKUP($A25,environment93!$A$2:$AS$333,AG$2)</f>
        <v>8.35</v>
      </c>
      <c r="AH25" s="46">
        <f>VLOOKUP($A25,environment93!$A$2:$AS$333,AH$2)</f>
        <v>324.31</v>
      </c>
      <c r="AI25" s="46">
        <f>VLOOKUP($A25,environment93!$A$2:$AS$333,AI$2)</f>
        <v>12.5</v>
      </c>
      <c r="AJ25" s="46" t="str">
        <f>VLOOKUP($A25,environment93!$A$2:$AS$333,AJ$2)</f>
        <v>44S</v>
      </c>
      <c r="AK25" s="46">
        <f>VLOOKUP($A25,environment93!$A$2:$AS$333,AK$2)</f>
        <v>15</v>
      </c>
      <c r="AL25" s="46" t="str">
        <f>VLOOKUP($A25,environment93!$A$2:$AS$333,AL$2)</f>
        <v>S</v>
      </c>
      <c r="AM25" s="46">
        <f>VLOOKUP($A25,environment93!$A$2:$AS$333,AM$2)</f>
        <v>11.79</v>
      </c>
      <c r="AN25" s="46">
        <f>VLOOKUP($A25,environment93!$A$2:$AS$333,AN$2)</f>
        <v>94.04</v>
      </c>
      <c r="AO25" s="46">
        <f>VLOOKUP($A25,environment93!$A$2:$AS$333,AO$2)</f>
        <v>0</v>
      </c>
      <c r="AP25" s="46">
        <f>VLOOKUP($A25,environment93!$A$2:$AS$333,AP$2)</f>
        <v>0</v>
      </c>
      <c r="AQ25" s="46">
        <f>VLOOKUP($A25,environment93!$A$2:$AS$333,AQ$2)</f>
        <v>3.87</v>
      </c>
      <c r="AR25" s="46">
        <f>VLOOKUP($A25,environment93!$A$2:$AS$333,AR$2)</f>
        <v>1.4</v>
      </c>
      <c r="AS25" s="46">
        <f>VLOOKUP($A25,environment93!$A$2:$AS$333,AS$2)</f>
        <v>0</v>
      </c>
      <c r="AT25" s="46">
        <f>VLOOKUP($A25,environment93!$A$2:$AS$333,AT$2)</f>
        <v>0.7</v>
      </c>
      <c r="AU25" s="46">
        <f>VLOOKUP($A25,environment93!$A$2:$AS$333,AU$2)</f>
        <v>0</v>
      </c>
      <c r="AV25" s="46">
        <f>VLOOKUP($A25,environment93!$A$2:$AS$333,AV$2)</f>
        <v>0</v>
      </c>
      <c r="AW25" s="46">
        <f>VLOOKUP($A25,environment93!$A$2:$AS$333,AW$2)</f>
        <v>0</v>
      </c>
      <c r="AX25" s="46">
        <f>VLOOKUP($A25,environment93!$A$2:$AS$333,AX$2)</f>
        <v>0</v>
      </c>
      <c r="AY25" s="46">
        <f>VLOOKUP($A25,environment93!$A$2:$AS$333,AY$2)</f>
        <v>0</v>
      </c>
      <c r="AZ25" s="46">
        <f>VLOOKUP($A25,environment93!$A$2:$AS$333,AZ$2)</f>
        <v>0</v>
      </c>
      <c r="BA25" s="46">
        <f>VLOOKUP($A25,environment93!$A$2:$AS$333,BA$2)</f>
        <v>0</v>
      </c>
      <c r="BB25" s="46">
        <f>VLOOKUP($A25,environment93!$A$2:$AS$333,BB$2)</f>
        <v>0</v>
      </c>
      <c r="BC25" s="46">
        <f>VLOOKUP($A25,environment93!$A$2:$AS$333,BC$2)</f>
        <v>0</v>
      </c>
      <c r="BD25" s="46">
        <f>VLOOKUP($A25,environment93!$A$2:$AS$333,BD$2)</f>
        <v>0</v>
      </c>
      <c r="BE25" s="46">
        <f>VLOOKUP($A25,environment93!$A$2:$AS$333,BE$2)</f>
        <v>0</v>
      </c>
      <c r="BF25" s="46">
        <f>VLOOKUP($A25,environment93!$A$2:$AS$333,BF$2)</f>
        <v>0</v>
      </c>
      <c r="BG25" s="46">
        <f>VLOOKUP($A25,environment93!$A$2:$AS$333,BG$2)</f>
        <v>0</v>
      </c>
      <c r="BH25" s="46">
        <f>VLOOKUP($A25,environment93!$A$2:$AS$333,BH$2)</f>
        <v>0</v>
      </c>
      <c r="BI25" s="46">
        <f>VLOOKUP($A25,environment93!$A$2:$AS$333,BI$2)</f>
        <v>1</v>
      </c>
    </row>
    <row r="26" spans="1:61" x14ac:dyDescent="0.2">
      <c r="A26" s="40" t="s">
        <v>702</v>
      </c>
      <c r="B26" s="40" t="s">
        <v>56</v>
      </c>
      <c r="C26" s="40">
        <v>5</v>
      </c>
      <c r="D26" s="40">
        <v>2</v>
      </c>
      <c r="E26" s="40">
        <v>1</v>
      </c>
      <c r="F26" s="40">
        <v>2</v>
      </c>
      <c r="H26" s="41">
        <f t="shared" si="0"/>
        <v>0</v>
      </c>
      <c r="I26" s="40" t="s">
        <v>702</v>
      </c>
      <c r="J26" s="46">
        <f>VLOOKUP($A26,environment05!$A$2:$M$333,J$2)</f>
        <v>0</v>
      </c>
      <c r="K26" s="46">
        <f>VLOOKUP($A26,environment05!$A$2:$M$333,K$2)</f>
        <v>0</v>
      </c>
      <c r="L26" s="46">
        <f>VLOOKUP($A26,environment05!$A$2:$M$333,L$2)</f>
        <v>0</v>
      </c>
      <c r="M26" s="46">
        <f>VLOOKUP($A26,environment05!$A$2:$M$333,M$2)</f>
        <v>0</v>
      </c>
      <c r="N26" s="46">
        <f>VLOOKUP($A26,environment05!$A$2:$M$333,N$2)</f>
        <v>0</v>
      </c>
      <c r="O26" s="46">
        <f>VLOOKUP($A26,environment05!$A$2:$M$333,O$2)</f>
        <v>0</v>
      </c>
      <c r="P26" s="46">
        <f>VLOOKUP($A26,environment05!$A$2:$M$333,P$2)</f>
        <v>0</v>
      </c>
      <c r="Q26" s="46">
        <f>VLOOKUP($A26,environment05!$A$2:$M$333,Q$2)</f>
        <v>0</v>
      </c>
      <c r="R26" s="46">
        <f>VLOOKUP($A26,environment05!$A$2:$M$333,R$2)</f>
        <v>0</v>
      </c>
      <c r="S26" s="46">
        <f>VLOOKUP($A26,environment05!$A$2:$M$333,S$2)</f>
        <v>0</v>
      </c>
      <c r="T26" s="46">
        <f>VLOOKUP($A26,environment05!$A$2:$M$333,T$2)</f>
        <v>0</v>
      </c>
      <c r="U26" s="46">
        <f>VLOOKUP($A26,environment93!$A$2:$AS$333,U$2)</f>
        <v>3</v>
      </c>
      <c r="V26" s="46">
        <f>VLOOKUP($A26,environment93!$A$2:$AS$333,V$2)</f>
        <v>11</v>
      </c>
      <c r="W26" s="46">
        <f>VLOOKUP($A26,environment93!$A$2:$AS$333,W$2)</f>
        <v>4</v>
      </c>
      <c r="X26" s="46">
        <f>VLOOKUP($A26,environment93!$A$2:$AS$333,X$2)</f>
        <v>2</v>
      </c>
      <c r="Y26" s="46">
        <f>VLOOKUP($A26,environment93!$A$2:$AS$333,Y$2)</f>
        <v>5</v>
      </c>
      <c r="Z26" s="46">
        <f>VLOOKUP($A26,environment93!$A$2:$AS$333,Z$2)</f>
        <v>9</v>
      </c>
      <c r="AA26" s="46">
        <f>VLOOKUP($A26,environment93!$A$2:$AS$333,AA$2)</f>
        <v>1</v>
      </c>
      <c r="AB26" s="46">
        <f>VLOOKUP($A26,environment93!$A$2:$AS$333,AB$2)</f>
        <v>2.78</v>
      </c>
      <c r="AC26" s="46">
        <f>VLOOKUP($A26,environment93!$A$2:$AS$333,AC$2)</f>
        <v>914.8</v>
      </c>
      <c r="AD26" s="46">
        <f>VLOOKUP($A26,environment93!$A$2:$AS$333,AD$2)</f>
        <v>1.5</v>
      </c>
      <c r="AE26" s="46">
        <f>VLOOKUP($A26,environment93!$A$2:$AS$333,AE$2)</f>
        <v>12</v>
      </c>
      <c r="AF26" s="46" t="str">
        <f>VLOOKUP($A26,environment93!$A$2:$AS$333,AF$2)</f>
        <v>coni.med</v>
      </c>
      <c r="AG26" s="46">
        <f>VLOOKUP($A26,environment93!$A$2:$AS$333,AG$2)</f>
        <v>0</v>
      </c>
      <c r="AH26" s="46">
        <f>VLOOKUP($A26,environment93!$A$2:$AS$333,AH$2)</f>
        <v>-1</v>
      </c>
      <c r="AI26" s="46">
        <f>VLOOKUP($A26,environment93!$A$2:$AS$333,AI$2)</f>
        <v>15</v>
      </c>
      <c r="AJ26" s="46" t="str">
        <f>VLOOKUP($A26,environment93!$A$2:$AS$333,AJ$2)</f>
        <v>44S</v>
      </c>
      <c r="AK26" s="46">
        <f>VLOOKUP($A26,environment93!$A$2:$AS$333,AK$2)</f>
        <v>15</v>
      </c>
      <c r="AL26" s="46" t="str">
        <f>VLOOKUP($A26,environment93!$A$2:$AS$333,AL$2)</f>
        <v>S</v>
      </c>
      <c r="AM26" s="46">
        <f>VLOOKUP($A26,environment93!$A$2:$AS$333,AM$2)</f>
        <v>38.21</v>
      </c>
      <c r="AN26" s="46">
        <f>VLOOKUP($A26,environment93!$A$2:$AS$333,AN$2)</f>
        <v>20.22</v>
      </c>
      <c r="AO26" s="46">
        <f>VLOOKUP($A26,environment93!$A$2:$AS$333,AO$2)</f>
        <v>0.7</v>
      </c>
      <c r="AP26" s="46">
        <f>VLOOKUP($A26,environment93!$A$2:$AS$333,AP$2)</f>
        <v>0</v>
      </c>
      <c r="AQ26" s="46">
        <f>VLOOKUP($A26,environment93!$A$2:$AS$333,AQ$2)</f>
        <v>79.08</v>
      </c>
      <c r="AR26" s="46">
        <f>VLOOKUP($A26,environment93!$A$2:$AS$333,AR$2)</f>
        <v>0</v>
      </c>
      <c r="AS26" s="46">
        <f>VLOOKUP($A26,environment93!$A$2:$AS$333,AS$2)</f>
        <v>0</v>
      </c>
      <c r="AT26" s="46">
        <f>VLOOKUP($A26,environment93!$A$2:$AS$333,AT$2)</f>
        <v>0</v>
      </c>
      <c r="AU26" s="46">
        <f>VLOOKUP($A26,environment93!$A$2:$AS$333,AU$2)</f>
        <v>0</v>
      </c>
      <c r="AV26" s="46">
        <f>VLOOKUP($A26,environment93!$A$2:$AS$333,AV$2)</f>
        <v>0</v>
      </c>
      <c r="AW26" s="46">
        <f>VLOOKUP($A26,environment93!$A$2:$AS$333,AW$2)</f>
        <v>300</v>
      </c>
      <c r="AX26" s="46">
        <f>VLOOKUP($A26,environment93!$A$2:$AS$333,AX$2)</f>
        <v>950</v>
      </c>
      <c r="AY26" s="46">
        <f>VLOOKUP($A26,environment93!$A$2:$AS$333,AY$2)</f>
        <v>225</v>
      </c>
      <c r="AZ26" s="46">
        <f>VLOOKUP($A26,environment93!$A$2:$AS$333,AZ$2)</f>
        <v>0</v>
      </c>
      <c r="BA26" s="46">
        <f>VLOOKUP($A26,environment93!$A$2:$AS$333,BA$2)</f>
        <v>1475</v>
      </c>
      <c r="BB26" s="46">
        <f>VLOOKUP($A26,environment93!$A$2:$AS$333,BB$2)</f>
        <v>2.29</v>
      </c>
      <c r="BC26" s="46">
        <f>VLOOKUP($A26,environment93!$A$2:$AS$333,BC$2)</f>
        <v>2.0499999999999998</v>
      </c>
      <c r="BD26" s="46">
        <f>VLOOKUP($A26,environment93!$A$2:$AS$333,BD$2)</f>
        <v>0.28000000000000003</v>
      </c>
      <c r="BE26" s="46">
        <f>VLOOKUP($A26,environment93!$A$2:$AS$333,BE$2)</f>
        <v>0</v>
      </c>
      <c r="BF26" s="46">
        <f>VLOOKUP($A26,environment93!$A$2:$AS$333,BF$2)</f>
        <v>4.63</v>
      </c>
      <c r="BG26" s="46">
        <f>VLOOKUP($A26,environment93!$A$2:$AS$333,BG$2)</f>
        <v>0</v>
      </c>
      <c r="BH26" s="46">
        <f>VLOOKUP($A26,environment93!$A$2:$AS$333,BH$2)</f>
        <v>0</v>
      </c>
      <c r="BI26" s="46">
        <f>VLOOKUP($A26,environment93!$A$2:$AS$333,BI$2)</f>
        <v>2.8</v>
      </c>
    </row>
    <row r="27" spans="1:61" x14ac:dyDescent="0.2">
      <c r="A27" s="40" t="s">
        <v>703</v>
      </c>
      <c r="B27" s="40" t="s">
        <v>58</v>
      </c>
      <c r="C27" s="40">
        <v>7</v>
      </c>
      <c r="D27" s="40">
        <v>3</v>
      </c>
      <c r="E27" s="40">
        <v>2</v>
      </c>
      <c r="F27" s="40">
        <v>2</v>
      </c>
      <c r="H27" s="41">
        <f t="shared" si="0"/>
        <v>1</v>
      </c>
      <c r="I27" s="40" t="s">
        <v>703</v>
      </c>
      <c r="J27" s="46">
        <f>VLOOKUP($A27,environment05!$A$2:$M$333,J$2)</f>
        <v>3.33</v>
      </c>
      <c r="K27" s="46">
        <f>VLOOKUP($A27,environment05!$A$2:$M$333,K$2)</f>
        <v>14.881596607305926</v>
      </c>
      <c r="L27" s="46">
        <f>VLOOKUP($A27,environment05!$A$2:$M$333,L$2)</f>
        <v>27.707698999565032</v>
      </c>
      <c r="M27" s="46">
        <f>VLOOKUP($A27,environment05!$A$2:$M$333,M$2)</f>
        <v>2.0003519647253412</v>
      </c>
      <c r="N27" s="46">
        <f>VLOOKUP($A27,environment05!$A$2:$M$333,N$2)</f>
        <v>2.4526653687068967</v>
      </c>
      <c r="O27" s="46">
        <f>VLOOKUP($A27,environment05!$A$2:$M$333,O$2)</f>
        <v>1.5799762878588612</v>
      </c>
      <c r="P27" s="46">
        <f>VLOOKUP($A27,environment05!$A$2:$M$333,P$2)</f>
        <v>0.16757782985765837</v>
      </c>
      <c r="Q27" s="46">
        <f>VLOOKUP($A27,environment05!$A$2:$M$333,Q$2)</f>
        <v>0.60073322890737768</v>
      </c>
      <c r="R27" s="46">
        <f>VLOOKUP($A27,environment05!$A$2:$M$333,R$2)</f>
        <v>28.65</v>
      </c>
      <c r="S27" s="46">
        <f>VLOOKUP($A27,environment05!$A$2:$M$333,S$2)</f>
        <v>2</v>
      </c>
      <c r="T27" s="46">
        <f>VLOOKUP($A27,environment05!$A$2:$M$333,T$2)</f>
        <v>2</v>
      </c>
      <c r="U27" s="46">
        <f>VLOOKUP($A27,environment93!$A$2:$AS$333,U$2)</f>
        <v>1</v>
      </c>
      <c r="V27" s="46">
        <f>VLOOKUP($A27,environment93!$A$2:$AS$333,V$2)</f>
        <v>14</v>
      </c>
      <c r="W27" s="46">
        <f>VLOOKUP($A27,environment93!$A$2:$AS$333,W$2)</f>
        <v>6</v>
      </c>
      <c r="X27" s="46">
        <f>VLOOKUP($A27,environment93!$A$2:$AS$333,X$2)</f>
        <v>0</v>
      </c>
      <c r="Y27" s="46">
        <f>VLOOKUP($A27,environment93!$A$2:$AS$333,Y$2)</f>
        <v>8</v>
      </c>
      <c r="Z27" s="46">
        <f>VLOOKUP($A27,environment93!$A$2:$AS$333,Z$2)</f>
        <v>6</v>
      </c>
      <c r="AA27" s="46">
        <f>VLOOKUP($A27,environment93!$A$2:$AS$333,AA$2)</f>
        <v>0</v>
      </c>
      <c r="AB27" s="46">
        <f>VLOOKUP($A27,environment93!$A$2:$AS$333,AB$2)</f>
        <v>0.6</v>
      </c>
      <c r="AC27" s="46">
        <f>VLOOKUP($A27,environment93!$A$2:$AS$333,AC$2)</f>
        <v>381</v>
      </c>
      <c r="AD27" s="46">
        <f>VLOOKUP($A27,environment93!$A$2:$AS$333,AD$2)</f>
        <v>1.4</v>
      </c>
      <c r="AE27" s="46">
        <f>VLOOKUP($A27,environment93!$A$2:$AS$333,AE$2)</f>
        <v>48</v>
      </c>
      <c r="AF27" s="46" t="str">
        <f>VLOOKUP($A27,environment93!$A$2:$AS$333,AF$2)</f>
        <v>fagu.old</v>
      </c>
      <c r="AG27" s="46">
        <f>VLOOKUP($A27,environment93!$A$2:$AS$333,AG$2)</f>
        <v>11.73</v>
      </c>
      <c r="AH27" s="46">
        <f>VLOOKUP($A27,environment93!$A$2:$AS$333,AH$2)</f>
        <v>286.89999999999998</v>
      </c>
      <c r="AI27" s="46">
        <f>VLOOKUP($A27,environment93!$A$2:$AS$333,AI$2)</f>
        <v>15</v>
      </c>
      <c r="AJ27" s="46" t="str">
        <f>VLOOKUP($A27,environment93!$A$2:$AS$333,AJ$2)</f>
        <v>43</v>
      </c>
      <c r="AK27" s="46">
        <f>VLOOKUP($A27,environment93!$A$2:$AS$333,AK$2)</f>
        <v>5</v>
      </c>
      <c r="AL27" s="46">
        <f>VLOOKUP($A27,environment93!$A$2:$AS$333,AL$2)</f>
        <v>0</v>
      </c>
      <c r="AM27" s="46">
        <f>VLOOKUP($A27,environment93!$A$2:$AS$333,AM$2)</f>
        <v>14.29</v>
      </c>
      <c r="AN27" s="46">
        <f>VLOOKUP($A27,environment93!$A$2:$AS$333,AN$2)</f>
        <v>0</v>
      </c>
      <c r="AO27" s="46">
        <f>VLOOKUP($A27,environment93!$A$2:$AS$333,AO$2)</f>
        <v>0</v>
      </c>
      <c r="AP27" s="46">
        <f>VLOOKUP($A27,environment93!$A$2:$AS$333,AP$2)</f>
        <v>0</v>
      </c>
      <c r="AQ27" s="46">
        <f>VLOOKUP($A27,environment93!$A$2:$AS$333,AQ$2)</f>
        <v>0</v>
      </c>
      <c r="AR27" s="46">
        <f>VLOOKUP($A27,environment93!$A$2:$AS$333,AR$2)</f>
        <v>0</v>
      </c>
      <c r="AS27" s="46">
        <f>VLOOKUP($A27,environment93!$A$2:$AS$333,AS$2)</f>
        <v>0</v>
      </c>
      <c r="AT27" s="46">
        <f>VLOOKUP($A27,environment93!$A$2:$AS$333,AT$2)</f>
        <v>81.83</v>
      </c>
      <c r="AU27" s="46">
        <f>VLOOKUP($A27,environment93!$A$2:$AS$333,AU$2)</f>
        <v>0</v>
      </c>
      <c r="AV27" s="46">
        <f>VLOOKUP($A27,environment93!$A$2:$AS$333,AV$2)</f>
        <v>18.170000000000002</v>
      </c>
      <c r="AW27" s="46">
        <f>VLOOKUP($A27,environment93!$A$2:$AS$333,AW$2)</f>
        <v>0</v>
      </c>
      <c r="AX27" s="46">
        <f>VLOOKUP($A27,environment93!$A$2:$AS$333,AX$2)</f>
        <v>50</v>
      </c>
      <c r="AY27" s="46">
        <f>VLOOKUP($A27,environment93!$A$2:$AS$333,AY$2)</f>
        <v>750</v>
      </c>
      <c r="AZ27" s="46">
        <f>VLOOKUP($A27,environment93!$A$2:$AS$333,AZ$2)</f>
        <v>0</v>
      </c>
      <c r="BA27" s="46">
        <f>VLOOKUP($A27,environment93!$A$2:$AS$333,BA$2)</f>
        <v>800</v>
      </c>
      <c r="BB27" s="46">
        <f>VLOOKUP($A27,environment93!$A$2:$AS$333,BB$2)</f>
        <v>0</v>
      </c>
      <c r="BC27" s="46">
        <f>VLOOKUP($A27,environment93!$A$2:$AS$333,BC$2)</f>
        <v>0.46</v>
      </c>
      <c r="BD27" s="46">
        <f>VLOOKUP($A27,environment93!$A$2:$AS$333,BD$2)</f>
        <v>15.5</v>
      </c>
      <c r="BE27" s="46">
        <f>VLOOKUP($A27,environment93!$A$2:$AS$333,BE$2)</f>
        <v>0</v>
      </c>
      <c r="BF27" s="46">
        <f>VLOOKUP($A27,environment93!$A$2:$AS$333,BF$2)</f>
        <v>15.96</v>
      </c>
      <c r="BG27" s="46">
        <f>VLOOKUP($A27,environment93!$A$2:$AS$333,BG$2)</f>
        <v>6</v>
      </c>
      <c r="BH27" s="46">
        <f>VLOOKUP($A27,environment93!$A$2:$AS$333,BH$2)</f>
        <v>0</v>
      </c>
      <c r="BI27" s="46">
        <f>VLOOKUP($A27,environment93!$A$2:$AS$333,BI$2)</f>
        <v>1.3</v>
      </c>
    </row>
    <row r="28" spans="1:61" x14ac:dyDescent="0.2">
      <c r="A28" s="40" t="s">
        <v>704</v>
      </c>
      <c r="B28" s="40" t="s">
        <v>61</v>
      </c>
      <c r="C28" s="40">
        <v>7</v>
      </c>
      <c r="D28" s="40">
        <v>3</v>
      </c>
      <c r="E28" s="40">
        <v>2</v>
      </c>
      <c r="F28" s="40">
        <v>2</v>
      </c>
      <c r="H28" s="41">
        <f t="shared" si="0"/>
        <v>1</v>
      </c>
      <c r="I28" s="40" t="s">
        <v>704</v>
      </c>
      <c r="J28" s="46">
        <f>VLOOKUP($A28,environment05!$A$2:$M$333,J$2)</f>
        <v>3.58</v>
      </c>
      <c r="K28" s="46">
        <f>VLOOKUP($A28,environment05!$A$2:$M$333,K$2)</f>
        <v>4.3014760772184104</v>
      </c>
      <c r="L28" s="46">
        <f>VLOOKUP($A28,environment05!$A$2:$M$333,L$2)</f>
        <v>10.461070030448022</v>
      </c>
      <c r="M28" s="46">
        <f>VLOOKUP($A28,environment05!$A$2:$M$333,M$2)</f>
        <v>1.3799813718853442</v>
      </c>
      <c r="N28" s="46">
        <f>VLOOKUP($A28,environment05!$A$2:$M$333,N$2)</f>
        <v>1.9306971935403794</v>
      </c>
      <c r="O28" s="46">
        <f>VLOOKUP($A28,environment05!$A$2:$M$333,O$2)</f>
        <v>1.2644141510179465</v>
      </c>
      <c r="P28" s="46">
        <f>VLOOKUP($A28,environment05!$A$2:$M$333,P$2)</f>
        <v>0.10448787001296114</v>
      </c>
      <c r="Q28" s="46">
        <f>VLOOKUP($A28,environment05!$A$2:$M$333,Q$2)</f>
        <v>0.46864204265643072</v>
      </c>
      <c r="R28" s="46">
        <f>VLOOKUP($A28,environment05!$A$2:$M$333,R$2)</f>
        <v>20.350000000000001</v>
      </c>
      <c r="S28" s="46">
        <f>VLOOKUP($A28,environment05!$A$2:$M$333,S$2)</f>
        <v>4</v>
      </c>
      <c r="T28" s="46">
        <f>VLOOKUP($A28,environment05!$A$2:$M$333,T$2)</f>
        <v>1.5</v>
      </c>
      <c r="U28" s="46">
        <f>VLOOKUP($A28,environment93!$A$2:$AS$333,U$2)</f>
        <v>4</v>
      </c>
      <c r="V28" s="46">
        <f>VLOOKUP($A28,environment93!$A$2:$AS$333,V$2)</f>
        <v>27</v>
      </c>
      <c r="W28" s="46">
        <f>VLOOKUP($A28,environment93!$A$2:$AS$333,W$2)</f>
        <v>9</v>
      </c>
      <c r="X28" s="46">
        <f>VLOOKUP($A28,environment93!$A$2:$AS$333,X$2)</f>
        <v>5</v>
      </c>
      <c r="Y28" s="46">
        <f>VLOOKUP($A28,environment93!$A$2:$AS$333,Y$2)</f>
        <v>13</v>
      </c>
      <c r="Z28" s="46">
        <f>VLOOKUP($A28,environment93!$A$2:$AS$333,Z$2)</f>
        <v>13</v>
      </c>
      <c r="AA28" s="46">
        <f>VLOOKUP($A28,environment93!$A$2:$AS$333,AA$2)</f>
        <v>6</v>
      </c>
      <c r="AB28" s="46">
        <f>VLOOKUP($A28,environment93!$A$2:$AS$333,AB$2)</f>
        <v>1.85</v>
      </c>
      <c r="AC28" s="46">
        <f>VLOOKUP($A28,environment93!$A$2:$AS$333,AC$2)</f>
        <v>588.5</v>
      </c>
      <c r="AD28" s="46">
        <f>VLOOKUP($A28,environment93!$A$2:$AS$333,AD$2)</f>
        <v>1.2</v>
      </c>
      <c r="AE28" s="46">
        <f>VLOOKUP($A28,environment93!$A$2:$AS$333,AE$2)</f>
        <v>24</v>
      </c>
      <c r="AF28" s="46" t="str">
        <f>VLOOKUP($A28,environment93!$A$2:$AS$333,AF$2)</f>
        <v>fagu.med</v>
      </c>
      <c r="AG28" s="46">
        <f>VLOOKUP($A28,environment93!$A$2:$AS$333,AG$2)</f>
        <v>0</v>
      </c>
      <c r="AH28" s="46">
        <f>VLOOKUP($A28,environment93!$A$2:$AS$333,AH$2)</f>
        <v>-1</v>
      </c>
      <c r="AI28" s="46">
        <f>VLOOKUP($A28,environment93!$A$2:$AS$333,AI$2)</f>
        <v>12.5</v>
      </c>
      <c r="AJ28" s="46" t="str">
        <f>VLOOKUP($A28,environment93!$A$2:$AS$333,AJ$2)</f>
        <v>43</v>
      </c>
      <c r="AK28" s="46">
        <f>VLOOKUP($A28,environment93!$A$2:$AS$333,AK$2)</f>
        <v>5</v>
      </c>
      <c r="AL28" s="46">
        <f>VLOOKUP($A28,environment93!$A$2:$AS$333,AL$2)</f>
        <v>0</v>
      </c>
      <c r="AM28" s="46">
        <f>VLOOKUP($A28,environment93!$A$2:$AS$333,AM$2)</f>
        <v>73.930000000000007</v>
      </c>
      <c r="AN28" s="46">
        <f>VLOOKUP($A28,environment93!$A$2:$AS$333,AN$2)</f>
        <v>0</v>
      </c>
      <c r="AO28" s="46">
        <f>VLOOKUP($A28,environment93!$A$2:$AS$333,AO$2)</f>
        <v>40.380000000000003</v>
      </c>
      <c r="AP28" s="46">
        <f>VLOOKUP($A28,environment93!$A$2:$AS$333,AP$2)</f>
        <v>0</v>
      </c>
      <c r="AQ28" s="46">
        <f>VLOOKUP($A28,environment93!$A$2:$AS$333,AQ$2)</f>
        <v>0</v>
      </c>
      <c r="AR28" s="46">
        <f>VLOOKUP($A28,environment93!$A$2:$AS$333,AR$2)</f>
        <v>0</v>
      </c>
      <c r="AS28" s="46">
        <f>VLOOKUP($A28,environment93!$A$2:$AS$333,AS$2)</f>
        <v>30.09</v>
      </c>
      <c r="AT28" s="46">
        <f>VLOOKUP($A28,environment93!$A$2:$AS$333,AT$2)</f>
        <v>19.7</v>
      </c>
      <c r="AU28" s="46">
        <f>VLOOKUP($A28,environment93!$A$2:$AS$333,AU$2)</f>
        <v>0</v>
      </c>
      <c r="AV28" s="46">
        <f>VLOOKUP($A28,environment93!$A$2:$AS$333,AV$2)</f>
        <v>9.83</v>
      </c>
      <c r="AW28" s="46">
        <f>VLOOKUP($A28,environment93!$A$2:$AS$333,AW$2)</f>
        <v>125</v>
      </c>
      <c r="AX28" s="46">
        <f>VLOOKUP($A28,environment93!$A$2:$AS$333,AX$2)</f>
        <v>250</v>
      </c>
      <c r="AY28" s="46">
        <f>VLOOKUP($A28,environment93!$A$2:$AS$333,AY$2)</f>
        <v>100</v>
      </c>
      <c r="AZ28" s="46">
        <f>VLOOKUP($A28,environment93!$A$2:$AS$333,AZ$2)</f>
        <v>0</v>
      </c>
      <c r="BA28" s="46">
        <f>VLOOKUP($A28,environment93!$A$2:$AS$333,BA$2)</f>
        <v>475</v>
      </c>
      <c r="BB28" s="46">
        <f>VLOOKUP($A28,environment93!$A$2:$AS$333,BB$2)</f>
        <v>2.54</v>
      </c>
      <c r="BC28" s="46">
        <f>VLOOKUP($A28,environment93!$A$2:$AS$333,BC$2)</f>
        <v>3.21</v>
      </c>
      <c r="BD28" s="46">
        <f>VLOOKUP($A28,environment93!$A$2:$AS$333,BD$2)</f>
        <v>0.21</v>
      </c>
      <c r="BE28" s="46">
        <f>VLOOKUP($A28,environment93!$A$2:$AS$333,BE$2)</f>
        <v>0</v>
      </c>
      <c r="BF28" s="46">
        <f>VLOOKUP($A28,environment93!$A$2:$AS$333,BF$2)</f>
        <v>5.96</v>
      </c>
      <c r="BG28" s="46">
        <f>VLOOKUP($A28,environment93!$A$2:$AS$333,BG$2)</f>
        <v>1</v>
      </c>
      <c r="BH28" s="46">
        <f>VLOOKUP($A28,environment93!$A$2:$AS$333,BH$2)</f>
        <v>0</v>
      </c>
      <c r="BI28" s="46">
        <f>VLOOKUP($A28,environment93!$A$2:$AS$333,BI$2)</f>
        <v>2.2999999999999998</v>
      </c>
    </row>
    <row r="29" spans="1:61" x14ac:dyDescent="0.2">
      <c r="A29" s="40" t="s">
        <v>705</v>
      </c>
      <c r="B29" s="40" t="s">
        <v>63</v>
      </c>
      <c r="C29" s="40">
        <v>5</v>
      </c>
      <c r="D29" s="40">
        <v>2</v>
      </c>
      <c r="E29" s="40">
        <v>1</v>
      </c>
      <c r="F29" s="40">
        <v>2</v>
      </c>
      <c r="H29" s="41">
        <f t="shared" si="0"/>
        <v>0</v>
      </c>
      <c r="I29" s="40" t="s">
        <v>705</v>
      </c>
      <c r="J29" s="46">
        <f>VLOOKUP($A29,environment05!$A$2:$M$333,J$2)</f>
        <v>0</v>
      </c>
      <c r="K29" s="46">
        <f>VLOOKUP($A29,environment05!$A$2:$M$333,K$2)</f>
        <v>0</v>
      </c>
      <c r="L29" s="46">
        <f>VLOOKUP($A29,environment05!$A$2:$M$333,L$2)</f>
        <v>0</v>
      </c>
      <c r="M29" s="46">
        <f>VLOOKUP($A29,environment05!$A$2:$M$333,M$2)</f>
        <v>0</v>
      </c>
      <c r="N29" s="46">
        <f>VLOOKUP($A29,environment05!$A$2:$M$333,N$2)</f>
        <v>0</v>
      </c>
      <c r="O29" s="46">
        <f>VLOOKUP($A29,environment05!$A$2:$M$333,O$2)</f>
        <v>0</v>
      </c>
      <c r="P29" s="46">
        <f>VLOOKUP($A29,environment05!$A$2:$M$333,P$2)</f>
        <v>0</v>
      </c>
      <c r="Q29" s="46">
        <f>VLOOKUP($A29,environment05!$A$2:$M$333,Q$2)</f>
        <v>0</v>
      </c>
      <c r="R29" s="46">
        <f>VLOOKUP($A29,environment05!$A$2:$M$333,R$2)</f>
        <v>0</v>
      </c>
      <c r="S29" s="46">
        <f>VLOOKUP($A29,environment05!$A$2:$M$333,S$2)</f>
        <v>0</v>
      </c>
      <c r="T29" s="46">
        <f>VLOOKUP($A29,environment05!$A$2:$M$333,T$2)</f>
        <v>0</v>
      </c>
      <c r="U29" s="46">
        <f>VLOOKUP($A29,environment93!$A$2:$AS$333,U$2)</f>
        <v>1</v>
      </c>
      <c r="V29" s="46">
        <f>VLOOKUP($A29,environment93!$A$2:$AS$333,V$2)</f>
        <v>13</v>
      </c>
      <c r="W29" s="46">
        <f>VLOOKUP($A29,environment93!$A$2:$AS$333,W$2)</f>
        <v>8</v>
      </c>
      <c r="X29" s="46">
        <f>VLOOKUP($A29,environment93!$A$2:$AS$333,X$2)</f>
        <v>2</v>
      </c>
      <c r="Y29" s="46">
        <f>VLOOKUP($A29,environment93!$A$2:$AS$333,Y$2)</f>
        <v>3</v>
      </c>
      <c r="Z29" s="46">
        <f>VLOOKUP($A29,environment93!$A$2:$AS$333,Z$2)</f>
        <v>6</v>
      </c>
      <c r="AA29" s="46">
        <f>VLOOKUP($A29,environment93!$A$2:$AS$333,AA$2)</f>
        <v>1</v>
      </c>
      <c r="AB29" s="46">
        <f>VLOOKUP($A29,environment93!$A$2:$AS$333,AB$2)</f>
        <v>0.46</v>
      </c>
      <c r="AC29" s="46">
        <f>VLOOKUP($A29,environment93!$A$2:$AS$333,AC$2)</f>
        <v>281.89999999999998</v>
      </c>
      <c r="AD29" s="46">
        <f>VLOOKUP($A29,environment93!$A$2:$AS$333,AD$2)</f>
        <v>1.2</v>
      </c>
      <c r="AE29" s="46">
        <f>VLOOKUP($A29,environment93!$A$2:$AS$333,AE$2)</f>
        <v>38</v>
      </c>
      <c r="AF29" s="46" t="str">
        <f>VLOOKUP($A29,environment93!$A$2:$AS$333,AF$2)</f>
        <v>quer.med</v>
      </c>
      <c r="AG29" s="46">
        <f>VLOOKUP($A29,environment93!$A$2:$AS$333,AG$2)</f>
        <v>10.56</v>
      </c>
      <c r="AH29" s="46">
        <f>VLOOKUP($A29,environment93!$A$2:$AS$333,AH$2)</f>
        <v>315</v>
      </c>
      <c r="AI29" s="46">
        <f>VLOOKUP($A29,environment93!$A$2:$AS$333,AI$2)</f>
        <v>12.5</v>
      </c>
      <c r="AJ29" s="46" t="str">
        <f>VLOOKUP($A29,environment93!$A$2:$AS$333,AJ$2)</f>
        <v>43</v>
      </c>
      <c r="AK29" s="46">
        <f>VLOOKUP($A29,environment93!$A$2:$AS$333,AK$2)</f>
        <v>5</v>
      </c>
      <c r="AL29" s="46">
        <f>VLOOKUP($A29,environment93!$A$2:$AS$333,AL$2)</f>
        <v>0</v>
      </c>
      <c r="AM29" s="46">
        <f>VLOOKUP($A29,environment93!$A$2:$AS$333,AM$2)</f>
        <v>21.43</v>
      </c>
      <c r="AN29" s="46">
        <f>VLOOKUP($A29,environment93!$A$2:$AS$333,AN$2)</f>
        <v>0</v>
      </c>
      <c r="AO29" s="46">
        <f>VLOOKUP($A29,environment93!$A$2:$AS$333,AO$2)</f>
        <v>0</v>
      </c>
      <c r="AP29" s="46">
        <f>VLOOKUP($A29,environment93!$A$2:$AS$333,AP$2)</f>
        <v>0</v>
      </c>
      <c r="AQ29" s="46">
        <f>VLOOKUP($A29,environment93!$A$2:$AS$333,AQ$2)</f>
        <v>0</v>
      </c>
      <c r="AR29" s="46">
        <f>VLOOKUP($A29,environment93!$A$2:$AS$333,AR$2)</f>
        <v>4.74</v>
      </c>
      <c r="AS29" s="46">
        <f>VLOOKUP($A29,environment93!$A$2:$AS$333,AS$2)</f>
        <v>0</v>
      </c>
      <c r="AT29" s="46">
        <f>VLOOKUP($A29,environment93!$A$2:$AS$333,AT$2)</f>
        <v>0</v>
      </c>
      <c r="AU29" s="46">
        <f>VLOOKUP($A29,environment93!$A$2:$AS$333,AU$2)</f>
        <v>76.260000000000005</v>
      </c>
      <c r="AV29" s="46">
        <f>VLOOKUP($A29,environment93!$A$2:$AS$333,AV$2)</f>
        <v>19</v>
      </c>
      <c r="AW29" s="46">
        <f>VLOOKUP($A29,environment93!$A$2:$AS$333,AW$2)</f>
        <v>50</v>
      </c>
      <c r="AX29" s="46">
        <f>VLOOKUP($A29,environment93!$A$2:$AS$333,AX$2)</f>
        <v>0</v>
      </c>
      <c r="AY29" s="46">
        <f>VLOOKUP($A29,environment93!$A$2:$AS$333,AY$2)</f>
        <v>625</v>
      </c>
      <c r="AZ29" s="46">
        <f>VLOOKUP($A29,environment93!$A$2:$AS$333,AZ$2)</f>
        <v>0</v>
      </c>
      <c r="BA29" s="46">
        <f>VLOOKUP($A29,environment93!$A$2:$AS$333,BA$2)</f>
        <v>675</v>
      </c>
      <c r="BB29" s="46">
        <f>VLOOKUP($A29,environment93!$A$2:$AS$333,BB$2)</f>
        <v>1.0900000000000001</v>
      </c>
      <c r="BC29" s="46">
        <f>VLOOKUP($A29,environment93!$A$2:$AS$333,BC$2)</f>
        <v>0</v>
      </c>
      <c r="BD29" s="46">
        <f>VLOOKUP($A29,environment93!$A$2:$AS$333,BD$2)</f>
        <v>23.57</v>
      </c>
      <c r="BE29" s="46">
        <f>VLOOKUP($A29,environment93!$A$2:$AS$333,BE$2)</f>
        <v>0</v>
      </c>
      <c r="BF29" s="46">
        <f>VLOOKUP($A29,environment93!$A$2:$AS$333,BF$2)</f>
        <v>24.66</v>
      </c>
      <c r="BG29" s="46">
        <f>VLOOKUP($A29,environment93!$A$2:$AS$333,BG$2)</f>
        <v>16</v>
      </c>
      <c r="BH29" s="46">
        <f>VLOOKUP($A29,environment93!$A$2:$AS$333,BH$2)</f>
        <v>1</v>
      </c>
      <c r="BI29" s="46">
        <f>VLOOKUP($A29,environment93!$A$2:$AS$333,BI$2)</f>
        <v>1</v>
      </c>
    </row>
    <row r="30" spans="1:61" x14ac:dyDescent="0.2">
      <c r="A30" s="40" t="s">
        <v>706</v>
      </c>
      <c r="B30" s="40" t="s">
        <v>65</v>
      </c>
      <c r="C30" s="40">
        <v>5</v>
      </c>
      <c r="D30" s="40">
        <v>2</v>
      </c>
      <c r="E30" s="40">
        <v>1</v>
      </c>
      <c r="F30" s="40">
        <v>2</v>
      </c>
      <c r="H30" s="41">
        <f t="shared" si="0"/>
        <v>0</v>
      </c>
      <c r="I30" s="40" t="s">
        <v>706</v>
      </c>
      <c r="J30" s="46">
        <f>VLOOKUP($A30,environment05!$A$2:$M$333,J$2)</f>
        <v>0</v>
      </c>
      <c r="K30" s="46">
        <f>VLOOKUP($A30,environment05!$A$2:$M$333,K$2)</f>
        <v>0</v>
      </c>
      <c r="L30" s="46">
        <f>VLOOKUP($A30,environment05!$A$2:$M$333,L$2)</f>
        <v>0</v>
      </c>
      <c r="M30" s="46">
        <f>VLOOKUP($A30,environment05!$A$2:$M$333,M$2)</f>
        <v>0</v>
      </c>
      <c r="N30" s="46">
        <f>VLOOKUP($A30,environment05!$A$2:$M$333,N$2)</f>
        <v>0</v>
      </c>
      <c r="O30" s="46">
        <f>VLOOKUP($A30,environment05!$A$2:$M$333,O$2)</f>
        <v>0</v>
      </c>
      <c r="P30" s="46">
        <f>VLOOKUP($A30,environment05!$A$2:$M$333,P$2)</f>
        <v>0</v>
      </c>
      <c r="Q30" s="46">
        <f>VLOOKUP($A30,environment05!$A$2:$M$333,Q$2)</f>
        <v>0</v>
      </c>
      <c r="R30" s="46">
        <f>VLOOKUP($A30,environment05!$A$2:$M$333,R$2)</f>
        <v>0</v>
      </c>
      <c r="S30" s="46">
        <f>VLOOKUP($A30,environment05!$A$2:$M$333,S$2)</f>
        <v>0</v>
      </c>
      <c r="T30" s="46">
        <f>VLOOKUP($A30,environment05!$A$2:$M$333,T$2)</f>
        <v>0</v>
      </c>
      <c r="U30" s="46">
        <f>VLOOKUP($A30,environment93!$A$2:$AS$333,U$2)</f>
        <v>2</v>
      </c>
      <c r="V30" s="46">
        <f>VLOOKUP($A30,environment93!$A$2:$AS$333,V$2)</f>
        <v>12</v>
      </c>
      <c r="W30" s="46">
        <f>VLOOKUP($A30,environment93!$A$2:$AS$333,W$2)</f>
        <v>3</v>
      </c>
      <c r="X30" s="46">
        <f>VLOOKUP($A30,environment93!$A$2:$AS$333,X$2)</f>
        <v>3</v>
      </c>
      <c r="Y30" s="46">
        <f>VLOOKUP($A30,environment93!$A$2:$AS$333,Y$2)</f>
        <v>6</v>
      </c>
      <c r="Z30" s="46">
        <f>VLOOKUP($A30,environment93!$A$2:$AS$333,Z$2)</f>
        <v>13</v>
      </c>
      <c r="AA30" s="46">
        <f>VLOOKUP($A30,environment93!$A$2:$AS$333,AA$2)</f>
        <v>2</v>
      </c>
      <c r="AB30" s="46">
        <f>VLOOKUP($A30,environment93!$A$2:$AS$333,AB$2)</f>
        <v>1.29</v>
      </c>
      <c r="AC30" s="46">
        <f>VLOOKUP($A30,environment93!$A$2:$AS$333,AC$2)</f>
        <v>802.3</v>
      </c>
      <c r="AD30" s="46">
        <f>VLOOKUP($A30,environment93!$A$2:$AS$333,AD$2)</f>
        <v>2</v>
      </c>
      <c r="AE30" s="46">
        <f>VLOOKUP($A30,environment93!$A$2:$AS$333,AE$2)</f>
        <v>35</v>
      </c>
      <c r="AF30" s="46" t="str">
        <f>VLOOKUP($A30,environment93!$A$2:$AS$333,AF$2)</f>
        <v>coni.old</v>
      </c>
      <c r="AG30" s="46">
        <f>VLOOKUP($A30,environment93!$A$2:$AS$333,AG$2)</f>
        <v>10.66</v>
      </c>
      <c r="AH30" s="46">
        <f>VLOOKUP($A30,environment93!$A$2:$AS$333,AH$2)</f>
        <v>281.33999999999997</v>
      </c>
      <c r="AI30" s="46">
        <f>VLOOKUP($A30,environment93!$A$2:$AS$333,AI$2)</f>
        <v>7.5</v>
      </c>
      <c r="AJ30" s="46" t="str">
        <f>VLOOKUP($A30,environment93!$A$2:$AS$333,AJ$2)</f>
        <v>44SI</v>
      </c>
      <c r="AK30" s="46">
        <f>VLOOKUP($A30,environment93!$A$2:$AS$333,AK$2)</f>
        <v>30</v>
      </c>
      <c r="AL30" s="46" t="str">
        <f>VLOOKUP($A30,environment93!$A$2:$AS$333,AL$2)</f>
        <v>SI</v>
      </c>
      <c r="AM30" s="46">
        <f>VLOOKUP($A30,environment93!$A$2:$AS$333,AM$2)</f>
        <v>7.14</v>
      </c>
      <c r="AN30" s="46">
        <f>VLOOKUP($A30,environment93!$A$2:$AS$333,AN$2)</f>
        <v>0</v>
      </c>
      <c r="AO30" s="46">
        <f>VLOOKUP($A30,environment93!$A$2:$AS$333,AO$2)</f>
        <v>0</v>
      </c>
      <c r="AP30" s="46">
        <f>VLOOKUP($A30,environment93!$A$2:$AS$333,AP$2)</f>
        <v>0</v>
      </c>
      <c r="AQ30" s="46">
        <f>VLOOKUP($A30,environment93!$A$2:$AS$333,AQ$2)</f>
        <v>0</v>
      </c>
      <c r="AR30" s="46">
        <f>VLOOKUP($A30,environment93!$A$2:$AS$333,AR$2)</f>
        <v>96.83</v>
      </c>
      <c r="AS30" s="46">
        <f>VLOOKUP($A30,environment93!$A$2:$AS$333,AS$2)</f>
        <v>0</v>
      </c>
      <c r="AT30" s="46">
        <f>VLOOKUP($A30,environment93!$A$2:$AS$333,AT$2)</f>
        <v>0</v>
      </c>
      <c r="AU30" s="46">
        <f>VLOOKUP($A30,environment93!$A$2:$AS$333,AU$2)</f>
        <v>0</v>
      </c>
      <c r="AV30" s="46">
        <f>VLOOKUP($A30,environment93!$A$2:$AS$333,AV$2)</f>
        <v>3.17</v>
      </c>
      <c r="AW30" s="46">
        <f>VLOOKUP($A30,environment93!$A$2:$AS$333,AW$2)</f>
        <v>575</v>
      </c>
      <c r="AX30" s="46">
        <f>VLOOKUP($A30,environment93!$A$2:$AS$333,AX$2)</f>
        <v>225</v>
      </c>
      <c r="AY30" s="46">
        <f>VLOOKUP($A30,environment93!$A$2:$AS$333,AY$2)</f>
        <v>50</v>
      </c>
      <c r="AZ30" s="46">
        <f>VLOOKUP($A30,environment93!$A$2:$AS$333,AZ$2)</f>
        <v>0</v>
      </c>
      <c r="BA30" s="46">
        <f>VLOOKUP($A30,environment93!$A$2:$AS$333,BA$2)</f>
        <v>850</v>
      </c>
      <c r="BB30" s="46">
        <f>VLOOKUP($A30,environment93!$A$2:$AS$333,BB$2)</f>
        <v>15.03</v>
      </c>
      <c r="BC30" s="46">
        <f>VLOOKUP($A30,environment93!$A$2:$AS$333,BC$2)</f>
        <v>3.36</v>
      </c>
      <c r="BD30" s="46">
        <f>VLOOKUP($A30,environment93!$A$2:$AS$333,BD$2)</f>
        <v>5.69</v>
      </c>
      <c r="BE30" s="46">
        <f>VLOOKUP($A30,environment93!$A$2:$AS$333,BE$2)</f>
        <v>0</v>
      </c>
      <c r="BF30" s="46">
        <f>VLOOKUP($A30,environment93!$A$2:$AS$333,BF$2)</f>
        <v>24.07</v>
      </c>
      <c r="BG30" s="46">
        <f>VLOOKUP($A30,environment93!$A$2:$AS$333,BG$2)</f>
        <v>3</v>
      </c>
      <c r="BH30" s="46">
        <f>VLOOKUP($A30,environment93!$A$2:$AS$333,BH$2)</f>
        <v>11</v>
      </c>
      <c r="BI30" s="46">
        <f>VLOOKUP($A30,environment93!$A$2:$AS$333,BI$2)</f>
        <v>1</v>
      </c>
    </row>
    <row r="31" spans="1:61" x14ac:dyDescent="0.2">
      <c r="A31" s="40" t="s">
        <v>707</v>
      </c>
      <c r="B31" s="40" t="s">
        <v>67</v>
      </c>
      <c r="C31" s="40">
        <v>7</v>
      </c>
      <c r="D31" s="40">
        <v>3</v>
      </c>
      <c r="E31" s="40">
        <v>2</v>
      </c>
      <c r="F31" s="40">
        <v>2</v>
      </c>
      <c r="H31" s="41">
        <f t="shared" si="0"/>
        <v>1</v>
      </c>
      <c r="I31" s="40" t="s">
        <v>707</v>
      </c>
      <c r="J31" s="46">
        <f>VLOOKUP($A31,environment05!$A$2:$M$333,J$2)</f>
        <v>4.4400000000000004</v>
      </c>
      <c r="K31" s="46">
        <f>VLOOKUP($A31,environment05!$A$2:$M$333,K$2)</f>
        <v>10.413445193389794</v>
      </c>
      <c r="L31" s="46">
        <f>VLOOKUP($A31,environment05!$A$2:$M$333,L$2)</f>
        <v>24.184428012179211</v>
      </c>
      <c r="M31" s="46">
        <f>VLOOKUP($A31,environment05!$A$2:$M$333,M$2)</f>
        <v>4.8799564812175129</v>
      </c>
      <c r="N31" s="46">
        <f>VLOOKUP($A31,environment05!$A$2:$M$333,N$2)</f>
        <v>2.3183344458456618</v>
      </c>
      <c r="O31" s="46">
        <f>VLOOKUP($A31,environment05!$A$2:$M$333,O$2)</f>
        <v>2.371109176247201</v>
      </c>
      <c r="P31" s="46">
        <f>VLOOKUP($A31,environment05!$A$2:$M$333,P$2)</f>
        <v>0.38213264376349465</v>
      </c>
      <c r="Q31" s="46">
        <f>VLOOKUP($A31,environment05!$A$2:$M$333,Q$2)</f>
        <v>0.53015382874050376</v>
      </c>
      <c r="R31" s="46">
        <f>VLOOKUP($A31,environment05!$A$2:$M$333,R$2)</f>
        <v>15.45</v>
      </c>
      <c r="S31" s="46">
        <f>VLOOKUP($A31,environment05!$A$2:$M$333,S$2)</f>
        <v>2</v>
      </c>
      <c r="T31" s="46">
        <f>VLOOKUP($A31,environment05!$A$2:$M$333,T$2)</f>
        <v>1.5</v>
      </c>
      <c r="U31" s="46">
        <f>VLOOKUP($A31,environment93!$A$2:$AS$333,U$2)</f>
        <v>7</v>
      </c>
      <c r="V31" s="46">
        <f>VLOOKUP($A31,environment93!$A$2:$AS$333,V$2)</f>
        <v>24</v>
      </c>
      <c r="W31" s="46">
        <f>VLOOKUP($A31,environment93!$A$2:$AS$333,W$2)</f>
        <v>8</v>
      </c>
      <c r="X31" s="46">
        <f>VLOOKUP($A31,environment93!$A$2:$AS$333,X$2)</f>
        <v>2</v>
      </c>
      <c r="Y31" s="46">
        <f>VLOOKUP($A31,environment93!$A$2:$AS$333,Y$2)</f>
        <v>14</v>
      </c>
      <c r="Z31" s="46">
        <f>VLOOKUP($A31,environment93!$A$2:$AS$333,Z$2)</f>
        <v>8</v>
      </c>
      <c r="AA31" s="46">
        <f>VLOOKUP($A31,environment93!$A$2:$AS$333,AA$2)</f>
        <v>1</v>
      </c>
      <c r="AB31" s="46">
        <f>VLOOKUP($A31,environment93!$A$2:$AS$333,AB$2)</f>
        <v>1.58</v>
      </c>
      <c r="AC31" s="46">
        <f>VLOOKUP($A31,environment93!$A$2:$AS$333,AC$2)</f>
        <v>843.8</v>
      </c>
      <c r="AD31" s="46">
        <f>VLOOKUP($A31,environment93!$A$2:$AS$333,AD$2)</f>
        <v>1.9</v>
      </c>
      <c r="AE31" s="46">
        <f>VLOOKUP($A31,environment93!$A$2:$AS$333,AE$2)</f>
        <v>36</v>
      </c>
      <c r="AF31" s="46" t="str">
        <f>VLOOKUP($A31,environment93!$A$2:$AS$333,AF$2)</f>
        <v>quer.med</v>
      </c>
      <c r="AG31" s="46">
        <f>VLOOKUP($A31,environment93!$A$2:$AS$333,AG$2)</f>
        <v>0</v>
      </c>
      <c r="AH31" s="46">
        <f>VLOOKUP($A31,environment93!$A$2:$AS$333,AH$2)</f>
        <v>-1</v>
      </c>
      <c r="AI31" s="46">
        <f>VLOOKUP($A31,environment93!$A$2:$AS$333,AI$2)</f>
        <v>2.5</v>
      </c>
      <c r="AJ31" s="46" t="str">
        <f>VLOOKUP($A31,environment93!$A$2:$AS$333,AJ$2)</f>
        <v>52</v>
      </c>
      <c r="AK31" s="46">
        <f>VLOOKUP($A31,environment93!$A$2:$AS$333,AK$2)</f>
        <v>1</v>
      </c>
      <c r="AL31" s="46" t="str">
        <f>VLOOKUP($A31,environment93!$A$2:$AS$333,AL$2)</f>
        <v>U</v>
      </c>
      <c r="AM31" s="46">
        <f>VLOOKUP($A31,environment93!$A$2:$AS$333,AM$2)</f>
        <v>28.57</v>
      </c>
      <c r="AN31" s="46">
        <f>VLOOKUP($A31,environment93!$A$2:$AS$333,AN$2)</f>
        <v>13.81</v>
      </c>
      <c r="AO31" s="46">
        <f>VLOOKUP($A31,environment93!$A$2:$AS$333,AO$2)</f>
        <v>14.61</v>
      </c>
      <c r="AP31" s="46">
        <f>VLOOKUP($A31,environment93!$A$2:$AS$333,AP$2)</f>
        <v>0</v>
      </c>
      <c r="AQ31" s="46">
        <f>VLOOKUP($A31,environment93!$A$2:$AS$333,AQ$2)</f>
        <v>0</v>
      </c>
      <c r="AR31" s="46">
        <f>VLOOKUP($A31,environment93!$A$2:$AS$333,AR$2)</f>
        <v>0</v>
      </c>
      <c r="AS31" s="46">
        <f>VLOOKUP($A31,environment93!$A$2:$AS$333,AS$2)</f>
        <v>0</v>
      </c>
      <c r="AT31" s="46">
        <f>VLOOKUP($A31,environment93!$A$2:$AS$333,AT$2)</f>
        <v>0</v>
      </c>
      <c r="AU31" s="46">
        <f>VLOOKUP($A31,environment93!$A$2:$AS$333,AU$2)</f>
        <v>71.58</v>
      </c>
      <c r="AV31" s="46">
        <f>VLOOKUP($A31,environment93!$A$2:$AS$333,AV$2)</f>
        <v>0</v>
      </c>
      <c r="AW31" s="46">
        <f>VLOOKUP($A31,environment93!$A$2:$AS$333,AW$2)</f>
        <v>0</v>
      </c>
      <c r="AX31" s="46">
        <f>VLOOKUP($A31,environment93!$A$2:$AS$333,AX$2)</f>
        <v>125</v>
      </c>
      <c r="AY31" s="46">
        <f>VLOOKUP($A31,environment93!$A$2:$AS$333,AY$2)</f>
        <v>1250</v>
      </c>
      <c r="AZ31" s="46">
        <f>VLOOKUP($A31,environment93!$A$2:$AS$333,AZ$2)</f>
        <v>0</v>
      </c>
      <c r="BA31" s="46">
        <f>VLOOKUP($A31,environment93!$A$2:$AS$333,BA$2)</f>
        <v>1375</v>
      </c>
      <c r="BB31" s="46">
        <f>VLOOKUP($A31,environment93!$A$2:$AS$333,BB$2)</f>
        <v>0</v>
      </c>
      <c r="BC31" s="46">
        <f>VLOOKUP($A31,environment93!$A$2:$AS$333,BC$2)</f>
        <v>1.93</v>
      </c>
      <c r="BD31" s="46">
        <f>VLOOKUP($A31,environment93!$A$2:$AS$333,BD$2)</f>
        <v>18.53</v>
      </c>
      <c r="BE31" s="46">
        <f>VLOOKUP($A31,environment93!$A$2:$AS$333,BE$2)</f>
        <v>0</v>
      </c>
      <c r="BF31" s="46">
        <f>VLOOKUP($A31,environment93!$A$2:$AS$333,BF$2)</f>
        <v>20.46</v>
      </c>
      <c r="BG31" s="46">
        <f>VLOOKUP($A31,environment93!$A$2:$AS$333,BG$2)</f>
        <v>4</v>
      </c>
      <c r="BH31" s="46">
        <f>VLOOKUP($A31,environment93!$A$2:$AS$333,BH$2)</f>
        <v>0</v>
      </c>
      <c r="BI31" s="46">
        <f>VLOOKUP($A31,environment93!$A$2:$AS$333,BI$2)</f>
        <v>2</v>
      </c>
    </row>
    <row r="32" spans="1:61" x14ac:dyDescent="0.2">
      <c r="A32" s="40" t="s">
        <v>708</v>
      </c>
      <c r="B32" s="40" t="s">
        <v>69</v>
      </c>
      <c r="C32" s="40">
        <v>2</v>
      </c>
      <c r="D32" s="40">
        <v>0</v>
      </c>
      <c r="E32" s="40">
        <v>0</v>
      </c>
      <c r="F32" s="40">
        <v>2</v>
      </c>
      <c r="H32" s="41">
        <f t="shared" si="0"/>
        <v>0</v>
      </c>
      <c r="I32" s="40" t="s">
        <v>708</v>
      </c>
      <c r="J32" s="46">
        <f>VLOOKUP($A32,environment05!$A$2:$M$333,J$2)</f>
        <v>0</v>
      </c>
      <c r="K32" s="46">
        <f>VLOOKUP($A32,environment05!$A$2:$M$333,K$2)</f>
        <v>0</v>
      </c>
      <c r="L32" s="46">
        <f>VLOOKUP($A32,environment05!$A$2:$M$333,L$2)</f>
        <v>0</v>
      </c>
      <c r="M32" s="46">
        <f>VLOOKUP($A32,environment05!$A$2:$M$333,M$2)</f>
        <v>0</v>
      </c>
      <c r="N32" s="46">
        <f>VLOOKUP($A32,environment05!$A$2:$M$333,N$2)</f>
        <v>0</v>
      </c>
      <c r="O32" s="46">
        <f>VLOOKUP($A32,environment05!$A$2:$M$333,O$2)</f>
        <v>0</v>
      </c>
      <c r="P32" s="46">
        <f>VLOOKUP($A32,environment05!$A$2:$M$333,P$2)</f>
        <v>0</v>
      </c>
      <c r="Q32" s="46">
        <f>VLOOKUP($A32,environment05!$A$2:$M$333,Q$2)</f>
        <v>0</v>
      </c>
      <c r="R32" s="46">
        <f>VLOOKUP($A32,environment05!$A$2:$M$333,R$2)</f>
        <v>0</v>
      </c>
      <c r="S32" s="46">
        <f>VLOOKUP($A32,environment05!$A$2:$M$333,S$2)</f>
        <v>0</v>
      </c>
      <c r="T32" s="46">
        <f>VLOOKUP($A32,environment05!$A$2:$M$333,T$2)</f>
        <v>0</v>
      </c>
      <c r="U32" s="46" t="e">
        <f>VLOOKUP($A32,environment93!$A$2:$AS$333,U$2)</f>
        <v>#N/A</v>
      </c>
      <c r="V32" s="46" t="e">
        <f>VLOOKUP($A32,environment93!$A$2:$AS$333,V$2)</f>
        <v>#N/A</v>
      </c>
      <c r="W32" s="46" t="e">
        <f>VLOOKUP($A32,environment93!$A$2:$AS$333,W$2)</f>
        <v>#N/A</v>
      </c>
      <c r="X32" s="46" t="e">
        <f>VLOOKUP($A32,environment93!$A$2:$AS$333,X$2)</f>
        <v>#N/A</v>
      </c>
      <c r="Y32" s="46" t="e">
        <f>VLOOKUP($A32,environment93!$A$2:$AS$333,Y$2)</f>
        <v>#N/A</v>
      </c>
      <c r="Z32" s="46" t="e">
        <f>VLOOKUP($A32,environment93!$A$2:$AS$333,Z$2)</f>
        <v>#N/A</v>
      </c>
      <c r="AA32" s="46" t="e">
        <f>VLOOKUP($A32,environment93!$A$2:$AS$333,AA$2)</f>
        <v>#N/A</v>
      </c>
      <c r="AB32" s="46" t="e">
        <f>VLOOKUP($A32,environment93!$A$2:$AS$333,AB$2)</f>
        <v>#N/A</v>
      </c>
      <c r="AC32" s="46" t="e">
        <f>VLOOKUP($A32,environment93!$A$2:$AS$333,AC$2)</f>
        <v>#N/A</v>
      </c>
      <c r="AD32" s="46" t="e">
        <f>VLOOKUP($A32,environment93!$A$2:$AS$333,AD$2)</f>
        <v>#N/A</v>
      </c>
      <c r="AE32" s="46" t="e">
        <f>VLOOKUP($A32,environment93!$A$2:$AS$333,AE$2)</f>
        <v>#N/A</v>
      </c>
      <c r="AF32" s="46" t="e">
        <f>VLOOKUP($A32,environment93!$A$2:$AS$333,AF$2)</f>
        <v>#N/A</v>
      </c>
      <c r="AG32" s="46" t="e">
        <f>VLOOKUP($A32,environment93!$A$2:$AS$333,AG$2)</f>
        <v>#N/A</v>
      </c>
      <c r="AH32" s="46" t="e">
        <f>VLOOKUP($A32,environment93!$A$2:$AS$333,AH$2)</f>
        <v>#N/A</v>
      </c>
      <c r="AI32" s="46" t="e">
        <f>VLOOKUP($A32,environment93!$A$2:$AS$333,AI$2)</f>
        <v>#N/A</v>
      </c>
      <c r="AJ32" s="46" t="e">
        <f>VLOOKUP($A32,environment93!$A$2:$AS$333,AJ$2)</f>
        <v>#N/A</v>
      </c>
      <c r="AK32" s="46" t="e">
        <f>VLOOKUP($A32,environment93!$A$2:$AS$333,AK$2)</f>
        <v>#N/A</v>
      </c>
      <c r="AL32" s="46" t="e">
        <f>VLOOKUP($A32,environment93!$A$2:$AS$333,AL$2)</f>
        <v>#N/A</v>
      </c>
      <c r="AM32" s="46" t="e">
        <f>VLOOKUP($A32,environment93!$A$2:$AS$333,AM$2)</f>
        <v>#N/A</v>
      </c>
      <c r="AN32" s="46" t="e">
        <f>VLOOKUP($A32,environment93!$A$2:$AS$333,AN$2)</f>
        <v>#N/A</v>
      </c>
      <c r="AO32" s="46" t="e">
        <f>VLOOKUP($A32,environment93!$A$2:$AS$333,AO$2)</f>
        <v>#N/A</v>
      </c>
      <c r="AP32" s="46" t="e">
        <f>VLOOKUP($A32,environment93!$A$2:$AS$333,AP$2)</f>
        <v>#N/A</v>
      </c>
      <c r="AQ32" s="46" t="e">
        <f>VLOOKUP($A32,environment93!$A$2:$AS$333,AQ$2)</f>
        <v>#N/A</v>
      </c>
      <c r="AR32" s="46" t="e">
        <f>VLOOKUP($A32,environment93!$A$2:$AS$333,AR$2)</f>
        <v>#N/A</v>
      </c>
      <c r="AS32" s="46" t="e">
        <f>VLOOKUP($A32,environment93!$A$2:$AS$333,AS$2)</f>
        <v>#N/A</v>
      </c>
      <c r="AT32" s="46" t="e">
        <f>VLOOKUP($A32,environment93!$A$2:$AS$333,AT$2)</f>
        <v>#N/A</v>
      </c>
      <c r="AU32" s="46" t="e">
        <f>VLOOKUP($A32,environment93!$A$2:$AS$333,AU$2)</f>
        <v>#N/A</v>
      </c>
      <c r="AV32" s="46" t="e">
        <f>VLOOKUP($A32,environment93!$A$2:$AS$333,AV$2)</f>
        <v>#N/A</v>
      </c>
      <c r="AW32" s="46" t="e">
        <f>VLOOKUP($A32,environment93!$A$2:$AS$333,AW$2)</f>
        <v>#N/A</v>
      </c>
      <c r="AX32" s="46" t="e">
        <f>VLOOKUP($A32,environment93!$A$2:$AS$333,AX$2)</f>
        <v>#N/A</v>
      </c>
      <c r="AY32" s="46" t="e">
        <f>VLOOKUP($A32,environment93!$A$2:$AS$333,AY$2)</f>
        <v>#N/A</v>
      </c>
      <c r="AZ32" s="46" t="e">
        <f>VLOOKUP($A32,environment93!$A$2:$AS$333,AZ$2)</f>
        <v>#N/A</v>
      </c>
      <c r="BA32" s="46" t="e">
        <f>VLOOKUP($A32,environment93!$A$2:$AS$333,BA$2)</f>
        <v>#N/A</v>
      </c>
      <c r="BB32" s="46" t="e">
        <f>VLOOKUP($A32,environment93!$A$2:$AS$333,BB$2)</f>
        <v>#N/A</v>
      </c>
      <c r="BC32" s="46" t="e">
        <f>VLOOKUP($A32,environment93!$A$2:$AS$333,BC$2)</f>
        <v>#N/A</v>
      </c>
      <c r="BD32" s="46" t="e">
        <f>VLOOKUP($A32,environment93!$A$2:$AS$333,BD$2)</f>
        <v>#N/A</v>
      </c>
      <c r="BE32" s="46" t="e">
        <f>VLOOKUP($A32,environment93!$A$2:$AS$333,BE$2)</f>
        <v>#N/A</v>
      </c>
      <c r="BF32" s="46" t="e">
        <f>VLOOKUP($A32,environment93!$A$2:$AS$333,BF$2)</f>
        <v>#N/A</v>
      </c>
      <c r="BG32" s="46" t="e">
        <f>VLOOKUP($A32,environment93!$A$2:$AS$333,BG$2)</f>
        <v>#N/A</v>
      </c>
      <c r="BH32" s="46" t="e">
        <f>VLOOKUP($A32,environment93!$A$2:$AS$333,BH$2)</f>
        <v>#N/A</v>
      </c>
      <c r="BI32" s="46" t="e">
        <f>VLOOKUP($A32,environment93!$A$2:$AS$333,BI$2)</f>
        <v>#N/A</v>
      </c>
    </row>
    <row r="33" spans="1:61" x14ac:dyDescent="0.2">
      <c r="A33" s="40" t="s">
        <v>709</v>
      </c>
      <c r="B33" s="40" t="s">
        <v>71</v>
      </c>
      <c r="C33" s="40">
        <v>7</v>
      </c>
      <c r="D33" s="40">
        <v>3</v>
      </c>
      <c r="E33" s="40">
        <v>2</v>
      </c>
      <c r="F33" s="40">
        <v>2</v>
      </c>
      <c r="H33" s="41">
        <f t="shared" si="0"/>
        <v>1</v>
      </c>
      <c r="I33" s="40" t="s">
        <v>709</v>
      </c>
      <c r="J33" s="46">
        <f>VLOOKUP($A33,environment05!$A$2:$M$333,J$2)</f>
        <v>3.29</v>
      </c>
      <c r="K33" s="46">
        <f>VLOOKUP($A33,environment05!$A$2:$M$333,K$2)</f>
        <v>3.9715274117745176</v>
      </c>
      <c r="L33" s="46">
        <f>VLOOKUP($A33,environment05!$A$2:$M$333,L$2)</f>
        <v>10.743801652892564</v>
      </c>
      <c r="M33" s="46">
        <f>VLOOKUP($A33,environment05!$A$2:$M$333,M$2)</f>
        <v>1.5783241550705767</v>
      </c>
      <c r="N33" s="46">
        <f>VLOOKUP($A33,environment05!$A$2:$M$333,N$2)</f>
        <v>2.7850190925656064</v>
      </c>
      <c r="O33" s="46">
        <f>VLOOKUP($A33,environment05!$A$2:$M$333,O$2)</f>
        <v>1.7564327817803178</v>
      </c>
      <c r="P33" s="46">
        <f>VLOOKUP($A33,environment05!$A$2:$M$333,P$2)</f>
        <v>0.13903773103677933</v>
      </c>
      <c r="Q33" s="46">
        <f>VLOOKUP($A33,environment05!$A$2:$M$333,Q$2)</f>
        <v>0.46269038944771379</v>
      </c>
      <c r="R33" s="46">
        <f>VLOOKUP($A33,environment05!$A$2:$M$333,R$2)</f>
        <v>20.75</v>
      </c>
      <c r="S33" s="46">
        <f>VLOOKUP($A33,environment05!$A$2:$M$333,S$2)</f>
        <v>6</v>
      </c>
      <c r="T33" s="46">
        <f>VLOOKUP($A33,environment05!$A$2:$M$333,T$2)</f>
        <v>3.5</v>
      </c>
      <c r="U33" s="46">
        <f>VLOOKUP($A33,environment93!$A$2:$AS$333,U$2)</f>
        <v>2</v>
      </c>
      <c r="V33" s="46">
        <f>VLOOKUP($A33,environment93!$A$2:$AS$333,V$2)</f>
        <v>6</v>
      </c>
      <c r="W33" s="46">
        <f>VLOOKUP($A33,environment93!$A$2:$AS$333,W$2)</f>
        <v>1</v>
      </c>
      <c r="X33" s="46">
        <f>VLOOKUP($A33,environment93!$A$2:$AS$333,X$2)</f>
        <v>0</v>
      </c>
      <c r="Y33" s="46">
        <f>VLOOKUP($A33,environment93!$A$2:$AS$333,Y$2)</f>
        <v>5</v>
      </c>
      <c r="Z33" s="46">
        <f>VLOOKUP($A33,environment93!$A$2:$AS$333,Z$2)</f>
        <v>7</v>
      </c>
      <c r="AA33" s="46">
        <f>VLOOKUP($A33,environment93!$A$2:$AS$333,AA$2)</f>
        <v>0</v>
      </c>
      <c r="AB33" s="46">
        <f>VLOOKUP($A33,environment93!$A$2:$AS$333,AB$2)</f>
        <v>1.17</v>
      </c>
      <c r="AC33" s="46">
        <f>VLOOKUP($A33,environment93!$A$2:$AS$333,AC$2)</f>
        <v>755.6</v>
      </c>
      <c r="AD33" s="46">
        <f>VLOOKUP($A33,environment93!$A$2:$AS$333,AD$2)</f>
        <v>2</v>
      </c>
      <c r="AE33" s="46">
        <f>VLOOKUP($A33,environment93!$A$2:$AS$333,AE$2)</f>
        <v>28</v>
      </c>
      <c r="AF33" s="46" t="str">
        <f>VLOOKUP($A33,environment93!$A$2:$AS$333,AF$2)</f>
        <v>fagu.old</v>
      </c>
      <c r="AG33" s="46">
        <f>VLOOKUP($A33,environment93!$A$2:$AS$333,AG$2)</f>
        <v>0</v>
      </c>
      <c r="AH33" s="46">
        <f>VLOOKUP($A33,environment93!$A$2:$AS$333,AH$2)</f>
        <v>-1</v>
      </c>
      <c r="AI33" s="46">
        <f>VLOOKUP($A33,environment93!$A$2:$AS$333,AI$2)</f>
        <v>20</v>
      </c>
      <c r="AJ33" s="46" t="str">
        <f>VLOOKUP($A33,environment93!$A$2:$AS$333,AJ$2)</f>
        <v>43</v>
      </c>
      <c r="AK33" s="46">
        <f>VLOOKUP($A33,environment93!$A$2:$AS$333,AK$2)</f>
        <v>5</v>
      </c>
      <c r="AL33" s="46">
        <f>VLOOKUP($A33,environment93!$A$2:$AS$333,AL$2)</f>
        <v>0</v>
      </c>
      <c r="AM33" s="46">
        <f>VLOOKUP($A33,environment93!$A$2:$AS$333,AM$2)</f>
        <v>35.71</v>
      </c>
      <c r="AN33" s="46">
        <f>VLOOKUP($A33,environment93!$A$2:$AS$333,AN$2)</f>
        <v>0</v>
      </c>
      <c r="AO33" s="46">
        <f>VLOOKUP($A33,environment93!$A$2:$AS$333,AO$2)</f>
        <v>22.32</v>
      </c>
      <c r="AP33" s="46">
        <f>VLOOKUP($A33,environment93!$A$2:$AS$333,AP$2)</f>
        <v>0</v>
      </c>
      <c r="AQ33" s="46">
        <f>VLOOKUP($A33,environment93!$A$2:$AS$333,AQ$2)</f>
        <v>0</v>
      </c>
      <c r="AR33" s="46">
        <f>VLOOKUP($A33,environment93!$A$2:$AS$333,AR$2)</f>
        <v>0</v>
      </c>
      <c r="AS33" s="46">
        <f>VLOOKUP($A33,environment93!$A$2:$AS$333,AS$2)</f>
        <v>0</v>
      </c>
      <c r="AT33" s="46">
        <f>VLOOKUP($A33,environment93!$A$2:$AS$333,AT$2)</f>
        <v>77.69</v>
      </c>
      <c r="AU33" s="46">
        <f>VLOOKUP($A33,environment93!$A$2:$AS$333,AU$2)</f>
        <v>0</v>
      </c>
      <c r="AV33" s="46">
        <f>VLOOKUP($A33,environment93!$A$2:$AS$333,AV$2)</f>
        <v>0</v>
      </c>
      <c r="AW33" s="46">
        <f>VLOOKUP($A33,environment93!$A$2:$AS$333,AW$2)</f>
        <v>125</v>
      </c>
      <c r="AX33" s="46">
        <f>VLOOKUP($A33,environment93!$A$2:$AS$333,AX$2)</f>
        <v>1600</v>
      </c>
      <c r="AY33" s="46">
        <f>VLOOKUP($A33,environment93!$A$2:$AS$333,AY$2)</f>
        <v>0</v>
      </c>
      <c r="AZ33" s="46">
        <f>VLOOKUP($A33,environment93!$A$2:$AS$333,AZ$2)</f>
        <v>0</v>
      </c>
      <c r="BA33" s="46">
        <f>VLOOKUP($A33,environment93!$A$2:$AS$333,BA$2)</f>
        <v>1725</v>
      </c>
      <c r="BB33" s="46">
        <f>VLOOKUP($A33,environment93!$A$2:$AS$333,BB$2)</f>
        <v>4.34</v>
      </c>
      <c r="BC33" s="46">
        <f>VLOOKUP($A33,environment93!$A$2:$AS$333,BC$2)</f>
        <v>14.33</v>
      </c>
      <c r="BD33" s="46">
        <f>VLOOKUP($A33,environment93!$A$2:$AS$333,BD$2)</f>
        <v>0</v>
      </c>
      <c r="BE33" s="46">
        <f>VLOOKUP($A33,environment93!$A$2:$AS$333,BE$2)</f>
        <v>0</v>
      </c>
      <c r="BF33" s="46">
        <f>VLOOKUP($A33,environment93!$A$2:$AS$333,BF$2)</f>
        <v>18.670000000000002</v>
      </c>
      <c r="BG33" s="46">
        <f>VLOOKUP($A33,environment93!$A$2:$AS$333,BG$2)</f>
        <v>5</v>
      </c>
      <c r="BH33" s="46">
        <f>VLOOKUP($A33,environment93!$A$2:$AS$333,BH$2)</f>
        <v>3</v>
      </c>
      <c r="BI33" s="46">
        <f>VLOOKUP($A33,environment93!$A$2:$AS$333,BI$2)</f>
        <v>1.5</v>
      </c>
    </row>
    <row r="34" spans="1:61" x14ac:dyDescent="0.2">
      <c r="A34" s="40" t="s">
        <v>710</v>
      </c>
      <c r="B34" s="40" t="s">
        <v>73</v>
      </c>
      <c r="C34" s="40">
        <v>7</v>
      </c>
      <c r="D34" s="40">
        <v>3</v>
      </c>
      <c r="E34" s="40">
        <v>2</v>
      </c>
      <c r="F34" s="40">
        <v>2</v>
      </c>
      <c r="H34" s="41">
        <f t="shared" si="0"/>
        <v>1</v>
      </c>
      <c r="I34" s="40" t="s">
        <v>710</v>
      </c>
      <c r="J34" s="46">
        <f>VLOOKUP($A34,environment05!$A$2:$M$333,J$2)</f>
        <v>3.8450000000000002</v>
      </c>
      <c r="K34" s="46">
        <f>VLOOKUP($A34,environment05!$A$2:$M$333,K$2)</f>
        <v>7.7752839844912618</v>
      </c>
      <c r="L34" s="46">
        <f>VLOOKUP($A34,environment05!$A$2:$M$333,L$2)</f>
        <v>14.78903871248369</v>
      </c>
      <c r="M34" s="46">
        <f>VLOOKUP($A34,environment05!$A$2:$M$333,M$2)</f>
        <v>1.9549069110877404</v>
      </c>
      <c r="N34" s="46">
        <f>VLOOKUP($A34,environment05!$A$2:$M$333,N$2)</f>
        <v>2.4653487209372997</v>
      </c>
      <c r="O34" s="46">
        <f>VLOOKUP($A34,environment05!$A$2:$M$333,O$2)</f>
        <v>1.6492890267243592</v>
      </c>
      <c r="P34" s="46">
        <f>VLOOKUP($A34,environment05!$A$2:$M$333,P$2)</f>
        <v>0.15692413243890227</v>
      </c>
      <c r="Q34" s="46">
        <f>VLOOKUP($A34,environment05!$A$2:$M$333,Q$2)</f>
        <v>0.53889069526842948</v>
      </c>
      <c r="R34" s="46">
        <f>VLOOKUP($A34,environment05!$A$2:$M$333,R$2)</f>
        <v>13.2</v>
      </c>
      <c r="S34" s="46">
        <f>VLOOKUP($A34,environment05!$A$2:$M$333,S$2)</f>
        <v>2</v>
      </c>
      <c r="T34" s="46">
        <f>VLOOKUP($A34,environment05!$A$2:$M$333,T$2)</f>
        <v>1</v>
      </c>
      <c r="U34" s="46">
        <f>VLOOKUP($A34,environment93!$A$2:$AS$333,U$2)</f>
        <v>8</v>
      </c>
      <c r="V34" s="46">
        <f>VLOOKUP($A34,environment93!$A$2:$AS$333,V$2)</f>
        <v>13</v>
      </c>
      <c r="W34" s="46">
        <f>VLOOKUP($A34,environment93!$A$2:$AS$333,W$2)</f>
        <v>3</v>
      </c>
      <c r="X34" s="46">
        <f>VLOOKUP($A34,environment93!$A$2:$AS$333,X$2)</f>
        <v>1</v>
      </c>
      <c r="Y34" s="46">
        <f>VLOOKUP($A34,environment93!$A$2:$AS$333,Y$2)</f>
        <v>9</v>
      </c>
      <c r="Z34" s="46">
        <f>VLOOKUP($A34,environment93!$A$2:$AS$333,Z$2)</f>
        <v>13</v>
      </c>
      <c r="AA34" s="46">
        <f>VLOOKUP($A34,environment93!$A$2:$AS$333,AA$2)</f>
        <v>1</v>
      </c>
      <c r="AB34" s="46">
        <f>VLOOKUP($A34,environment93!$A$2:$AS$333,AB$2)</f>
        <v>0.15</v>
      </c>
      <c r="AC34" s="46">
        <f>VLOOKUP($A34,environment93!$A$2:$AS$333,AC$2)</f>
        <v>268</v>
      </c>
      <c r="AD34" s="46">
        <f>VLOOKUP($A34,environment93!$A$2:$AS$333,AD$2)</f>
        <v>1.9</v>
      </c>
      <c r="AE34" s="46">
        <f>VLOOKUP($A34,environment93!$A$2:$AS$333,AE$2)</f>
        <v>55</v>
      </c>
      <c r="AF34" s="46" t="str">
        <f>VLOOKUP($A34,environment93!$A$2:$AS$333,AF$2)</f>
        <v>quer.old</v>
      </c>
      <c r="AG34" s="46">
        <f>VLOOKUP($A34,environment93!$A$2:$AS$333,AG$2)</f>
        <v>0</v>
      </c>
      <c r="AH34" s="46">
        <f>VLOOKUP($A34,environment93!$A$2:$AS$333,AH$2)</f>
        <v>-1</v>
      </c>
      <c r="AI34" s="46">
        <f>VLOOKUP($A34,environment93!$A$2:$AS$333,AI$2)</f>
        <v>17.5</v>
      </c>
      <c r="AJ34" s="46" t="str">
        <f>VLOOKUP($A34,environment93!$A$2:$AS$333,AJ$2)</f>
        <v>43</v>
      </c>
      <c r="AK34" s="46">
        <f>VLOOKUP($A34,environment93!$A$2:$AS$333,AK$2)</f>
        <v>15</v>
      </c>
      <c r="AL34" s="46">
        <f>VLOOKUP($A34,environment93!$A$2:$AS$333,AL$2)</f>
        <v>0</v>
      </c>
      <c r="AM34" s="46">
        <f>VLOOKUP($A34,environment93!$A$2:$AS$333,AM$2)</f>
        <v>64.290000000000006</v>
      </c>
      <c r="AN34" s="46">
        <f>VLOOKUP($A34,environment93!$A$2:$AS$333,AN$2)</f>
        <v>46.76</v>
      </c>
      <c r="AO34" s="46">
        <f>VLOOKUP($A34,environment93!$A$2:$AS$333,AO$2)</f>
        <v>10.84</v>
      </c>
      <c r="AP34" s="46">
        <f>VLOOKUP($A34,environment93!$A$2:$AS$333,AP$2)</f>
        <v>0</v>
      </c>
      <c r="AQ34" s="46">
        <f>VLOOKUP($A34,environment93!$A$2:$AS$333,AQ$2)</f>
        <v>0</v>
      </c>
      <c r="AR34" s="46">
        <f>VLOOKUP($A34,environment93!$A$2:$AS$333,AR$2)</f>
        <v>0</v>
      </c>
      <c r="AS34" s="46">
        <f>VLOOKUP($A34,environment93!$A$2:$AS$333,AS$2)</f>
        <v>0</v>
      </c>
      <c r="AT34" s="46">
        <f>VLOOKUP($A34,environment93!$A$2:$AS$333,AT$2)</f>
        <v>0</v>
      </c>
      <c r="AU34" s="46">
        <f>VLOOKUP($A34,environment93!$A$2:$AS$333,AU$2)</f>
        <v>9.94</v>
      </c>
      <c r="AV34" s="46">
        <f>VLOOKUP($A34,environment93!$A$2:$AS$333,AV$2)</f>
        <v>32.46</v>
      </c>
      <c r="AW34" s="46">
        <f>VLOOKUP($A34,environment93!$A$2:$AS$333,AW$2)</f>
        <v>75</v>
      </c>
      <c r="AX34" s="46">
        <f>VLOOKUP($A34,environment93!$A$2:$AS$333,AX$2)</f>
        <v>0</v>
      </c>
      <c r="AY34" s="46">
        <f>VLOOKUP($A34,environment93!$A$2:$AS$333,AY$2)</f>
        <v>675</v>
      </c>
      <c r="AZ34" s="46">
        <f>VLOOKUP($A34,environment93!$A$2:$AS$333,AZ$2)</f>
        <v>0</v>
      </c>
      <c r="BA34" s="46">
        <f>VLOOKUP($A34,environment93!$A$2:$AS$333,BA$2)</f>
        <v>750</v>
      </c>
      <c r="BB34" s="46">
        <f>VLOOKUP($A34,environment93!$A$2:$AS$333,BB$2)</f>
        <v>1.93</v>
      </c>
      <c r="BC34" s="46">
        <f>VLOOKUP($A34,environment93!$A$2:$AS$333,BC$2)</f>
        <v>0</v>
      </c>
      <c r="BD34" s="46">
        <f>VLOOKUP($A34,environment93!$A$2:$AS$333,BD$2)</f>
        <v>13.16</v>
      </c>
      <c r="BE34" s="46">
        <f>VLOOKUP($A34,environment93!$A$2:$AS$333,BE$2)</f>
        <v>0</v>
      </c>
      <c r="BF34" s="46">
        <f>VLOOKUP($A34,environment93!$A$2:$AS$333,BF$2)</f>
        <v>15.1</v>
      </c>
      <c r="BG34" s="46">
        <f>VLOOKUP($A34,environment93!$A$2:$AS$333,BG$2)</f>
        <v>4</v>
      </c>
      <c r="BH34" s="46">
        <f>VLOOKUP($A34,environment93!$A$2:$AS$333,BH$2)</f>
        <v>1</v>
      </c>
      <c r="BI34" s="46">
        <f>VLOOKUP($A34,environment93!$A$2:$AS$333,BI$2)</f>
        <v>2</v>
      </c>
    </row>
    <row r="35" spans="1:61" x14ac:dyDescent="0.2">
      <c r="A35" s="40" t="s">
        <v>711</v>
      </c>
      <c r="B35" s="40" t="s">
        <v>75</v>
      </c>
      <c r="C35" s="40">
        <v>5</v>
      </c>
      <c r="D35" s="40">
        <v>2</v>
      </c>
      <c r="E35" s="40">
        <v>2</v>
      </c>
      <c r="F35" s="40">
        <v>1</v>
      </c>
      <c r="H35" s="41">
        <f t="shared" si="0"/>
        <v>1</v>
      </c>
      <c r="I35" s="40" t="s">
        <v>711</v>
      </c>
      <c r="J35" s="46">
        <f>VLOOKUP($A35,environment05!$A$2:$M$333,J$2)</f>
        <v>3.46</v>
      </c>
      <c r="K35" s="46">
        <f>VLOOKUP($A35,environment05!$A$2:$M$333,K$2)</f>
        <v>6.9361755035529526</v>
      </c>
      <c r="L35" s="46">
        <f>VLOOKUP($A35,environment05!$A$2:$M$333,L$2)</f>
        <v>15.702479338842979</v>
      </c>
      <c r="M35" s="46">
        <f>VLOOKUP($A35,environment05!$A$2:$M$333,M$2)</f>
        <v>1.7424546842795934</v>
      </c>
      <c r="N35" s="46">
        <f>VLOOKUP($A35,environment05!$A$2:$M$333,N$2)</f>
        <v>3.3894968272239936</v>
      </c>
      <c r="O35" s="46">
        <f>VLOOKUP($A35,environment05!$A$2:$M$333,O$2)</f>
        <v>2.2366838783200476</v>
      </c>
      <c r="P35" s="46">
        <f>VLOOKUP($A35,environment05!$A$2:$M$333,P$2)</f>
        <v>0.15517224187624551</v>
      </c>
      <c r="Q35" s="46">
        <f>VLOOKUP($A35,environment05!$A$2:$M$333,Q$2)</f>
        <v>0.52149483997907531</v>
      </c>
      <c r="R35" s="46">
        <f>VLOOKUP($A35,environment05!$A$2:$M$333,R$2)</f>
        <v>15.65</v>
      </c>
      <c r="S35" s="46">
        <f>VLOOKUP($A35,environment05!$A$2:$M$333,S$2)</f>
        <v>0</v>
      </c>
      <c r="T35" s="46">
        <f>VLOOKUP($A35,environment05!$A$2:$M$333,T$2)</f>
        <v>1</v>
      </c>
      <c r="U35" s="46">
        <f>VLOOKUP($A35,environment93!$A$2:$AS$333,U$2)</f>
        <v>1</v>
      </c>
      <c r="V35" s="46">
        <f>VLOOKUP($A35,environment93!$A$2:$AS$333,V$2)</f>
        <v>8</v>
      </c>
      <c r="W35" s="46">
        <f>VLOOKUP($A35,environment93!$A$2:$AS$333,W$2)</f>
        <v>5</v>
      </c>
      <c r="X35" s="46">
        <f>VLOOKUP($A35,environment93!$A$2:$AS$333,X$2)</f>
        <v>0</v>
      </c>
      <c r="Y35" s="46">
        <f>VLOOKUP($A35,environment93!$A$2:$AS$333,Y$2)</f>
        <v>3</v>
      </c>
      <c r="Z35" s="46">
        <f>VLOOKUP($A35,environment93!$A$2:$AS$333,Z$2)</f>
        <v>7</v>
      </c>
      <c r="AA35" s="46">
        <f>VLOOKUP($A35,environment93!$A$2:$AS$333,AA$2)</f>
        <v>5</v>
      </c>
      <c r="AB35" s="46">
        <f>VLOOKUP($A35,environment93!$A$2:$AS$333,AB$2)</f>
        <v>2.52</v>
      </c>
      <c r="AC35" s="46">
        <f>VLOOKUP($A35,environment93!$A$2:$AS$333,AC$2)</f>
        <v>634.29999999999995</v>
      </c>
      <c r="AD35" s="46">
        <f>VLOOKUP($A35,environment93!$A$2:$AS$333,AD$2)</f>
        <v>1.1000000000000001</v>
      </c>
      <c r="AE35" s="46">
        <f>VLOOKUP($A35,environment93!$A$2:$AS$333,AE$2)</f>
        <v>7</v>
      </c>
      <c r="AF35" s="46" t="str">
        <f>VLOOKUP($A35,environment93!$A$2:$AS$333,AF$2)</f>
        <v>open</v>
      </c>
      <c r="AG35" s="46">
        <f>VLOOKUP($A35,environment93!$A$2:$AS$333,AG$2)</f>
        <v>0</v>
      </c>
      <c r="AH35" s="46">
        <f>VLOOKUP($A35,environment93!$A$2:$AS$333,AH$2)</f>
        <v>-1</v>
      </c>
      <c r="AI35" s="46">
        <f>VLOOKUP($A35,environment93!$A$2:$AS$333,AI$2)</f>
        <v>20</v>
      </c>
      <c r="AJ35" s="46" t="str">
        <f>VLOOKUP($A35,environment93!$A$2:$AS$333,AJ$2)</f>
        <v>43</v>
      </c>
      <c r="AK35" s="46">
        <f>VLOOKUP($A35,environment93!$A$2:$AS$333,AK$2)</f>
        <v>15</v>
      </c>
      <c r="AL35" s="46">
        <f>VLOOKUP($A35,environment93!$A$2:$AS$333,AL$2)</f>
        <v>0</v>
      </c>
      <c r="AM35" s="46">
        <f>VLOOKUP($A35,environment93!$A$2:$AS$333,AM$2)</f>
        <v>0</v>
      </c>
      <c r="AN35" s="46">
        <f>VLOOKUP($A35,environment93!$A$2:$AS$333,AN$2)</f>
        <v>100</v>
      </c>
      <c r="AO35" s="46">
        <f>VLOOKUP($A35,environment93!$A$2:$AS$333,AO$2)</f>
        <v>0</v>
      </c>
      <c r="AP35" s="46">
        <f>VLOOKUP($A35,environment93!$A$2:$AS$333,AP$2)</f>
        <v>0</v>
      </c>
      <c r="AQ35" s="46">
        <f>VLOOKUP($A35,environment93!$A$2:$AS$333,AQ$2)</f>
        <v>0</v>
      </c>
      <c r="AR35" s="46">
        <f>VLOOKUP($A35,environment93!$A$2:$AS$333,AR$2)</f>
        <v>0</v>
      </c>
      <c r="AS35" s="46">
        <f>VLOOKUP($A35,environment93!$A$2:$AS$333,AS$2)</f>
        <v>0</v>
      </c>
      <c r="AT35" s="46">
        <f>VLOOKUP($A35,environment93!$A$2:$AS$333,AT$2)</f>
        <v>0</v>
      </c>
      <c r="AU35" s="46">
        <f>VLOOKUP($A35,environment93!$A$2:$AS$333,AU$2)</f>
        <v>0</v>
      </c>
      <c r="AV35" s="46">
        <f>VLOOKUP($A35,environment93!$A$2:$AS$333,AV$2)</f>
        <v>0</v>
      </c>
      <c r="AW35" s="46">
        <f>VLOOKUP($A35,environment93!$A$2:$AS$333,AW$2)</f>
        <v>2300</v>
      </c>
      <c r="AX35" s="46">
        <f>VLOOKUP($A35,environment93!$A$2:$AS$333,AX$2)</f>
        <v>0</v>
      </c>
      <c r="AY35" s="46">
        <f>VLOOKUP($A35,environment93!$A$2:$AS$333,AY$2)</f>
        <v>0</v>
      </c>
      <c r="AZ35" s="46">
        <f>VLOOKUP($A35,environment93!$A$2:$AS$333,AZ$2)</f>
        <v>0</v>
      </c>
      <c r="BA35" s="46">
        <f>VLOOKUP($A35,environment93!$A$2:$AS$333,BA$2)</f>
        <v>2300</v>
      </c>
      <c r="BB35" s="46">
        <f>VLOOKUP($A35,environment93!$A$2:$AS$333,BB$2)</f>
        <v>1.85</v>
      </c>
      <c r="BC35" s="46">
        <f>VLOOKUP($A35,environment93!$A$2:$AS$333,BC$2)</f>
        <v>0</v>
      </c>
      <c r="BD35" s="46">
        <f>VLOOKUP($A35,environment93!$A$2:$AS$333,BD$2)</f>
        <v>0</v>
      </c>
      <c r="BE35" s="46">
        <f>VLOOKUP($A35,environment93!$A$2:$AS$333,BE$2)</f>
        <v>0</v>
      </c>
      <c r="BF35" s="46">
        <f>VLOOKUP($A35,environment93!$A$2:$AS$333,BF$2)</f>
        <v>1.85</v>
      </c>
      <c r="BG35" s="46">
        <f>VLOOKUP($A35,environment93!$A$2:$AS$333,BG$2)</f>
        <v>0</v>
      </c>
      <c r="BH35" s="46">
        <f>VLOOKUP($A35,environment93!$A$2:$AS$333,BH$2)</f>
        <v>0</v>
      </c>
      <c r="BI35" s="46">
        <f>VLOOKUP($A35,environment93!$A$2:$AS$333,BI$2)</f>
        <v>1</v>
      </c>
    </row>
    <row r="36" spans="1:61" x14ac:dyDescent="0.2">
      <c r="A36" s="40" t="s">
        <v>712</v>
      </c>
      <c r="B36" s="40" t="s">
        <v>78</v>
      </c>
      <c r="C36" s="40">
        <v>1</v>
      </c>
      <c r="D36" s="40">
        <v>0</v>
      </c>
      <c r="E36" s="40">
        <v>0</v>
      </c>
      <c r="F36" s="40">
        <v>1</v>
      </c>
      <c r="H36" s="41">
        <f t="shared" si="0"/>
        <v>0</v>
      </c>
      <c r="I36" s="40" t="s">
        <v>712</v>
      </c>
      <c r="J36" s="46">
        <f>VLOOKUP($A36,environment05!$A$2:$M$333,J$2)</f>
        <v>0</v>
      </c>
      <c r="K36" s="46">
        <f>VLOOKUP($A36,environment05!$A$2:$M$333,K$2)</f>
        <v>0</v>
      </c>
      <c r="L36" s="46">
        <f>VLOOKUP($A36,environment05!$A$2:$M$333,L$2)</f>
        <v>0</v>
      </c>
      <c r="M36" s="46">
        <f>VLOOKUP($A36,environment05!$A$2:$M$333,M$2)</f>
        <v>0</v>
      </c>
      <c r="N36" s="46">
        <f>VLOOKUP($A36,environment05!$A$2:$M$333,N$2)</f>
        <v>0</v>
      </c>
      <c r="O36" s="46">
        <f>VLOOKUP($A36,environment05!$A$2:$M$333,O$2)</f>
        <v>0</v>
      </c>
      <c r="P36" s="46">
        <f>VLOOKUP($A36,environment05!$A$2:$M$333,P$2)</f>
        <v>0</v>
      </c>
      <c r="Q36" s="46">
        <f>VLOOKUP($A36,environment05!$A$2:$M$333,Q$2)</f>
        <v>0</v>
      </c>
      <c r="R36" s="46">
        <f>VLOOKUP($A36,environment05!$A$2:$M$333,R$2)</f>
        <v>0</v>
      </c>
      <c r="S36" s="46">
        <f>VLOOKUP($A36,environment05!$A$2:$M$333,S$2)</f>
        <v>0</v>
      </c>
      <c r="T36" s="46">
        <f>VLOOKUP($A36,environment05!$A$2:$M$333,T$2)</f>
        <v>0</v>
      </c>
      <c r="U36" s="46" t="e">
        <f>VLOOKUP($A36,environment93!$A$2:$AS$333,U$2)</f>
        <v>#N/A</v>
      </c>
      <c r="V36" s="46" t="e">
        <f>VLOOKUP($A36,environment93!$A$2:$AS$333,V$2)</f>
        <v>#N/A</v>
      </c>
      <c r="W36" s="46" t="e">
        <f>VLOOKUP($A36,environment93!$A$2:$AS$333,W$2)</f>
        <v>#N/A</v>
      </c>
      <c r="X36" s="46" t="e">
        <f>VLOOKUP($A36,environment93!$A$2:$AS$333,X$2)</f>
        <v>#N/A</v>
      </c>
      <c r="Y36" s="46" t="e">
        <f>VLOOKUP($A36,environment93!$A$2:$AS$333,Y$2)</f>
        <v>#N/A</v>
      </c>
      <c r="Z36" s="46" t="e">
        <f>VLOOKUP($A36,environment93!$A$2:$AS$333,Z$2)</f>
        <v>#N/A</v>
      </c>
      <c r="AA36" s="46" t="e">
        <f>VLOOKUP($A36,environment93!$A$2:$AS$333,AA$2)</f>
        <v>#N/A</v>
      </c>
      <c r="AB36" s="46" t="e">
        <f>VLOOKUP($A36,environment93!$A$2:$AS$333,AB$2)</f>
        <v>#N/A</v>
      </c>
      <c r="AC36" s="46" t="e">
        <f>VLOOKUP($A36,environment93!$A$2:$AS$333,AC$2)</f>
        <v>#N/A</v>
      </c>
      <c r="AD36" s="46" t="e">
        <f>VLOOKUP($A36,environment93!$A$2:$AS$333,AD$2)</f>
        <v>#N/A</v>
      </c>
      <c r="AE36" s="46" t="e">
        <f>VLOOKUP($A36,environment93!$A$2:$AS$333,AE$2)</f>
        <v>#N/A</v>
      </c>
      <c r="AF36" s="46" t="e">
        <f>VLOOKUP($A36,environment93!$A$2:$AS$333,AF$2)</f>
        <v>#N/A</v>
      </c>
      <c r="AG36" s="46" t="e">
        <f>VLOOKUP($A36,environment93!$A$2:$AS$333,AG$2)</f>
        <v>#N/A</v>
      </c>
      <c r="AH36" s="46" t="e">
        <f>VLOOKUP($A36,environment93!$A$2:$AS$333,AH$2)</f>
        <v>#N/A</v>
      </c>
      <c r="AI36" s="46" t="e">
        <f>VLOOKUP($A36,environment93!$A$2:$AS$333,AI$2)</f>
        <v>#N/A</v>
      </c>
      <c r="AJ36" s="46" t="e">
        <f>VLOOKUP($A36,environment93!$A$2:$AS$333,AJ$2)</f>
        <v>#N/A</v>
      </c>
      <c r="AK36" s="46" t="e">
        <f>VLOOKUP($A36,environment93!$A$2:$AS$333,AK$2)</f>
        <v>#N/A</v>
      </c>
      <c r="AL36" s="46" t="e">
        <f>VLOOKUP($A36,environment93!$A$2:$AS$333,AL$2)</f>
        <v>#N/A</v>
      </c>
      <c r="AM36" s="46" t="e">
        <f>VLOOKUP($A36,environment93!$A$2:$AS$333,AM$2)</f>
        <v>#N/A</v>
      </c>
      <c r="AN36" s="46" t="e">
        <f>VLOOKUP($A36,environment93!$A$2:$AS$333,AN$2)</f>
        <v>#N/A</v>
      </c>
      <c r="AO36" s="46" t="e">
        <f>VLOOKUP($A36,environment93!$A$2:$AS$333,AO$2)</f>
        <v>#N/A</v>
      </c>
      <c r="AP36" s="46" t="e">
        <f>VLOOKUP($A36,environment93!$A$2:$AS$333,AP$2)</f>
        <v>#N/A</v>
      </c>
      <c r="AQ36" s="46" t="e">
        <f>VLOOKUP($A36,environment93!$A$2:$AS$333,AQ$2)</f>
        <v>#N/A</v>
      </c>
      <c r="AR36" s="46" t="e">
        <f>VLOOKUP($A36,environment93!$A$2:$AS$333,AR$2)</f>
        <v>#N/A</v>
      </c>
      <c r="AS36" s="46" t="e">
        <f>VLOOKUP($A36,environment93!$A$2:$AS$333,AS$2)</f>
        <v>#N/A</v>
      </c>
      <c r="AT36" s="46" t="e">
        <f>VLOOKUP($A36,environment93!$A$2:$AS$333,AT$2)</f>
        <v>#N/A</v>
      </c>
      <c r="AU36" s="46" t="e">
        <f>VLOOKUP($A36,environment93!$A$2:$AS$333,AU$2)</f>
        <v>#N/A</v>
      </c>
      <c r="AV36" s="46" t="e">
        <f>VLOOKUP($A36,environment93!$A$2:$AS$333,AV$2)</f>
        <v>#N/A</v>
      </c>
      <c r="AW36" s="46" t="e">
        <f>VLOOKUP($A36,environment93!$A$2:$AS$333,AW$2)</f>
        <v>#N/A</v>
      </c>
      <c r="AX36" s="46" t="e">
        <f>VLOOKUP($A36,environment93!$A$2:$AS$333,AX$2)</f>
        <v>#N/A</v>
      </c>
      <c r="AY36" s="46" t="e">
        <f>VLOOKUP($A36,environment93!$A$2:$AS$333,AY$2)</f>
        <v>#N/A</v>
      </c>
      <c r="AZ36" s="46" t="e">
        <f>VLOOKUP($A36,environment93!$A$2:$AS$333,AZ$2)</f>
        <v>#N/A</v>
      </c>
      <c r="BA36" s="46" t="e">
        <f>VLOOKUP($A36,environment93!$A$2:$AS$333,BA$2)</f>
        <v>#N/A</v>
      </c>
      <c r="BB36" s="46" t="e">
        <f>VLOOKUP($A36,environment93!$A$2:$AS$333,BB$2)</f>
        <v>#N/A</v>
      </c>
      <c r="BC36" s="46" t="e">
        <f>VLOOKUP($A36,environment93!$A$2:$AS$333,BC$2)</f>
        <v>#N/A</v>
      </c>
      <c r="BD36" s="46" t="e">
        <f>VLOOKUP($A36,environment93!$A$2:$AS$333,BD$2)</f>
        <v>#N/A</v>
      </c>
      <c r="BE36" s="46" t="e">
        <f>VLOOKUP($A36,environment93!$A$2:$AS$333,BE$2)</f>
        <v>#N/A</v>
      </c>
      <c r="BF36" s="46" t="e">
        <f>VLOOKUP($A36,environment93!$A$2:$AS$333,BF$2)</f>
        <v>#N/A</v>
      </c>
      <c r="BG36" s="46" t="e">
        <f>VLOOKUP($A36,environment93!$A$2:$AS$333,BG$2)</f>
        <v>#N/A</v>
      </c>
      <c r="BH36" s="46" t="e">
        <f>VLOOKUP($A36,environment93!$A$2:$AS$333,BH$2)</f>
        <v>#N/A</v>
      </c>
      <c r="BI36" s="46" t="e">
        <f>VLOOKUP($A36,environment93!$A$2:$AS$333,BI$2)</f>
        <v>#N/A</v>
      </c>
    </row>
    <row r="37" spans="1:61" x14ac:dyDescent="0.2">
      <c r="A37" s="40" t="s">
        <v>713</v>
      </c>
      <c r="B37" s="40" t="s">
        <v>80</v>
      </c>
      <c r="C37" s="40">
        <v>7</v>
      </c>
      <c r="D37" s="40">
        <v>3</v>
      </c>
      <c r="E37" s="40">
        <v>2</v>
      </c>
      <c r="F37" s="40">
        <v>2</v>
      </c>
      <c r="H37" s="41">
        <f t="shared" si="0"/>
        <v>1</v>
      </c>
      <c r="I37" s="40" t="s">
        <v>713</v>
      </c>
      <c r="J37" s="46">
        <f>VLOOKUP($A37,environment05!$A$2:$M$333,J$2)</f>
        <v>3.165</v>
      </c>
      <c r="K37" s="46">
        <f>VLOOKUP($A37,environment05!$A$2:$M$333,K$2)</f>
        <v>9.0796309127969455</v>
      </c>
      <c r="L37" s="46">
        <f>VLOOKUP($A37,environment05!$A$2:$M$333,L$2)</f>
        <v>17.964332318399304</v>
      </c>
      <c r="M37" s="46">
        <f>VLOOKUP($A37,environment05!$A$2:$M$333,M$2)</f>
        <v>1.5323388356720171</v>
      </c>
      <c r="N37" s="46">
        <f>VLOOKUP($A37,environment05!$A$2:$M$333,N$2)</f>
        <v>3.3952165011022015</v>
      </c>
      <c r="O37" s="46">
        <f>VLOOKUP($A37,environment05!$A$2:$M$333,O$2)</f>
        <v>2.214158592013483</v>
      </c>
      <c r="P37" s="46">
        <f>VLOOKUP($A37,environment05!$A$2:$M$333,P$2)</f>
        <v>0.17701984003862758</v>
      </c>
      <c r="Q37" s="46">
        <f>VLOOKUP($A37,environment05!$A$2:$M$333,Q$2)</f>
        <v>0.36068576107817873</v>
      </c>
      <c r="R37" s="46">
        <f>VLOOKUP($A37,environment05!$A$2:$M$333,R$2)</f>
        <v>18.149999999999999</v>
      </c>
      <c r="S37" s="46">
        <f>VLOOKUP($A37,environment05!$A$2:$M$333,S$2)</f>
        <v>12</v>
      </c>
      <c r="T37" s="46">
        <f>VLOOKUP($A37,environment05!$A$2:$M$333,T$2)</f>
        <v>0.5</v>
      </c>
      <c r="U37" s="46">
        <f>VLOOKUP($A37,environment93!$A$2:$AS$333,U$2)</f>
        <v>1</v>
      </c>
      <c r="V37" s="46">
        <f>VLOOKUP($A37,environment93!$A$2:$AS$333,V$2)</f>
        <v>16</v>
      </c>
      <c r="W37" s="46">
        <f>VLOOKUP($A37,environment93!$A$2:$AS$333,W$2)</f>
        <v>5</v>
      </c>
      <c r="X37" s="46">
        <f>VLOOKUP($A37,environment93!$A$2:$AS$333,X$2)</f>
        <v>3</v>
      </c>
      <c r="Y37" s="46">
        <f>VLOOKUP($A37,environment93!$A$2:$AS$333,Y$2)</f>
        <v>8</v>
      </c>
      <c r="Z37" s="46">
        <f>VLOOKUP($A37,environment93!$A$2:$AS$333,Z$2)</f>
        <v>11</v>
      </c>
      <c r="AA37" s="46">
        <f>VLOOKUP($A37,environment93!$A$2:$AS$333,AA$2)</f>
        <v>1</v>
      </c>
      <c r="AB37" s="46">
        <f>VLOOKUP($A37,environment93!$A$2:$AS$333,AB$2)</f>
        <v>0.13</v>
      </c>
      <c r="AC37" s="46">
        <f>VLOOKUP($A37,environment93!$A$2:$AS$333,AC$2)</f>
        <v>182.1</v>
      </c>
      <c r="AD37" s="46">
        <f>VLOOKUP($A37,environment93!$A$2:$AS$333,AD$2)</f>
        <v>1.4</v>
      </c>
      <c r="AE37" s="46">
        <f>VLOOKUP($A37,environment93!$A$2:$AS$333,AE$2)</f>
        <v>63</v>
      </c>
      <c r="AF37" s="46" t="str">
        <f>VLOOKUP($A37,environment93!$A$2:$AS$333,AF$2)</f>
        <v>quer.old</v>
      </c>
      <c r="AG37" s="46">
        <f>VLOOKUP($A37,environment93!$A$2:$AS$333,AG$2)</f>
        <v>5.24</v>
      </c>
      <c r="AH37" s="46">
        <f>VLOOKUP($A37,environment93!$A$2:$AS$333,AH$2)</f>
        <v>309.68</v>
      </c>
      <c r="AI37" s="46">
        <f>VLOOKUP($A37,environment93!$A$2:$AS$333,AI$2)</f>
        <v>17.5</v>
      </c>
      <c r="AJ37" s="46" t="str">
        <f>VLOOKUP($A37,environment93!$A$2:$AS$333,AJ$2)</f>
        <v>44S</v>
      </c>
      <c r="AK37" s="46">
        <f>VLOOKUP($A37,environment93!$A$2:$AS$333,AK$2)</f>
        <v>15</v>
      </c>
      <c r="AL37" s="46" t="str">
        <f>VLOOKUP($A37,environment93!$A$2:$AS$333,AL$2)</f>
        <v>S</v>
      </c>
      <c r="AM37" s="46">
        <f>VLOOKUP($A37,environment93!$A$2:$AS$333,AM$2)</f>
        <v>31.07</v>
      </c>
      <c r="AN37" s="46">
        <f>VLOOKUP($A37,environment93!$A$2:$AS$333,AN$2)</f>
        <v>7.92</v>
      </c>
      <c r="AO37" s="46">
        <f>VLOOKUP($A37,environment93!$A$2:$AS$333,AO$2)</f>
        <v>15.41</v>
      </c>
      <c r="AP37" s="46">
        <f>VLOOKUP($A37,environment93!$A$2:$AS$333,AP$2)</f>
        <v>0</v>
      </c>
      <c r="AQ37" s="46">
        <f>VLOOKUP($A37,environment93!$A$2:$AS$333,AQ$2)</f>
        <v>0</v>
      </c>
      <c r="AR37" s="46">
        <f>VLOOKUP($A37,environment93!$A$2:$AS$333,AR$2)</f>
        <v>0</v>
      </c>
      <c r="AS37" s="46">
        <f>VLOOKUP($A37,environment93!$A$2:$AS$333,AS$2)</f>
        <v>0</v>
      </c>
      <c r="AT37" s="46">
        <f>VLOOKUP($A37,environment93!$A$2:$AS$333,AT$2)</f>
        <v>0</v>
      </c>
      <c r="AU37" s="46">
        <f>VLOOKUP($A37,environment93!$A$2:$AS$333,AU$2)</f>
        <v>0</v>
      </c>
      <c r="AV37" s="46">
        <f>VLOOKUP($A37,environment93!$A$2:$AS$333,AV$2)</f>
        <v>76.67</v>
      </c>
      <c r="AW37" s="46">
        <f>VLOOKUP($A37,environment93!$A$2:$AS$333,AW$2)</f>
        <v>0</v>
      </c>
      <c r="AX37" s="46">
        <f>VLOOKUP($A37,environment93!$A$2:$AS$333,AX$2)</f>
        <v>0</v>
      </c>
      <c r="AY37" s="46">
        <f>VLOOKUP($A37,environment93!$A$2:$AS$333,AY$2)</f>
        <v>1500</v>
      </c>
      <c r="AZ37" s="46">
        <f>VLOOKUP($A37,environment93!$A$2:$AS$333,AZ$2)</f>
        <v>0</v>
      </c>
      <c r="BA37" s="46">
        <f>VLOOKUP($A37,environment93!$A$2:$AS$333,BA$2)</f>
        <v>1500</v>
      </c>
      <c r="BB37" s="46">
        <f>VLOOKUP($A37,environment93!$A$2:$AS$333,BB$2)</f>
        <v>0</v>
      </c>
      <c r="BC37" s="46">
        <f>VLOOKUP($A37,environment93!$A$2:$AS$333,BC$2)</f>
        <v>0</v>
      </c>
      <c r="BD37" s="46">
        <f>VLOOKUP($A37,environment93!$A$2:$AS$333,BD$2)</f>
        <v>18.059999999999999</v>
      </c>
      <c r="BE37" s="46">
        <f>VLOOKUP($A37,environment93!$A$2:$AS$333,BE$2)</f>
        <v>0</v>
      </c>
      <c r="BF37" s="46">
        <f>VLOOKUP($A37,environment93!$A$2:$AS$333,BF$2)</f>
        <v>18.059999999999999</v>
      </c>
      <c r="BG37" s="46">
        <f>VLOOKUP($A37,environment93!$A$2:$AS$333,BG$2)</f>
        <v>8</v>
      </c>
      <c r="BH37" s="46">
        <f>VLOOKUP($A37,environment93!$A$2:$AS$333,BH$2)</f>
        <v>0</v>
      </c>
      <c r="BI37" s="46">
        <f>VLOOKUP($A37,environment93!$A$2:$AS$333,BI$2)</f>
        <v>1</v>
      </c>
    </row>
    <row r="38" spans="1:61" x14ac:dyDescent="0.2">
      <c r="A38" s="40" t="s">
        <v>714</v>
      </c>
      <c r="B38" s="40" t="s">
        <v>82</v>
      </c>
      <c r="C38" s="40">
        <v>7</v>
      </c>
      <c r="D38" s="40">
        <v>3</v>
      </c>
      <c r="E38" s="40">
        <v>2</v>
      </c>
      <c r="F38" s="40">
        <v>2</v>
      </c>
      <c r="H38" s="41">
        <f t="shared" si="0"/>
        <v>1</v>
      </c>
      <c r="I38" s="40" t="s">
        <v>714</v>
      </c>
      <c r="J38" s="46">
        <f>VLOOKUP($A38,environment05!$A$2:$M$333,J$2)</f>
        <v>4.51</v>
      </c>
      <c r="K38" s="46">
        <f>VLOOKUP($A38,environment05!$A$2:$M$333,K$2)</f>
        <v>16.411203499604252</v>
      </c>
      <c r="L38" s="46">
        <f>VLOOKUP($A38,environment05!$A$2:$M$333,L$2)</f>
        <v>22.05306655067421</v>
      </c>
      <c r="M38" s="46">
        <f>VLOOKUP($A38,environment05!$A$2:$M$333,M$2)</f>
        <v>4.4240671570101853</v>
      </c>
      <c r="N38" s="46">
        <f>VLOOKUP($A38,environment05!$A$2:$M$333,N$2)</f>
        <v>4.2241188655719988</v>
      </c>
      <c r="O38" s="46">
        <f>VLOOKUP($A38,environment05!$A$2:$M$333,O$2)</f>
        <v>2.9455579241877374</v>
      </c>
      <c r="P38" s="46">
        <f>VLOOKUP($A38,environment05!$A$2:$M$333,P$2)</f>
        <v>0.27094143931196324</v>
      </c>
      <c r="Q38" s="46">
        <f>VLOOKUP($A38,environment05!$A$2:$M$333,Q$2)</f>
        <v>0.47630722494108246</v>
      </c>
      <c r="R38" s="46">
        <f>VLOOKUP($A38,environment05!$A$2:$M$333,R$2)</f>
        <v>10.95</v>
      </c>
      <c r="S38" s="46">
        <f>VLOOKUP($A38,environment05!$A$2:$M$333,S$2)</f>
        <v>1</v>
      </c>
      <c r="T38" s="46">
        <f>VLOOKUP($A38,environment05!$A$2:$M$333,T$2)</f>
        <v>1.5</v>
      </c>
      <c r="U38" s="46">
        <f>VLOOKUP($A38,environment93!$A$2:$AS$333,U$2)</f>
        <v>4</v>
      </c>
      <c r="V38" s="46">
        <f>VLOOKUP($A38,environment93!$A$2:$AS$333,V$2)</f>
        <v>16</v>
      </c>
      <c r="W38" s="46">
        <f>VLOOKUP($A38,environment93!$A$2:$AS$333,W$2)</f>
        <v>7</v>
      </c>
      <c r="X38" s="46">
        <f>VLOOKUP($A38,environment93!$A$2:$AS$333,X$2)</f>
        <v>3</v>
      </c>
      <c r="Y38" s="46">
        <f>VLOOKUP($A38,environment93!$A$2:$AS$333,Y$2)</f>
        <v>6</v>
      </c>
      <c r="Z38" s="46">
        <f>VLOOKUP($A38,environment93!$A$2:$AS$333,Z$2)</f>
        <v>6</v>
      </c>
      <c r="AA38" s="46">
        <f>VLOOKUP($A38,environment93!$A$2:$AS$333,AA$2)</f>
        <v>3</v>
      </c>
      <c r="AB38" s="46">
        <f>VLOOKUP($A38,environment93!$A$2:$AS$333,AB$2)</f>
        <v>0.67</v>
      </c>
      <c r="AC38" s="46">
        <f>VLOOKUP($A38,environment93!$A$2:$AS$333,AC$2)</f>
        <v>477.5</v>
      </c>
      <c r="AD38" s="46">
        <f>VLOOKUP($A38,environment93!$A$2:$AS$333,AD$2)</f>
        <v>1.6</v>
      </c>
      <c r="AE38" s="46">
        <f>VLOOKUP($A38,environment93!$A$2:$AS$333,AE$2)</f>
        <v>4</v>
      </c>
      <c r="AF38" s="46" t="str">
        <f>VLOOKUP($A38,environment93!$A$2:$AS$333,AF$2)</f>
        <v>open</v>
      </c>
      <c r="AG38" s="46">
        <f>VLOOKUP($A38,environment93!$A$2:$AS$333,AG$2)</f>
        <v>5.56</v>
      </c>
      <c r="AH38" s="46">
        <f>VLOOKUP($A38,environment93!$A$2:$AS$333,AH$2)</f>
        <v>318.38</v>
      </c>
      <c r="AI38" s="46">
        <f>VLOOKUP($A38,environment93!$A$2:$AS$333,AI$2)</f>
        <v>15</v>
      </c>
      <c r="AJ38" s="46" t="str">
        <f>VLOOKUP($A38,environment93!$A$2:$AS$333,AJ$2)</f>
        <v>44S</v>
      </c>
      <c r="AK38" s="46">
        <f>VLOOKUP($A38,environment93!$A$2:$AS$333,AK$2)</f>
        <v>15</v>
      </c>
      <c r="AL38" s="46" t="str">
        <f>VLOOKUP($A38,environment93!$A$2:$AS$333,AL$2)</f>
        <v>S</v>
      </c>
      <c r="AM38" s="46">
        <f>VLOOKUP($A38,environment93!$A$2:$AS$333,AM$2)</f>
        <v>21.43</v>
      </c>
      <c r="AN38" s="46">
        <f>VLOOKUP($A38,environment93!$A$2:$AS$333,AN$2)</f>
        <v>79.459999999999994</v>
      </c>
      <c r="AO38" s="46">
        <f>VLOOKUP($A38,environment93!$A$2:$AS$333,AO$2)</f>
        <v>0</v>
      </c>
      <c r="AP38" s="46">
        <f>VLOOKUP($A38,environment93!$A$2:$AS$333,AP$2)</f>
        <v>0</v>
      </c>
      <c r="AQ38" s="46">
        <f>VLOOKUP($A38,environment93!$A$2:$AS$333,AQ$2)</f>
        <v>14.37</v>
      </c>
      <c r="AR38" s="46">
        <f>VLOOKUP($A38,environment93!$A$2:$AS$333,AR$2)</f>
        <v>0</v>
      </c>
      <c r="AS38" s="46">
        <f>VLOOKUP($A38,environment93!$A$2:$AS$333,AS$2)</f>
        <v>0</v>
      </c>
      <c r="AT38" s="46">
        <f>VLOOKUP($A38,environment93!$A$2:$AS$333,AT$2)</f>
        <v>0</v>
      </c>
      <c r="AU38" s="46">
        <f>VLOOKUP($A38,environment93!$A$2:$AS$333,AU$2)</f>
        <v>0</v>
      </c>
      <c r="AV38" s="46">
        <f>VLOOKUP($A38,environment93!$A$2:$AS$333,AV$2)</f>
        <v>6.17</v>
      </c>
      <c r="AW38" s="46">
        <f>VLOOKUP($A38,environment93!$A$2:$AS$333,AW$2)</f>
        <v>0</v>
      </c>
      <c r="AX38" s="46">
        <f>VLOOKUP($A38,environment93!$A$2:$AS$333,AX$2)</f>
        <v>0</v>
      </c>
      <c r="AY38" s="46">
        <f>VLOOKUP($A38,environment93!$A$2:$AS$333,AY$2)</f>
        <v>0</v>
      </c>
      <c r="AZ38" s="46">
        <f>VLOOKUP($A38,environment93!$A$2:$AS$333,AZ$2)</f>
        <v>0</v>
      </c>
      <c r="BA38" s="46">
        <f>VLOOKUP($A38,environment93!$A$2:$AS$333,BA$2)</f>
        <v>0</v>
      </c>
      <c r="BB38" s="46">
        <f>VLOOKUP($A38,environment93!$A$2:$AS$333,BB$2)</f>
        <v>0</v>
      </c>
      <c r="BC38" s="46">
        <f>VLOOKUP($A38,environment93!$A$2:$AS$333,BC$2)</f>
        <v>0</v>
      </c>
      <c r="BD38" s="46">
        <f>VLOOKUP($A38,environment93!$A$2:$AS$333,BD$2)</f>
        <v>0</v>
      </c>
      <c r="BE38" s="46">
        <f>VLOOKUP($A38,environment93!$A$2:$AS$333,BE$2)</f>
        <v>0</v>
      </c>
      <c r="BF38" s="46">
        <f>VLOOKUP($A38,environment93!$A$2:$AS$333,BF$2)</f>
        <v>0</v>
      </c>
      <c r="BG38" s="46">
        <f>VLOOKUP($A38,environment93!$A$2:$AS$333,BG$2)</f>
        <v>0</v>
      </c>
      <c r="BH38" s="46">
        <f>VLOOKUP($A38,environment93!$A$2:$AS$333,BH$2)</f>
        <v>0</v>
      </c>
      <c r="BI38" s="46">
        <f>VLOOKUP($A38,environment93!$A$2:$AS$333,BI$2)</f>
        <v>1.5</v>
      </c>
    </row>
    <row r="39" spans="1:61" x14ac:dyDescent="0.2">
      <c r="A39" s="40" t="s">
        <v>715</v>
      </c>
      <c r="B39" s="40" t="s">
        <v>84</v>
      </c>
      <c r="C39" s="40">
        <v>7</v>
      </c>
      <c r="D39" s="40">
        <v>3</v>
      </c>
      <c r="E39" s="40">
        <v>2</v>
      </c>
      <c r="F39" s="40">
        <v>2</v>
      </c>
      <c r="H39" s="41">
        <f t="shared" si="0"/>
        <v>1</v>
      </c>
      <c r="I39" s="40" t="s">
        <v>715</v>
      </c>
      <c r="J39" s="46">
        <f>VLOOKUP($A39,environment05!$A$2:$M$333,J$2)</f>
        <v>3.04</v>
      </c>
      <c r="K39" s="46">
        <f>VLOOKUP($A39,environment05!$A$2:$M$333,K$2)</f>
        <v>16.081201936171411</v>
      </c>
      <c r="L39" s="46">
        <f>VLOOKUP($A39,environment05!$A$2:$M$333,L$2)</f>
        <v>32.840365376250546</v>
      </c>
      <c r="M39" s="46">
        <f>VLOOKUP($A39,environment05!$A$2:$M$333,M$2)</f>
        <v>1.5648146750389975</v>
      </c>
      <c r="N39" s="46">
        <f>VLOOKUP($A39,environment05!$A$2:$M$333,N$2)</f>
        <v>2.3191328013189665</v>
      </c>
      <c r="O39" s="46">
        <f>VLOOKUP($A39,environment05!$A$2:$M$333,O$2)</f>
        <v>1.2186971781344909</v>
      </c>
      <c r="P39" s="46">
        <f>VLOOKUP($A39,environment05!$A$2:$M$333,P$2)</f>
        <v>0.15181721184408015</v>
      </c>
      <c r="Q39" s="46">
        <f>VLOOKUP($A39,environment05!$A$2:$M$333,Q$2)</f>
        <v>0.46745710752279962</v>
      </c>
      <c r="R39" s="46">
        <f>VLOOKUP($A39,environment05!$A$2:$M$333,R$2)</f>
        <v>19.55</v>
      </c>
      <c r="S39" s="46">
        <f>VLOOKUP($A39,environment05!$A$2:$M$333,S$2)</f>
        <v>3</v>
      </c>
      <c r="T39" s="46">
        <f>VLOOKUP($A39,environment05!$A$2:$M$333,T$2)</f>
        <v>2</v>
      </c>
      <c r="U39" s="46">
        <f>VLOOKUP($A39,environment93!$A$2:$AS$333,U$2)</f>
        <v>5</v>
      </c>
      <c r="V39" s="46">
        <f>VLOOKUP($A39,environment93!$A$2:$AS$333,V$2)</f>
        <v>13</v>
      </c>
      <c r="W39" s="46">
        <f>VLOOKUP($A39,environment93!$A$2:$AS$333,W$2)</f>
        <v>5</v>
      </c>
      <c r="X39" s="46">
        <f>VLOOKUP($A39,environment93!$A$2:$AS$333,X$2)</f>
        <v>2</v>
      </c>
      <c r="Y39" s="46">
        <f>VLOOKUP($A39,environment93!$A$2:$AS$333,Y$2)</f>
        <v>6</v>
      </c>
      <c r="Z39" s="46">
        <f>VLOOKUP($A39,environment93!$A$2:$AS$333,Z$2)</f>
        <v>6</v>
      </c>
      <c r="AA39" s="46">
        <f>VLOOKUP($A39,environment93!$A$2:$AS$333,AA$2)</f>
        <v>1</v>
      </c>
      <c r="AB39" s="46">
        <f>VLOOKUP($A39,environment93!$A$2:$AS$333,AB$2)</f>
        <v>2.78</v>
      </c>
      <c r="AC39" s="46">
        <f>VLOOKUP($A39,environment93!$A$2:$AS$333,AC$2)</f>
        <v>914.8</v>
      </c>
      <c r="AD39" s="46">
        <f>VLOOKUP($A39,environment93!$A$2:$AS$333,AD$2)</f>
        <v>1.5</v>
      </c>
      <c r="AE39" s="46">
        <f>VLOOKUP($A39,environment93!$A$2:$AS$333,AE$2)</f>
        <v>12</v>
      </c>
      <c r="AF39" s="46" t="str">
        <f>VLOOKUP($A39,environment93!$A$2:$AS$333,AF$2)</f>
        <v>coni.med</v>
      </c>
      <c r="AG39" s="46">
        <f>VLOOKUP($A39,environment93!$A$2:$AS$333,AG$2)</f>
        <v>6.21</v>
      </c>
      <c r="AH39" s="46">
        <f>VLOOKUP($A39,environment93!$A$2:$AS$333,AH$2)</f>
        <v>226.43</v>
      </c>
      <c r="AI39" s="46">
        <f>VLOOKUP($A39,environment93!$A$2:$AS$333,AI$2)</f>
        <v>15</v>
      </c>
      <c r="AJ39" s="46" t="str">
        <f>VLOOKUP($A39,environment93!$A$2:$AS$333,AJ$2)</f>
        <v>43</v>
      </c>
      <c r="AK39" s="46">
        <f>VLOOKUP($A39,environment93!$A$2:$AS$333,AK$2)</f>
        <v>5</v>
      </c>
      <c r="AL39" s="46">
        <f>VLOOKUP($A39,environment93!$A$2:$AS$333,AL$2)</f>
        <v>0</v>
      </c>
      <c r="AM39" s="46">
        <f>VLOOKUP($A39,environment93!$A$2:$AS$333,AM$2)</f>
        <v>21.43</v>
      </c>
      <c r="AN39" s="46">
        <f>VLOOKUP($A39,environment93!$A$2:$AS$333,AN$2)</f>
        <v>7.32</v>
      </c>
      <c r="AO39" s="46">
        <f>VLOOKUP($A39,environment93!$A$2:$AS$333,AO$2)</f>
        <v>3.87</v>
      </c>
      <c r="AP39" s="46">
        <f>VLOOKUP($A39,environment93!$A$2:$AS$333,AP$2)</f>
        <v>0</v>
      </c>
      <c r="AQ39" s="46">
        <f>VLOOKUP($A39,environment93!$A$2:$AS$333,AQ$2)</f>
        <v>88.81</v>
      </c>
      <c r="AR39" s="46">
        <f>VLOOKUP($A39,environment93!$A$2:$AS$333,AR$2)</f>
        <v>0</v>
      </c>
      <c r="AS39" s="46">
        <f>VLOOKUP($A39,environment93!$A$2:$AS$333,AS$2)</f>
        <v>0</v>
      </c>
      <c r="AT39" s="46">
        <f>VLOOKUP($A39,environment93!$A$2:$AS$333,AT$2)</f>
        <v>0</v>
      </c>
      <c r="AU39" s="46">
        <f>VLOOKUP($A39,environment93!$A$2:$AS$333,AU$2)</f>
        <v>0</v>
      </c>
      <c r="AV39" s="46">
        <f>VLOOKUP($A39,environment93!$A$2:$AS$333,AV$2)</f>
        <v>0</v>
      </c>
      <c r="AW39" s="46">
        <f>VLOOKUP($A39,environment93!$A$2:$AS$333,AW$2)</f>
        <v>575</v>
      </c>
      <c r="AX39" s="46">
        <f>VLOOKUP($A39,environment93!$A$2:$AS$333,AX$2)</f>
        <v>1950</v>
      </c>
      <c r="AY39" s="46">
        <f>VLOOKUP($A39,environment93!$A$2:$AS$333,AY$2)</f>
        <v>0</v>
      </c>
      <c r="AZ39" s="46">
        <f>VLOOKUP($A39,environment93!$A$2:$AS$333,AZ$2)</f>
        <v>0</v>
      </c>
      <c r="BA39" s="46">
        <f>VLOOKUP($A39,environment93!$A$2:$AS$333,BA$2)</f>
        <v>2525</v>
      </c>
      <c r="BB39" s="46">
        <f>VLOOKUP($A39,environment93!$A$2:$AS$333,BB$2)</f>
        <v>4.1500000000000004</v>
      </c>
      <c r="BC39" s="46">
        <f>VLOOKUP($A39,environment93!$A$2:$AS$333,BC$2)</f>
        <v>4.25</v>
      </c>
      <c r="BD39" s="46">
        <f>VLOOKUP($A39,environment93!$A$2:$AS$333,BD$2)</f>
        <v>0</v>
      </c>
      <c r="BE39" s="46">
        <f>VLOOKUP($A39,environment93!$A$2:$AS$333,BE$2)</f>
        <v>0</v>
      </c>
      <c r="BF39" s="46">
        <f>VLOOKUP($A39,environment93!$A$2:$AS$333,BF$2)</f>
        <v>8.4</v>
      </c>
      <c r="BG39" s="46">
        <f>VLOOKUP($A39,environment93!$A$2:$AS$333,BG$2)</f>
        <v>0</v>
      </c>
      <c r="BH39" s="46">
        <f>VLOOKUP($A39,environment93!$A$2:$AS$333,BH$2)</f>
        <v>0</v>
      </c>
      <c r="BI39" s="46">
        <f>VLOOKUP($A39,environment93!$A$2:$AS$333,BI$2)</f>
        <v>1</v>
      </c>
    </row>
    <row r="40" spans="1:61" x14ac:dyDescent="0.2">
      <c r="A40" s="40" t="s">
        <v>716</v>
      </c>
      <c r="B40" s="40" t="s">
        <v>86</v>
      </c>
      <c r="C40" s="40">
        <v>6</v>
      </c>
      <c r="D40" s="40">
        <v>3</v>
      </c>
      <c r="E40" s="40">
        <v>2</v>
      </c>
      <c r="F40" s="40">
        <v>1</v>
      </c>
      <c r="H40" s="41">
        <f t="shared" si="0"/>
        <v>1</v>
      </c>
      <c r="I40" s="40" t="s">
        <v>716</v>
      </c>
      <c r="J40" s="46">
        <f>VLOOKUP($A40,environment05!$A$2:$M$333,J$2)</f>
        <v>2.9249999999999998</v>
      </c>
      <c r="K40" s="46">
        <f>VLOOKUP($A40,environment05!$A$2:$M$333,K$2)</f>
        <v>5.8341783440449024</v>
      </c>
      <c r="L40" s="46">
        <f>VLOOKUP($A40,environment05!$A$2:$M$333,L$2)</f>
        <v>11.831230969986953</v>
      </c>
      <c r="M40" s="46">
        <f>VLOOKUP($A40,environment05!$A$2:$M$333,M$2)</f>
        <v>1.3392611793292197</v>
      </c>
      <c r="N40" s="46">
        <f>VLOOKUP($A40,environment05!$A$2:$M$333,N$2)</f>
        <v>2.3923611084852712</v>
      </c>
      <c r="O40" s="46">
        <f>VLOOKUP($A40,environment05!$A$2:$M$333,O$2)</f>
        <v>1.8484148712300956</v>
      </c>
      <c r="P40" s="46">
        <f>VLOOKUP($A40,environment05!$A$2:$M$333,P$2)</f>
        <v>0.14834178982285032</v>
      </c>
      <c r="Q40" s="46">
        <f>VLOOKUP($A40,environment05!$A$2:$M$333,Q$2)</f>
        <v>0.25698500360469745</v>
      </c>
      <c r="R40" s="46">
        <f>VLOOKUP($A40,environment05!$A$2:$M$333,R$2)</f>
        <v>6.45</v>
      </c>
      <c r="S40" s="46">
        <f>VLOOKUP($A40,environment05!$A$2:$M$333,S$2)</f>
        <v>7</v>
      </c>
      <c r="T40" s="46">
        <f>VLOOKUP($A40,environment05!$A$2:$M$333,T$2)</f>
        <v>7</v>
      </c>
      <c r="U40" s="46">
        <f>VLOOKUP($A40,environment93!$A$2:$AS$333,U$2)</f>
        <v>2</v>
      </c>
      <c r="V40" s="46">
        <f>VLOOKUP($A40,environment93!$A$2:$AS$333,V$2)</f>
        <v>8</v>
      </c>
      <c r="W40" s="46">
        <f>VLOOKUP($A40,environment93!$A$2:$AS$333,W$2)</f>
        <v>7</v>
      </c>
      <c r="X40" s="46">
        <f>VLOOKUP($A40,environment93!$A$2:$AS$333,X$2)</f>
        <v>0</v>
      </c>
      <c r="Y40" s="46">
        <f>VLOOKUP($A40,environment93!$A$2:$AS$333,Y$2)</f>
        <v>1</v>
      </c>
      <c r="Z40" s="46">
        <f>VLOOKUP($A40,environment93!$A$2:$AS$333,Z$2)</f>
        <v>8</v>
      </c>
      <c r="AA40" s="46">
        <f>VLOOKUP($A40,environment93!$A$2:$AS$333,AA$2)</f>
        <v>1</v>
      </c>
      <c r="AB40" s="46">
        <f>VLOOKUP($A40,environment93!$A$2:$AS$333,AB$2)</f>
        <v>1.18</v>
      </c>
      <c r="AC40" s="46">
        <f>VLOOKUP($A40,environment93!$A$2:$AS$333,AC$2)</f>
        <v>516.70000000000005</v>
      </c>
      <c r="AD40" s="46">
        <f>VLOOKUP($A40,environment93!$A$2:$AS$333,AD$2)</f>
        <v>1.3</v>
      </c>
      <c r="AE40" s="46">
        <f>VLOOKUP($A40,environment93!$A$2:$AS$333,AE$2)</f>
        <v>40</v>
      </c>
      <c r="AF40" s="46" t="str">
        <f>VLOOKUP($A40,environment93!$A$2:$AS$333,AF$2)</f>
        <v>quer.old</v>
      </c>
      <c r="AG40" s="46">
        <f>VLOOKUP($A40,environment93!$A$2:$AS$333,AG$2)</f>
        <v>4.53</v>
      </c>
      <c r="AH40" s="46">
        <f>VLOOKUP($A40,environment93!$A$2:$AS$333,AH$2)</f>
        <v>198.3</v>
      </c>
      <c r="AI40" s="46">
        <f>VLOOKUP($A40,environment93!$A$2:$AS$333,AI$2)</f>
        <v>15</v>
      </c>
      <c r="AJ40" s="46" t="str">
        <f>VLOOKUP($A40,environment93!$A$2:$AS$333,AJ$2)</f>
        <v>43</v>
      </c>
      <c r="AK40" s="46">
        <f>VLOOKUP($A40,environment93!$A$2:$AS$333,AK$2)</f>
        <v>5</v>
      </c>
      <c r="AL40" s="46">
        <f>VLOOKUP($A40,environment93!$A$2:$AS$333,AL$2)</f>
        <v>0</v>
      </c>
      <c r="AM40" s="46">
        <f>VLOOKUP($A40,environment93!$A$2:$AS$333,AM$2)</f>
        <v>7.14</v>
      </c>
      <c r="AN40" s="46">
        <f>VLOOKUP($A40,environment93!$A$2:$AS$333,AN$2)</f>
        <v>10.7</v>
      </c>
      <c r="AO40" s="46">
        <f>VLOOKUP($A40,environment93!$A$2:$AS$333,AO$2)</f>
        <v>0</v>
      </c>
      <c r="AP40" s="46">
        <f>VLOOKUP($A40,environment93!$A$2:$AS$333,AP$2)</f>
        <v>0</v>
      </c>
      <c r="AQ40" s="46">
        <f>VLOOKUP($A40,environment93!$A$2:$AS$333,AQ$2)</f>
        <v>0</v>
      </c>
      <c r="AR40" s="46">
        <f>VLOOKUP($A40,environment93!$A$2:$AS$333,AR$2)</f>
        <v>0</v>
      </c>
      <c r="AS40" s="46">
        <f>VLOOKUP($A40,environment93!$A$2:$AS$333,AS$2)</f>
        <v>0</v>
      </c>
      <c r="AT40" s="46">
        <f>VLOOKUP($A40,environment93!$A$2:$AS$333,AT$2)</f>
        <v>0</v>
      </c>
      <c r="AU40" s="46">
        <f>VLOOKUP($A40,environment93!$A$2:$AS$333,AU$2)</f>
        <v>0</v>
      </c>
      <c r="AV40" s="46">
        <f>VLOOKUP($A40,environment93!$A$2:$AS$333,AV$2)</f>
        <v>89.3</v>
      </c>
      <c r="AW40" s="46">
        <f>VLOOKUP($A40,environment93!$A$2:$AS$333,AW$2)</f>
        <v>0</v>
      </c>
      <c r="AX40" s="46">
        <f>VLOOKUP($A40,environment93!$A$2:$AS$333,AX$2)</f>
        <v>75</v>
      </c>
      <c r="AY40" s="46">
        <f>VLOOKUP($A40,environment93!$A$2:$AS$333,AY$2)</f>
        <v>350</v>
      </c>
      <c r="AZ40" s="46">
        <f>VLOOKUP($A40,environment93!$A$2:$AS$333,AZ$2)</f>
        <v>25</v>
      </c>
      <c r="BA40" s="46">
        <f>VLOOKUP($A40,environment93!$A$2:$AS$333,BA$2)</f>
        <v>450</v>
      </c>
      <c r="BB40" s="46">
        <f>VLOOKUP($A40,environment93!$A$2:$AS$333,BB$2)</f>
        <v>0</v>
      </c>
      <c r="BC40" s="46">
        <f>VLOOKUP($A40,environment93!$A$2:$AS$333,BC$2)</f>
        <v>0.57999999999999996</v>
      </c>
      <c r="BD40" s="46">
        <f>VLOOKUP($A40,environment93!$A$2:$AS$333,BD$2)</f>
        <v>21.01</v>
      </c>
      <c r="BE40" s="46">
        <f>VLOOKUP($A40,environment93!$A$2:$AS$333,BE$2)</f>
        <v>0.64</v>
      </c>
      <c r="BF40" s="46">
        <f>VLOOKUP($A40,environment93!$A$2:$AS$333,BF$2)</f>
        <v>22.23</v>
      </c>
      <c r="BG40" s="46">
        <f>VLOOKUP($A40,environment93!$A$2:$AS$333,BG$2)</f>
        <v>14</v>
      </c>
      <c r="BH40" s="46">
        <f>VLOOKUP($A40,environment93!$A$2:$AS$333,BH$2)</f>
        <v>0</v>
      </c>
      <c r="BI40" s="46">
        <f>VLOOKUP($A40,environment93!$A$2:$AS$333,BI$2)</f>
        <v>1</v>
      </c>
    </row>
    <row r="41" spans="1:61" x14ac:dyDescent="0.2">
      <c r="A41" s="40" t="s">
        <v>717</v>
      </c>
      <c r="B41" s="40" t="s">
        <v>88</v>
      </c>
      <c r="C41" s="40">
        <v>4</v>
      </c>
      <c r="D41" s="40">
        <v>1</v>
      </c>
      <c r="E41" s="40">
        <v>1</v>
      </c>
      <c r="F41" s="40">
        <v>2</v>
      </c>
      <c r="H41" s="41">
        <f t="shared" si="0"/>
        <v>0</v>
      </c>
      <c r="I41" s="40" t="s">
        <v>717</v>
      </c>
      <c r="J41" s="46">
        <f>VLOOKUP($A41,environment05!$A$2:$M$333,J$2)</f>
        <v>0</v>
      </c>
      <c r="K41" s="46">
        <f>VLOOKUP($A41,environment05!$A$2:$M$333,K$2)</f>
        <v>0</v>
      </c>
      <c r="L41" s="46">
        <f>VLOOKUP($A41,environment05!$A$2:$M$333,L$2)</f>
        <v>0</v>
      </c>
      <c r="M41" s="46">
        <f>VLOOKUP($A41,environment05!$A$2:$M$333,M$2)</f>
        <v>0</v>
      </c>
      <c r="N41" s="46">
        <f>VLOOKUP($A41,environment05!$A$2:$M$333,N$2)</f>
        <v>0</v>
      </c>
      <c r="O41" s="46">
        <f>VLOOKUP($A41,environment05!$A$2:$M$333,O$2)</f>
        <v>0</v>
      </c>
      <c r="P41" s="46">
        <f>VLOOKUP($A41,environment05!$A$2:$M$333,P$2)</f>
        <v>0</v>
      </c>
      <c r="Q41" s="46">
        <f>VLOOKUP($A41,environment05!$A$2:$M$333,Q$2)</f>
        <v>0</v>
      </c>
      <c r="R41" s="46">
        <f>VLOOKUP($A41,environment05!$A$2:$M$333,R$2)</f>
        <v>0</v>
      </c>
      <c r="S41" s="46">
        <f>VLOOKUP($A41,environment05!$A$2:$M$333,S$2)</f>
        <v>0</v>
      </c>
      <c r="T41" s="46">
        <f>VLOOKUP($A41,environment05!$A$2:$M$333,T$2)</f>
        <v>0</v>
      </c>
      <c r="U41" s="46">
        <f>VLOOKUP($A41,environment93!$A$2:$AS$333,U$2)</f>
        <v>2</v>
      </c>
      <c r="V41" s="46">
        <f>VLOOKUP($A41,environment93!$A$2:$AS$333,V$2)</f>
        <v>0</v>
      </c>
      <c r="W41" s="46">
        <f>VLOOKUP($A41,environment93!$A$2:$AS$333,W$2)</f>
        <v>0</v>
      </c>
      <c r="X41" s="46">
        <f>VLOOKUP($A41,environment93!$A$2:$AS$333,X$2)</f>
        <v>0</v>
      </c>
      <c r="Y41" s="46">
        <f>VLOOKUP($A41,environment93!$A$2:$AS$333,Y$2)</f>
        <v>0</v>
      </c>
      <c r="Z41" s="46">
        <f>VLOOKUP($A41,environment93!$A$2:$AS$333,Z$2)</f>
        <v>4</v>
      </c>
      <c r="AA41" s="46">
        <f>VLOOKUP($A41,environment93!$A$2:$AS$333,AA$2)</f>
        <v>2</v>
      </c>
      <c r="AB41" s="46">
        <f>VLOOKUP($A41,environment93!$A$2:$AS$333,AB$2)</f>
        <v>3.09</v>
      </c>
      <c r="AC41" s="46">
        <f>VLOOKUP($A41,environment93!$A$2:$AS$333,AC$2)</f>
        <v>1030</v>
      </c>
      <c r="AD41" s="46">
        <f>VLOOKUP($A41,environment93!$A$2:$AS$333,AD$2)</f>
        <v>1.7</v>
      </c>
      <c r="AE41" s="46">
        <f>VLOOKUP($A41,environment93!$A$2:$AS$333,AE$2)</f>
        <v>7</v>
      </c>
      <c r="AF41" s="46" t="str">
        <f>VLOOKUP($A41,environment93!$A$2:$AS$333,AF$2)</f>
        <v>open</v>
      </c>
      <c r="AG41" s="46">
        <f>VLOOKUP($A41,environment93!$A$2:$AS$333,AG$2)</f>
        <v>0</v>
      </c>
      <c r="AH41" s="46">
        <f>VLOOKUP($A41,environment93!$A$2:$AS$333,AH$2)</f>
        <v>-1</v>
      </c>
      <c r="AI41" s="46">
        <f>VLOOKUP($A41,environment93!$A$2:$AS$333,AI$2)</f>
        <v>17.5</v>
      </c>
      <c r="AJ41" s="46" t="str">
        <f>VLOOKUP($A41,environment93!$A$2:$AS$333,AJ$2)</f>
        <v>44SI</v>
      </c>
      <c r="AK41" s="46">
        <f>VLOOKUP($A41,environment93!$A$2:$AS$333,AK$2)</f>
        <v>30</v>
      </c>
      <c r="AL41" s="46" t="str">
        <f>VLOOKUP($A41,environment93!$A$2:$AS$333,AL$2)</f>
        <v>SI</v>
      </c>
      <c r="AM41" s="46">
        <f>VLOOKUP($A41,environment93!$A$2:$AS$333,AM$2)</f>
        <v>0</v>
      </c>
      <c r="AN41" s="46">
        <f>VLOOKUP($A41,environment93!$A$2:$AS$333,AN$2)</f>
        <v>100</v>
      </c>
      <c r="AO41" s="46">
        <f>VLOOKUP($A41,environment93!$A$2:$AS$333,AO$2)</f>
        <v>0</v>
      </c>
      <c r="AP41" s="46">
        <f>VLOOKUP($A41,environment93!$A$2:$AS$333,AP$2)</f>
        <v>0</v>
      </c>
      <c r="AQ41" s="46">
        <f>VLOOKUP($A41,environment93!$A$2:$AS$333,AQ$2)</f>
        <v>0</v>
      </c>
      <c r="AR41" s="46">
        <f>VLOOKUP($A41,environment93!$A$2:$AS$333,AR$2)</f>
        <v>0</v>
      </c>
      <c r="AS41" s="46">
        <f>VLOOKUP($A41,environment93!$A$2:$AS$333,AS$2)</f>
        <v>0</v>
      </c>
      <c r="AT41" s="46">
        <f>VLOOKUP($A41,environment93!$A$2:$AS$333,AT$2)</f>
        <v>0</v>
      </c>
      <c r="AU41" s="46">
        <f>VLOOKUP($A41,environment93!$A$2:$AS$333,AU$2)</f>
        <v>0</v>
      </c>
      <c r="AV41" s="46">
        <f>VLOOKUP($A41,environment93!$A$2:$AS$333,AV$2)</f>
        <v>0</v>
      </c>
      <c r="AW41" s="46">
        <f>VLOOKUP($A41,environment93!$A$2:$AS$333,AW$2)</f>
        <v>2300</v>
      </c>
      <c r="AX41" s="46">
        <f>VLOOKUP($A41,environment93!$A$2:$AS$333,AX$2)</f>
        <v>0</v>
      </c>
      <c r="AY41" s="46">
        <f>VLOOKUP($A41,environment93!$A$2:$AS$333,AY$2)</f>
        <v>0</v>
      </c>
      <c r="AZ41" s="46">
        <f>VLOOKUP($A41,environment93!$A$2:$AS$333,AZ$2)</f>
        <v>0</v>
      </c>
      <c r="BA41" s="46">
        <f>VLOOKUP($A41,environment93!$A$2:$AS$333,BA$2)</f>
        <v>2300</v>
      </c>
      <c r="BB41" s="46">
        <f>VLOOKUP($A41,environment93!$A$2:$AS$333,BB$2)</f>
        <v>1.85</v>
      </c>
      <c r="BC41" s="46">
        <f>VLOOKUP($A41,environment93!$A$2:$AS$333,BC$2)</f>
        <v>0</v>
      </c>
      <c r="BD41" s="46">
        <f>VLOOKUP($A41,environment93!$A$2:$AS$333,BD$2)</f>
        <v>0</v>
      </c>
      <c r="BE41" s="46">
        <f>VLOOKUP($A41,environment93!$A$2:$AS$333,BE$2)</f>
        <v>0</v>
      </c>
      <c r="BF41" s="46">
        <f>VLOOKUP($A41,environment93!$A$2:$AS$333,BF$2)</f>
        <v>1.85</v>
      </c>
      <c r="BG41" s="46">
        <f>VLOOKUP($A41,environment93!$A$2:$AS$333,BG$2)</f>
        <v>0</v>
      </c>
      <c r="BH41" s="46">
        <f>VLOOKUP($A41,environment93!$A$2:$AS$333,BH$2)</f>
        <v>0</v>
      </c>
      <c r="BI41" s="46">
        <f>VLOOKUP($A41,environment93!$A$2:$AS$333,BI$2)</f>
        <v>1</v>
      </c>
    </row>
    <row r="42" spans="1:61" x14ac:dyDescent="0.2">
      <c r="A42" s="40" t="s">
        <v>718</v>
      </c>
      <c r="B42" s="40" t="s">
        <v>90</v>
      </c>
      <c r="C42" s="40">
        <v>5</v>
      </c>
      <c r="D42" s="40">
        <v>2</v>
      </c>
      <c r="E42" s="40">
        <v>1</v>
      </c>
      <c r="F42" s="40">
        <v>2</v>
      </c>
      <c r="H42" s="41">
        <f t="shared" si="0"/>
        <v>0</v>
      </c>
      <c r="I42" s="40" t="s">
        <v>718</v>
      </c>
      <c r="J42" s="46">
        <f>VLOOKUP($A42,environment05!$A$2:$M$333,J$2)</f>
        <v>0</v>
      </c>
      <c r="K42" s="46">
        <f>VLOOKUP($A42,environment05!$A$2:$M$333,K$2)</f>
        <v>0</v>
      </c>
      <c r="L42" s="46">
        <f>VLOOKUP($A42,environment05!$A$2:$M$333,L$2)</f>
        <v>0</v>
      </c>
      <c r="M42" s="46">
        <f>VLOOKUP($A42,environment05!$A$2:$M$333,M$2)</f>
        <v>0</v>
      </c>
      <c r="N42" s="46">
        <f>VLOOKUP($A42,environment05!$A$2:$M$333,N$2)</f>
        <v>0</v>
      </c>
      <c r="O42" s="46">
        <f>VLOOKUP($A42,environment05!$A$2:$M$333,O$2)</f>
        <v>0</v>
      </c>
      <c r="P42" s="46">
        <f>VLOOKUP($A42,environment05!$A$2:$M$333,P$2)</f>
        <v>0</v>
      </c>
      <c r="Q42" s="46">
        <f>VLOOKUP($A42,environment05!$A$2:$M$333,Q$2)</f>
        <v>0</v>
      </c>
      <c r="R42" s="46">
        <f>VLOOKUP($A42,environment05!$A$2:$M$333,R$2)</f>
        <v>0</v>
      </c>
      <c r="S42" s="46">
        <f>VLOOKUP($A42,environment05!$A$2:$M$333,S$2)</f>
        <v>0</v>
      </c>
      <c r="T42" s="46">
        <f>VLOOKUP($A42,environment05!$A$2:$M$333,T$2)</f>
        <v>0</v>
      </c>
      <c r="U42" s="46">
        <f>VLOOKUP($A42,environment93!$A$2:$AS$333,U$2)</f>
        <v>8</v>
      </c>
      <c r="V42" s="46">
        <f>VLOOKUP($A42,environment93!$A$2:$AS$333,V$2)</f>
        <v>30</v>
      </c>
      <c r="W42" s="46">
        <f>VLOOKUP($A42,environment93!$A$2:$AS$333,W$2)</f>
        <v>13</v>
      </c>
      <c r="X42" s="46">
        <f>VLOOKUP($A42,environment93!$A$2:$AS$333,X$2)</f>
        <v>1</v>
      </c>
      <c r="Y42" s="46">
        <f>VLOOKUP($A42,environment93!$A$2:$AS$333,Y$2)</f>
        <v>16</v>
      </c>
      <c r="Z42" s="46">
        <f>VLOOKUP($A42,environment93!$A$2:$AS$333,Z$2)</f>
        <v>11</v>
      </c>
      <c r="AA42" s="46">
        <f>VLOOKUP($A42,environment93!$A$2:$AS$333,AA$2)</f>
        <v>3</v>
      </c>
      <c r="AB42" s="46">
        <f>VLOOKUP($A42,environment93!$A$2:$AS$333,AB$2)</f>
        <v>0</v>
      </c>
      <c r="AC42" s="46">
        <f>VLOOKUP($A42,environment93!$A$2:$AS$333,AC$2)</f>
        <v>0</v>
      </c>
      <c r="AD42" s="46">
        <f>VLOOKUP($A42,environment93!$A$2:$AS$333,AD$2)</f>
        <v>0</v>
      </c>
      <c r="AE42" s="46">
        <f>VLOOKUP($A42,environment93!$A$2:$AS$333,AE$2)</f>
        <v>7</v>
      </c>
      <c r="AF42" s="46" t="str">
        <f>VLOOKUP($A42,environment93!$A$2:$AS$333,AF$2)</f>
        <v>road</v>
      </c>
      <c r="AG42" s="46">
        <f>VLOOKUP($A42,environment93!$A$2:$AS$333,AG$2)</f>
        <v>0</v>
      </c>
      <c r="AH42" s="46">
        <f>VLOOKUP($A42,environment93!$A$2:$AS$333,AH$2)</f>
        <v>-1</v>
      </c>
      <c r="AI42" s="46">
        <f>VLOOKUP($A42,environment93!$A$2:$AS$333,AI$2)</f>
        <v>17.5</v>
      </c>
      <c r="AJ42" s="46" t="str">
        <f>VLOOKUP($A42,environment93!$A$2:$AS$333,AJ$2)</f>
        <v>43</v>
      </c>
      <c r="AK42" s="46">
        <f>VLOOKUP($A42,environment93!$A$2:$AS$333,AK$2)</f>
        <v>5</v>
      </c>
      <c r="AL42" s="46">
        <f>VLOOKUP($A42,environment93!$A$2:$AS$333,AL$2)</f>
        <v>0</v>
      </c>
      <c r="AM42" s="46">
        <f>VLOOKUP($A42,environment93!$A$2:$AS$333,AM$2)</f>
        <v>50</v>
      </c>
      <c r="AN42" s="46">
        <f>VLOOKUP($A42,environment93!$A$2:$AS$333,AN$2)</f>
        <v>28.73</v>
      </c>
      <c r="AO42" s="46">
        <f>VLOOKUP($A42,environment93!$A$2:$AS$333,AO$2)</f>
        <v>42.16</v>
      </c>
      <c r="AP42" s="46">
        <f>VLOOKUP($A42,environment93!$A$2:$AS$333,AP$2)</f>
        <v>0</v>
      </c>
      <c r="AQ42" s="46">
        <f>VLOOKUP($A42,environment93!$A$2:$AS$333,AQ$2)</f>
        <v>0</v>
      </c>
      <c r="AR42" s="46">
        <f>VLOOKUP($A42,environment93!$A$2:$AS$333,AR$2)</f>
        <v>0</v>
      </c>
      <c r="AS42" s="46">
        <f>VLOOKUP($A42,environment93!$A$2:$AS$333,AS$2)</f>
        <v>0</v>
      </c>
      <c r="AT42" s="46">
        <f>VLOOKUP($A42,environment93!$A$2:$AS$333,AT$2)</f>
        <v>1.53</v>
      </c>
      <c r="AU42" s="46">
        <f>VLOOKUP($A42,environment93!$A$2:$AS$333,AU$2)</f>
        <v>0</v>
      </c>
      <c r="AV42" s="46">
        <f>VLOOKUP($A42,environment93!$A$2:$AS$333,AV$2)</f>
        <v>27.58</v>
      </c>
      <c r="AW42" s="46">
        <f>VLOOKUP($A42,environment93!$A$2:$AS$333,AW$2)</f>
        <v>0</v>
      </c>
      <c r="AX42" s="46">
        <f>VLOOKUP($A42,environment93!$A$2:$AS$333,AX$2)</f>
        <v>0</v>
      </c>
      <c r="AY42" s="46">
        <f>VLOOKUP($A42,environment93!$A$2:$AS$333,AY$2)</f>
        <v>167</v>
      </c>
      <c r="AZ42" s="46">
        <f>VLOOKUP($A42,environment93!$A$2:$AS$333,AZ$2)</f>
        <v>0</v>
      </c>
      <c r="BA42" s="46">
        <f>VLOOKUP($A42,environment93!$A$2:$AS$333,BA$2)</f>
        <v>167</v>
      </c>
      <c r="BB42" s="46">
        <f>VLOOKUP($A42,environment93!$A$2:$AS$333,BB$2)</f>
        <v>0</v>
      </c>
      <c r="BC42" s="46">
        <f>VLOOKUP($A42,environment93!$A$2:$AS$333,BC$2)</f>
        <v>0</v>
      </c>
      <c r="BD42" s="46">
        <f>VLOOKUP($A42,environment93!$A$2:$AS$333,BD$2)</f>
        <v>3.91</v>
      </c>
      <c r="BE42" s="46">
        <f>VLOOKUP($A42,environment93!$A$2:$AS$333,BE$2)</f>
        <v>0</v>
      </c>
      <c r="BF42" s="46">
        <f>VLOOKUP($A42,environment93!$A$2:$AS$333,BF$2)</f>
        <v>3.91</v>
      </c>
      <c r="BG42" s="46">
        <f>VLOOKUP($A42,environment93!$A$2:$AS$333,BG$2)</f>
        <v>1</v>
      </c>
      <c r="BH42" s="46">
        <f>VLOOKUP($A42,environment93!$A$2:$AS$333,BH$2)</f>
        <v>0</v>
      </c>
      <c r="BI42" s="46">
        <f>VLOOKUP($A42,environment93!$A$2:$AS$333,BI$2)</f>
        <v>3</v>
      </c>
    </row>
    <row r="43" spans="1:61" x14ac:dyDescent="0.2">
      <c r="A43" s="40" t="s">
        <v>719</v>
      </c>
      <c r="B43" s="40" t="s">
        <v>92</v>
      </c>
      <c r="C43" s="40">
        <v>7</v>
      </c>
      <c r="D43" s="40">
        <v>3</v>
      </c>
      <c r="E43" s="40">
        <v>2</v>
      </c>
      <c r="F43" s="40">
        <v>2</v>
      </c>
      <c r="H43" s="41">
        <f t="shared" si="0"/>
        <v>1</v>
      </c>
      <c r="I43" s="40" t="s">
        <v>719</v>
      </c>
      <c r="J43" s="46">
        <f>VLOOKUP($A43,environment05!$A$2:$M$333,J$2)</f>
        <v>3.19</v>
      </c>
      <c r="K43" s="46">
        <f>VLOOKUP($A43,environment05!$A$2:$M$333,K$2)</f>
        <v>7.6796297629491352</v>
      </c>
      <c r="L43" s="46">
        <f>VLOOKUP($A43,environment05!$A$2:$M$333,L$2)</f>
        <v>21.74858634188778</v>
      </c>
      <c r="M43" s="46">
        <f>VLOOKUP($A43,environment05!$A$2:$M$333,M$2)</f>
        <v>1.5819158356501795</v>
      </c>
      <c r="N43" s="46">
        <f>VLOOKUP($A43,environment05!$A$2:$M$333,N$2)</f>
        <v>3.8319476065077787</v>
      </c>
      <c r="O43" s="46">
        <f>VLOOKUP($A43,environment05!$A$2:$M$333,O$2)</f>
        <v>2.7751855919545272</v>
      </c>
      <c r="P43" s="46">
        <f>VLOOKUP($A43,environment05!$A$2:$M$333,P$2)</f>
        <v>0.23400434584563221</v>
      </c>
      <c r="Q43" s="46">
        <f>VLOOKUP($A43,environment05!$A$2:$M$333,Q$2)</f>
        <v>0.48436454848623856</v>
      </c>
      <c r="R43" s="46">
        <f>VLOOKUP($A43,environment05!$A$2:$M$333,R$2)</f>
        <v>31.15</v>
      </c>
      <c r="S43" s="46">
        <f>VLOOKUP($A43,environment05!$A$2:$M$333,S$2)</f>
        <v>25</v>
      </c>
      <c r="T43" s="46">
        <f>VLOOKUP($A43,environment05!$A$2:$M$333,T$2)</f>
        <v>2</v>
      </c>
      <c r="U43" s="46">
        <f>VLOOKUP($A43,environment93!$A$2:$AS$333,U$2)</f>
        <v>5</v>
      </c>
      <c r="V43" s="46">
        <f>VLOOKUP($A43,environment93!$A$2:$AS$333,V$2)</f>
        <v>25</v>
      </c>
      <c r="W43" s="46">
        <f>VLOOKUP($A43,environment93!$A$2:$AS$333,W$2)</f>
        <v>9</v>
      </c>
      <c r="X43" s="46">
        <f>VLOOKUP($A43,environment93!$A$2:$AS$333,X$2)</f>
        <v>1</v>
      </c>
      <c r="Y43" s="46">
        <f>VLOOKUP($A43,environment93!$A$2:$AS$333,Y$2)</f>
        <v>15</v>
      </c>
      <c r="Z43" s="46">
        <f>VLOOKUP($A43,environment93!$A$2:$AS$333,Z$2)</f>
        <v>5</v>
      </c>
      <c r="AA43" s="46">
        <f>VLOOKUP($A43,environment93!$A$2:$AS$333,AA$2)</f>
        <v>1</v>
      </c>
      <c r="AB43" s="46">
        <f>VLOOKUP($A43,environment93!$A$2:$AS$333,AB$2)</f>
        <v>1.29</v>
      </c>
      <c r="AC43" s="46">
        <f>VLOOKUP($A43,environment93!$A$2:$AS$333,AC$2)</f>
        <v>802.3</v>
      </c>
      <c r="AD43" s="46">
        <f>VLOOKUP($A43,environment93!$A$2:$AS$333,AD$2)</f>
        <v>2</v>
      </c>
      <c r="AE43" s="46">
        <f>VLOOKUP($A43,environment93!$A$2:$AS$333,AE$2)</f>
        <v>35</v>
      </c>
      <c r="AF43" s="46" t="str">
        <f>VLOOKUP($A43,environment93!$A$2:$AS$333,AF$2)</f>
        <v>coni.old</v>
      </c>
      <c r="AG43" s="46">
        <f>VLOOKUP($A43,environment93!$A$2:$AS$333,AG$2)</f>
        <v>10.66</v>
      </c>
      <c r="AH43" s="46">
        <f>VLOOKUP($A43,environment93!$A$2:$AS$333,AH$2)</f>
        <v>309.70999999999998</v>
      </c>
      <c r="AI43" s="46">
        <f>VLOOKUP($A43,environment93!$A$2:$AS$333,AI$2)</f>
        <v>12.5</v>
      </c>
      <c r="AJ43" s="46" t="str">
        <f>VLOOKUP($A43,environment93!$A$2:$AS$333,AJ$2)</f>
        <v>44S</v>
      </c>
      <c r="AK43" s="46">
        <f>VLOOKUP($A43,environment93!$A$2:$AS$333,AK$2)</f>
        <v>30</v>
      </c>
      <c r="AL43" s="46" t="str">
        <f>VLOOKUP($A43,environment93!$A$2:$AS$333,AL$2)</f>
        <v>S</v>
      </c>
      <c r="AM43" s="46">
        <f>VLOOKUP($A43,environment93!$A$2:$AS$333,AM$2)</f>
        <v>16.79</v>
      </c>
      <c r="AN43" s="46">
        <f>VLOOKUP($A43,environment93!$A$2:$AS$333,AN$2)</f>
        <v>0</v>
      </c>
      <c r="AO43" s="46">
        <f>VLOOKUP($A43,environment93!$A$2:$AS$333,AO$2)</f>
        <v>0.7</v>
      </c>
      <c r="AP43" s="46">
        <f>VLOOKUP($A43,environment93!$A$2:$AS$333,AP$2)</f>
        <v>0</v>
      </c>
      <c r="AQ43" s="46">
        <f>VLOOKUP($A43,environment93!$A$2:$AS$333,AQ$2)</f>
        <v>0</v>
      </c>
      <c r="AR43" s="46">
        <f>VLOOKUP($A43,environment93!$A$2:$AS$333,AR$2)</f>
        <v>68.13</v>
      </c>
      <c r="AS43" s="46">
        <f>VLOOKUP($A43,environment93!$A$2:$AS$333,AS$2)</f>
        <v>0</v>
      </c>
      <c r="AT43" s="46">
        <f>VLOOKUP($A43,environment93!$A$2:$AS$333,AT$2)</f>
        <v>0</v>
      </c>
      <c r="AU43" s="46">
        <f>VLOOKUP($A43,environment93!$A$2:$AS$333,AU$2)</f>
        <v>0</v>
      </c>
      <c r="AV43" s="46">
        <f>VLOOKUP($A43,environment93!$A$2:$AS$333,AV$2)</f>
        <v>31.17</v>
      </c>
      <c r="AW43" s="46">
        <f>VLOOKUP($A43,environment93!$A$2:$AS$333,AW$2)</f>
        <v>550</v>
      </c>
      <c r="AX43" s="46">
        <f>VLOOKUP($A43,environment93!$A$2:$AS$333,AX$2)</f>
        <v>0</v>
      </c>
      <c r="AY43" s="46">
        <f>VLOOKUP($A43,environment93!$A$2:$AS$333,AY$2)</f>
        <v>125</v>
      </c>
      <c r="AZ43" s="46">
        <f>VLOOKUP($A43,environment93!$A$2:$AS$333,AZ$2)</f>
        <v>0</v>
      </c>
      <c r="BA43" s="46">
        <f>VLOOKUP($A43,environment93!$A$2:$AS$333,BA$2)</f>
        <v>675</v>
      </c>
      <c r="BB43" s="46">
        <f>VLOOKUP($A43,environment93!$A$2:$AS$333,BB$2)</f>
        <v>31.5</v>
      </c>
      <c r="BC43" s="46">
        <f>VLOOKUP($A43,environment93!$A$2:$AS$333,BC$2)</f>
        <v>0</v>
      </c>
      <c r="BD43" s="46">
        <f>VLOOKUP($A43,environment93!$A$2:$AS$333,BD$2)</f>
        <v>4.55</v>
      </c>
      <c r="BE43" s="46">
        <f>VLOOKUP($A43,environment93!$A$2:$AS$333,BE$2)</f>
        <v>0</v>
      </c>
      <c r="BF43" s="46">
        <f>VLOOKUP($A43,environment93!$A$2:$AS$333,BF$2)</f>
        <v>36.049999999999997</v>
      </c>
      <c r="BG43" s="46">
        <f>VLOOKUP($A43,environment93!$A$2:$AS$333,BG$2)</f>
        <v>3</v>
      </c>
      <c r="BH43" s="46">
        <f>VLOOKUP($A43,environment93!$A$2:$AS$333,BH$2)</f>
        <v>19</v>
      </c>
      <c r="BI43" s="46">
        <f>VLOOKUP($A43,environment93!$A$2:$AS$333,BI$2)</f>
        <v>1.3</v>
      </c>
    </row>
    <row r="44" spans="1:61" x14ac:dyDescent="0.2">
      <c r="A44" s="40" t="s">
        <v>720</v>
      </c>
      <c r="B44" s="40" t="s">
        <v>94</v>
      </c>
      <c r="C44" s="40">
        <v>7</v>
      </c>
      <c r="D44" s="40">
        <v>3</v>
      </c>
      <c r="E44" s="40">
        <v>2</v>
      </c>
      <c r="F44" s="40">
        <v>2</v>
      </c>
      <c r="H44" s="41">
        <f t="shared" si="0"/>
        <v>1</v>
      </c>
      <c r="I44" s="40" t="s">
        <v>720</v>
      </c>
      <c r="J44" s="46">
        <f>VLOOKUP($A44,environment05!$A$2:$M$333,J$2)</f>
        <v>3.02</v>
      </c>
      <c r="K44" s="46">
        <f>VLOOKUP($A44,environment05!$A$2:$M$333,K$2)</f>
        <v>29.693716045685953</v>
      </c>
      <c r="L44" s="46">
        <f>VLOOKUP($A44,environment05!$A$2:$M$333,L$2)</f>
        <v>64.810787298825574</v>
      </c>
      <c r="M44" s="46">
        <f>VLOOKUP($A44,environment05!$A$2:$M$333,M$2)</f>
        <v>1.7781353468808525</v>
      </c>
      <c r="N44" s="46">
        <f>VLOOKUP($A44,environment05!$A$2:$M$333,N$2)</f>
        <v>1.5016872076359833</v>
      </c>
      <c r="O44" s="46">
        <f>VLOOKUP($A44,environment05!$A$2:$M$333,O$2)</f>
        <v>0.94017785065252046</v>
      </c>
      <c r="P44" s="46">
        <f>VLOOKUP($A44,environment05!$A$2:$M$333,P$2)</f>
        <v>0.21915074652121938</v>
      </c>
      <c r="Q44" s="46">
        <f>VLOOKUP($A44,environment05!$A$2:$M$333,Q$2)</f>
        <v>0.36768145208009562</v>
      </c>
      <c r="R44" s="46">
        <f>VLOOKUP($A44,environment05!$A$2:$M$333,R$2)</f>
        <v>27.5</v>
      </c>
      <c r="S44" s="46">
        <f>VLOOKUP($A44,environment05!$A$2:$M$333,S$2)</f>
        <v>7</v>
      </c>
      <c r="T44" s="46">
        <f>VLOOKUP($A44,environment05!$A$2:$M$333,T$2)</f>
        <v>2</v>
      </c>
      <c r="U44" s="46">
        <f>VLOOKUP($A44,environment93!$A$2:$AS$333,U$2)</f>
        <v>2</v>
      </c>
      <c r="V44" s="46">
        <f>VLOOKUP($A44,environment93!$A$2:$AS$333,V$2)</f>
        <v>5</v>
      </c>
      <c r="W44" s="46">
        <f>VLOOKUP($A44,environment93!$A$2:$AS$333,W$2)</f>
        <v>2</v>
      </c>
      <c r="X44" s="46">
        <f>VLOOKUP($A44,environment93!$A$2:$AS$333,X$2)</f>
        <v>2</v>
      </c>
      <c r="Y44" s="46">
        <f>VLOOKUP($A44,environment93!$A$2:$AS$333,Y$2)</f>
        <v>1</v>
      </c>
      <c r="Z44" s="46">
        <f>VLOOKUP($A44,environment93!$A$2:$AS$333,Z$2)</f>
        <v>9</v>
      </c>
      <c r="AA44" s="46">
        <f>VLOOKUP($A44,environment93!$A$2:$AS$333,AA$2)</f>
        <v>1</v>
      </c>
      <c r="AB44" s="46">
        <f>VLOOKUP($A44,environment93!$A$2:$AS$333,AB$2)</f>
        <v>0.17</v>
      </c>
      <c r="AC44" s="46">
        <f>VLOOKUP($A44,environment93!$A$2:$AS$333,AC$2)</f>
        <v>170.5</v>
      </c>
      <c r="AD44" s="46">
        <f>VLOOKUP($A44,environment93!$A$2:$AS$333,AD$2)</f>
        <v>1.2</v>
      </c>
      <c r="AE44" s="46">
        <f>VLOOKUP($A44,environment93!$A$2:$AS$333,AE$2)</f>
        <v>35</v>
      </c>
      <c r="AF44" s="46" t="str">
        <f>VLOOKUP($A44,environment93!$A$2:$AS$333,AF$2)</f>
        <v>coni.old</v>
      </c>
      <c r="AG44" s="46">
        <f>VLOOKUP($A44,environment93!$A$2:$AS$333,AG$2)</f>
        <v>26.61</v>
      </c>
      <c r="AH44" s="46">
        <f>VLOOKUP($A44,environment93!$A$2:$AS$333,AH$2)</f>
        <v>305.39999999999998</v>
      </c>
      <c r="AI44" s="46">
        <f>VLOOKUP($A44,environment93!$A$2:$AS$333,AI$2)</f>
        <v>10</v>
      </c>
      <c r="AJ44" s="46" t="str">
        <f>VLOOKUP($A44,environment93!$A$2:$AS$333,AJ$2)</f>
        <v>43</v>
      </c>
      <c r="AK44" s="46">
        <f>VLOOKUP($A44,environment93!$A$2:$AS$333,AK$2)</f>
        <v>5</v>
      </c>
      <c r="AL44" s="46">
        <f>VLOOKUP($A44,environment93!$A$2:$AS$333,AL$2)</f>
        <v>0</v>
      </c>
      <c r="AM44" s="46">
        <f>VLOOKUP($A44,environment93!$A$2:$AS$333,AM$2)</f>
        <v>16.79</v>
      </c>
      <c r="AN44" s="46">
        <f>VLOOKUP($A44,environment93!$A$2:$AS$333,AN$2)</f>
        <v>0</v>
      </c>
      <c r="AO44" s="46">
        <f>VLOOKUP($A44,environment93!$A$2:$AS$333,AO$2)</f>
        <v>0</v>
      </c>
      <c r="AP44" s="46">
        <f>VLOOKUP($A44,environment93!$A$2:$AS$333,AP$2)</f>
        <v>0</v>
      </c>
      <c r="AQ44" s="46">
        <f>VLOOKUP($A44,environment93!$A$2:$AS$333,AQ$2)</f>
        <v>0</v>
      </c>
      <c r="AR44" s="46">
        <f>VLOOKUP($A44,environment93!$A$2:$AS$333,AR$2)</f>
        <v>82.18</v>
      </c>
      <c r="AS44" s="46">
        <f>VLOOKUP($A44,environment93!$A$2:$AS$333,AS$2)</f>
        <v>0</v>
      </c>
      <c r="AT44" s="46">
        <f>VLOOKUP($A44,environment93!$A$2:$AS$333,AT$2)</f>
        <v>0</v>
      </c>
      <c r="AU44" s="46">
        <f>VLOOKUP($A44,environment93!$A$2:$AS$333,AU$2)</f>
        <v>14.09</v>
      </c>
      <c r="AV44" s="46">
        <f>VLOOKUP($A44,environment93!$A$2:$AS$333,AV$2)</f>
        <v>3.73</v>
      </c>
      <c r="AW44" s="46">
        <f>VLOOKUP($A44,environment93!$A$2:$AS$333,AW$2)</f>
        <v>850</v>
      </c>
      <c r="AX44" s="46">
        <f>VLOOKUP($A44,environment93!$A$2:$AS$333,AX$2)</f>
        <v>0</v>
      </c>
      <c r="AY44" s="46">
        <f>VLOOKUP($A44,environment93!$A$2:$AS$333,AY$2)</f>
        <v>0</v>
      </c>
      <c r="AZ44" s="46">
        <f>VLOOKUP($A44,environment93!$A$2:$AS$333,AZ$2)</f>
        <v>0</v>
      </c>
      <c r="BA44" s="46">
        <f>VLOOKUP($A44,environment93!$A$2:$AS$333,BA$2)</f>
        <v>850</v>
      </c>
      <c r="BB44" s="46">
        <f>VLOOKUP($A44,environment93!$A$2:$AS$333,BB$2)</f>
        <v>58.01</v>
      </c>
      <c r="BC44" s="46">
        <f>VLOOKUP($A44,environment93!$A$2:$AS$333,BC$2)</f>
        <v>0</v>
      </c>
      <c r="BD44" s="46">
        <f>VLOOKUP($A44,environment93!$A$2:$AS$333,BD$2)</f>
        <v>0</v>
      </c>
      <c r="BE44" s="46">
        <f>VLOOKUP($A44,environment93!$A$2:$AS$333,BE$2)</f>
        <v>0</v>
      </c>
      <c r="BF44" s="46">
        <f>VLOOKUP($A44,environment93!$A$2:$AS$333,BF$2)</f>
        <v>58.01</v>
      </c>
      <c r="BG44" s="46">
        <f>VLOOKUP($A44,environment93!$A$2:$AS$333,BG$2)</f>
        <v>0</v>
      </c>
      <c r="BH44" s="46">
        <f>VLOOKUP($A44,environment93!$A$2:$AS$333,BH$2)</f>
        <v>18</v>
      </c>
      <c r="BI44" s="46">
        <f>VLOOKUP($A44,environment93!$A$2:$AS$333,BI$2)</f>
        <v>1</v>
      </c>
    </row>
    <row r="45" spans="1:61" x14ac:dyDescent="0.2">
      <c r="A45" s="40" t="s">
        <v>721</v>
      </c>
      <c r="B45" s="40" t="s">
        <v>96</v>
      </c>
      <c r="C45" s="40">
        <v>7</v>
      </c>
      <c r="D45" s="40">
        <v>3</v>
      </c>
      <c r="E45" s="40">
        <v>2</v>
      </c>
      <c r="F45" s="40">
        <v>2</v>
      </c>
      <c r="H45" s="41">
        <f t="shared" si="0"/>
        <v>1</v>
      </c>
      <c r="I45" s="40" t="s">
        <v>721</v>
      </c>
      <c r="J45" s="46">
        <f>VLOOKUP($A45,environment05!$A$2:$M$333,J$2)</f>
        <v>3.4249999999999998</v>
      </c>
      <c r="K45" s="46">
        <f>VLOOKUP($A45,environment05!$A$2:$M$333,K$2)</f>
        <v>6.0512027757617357</v>
      </c>
      <c r="L45" s="46">
        <f>VLOOKUP($A45,environment05!$A$2:$M$333,L$2)</f>
        <v>13.005654632448893</v>
      </c>
      <c r="M45" s="46">
        <f>VLOOKUP($A45,environment05!$A$2:$M$333,M$2)</f>
        <v>1.7915511410593978</v>
      </c>
      <c r="N45" s="46">
        <f>VLOOKUP($A45,environment05!$A$2:$M$333,N$2)</f>
        <v>2.4350000978453257</v>
      </c>
      <c r="O45" s="46">
        <f>VLOOKUP($A45,environment05!$A$2:$M$333,O$2)</f>
        <v>1.6368221925533184</v>
      </c>
      <c r="P45" s="46">
        <f>VLOOKUP($A45,environment05!$A$2:$M$333,P$2)</f>
        <v>0.22220114805062788</v>
      </c>
      <c r="Q45" s="46">
        <f>VLOOKUP($A45,environment05!$A$2:$M$333,Q$2)</f>
        <v>0.29026132052122783</v>
      </c>
      <c r="R45" s="46">
        <f>VLOOKUP($A45,environment05!$A$2:$M$333,R$2)</f>
        <v>12.5</v>
      </c>
      <c r="S45" s="46">
        <f>VLOOKUP($A45,environment05!$A$2:$M$333,S$2)</f>
        <v>1</v>
      </c>
      <c r="T45" s="46">
        <f>VLOOKUP($A45,environment05!$A$2:$M$333,T$2)</f>
        <v>3.5</v>
      </c>
      <c r="U45" s="46">
        <f>VLOOKUP($A45,environment93!$A$2:$AS$333,U$2)</f>
        <v>9</v>
      </c>
      <c r="V45" s="46">
        <f>VLOOKUP($A45,environment93!$A$2:$AS$333,V$2)</f>
        <v>11</v>
      </c>
      <c r="W45" s="46">
        <f>VLOOKUP($A45,environment93!$A$2:$AS$333,W$2)</f>
        <v>9</v>
      </c>
      <c r="X45" s="46">
        <f>VLOOKUP($A45,environment93!$A$2:$AS$333,X$2)</f>
        <v>1</v>
      </c>
      <c r="Y45" s="46">
        <f>VLOOKUP($A45,environment93!$A$2:$AS$333,Y$2)</f>
        <v>1</v>
      </c>
      <c r="Z45" s="46">
        <f>VLOOKUP($A45,environment93!$A$2:$AS$333,Z$2)</f>
        <v>14</v>
      </c>
      <c r="AA45" s="46">
        <f>VLOOKUP($A45,environment93!$A$2:$AS$333,AA$2)</f>
        <v>1</v>
      </c>
      <c r="AB45" s="46">
        <f>VLOOKUP($A45,environment93!$A$2:$AS$333,AB$2)</f>
        <v>0.99</v>
      </c>
      <c r="AC45" s="46">
        <f>VLOOKUP($A45,environment93!$A$2:$AS$333,AC$2)</f>
        <v>526.4</v>
      </c>
      <c r="AD45" s="46">
        <f>VLOOKUP($A45,environment93!$A$2:$AS$333,AD$2)</f>
        <v>1.5</v>
      </c>
      <c r="AE45" s="46">
        <f>VLOOKUP($A45,environment93!$A$2:$AS$333,AE$2)</f>
        <v>35</v>
      </c>
      <c r="AF45" s="46" t="str">
        <f>VLOOKUP($A45,environment93!$A$2:$AS$333,AF$2)</f>
        <v>quer.med</v>
      </c>
      <c r="AG45" s="46">
        <f>VLOOKUP($A45,environment93!$A$2:$AS$333,AG$2)</f>
        <v>58.38</v>
      </c>
      <c r="AH45" s="46">
        <f>VLOOKUP($A45,environment93!$A$2:$AS$333,AH$2)</f>
        <v>181.73</v>
      </c>
      <c r="AI45" s="46">
        <f>VLOOKUP($A45,environment93!$A$2:$AS$333,AI$2)</f>
        <v>7.5</v>
      </c>
      <c r="AJ45" s="46" t="str">
        <f>VLOOKUP($A45,environment93!$A$2:$AS$333,AJ$2)</f>
        <v>SLP</v>
      </c>
      <c r="AK45" s="46">
        <f>VLOOKUP($A45,environment93!$A$2:$AS$333,AK$2)</f>
        <v>-999</v>
      </c>
      <c r="AL45" s="46" t="str">
        <f>VLOOKUP($A45,environment93!$A$2:$AS$333,AL$2)</f>
        <v>V</v>
      </c>
      <c r="AM45" s="46">
        <f>VLOOKUP($A45,environment93!$A$2:$AS$333,AM$2)</f>
        <v>7.14</v>
      </c>
      <c r="AN45" s="46">
        <f>VLOOKUP($A45,environment93!$A$2:$AS$333,AN$2)</f>
        <v>0</v>
      </c>
      <c r="AO45" s="46">
        <f>VLOOKUP($A45,environment93!$A$2:$AS$333,AO$2)</f>
        <v>0</v>
      </c>
      <c r="AP45" s="46">
        <f>VLOOKUP($A45,environment93!$A$2:$AS$333,AP$2)</f>
        <v>0</v>
      </c>
      <c r="AQ45" s="46">
        <f>VLOOKUP($A45,environment93!$A$2:$AS$333,AQ$2)</f>
        <v>0</v>
      </c>
      <c r="AR45" s="46">
        <f>VLOOKUP($A45,environment93!$A$2:$AS$333,AR$2)</f>
        <v>0</v>
      </c>
      <c r="AS45" s="46">
        <f>VLOOKUP($A45,environment93!$A$2:$AS$333,AS$2)</f>
        <v>0</v>
      </c>
      <c r="AT45" s="46">
        <f>VLOOKUP($A45,environment93!$A$2:$AS$333,AT$2)</f>
        <v>0</v>
      </c>
      <c r="AU45" s="46">
        <f>VLOOKUP($A45,environment93!$A$2:$AS$333,AU$2)</f>
        <v>93.83</v>
      </c>
      <c r="AV45" s="46">
        <f>VLOOKUP($A45,environment93!$A$2:$AS$333,AV$2)</f>
        <v>6.17</v>
      </c>
      <c r="AW45" s="46">
        <f>VLOOKUP($A45,environment93!$A$2:$AS$333,AW$2)</f>
        <v>0</v>
      </c>
      <c r="AX45" s="46">
        <f>VLOOKUP($A45,environment93!$A$2:$AS$333,AX$2)</f>
        <v>200</v>
      </c>
      <c r="AY45" s="46">
        <f>VLOOKUP($A45,environment93!$A$2:$AS$333,AY$2)</f>
        <v>650</v>
      </c>
      <c r="AZ45" s="46">
        <f>VLOOKUP($A45,environment93!$A$2:$AS$333,AZ$2)</f>
        <v>0</v>
      </c>
      <c r="BA45" s="46">
        <f>VLOOKUP($A45,environment93!$A$2:$AS$333,BA$2)</f>
        <v>850</v>
      </c>
      <c r="BB45" s="46">
        <f>VLOOKUP($A45,environment93!$A$2:$AS$333,BB$2)</f>
        <v>0</v>
      </c>
      <c r="BC45" s="46">
        <f>VLOOKUP($A45,environment93!$A$2:$AS$333,BC$2)</f>
        <v>0.67</v>
      </c>
      <c r="BD45" s="46">
        <f>VLOOKUP($A45,environment93!$A$2:$AS$333,BD$2)</f>
        <v>7.46</v>
      </c>
      <c r="BE45" s="46">
        <f>VLOOKUP($A45,environment93!$A$2:$AS$333,BE$2)</f>
        <v>0</v>
      </c>
      <c r="BF45" s="46">
        <f>VLOOKUP($A45,environment93!$A$2:$AS$333,BF$2)</f>
        <v>8.1300000000000008</v>
      </c>
      <c r="BG45" s="46">
        <f>VLOOKUP($A45,environment93!$A$2:$AS$333,BG$2)</f>
        <v>1</v>
      </c>
      <c r="BH45" s="46">
        <f>VLOOKUP($A45,environment93!$A$2:$AS$333,BH$2)</f>
        <v>0</v>
      </c>
      <c r="BI45" s="46">
        <f>VLOOKUP($A45,environment93!$A$2:$AS$333,BI$2)</f>
        <v>1.3</v>
      </c>
    </row>
    <row r="46" spans="1:61" x14ac:dyDescent="0.2">
      <c r="A46" s="40" t="s">
        <v>722</v>
      </c>
      <c r="B46" s="40" t="s">
        <v>98</v>
      </c>
      <c r="C46" s="40">
        <v>7</v>
      </c>
      <c r="D46" s="40">
        <v>3</v>
      </c>
      <c r="E46" s="40">
        <v>2</v>
      </c>
      <c r="F46" s="40">
        <v>2</v>
      </c>
      <c r="H46" s="41">
        <f t="shared" si="0"/>
        <v>1</v>
      </c>
      <c r="I46" s="40" t="s">
        <v>722</v>
      </c>
      <c r="J46" s="46">
        <f>VLOOKUP($A46,environment05!$A$2:$M$333,J$2)</f>
        <v>3.645</v>
      </c>
      <c r="K46" s="46">
        <f>VLOOKUP($A46,environment05!$A$2:$M$333,K$2)</f>
        <v>3.4752846170403044</v>
      </c>
      <c r="L46" s="46">
        <f>VLOOKUP($A46,environment05!$A$2:$M$333,L$2)</f>
        <v>9.9173553719008289</v>
      </c>
      <c r="M46" s="46">
        <f>VLOOKUP($A46,environment05!$A$2:$M$333,M$2)</f>
        <v>1.8035981971807449</v>
      </c>
      <c r="N46" s="46">
        <f>VLOOKUP($A46,environment05!$A$2:$M$333,N$2)</f>
        <v>2.3504801795256207</v>
      </c>
      <c r="O46" s="46">
        <f>VLOOKUP($A46,environment05!$A$2:$M$333,O$2)</f>
        <v>1.4836974568925139</v>
      </c>
      <c r="P46" s="46">
        <f>VLOOKUP($A46,environment05!$A$2:$M$333,P$2)</f>
        <v>0.13663459805044037</v>
      </c>
      <c r="Q46" s="46">
        <f>VLOOKUP($A46,environment05!$A$2:$M$333,Q$2)</f>
        <v>0.432816137098679</v>
      </c>
      <c r="R46" s="46">
        <f>VLOOKUP($A46,environment05!$A$2:$M$333,R$2)</f>
        <v>17.7</v>
      </c>
      <c r="S46" s="46">
        <f>VLOOKUP($A46,environment05!$A$2:$M$333,S$2)</f>
        <v>4</v>
      </c>
      <c r="T46" s="46">
        <f>VLOOKUP($A46,environment05!$A$2:$M$333,T$2)</f>
        <v>1</v>
      </c>
      <c r="U46" s="46">
        <f>VLOOKUP($A46,environment93!$A$2:$AS$333,U$2)</f>
        <v>4</v>
      </c>
      <c r="V46" s="46">
        <f>VLOOKUP($A46,environment93!$A$2:$AS$333,V$2)</f>
        <v>10</v>
      </c>
      <c r="W46" s="46">
        <f>VLOOKUP($A46,environment93!$A$2:$AS$333,W$2)</f>
        <v>4</v>
      </c>
      <c r="X46" s="46">
        <f>VLOOKUP($A46,environment93!$A$2:$AS$333,X$2)</f>
        <v>1</v>
      </c>
      <c r="Y46" s="46">
        <f>VLOOKUP($A46,environment93!$A$2:$AS$333,Y$2)</f>
        <v>5</v>
      </c>
      <c r="Z46" s="46">
        <f>VLOOKUP($A46,environment93!$A$2:$AS$333,Z$2)</f>
        <v>5</v>
      </c>
      <c r="AA46" s="46">
        <f>VLOOKUP($A46,environment93!$A$2:$AS$333,AA$2)</f>
        <v>0</v>
      </c>
      <c r="AB46" s="46">
        <f>VLOOKUP($A46,environment93!$A$2:$AS$333,AB$2)</f>
        <v>0.8</v>
      </c>
      <c r="AC46" s="46">
        <f>VLOOKUP($A46,environment93!$A$2:$AS$333,AC$2)</f>
        <v>399.6</v>
      </c>
      <c r="AD46" s="46">
        <f>VLOOKUP($A46,environment93!$A$2:$AS$333,AD$2)</f>
        <v>1.3</v>
      </c>
      <c r="AE46" s="46">
        <f>VLOOKUP($A46,environment93!$A$2:$AS$333,AE$2)</f>
        <v>61</v>
      </c>
      <c r="AF46" s="46" t="str">
        <f>VLOOKUP($A46,environment93!$A$2:$AS$333,AF$2)</f>
        <v>fagu.old</v>
      </c>
      <c r="AG46" s="46">
        <f>VLOOKUP($A46,environment93!$A$2:$AS$333,AG$2)</f>
        <v>10.31</v>
      </c>
      <c r="AH46" s="46">
        <f>VLOOKUP($A46,environment93!$A$2:$AS$333,AH$2)</f>
        <v>157.83000000000001</v>
      </c>
      <c r="AI46" s="46">
        <f>VLOOKUP($A46,environment93!$A$2:$AS$333,AI$2)</f>
        <v>15</v>
      </c>
      <c r="AJ46" s="46" t="str">
        <f>VLOOKUP($A46,environment93!$A$2:$AS$333,AJ$2)</f>
        <v>43</v>
      </c>
      <c r="AK46" s="46">
        <f>VLOOKUP($A46,environment93!$A$2:$AS$333,AK$2)</f>
        <v>15</v>
      </c>
      <c r="AL46" s="46">
        <f>VLOOKUP($A46,environment93!$A$2:$AS$333,AL$2)</f>
        <v>0</v>
      </c>
      <c r="AM46" s="46">
        <f>VLOOKUP($A46,environment93!$A$2:$AS$333,AM$2)</f>
        <v>7.14</v>
      </c>
      <c r="AN46" s="46">
        <f>VLOOKUP($A46,environment93!$A$2:$AS$333,AN$2)</f>
        <v>0</v>
      </c>
      <c r="AO46" s="46">
        <f>VLOOKUP($A46,environment93!$A$2:$AS$333,AO$2)</f>
        <v>3.87</v>
      </c>
      <c r="AP46" s="46">
        <f>VLOOKUP($A46,environment93!$A$2:$AS$333,AP$2)</f>
        <v>0</v>
      </c>
      <c r="AQ46" s="46">
        <f>VLOOKUP($A46,environment93!$A$2:$AS$333,AQ$2)</f>
        <v>0</v>
      </c>
      <c r="AR46" s="46">
        <f>VLOOKUP($A46,environment93!$A$2:$AS$333,AR$2)</f>
        <v>0</v>
      </c>
      <c r="AS46" s="46">
        <f>VLOOKUP($A46,environment93!$A$2:$AS$333,AS$2)</f>
        <v>0</v>
      </c>
      <c r="AT46" s="46">
        <f>VLOOKUP($A46,environment93!$A$2:$AS$333,AT$2)</f>
        <v>96.13</v>
      </c>
      <c r="AU46" s="46">
        <f>VLOOKUP($A46,environment93!$A$2:$AS$333,AU$2)</f>
        <v>0</v>
      </c>
      <c r="AV46" s="46">
        <f>VLOOKUP($A46,environment93!$A$2:$AS$333,AV$2)</f>
        <v>0</v>
      </c>
      <c r="AW46" s="46">
        <f>VLOOKUP($A46,environment93!$A$2:$AS$333,AW$2)</f>
        <v>0</v>
      </c>
      <c r="AX46" s="46">
        <f>VLOOKUP($A46,environment93!$A$2:$AS$333,AX$2)</f>
        <v>375</v>
      </c>
      <c r="AY46" s="46">
        <f>VLOOKUP($A46,environment93!$A$2:$AS$333,AY$2)</f>
        <v>25</v>
      </c>
      <c r="AZ46" s="46">
        <f>VLOOKUP($A46,environment93!$A$2:$AS$333,AZ$2)</f>
        <v>0</v>
      </c>
      <c r="BA46" s="46">
        <f>VLOOKUP($A46,environment93!$A$2:$AS$333,BA$2)</f>
        <v>400</v>
      </c>
      <c r="BB46" s="46">
        <f>VLOOKUP($A46,environment93!$A$2:$AS$333,BB$2)</f>
        <v>0</v>
      </c>
      <c r="BC46" s="46">
        <f>VLOOKUP($A46,environment93!$A$2:$AS$333,BC$2)</f>
        <v>21.25</v>
      </c>
      <c r="BD46" s="46">
        <f>VLOOKUP($A46,environment93!$A$2:$AS$333,BD$2)</f>
        <v>2.14</v>
      </c>
      <c r="BE46" s="46">
        <f>VLOOKUP($A46,environment93!$A$2:$AS$333,BE$2)</f>
        <v>0</v>
      </c>
      <c r="BF46" s="46">
        <f>VLOOKUP($A46,environment93!$A$2:$AS$333,BF$2)</f>
        <v>23.38</v>
      </c>
      <c r="BG46" s="46">
        <f>VLOOKUP($A46,environment93!$A$2:$AS$333,BG$2)</f>
        <v>11</v>
      </c>
      <c r="BH46" s="46">
        <f>VLOOKUP($A46,environment93!$A$2:$AS$333,BH$2)</f>
        <v>0</v>
      </c>
      <c r="BI46" s="46">
        <f>VLOOKUP($A46,environment93!$A$2:$AS$333,BI$2)</f>
        <v>1</v>
      </c>
    </row>
    <row r="47" spans="1:61" x14ac:dyDescent="0.2">
      <c r="A47" s="40" t="s">
        <v>723</v>
      </c>
      <c r="B47" s="40" t="s">
        <v>100</v>
      </c>
      <c r="C47" s="40">
        <v>7</v>
      </c>
      <c r="D47" s="40">
        <v>3</v>
      </c>
      <c r="E47" s="40">
        <v>2</v>
      </c>
      <c r="F47" s="40">
        <v>2</v>
      </c>
      <c r="H47" s="41">
        <f t="shared" si="0"/>
        <v>1</v>
      </c>
      <c r="I47" s="40" t="s">
        <v>723</v>
      </c>
      <c r="J47" s="46">
        <f>VLOOKUP($A47,environment05!$A$2:$M$333,J$2)</f>
        <v>4.2450000000000001</v>
      </c>
      <c r="K47" s="46">
        <f>VLOOKUP($A47,environment05!$A$2:$M$333,K$2)</f>
        <v>5.1890909446765594</v>
      </c>
      <c r="L47" s="46">
        <f>VLOOKUP($A47,environment05!$A$2:$M$333,L$2)</f>
        <v>12.222705524140935</v>
      </c>
      <c r="M47" s="46">
        <f>VLOOKUP($A47,environment05!$A$2:$M$333,M$2)</f>
        <v>1.8695562206116754</v>
      </c>
      <c r="N47" s="46">
        <f>VLOOKUP($A47,environment05!$A$2:$M$333,N$2)</f>
        <v>2.8498622899800754</v>
      </c>
      <c r="O47" s="46">
        <f>VLOOKUP($A47,environment05!$A$2:$M$333,O$2)</f>
        <v>1.8466106891761305</v>
      </c>
      <c r="P47" s="46">
        <f>VLOOKUP($A47,environment05!$A$2:$M$333,P$2)</f>
        <v>0.17464947668459851</v>
      </c>
      <c r="Q47" s="46">
        <f>VLOOKUP($A47,environment05!$A$2:$M$333,Q$2)</f>
        <v>0.42969939800916512</v>
      </c>
      <c r="R47" s="46">
        <f>VLOOKUP($A47,environment05!$A$2:$M$333,R$2)</f>
        <v>12.65</v>
      </c>
      <c r="S47" s="46">
        <f>VLOOKUP($A47,environment05!$A$2:$M$333,S$2)</f>
        <v>11</v>
      </c>
      <c r="T47" s="46">
        <f>VLOOKUP($A47,environment05!$A$2:$M$333,T$2)</f>
        <v>0.5</v>
      </c>
      <c r="U47" s="46">
        <f>VLOOKUP($A47,environment93!$A$2:$AS$333,U$2)</f>
        <v>1</v>
      </c>
      <c r="V47" s="46">
        <f>VLOOKUP($A47,environment93!$A$2:$AS$333,V$2)</f>
        <v>17</v>
      </c>
      <c r="W47" s="46">
        <f>VLOOKUP($A47,environment93!$A$2:$AS$333,W$2)</f>
        <v>11</v>
      </c>
      <c r="X47" s="46">
        <f>VLOOKUP($A47,environment93!$A$2:$AS$333,X$2)</f>
        <v>2</v>
      </c>
      <c r="Y47" s="46">
        <f>VLOOKUP($A47,environment93!$A$2:$AS$333,Y$2)</f>
        <v>4</v>
      </c>
      <c r="Z47" s="46">
        <f>VLOOKUP($A47,environment93!$A$2:$AS$333,Z$2)</f>
        <v>7</v>
      </c>
      <c r="AA47" s="46">
        <f>VLOOKUP($A47,environment93!$A$2:$AS$333,AA$2)</f>
        <v>0</v>
      </c>
      <c r="AB47" s="46">
        <f>VLOOKUP($A47,environment93!$A$2:$AS$333,AB$2)</f>
        <v>0.74</v>
      </c>
      <c r="AC47" s="46">
        <f>VLOOKUP($A47,environment93!$A$2:$AS$333,AC$2)</f>
        <v>466.2</v>
      </c>
      <c r="AD47" s="46">
        <f>VLOOKUP($A47,environment93!$A$2:$AS$333,AD$2)</f>
        <v>1.5</v>
      </c>
      <c r="AE47" s="46">
        <f>VLOOKUP($A47,environment93!$A$2:$AS$333,AE$2)</f>
        <v>102</v>
      </c>
      <c r="AF47" s="46" t="str">
        <f>VLOOKUP($A47,environment93!$A$2:$AS$333,AF$2)</f>
        <v>fagu.old</v>
      </c>
      <c r="AG47" s="46">
        <f>VLOOKUP($A47,environment93!$A$2:$AS$333,AG$2)</f>
        <v>0</v>
      </c>
      <c r="AH47" s="46">
        <f>VLOOKUP($A47,environment93!$A$2:$AS$333,AH$2)</f>
        <v>-1</v>
      </c>
      <c r="AI47" s="46">
        <f>VLOOKUP($A47,environment93!$A$2:$AS$333,AI$2)</f>
        <v>20</v>
      </c>
      <c r="AJ47" s="46" t="str">
        <f>VLOOKUP($A47,environment93!$A$2:$AS$333,AJ$2)</f>
        <v>43</v>
      </c>
      <c r="AK47" s="46">
        <f>VLOOKUP($A47,environment93!$A$2:$AS$333,AK$2)</f>
        <v>15</v>
      </c>
      <c r="AL47" s="46">
        <f>VLOOKUP($A47,environment93!$A$2:$AS$333,AL$2)</f>
        <v>0</v>
      </c>
      <c r="AM47" s="46">
        <f>VLOOKUP($A47,environment93!$A$2:$AS$333,AM$2)</f>
        <v>2.5</v>
      </c>
      <c r="AN47" s="46">
        <f>VLOOKUP($A47,environment93!$A$2:$AS$333,AN$2)</f>
        <v>0</v>
      </c>
      <c r="AO47" s="46">
        <f>VLOOKUP($A47,environment93!$A$2:$AS$333,AO$2)</f>
        <v>0</v>
      </c>
      <c r="AP47" s="46">
        <f>VLOOKUP($A47,environment93!$A$2:$AS$333,AP$2)</f>
        <v>0</v>
      </c>
      <c r="AQ47" s="46">
        <f>VLOOKUP($A47,environment93!$A$2:$AS$333,AQ$2)</f>
        <v>0</v>
      </c>
      <c r="AR47" s="46">
        <f>VLOOKUP($A47,environment93!$A$2:$AS$333,AR$2)</f>
        <v>0</v>
      </c>
      <c r="AS47" s="46">
        <f>VLOOKUP($A47,environment93!$A$2:$AS$333,AS$2)</f>
        <v>0</v>
      </c>
      <c r="AT47" s="46">
        <f>VLOOKUP($A47,environment93!$A$2:$AS$333,AT$2)</f>
        <v>97.04</v>
      </c>
      <c r="AU47" s="46">
        <f>VLOOKUP($A47,environment93!$A$2:$AS$333,AU$2)</f>
        <v>2.96</v>
      </c>
      <c r="AV47" s="46">
        <f>VLOOKUP($A47,environment93!$A$2:$AS$333,AV$2)</f>
        <v>0</v>
      </c>
      <c r="AW47" s="46">
        <f>VLOOKUP($A47,environment93!$A$2:$AS$333,AW$2)</f>
        <v>0</v>
      </c>
      <c r="AX47" s="46">
        <f>VLOOKUP($A47,environment93!$A$2:$AS$333,AX$2)</f>
        <v>200</v>
      </c>
      <c r="AY47" s="46">
        <f>VLOOKUP($A47,environment93!$A$2:$AS$333,AY$2)</f>
        <v>0</v>
      </c>
      <c r="AZ47" s="46">
        <f>VLOOKUP($A47,environment93!$A$2:$AS$333,AZ$2)</f>
        <v>0</v>
      </c>
      <c r="BA47" s="46">
        <f>VLOOKUP($A47,environment93!$A$2:$AS$333,BA$2)</f>
        <v>200</v>
      </c>
      <c r="BB47" s="46">
        <f>VLOOKUP($A47,environment93!$A$2:$AS$333,BB$2)</f>
        <v>0</v>
      </c>
      <c r="BC47" s="46">
        <f>VLOOKUP($A47,environment93!$A$2:$AS$333,BC$2)</f>
        <v>26.86</v>
      </c>
      <c r="BD47" s="46">
        <f>VLOOKUP($A47,environment93!$A$2:$AS$333,BD$2)</f>
        <v>0</v>
      </c>
      <c r="BE47" s="46">
        <f>VLOOKUP($A47,environment93!$A$2:$AS$333,BE$2)</f>
        <v>0</v>
      </c>
      <c r="BF47" s="46">
        <f>VLOOKUP($A47,environment93!$A$2:$AS$333,BF$2)</f>
        <v>26.86</v>
      </c>
      <c r="BG47" s="46">
        <f>VLOOKUP($A47,environment93!$A$2:$AS$333,BG$2)</f>
        <v>4</v>
      </c>
      <c r="BH47" s="46">
        <f>VLOOKUP($A47,environment93!$A$2:$AS$333,BH$2)</f>
        <v>0</v>
      </c>
      <c r="BI47" s="46">
        <f>VLOOKUP($A47,environment93!$A$2:$AS$333,BI$2)</f>
        <v>1</v>
      </c>
    </row>
    <row r="48" spans="1:61" x14ac:dyDescent="0.2">
      <c r="A48" s="40" t="s">
        <v>724</v>
      </c>
      <c r="B48" s="40" t="s">
        <v>102</v>
      </c>
      <c r="C48" s="40">
        <v>7</v>
      </c>
      <c r="D48" s="40">
        <v>3</v>
      </c>
      <c r="E48" s="40">
        <v>2</v>
      </c>
      <c r="F48" s="40">
        <v>2</v>
      </c>
      <c r="H48" s="41">
        <f t="shared" si="0"/>
        <v>1</v>
      </c>
      <c r="I48" s="40" t="s">
        <v>724</v>
      </c>
      <c r="J48" s="46">
        <f>VLOOKUP($A48,environment05!$A$2:$M$333,J$2)</f>
        <v>3.58</v>
      </c>
      <c r="K48" s="46">
        <f>VLOOKUP($A48,environment05!$A$2:$M$333,K$2)</f>
        <v>5.920458921939475</v>
      </c>
      <c r="L48" s="46">
        <f>VLOOKUP($A48,environment05!$A$2:$M$333,L$2)</f>
        <v>13.353632013919098</v>
      </c>
      <c r="M48" s="46">
        <f>VLOOKUP($A48,environment05!$A$2:$M$333,M$2)</f>
        <v>1.9895826280917632</v>
      </c>
      <c r="N48" s="46">
        <f>VLOOKUP($A48,environment05!$A$2:$M$333,N$2)</f>
        <v>2.8139162942842861</v>
      </c>
      <c r="O48" s="46">
        <f>VLOOKUP($A48,environment05!$A$2:$M$333,O$2)</f>
        <v>1.9831930840483807</v>
      </c>
      <c r="P48" s="46">
        <f>VLOOKUP($A48,environment05!$A$2:$M$333,P$2)</f>
        <v>0.15360380012694921</v>
      </c>
      <c r="Q48" s="46">
        <f>VLOOKUP($A48,environment05!$A$2:$M$333,Q$2)</f>
        <v>0.43198044912335071</v>
      </c>
      <c r="R48" s="46">
        <f>VLOOKUP($A48,environment05!$A$2:$M$333,R$2)</f>
        <v>12.85</v>
      </c>
      <c r="S48" s="46">
        <f>VLOOKUP($A48,environment05!$A$2:$M$333,S$2)</f>
        <v>7</v>
      </c>
      <c r="T48" s="46">
        <f>VLOOKUP($A48,environment05!$A$2:$M$333,T$2)</f>
        <v>0</v>
      </c>
      <c r="U48" s="46">
        <f>VLOOKUP($A48,environment93!$A$2:$AS$333,U$2)</f>
        <v>1</v>
      </c>
      <c r="V48" s="46">
        <f>VLOOKUP($A48,environment93!$A$2:$AS$333,V$2)</f>
        <v>18</v>
      </c>
      <c r="W48" s="46">
        <f>VLOOKUP($A48,environment93!$A$2:$AS$333,W$2)</f>
        <v>8</v>
      </c>
      <c r="X48" s="46">
        <f>VLOOKUP($A48,environment93!$A$2:$AS$333,X$2)</f>
        <v>2</v>
      </c>
      <c r="Y48" s="46">
        <f>VLOOKUP($A48,environment93!$A$2:$AS$333,Y$2)</f>
        <v>8</v>
      </c>
      <c r="Z48" s="46">
        <f>VLOOKUP($A48,environment93!$A$2:$AS$333,Z$2)</f>
        <v>15</v>
      </c>
      <c r="AA48" s="46">
        <f>VLOOKUP($A48,environment93!$A$2:$AS$333,AA$2)</f>
        <v>0</v>
      </c>
      <c r="AB48" s="46">
        <f>VLOOKUP($A48,environment93!$A$2:$AS$333,AB$2)</f>
        <v>4.83</v>
      </c>
      <c r="AC48" s="46">
        <f>VLOOKUP($A48,environment93!$A$2:$AS$333,AC$2)</f>
        <v>1379.1</v>
      </c>
      <c r="AD48" s="46">
        <f>VLOOKUP($A48,environment93!$A$2:$AS$333,AD$2)</f>
        <v>1.8</v>
      </c>
      <c r="AE48" s="46">
        <f>VLOOKUP($A48,environment93!$A$2:$AS$333,AE$2)</f>
        <v>42</v>
      </c>
      <c r="AF48" s="46" t="str">
        <f>VLOOKUP($A48,environment93!$A$2:$AS$333,AF$2)</f>
        <v>fagu.old</v>
      </c>
      <c r="AG48" s="46">
        <f>VLOOKUP($A48,environment93!$A$2:$AS$333,AG$2)</f>
        <v>0</v>
      </c>
      <c r="AH48" s="46">
        <f>VLOOKUP($A48,environment93!$A$2:$AS$333,AH$2)</f>
        <v>-1</v>
      </c>
      <c r="AI48" s="46">
        <f>VLOOKUP($A48,environment93!$A$2:$AS$333,AI$2)</f>
        <v>20</v>
      </c>
      <c r="AJ48" s="46" t="str">
        <f>VLOOKUP($A48,environment93!$A$2:$AS$333,AJ$2)</f>
        <v>43</v>
      </c>
      <c r="AK48" s="46">
        <f>VLOOKUP($A48,environment93!$A$2:$AS$333,AK$2)</f>
        <v>15</v>
      </c>
      <c r="AL48" s="46">
        <f>VLOOKUP($A48,environment93!$A$2:$AS$333,AL$2)</f>
        <v>0</v>
      </c>
      <c r="AM48" s="46">
        <f>VLOOKUP($A48,environment93!$A$2:$AS$333,AM$2)</f>
        <v>21.43</v>
      </c>
      <c r="AN48" s="46">
        <f>VLOOKUP($A48,environment93!$A$2:$AS$333,AN$2)</f>
        <v>13.98</v>
      </c>
      <c r="AO48" s="46">
        <f>VLOOKUP($A48,environment93!$A$2:$AS$333,AO$2)</f>
        <v>0</v>
      </c>
      <c r="AP48" s="46">
        <f>VLOOKUP($A48,environment93!$A$2:$AS$333,AP$2)</f>
        <v>1.71</v>
      </c>
      <c r="AQ48" s="46">
        <f>VLOOKUP($A48,environment93!$A$2:$AS$333,AQ$2)</f>
        <v>0</v>
      </c>
      <c r="AR48" s="46">
        <f>VLOOKUP($A48,environment93!$A$2:$AS$333,AR$2)</f>
        <v>0</v>
      </c>
      <c r="AS48" s="46">
        <f>VLOOKUP($A48,environment93!$A$2:$AS$333,AS$2)</f>
        <v>0</v>
      </c>
      <c r="AT48" s="46">
        <f>VLOOKUP($A48,environment93!$A$2:$AS$333,AT$2)</f>
        <v>84.31</v>
      </c>
      <c r="AU48" s="46">
        <f>VLOOKUP($A48,environment93!$A$2:$AS$333,AU$2)</f>
        <v>0</v>
      </c>
      <c r="AV48" s="46">
        <f>VLOOKUP($A48,environment93!$A$2:$AS$333,AV$2)</f>
        <v>0</v>
      </c>
      <c r="AW48" s="46">
        <f>VLOOKUP($A48,environment93!$A$2:$AS$333,AW$2)</f>
        <v>0</v>
      </c>
      <c r="AX48" s="46">
        <f>VLOOKUP($A48,environment93!$A$2:$AS$333,AX$2)</f>
        <v>1000</v>
      </c>
      <c r="AY48" s="46">
        <f>VLOOKUP($A48,environment93!$A$2:$AS$333,AY$2)</f>
        <v>50</v>
      </c>
      <c r="AZ48" s="46">
        <f>VLOOKUP($A48,environment93!$A$2:$AS$333,AZ$2)</f>
        <v>0</v>
      </c>
      <c r="BA48" s="46">
        <f>VLOOKUP($A48,environment93!$A$2:$AS$333,BA$2)</f>
        <v>1050</v>
      </c>
      <c r="BB48" s="46">
        <f>VLOOKUP($A48,environment93!$A$2:$AS$333,BB$2)</f>
        <v>0</v>
      </c>
      <c r="BC48" s="46">
        <f>VLOOKUP($A48,environment93!$A$2:$AS$333,BC$2)</f>
        <v>17.61</v>
      </c>
      <c r="BD48" s="46">
        <f>VLOOKUP($A48,environment93!$A$2:$AS$333,BD$2)</f>
        <v>0.33</v>
      </c>
      <c r="BE48" s="46">
        <f>VLOOKUP($A48,environment93!$A$2:$AS$333,BE$2)</f>
        <v>0</v>
      </c>
      <c r="BF48" s="46">
        <f>VLOOKUP($A48,environment93!$A$2:$AS$333,BF$2)</f>
        <v>17.940000000000001</v>
      </c>
      <c r="BG48" s="46">
        <f>VLOOKUP($A48,environment93!$A$2:$AS$333,BG$2)</f>
        <v>4</v>
      </c>
      <c r="BH48" s="46">
        <f>VLOOKUP($A48,environment93!$A$2:$AS$333,BH$2)</f>
        <v>0</v>
      </c>
      <c r="BI48" s="46">
        <f>VLOOKUP($A48,environment93!$A$2:$AS$333,BI$2)</f>
        <v>1</v>
      </c>
    </row>
    <row r="49" spans="1:61" x14ac:dyDescent="0.2">
      <c r="A49" s="40" t="s">
        <v>725</v>
      </c>
      <c r="B49" s="40" t="s">
        <v>104</v>
      </c>
      <c r="C49" s="40">
        <v>7</v>
      </c>
      <c r="D49" s="40">
        <v>3</v>
      </c>
      <c r="E49" s="40">
        <v>2</v>
      </c>
      <c r="F49" s="40">
        <v>2</v>
      </c>
      <c r="H49" s="41">
        <f t="shared" si="0"/>
        <v>1</v>
      </c>
      <c r="I49" s="40" t="s">
        <v>725</v>
      </c>
      <c r="J49" s="46">
        <f>VLOOKUP($A49,environment05!$A$2:$M$333,J$2)</f>
        <v>7.0149999999999997</v>
      </c>
      <c r="K49" s="46">
        <f>VLOOKUP($A49,environment05!$A$2:$M$333,K$2)</f>
        <v>6.1682961660990872</v>
      </c>
      <c r="L49" s="46">
        <f>VLOOKUP($A49,environment05!$A$2:$M$333,L$2)</f>
        <v>20.095693779904309</v>
      </c>
      <c r="M49" s="46">
        <f>VLOOKUP($A49,environment05!$A$2:$M$333,M$2)</f>
        <v>18.643000700249999</v>
      </c>
      <c r="N49" s="46">
        <f>VLOOKUP($A49,environment05!$A$2:$M$333,N$2)</f>
        <v>4.5625950526820001</v>
      </c>
      <c r="O49" s="46">
        <f>VLOOKUP($A49,environment05!$A$2:$M$333,O$2)</f>
        <v>3.2147094137949996</v>
      </c>
      <c r="P49" s="46">
        <f>VLOOKUP($A49,environment05!$A$2:$M$333,P$2)</f>
        <v>0.19580177699599999</v>
      </c>
      <c r="Q49" s="46">
        <f>VLOOKUP($A49,environment05!$A$2:$M$333,Q$2)</f>
        <v>0.42649841642159997</v>
      </c>
      <c r="R49" s="46">
        <f>VLOOKUP($A49,environment05!$A$2:$M$333,R$2)</f>
        <v>25.05</v>
      </c>
      <c r="S49" s="46">
        <f>VLOOKUP($A49,environment05!$A$2:$M$333,S$2)</f>
        <v>4</v>
      </c>
      <c r="T49" s="46">
        <f>VLOOKUP($A49,environment05!$A$2:$M$333,T$2)</f>
        <v>0.5</v>
      </c>
      <c r="U49" s="46">
        <f>VLOOKUP($A49,environment93!$A$2:$AS$333,U$2)</f>
        <v>2</v>
      </c>
      <c r="V49" s="46">
        <f>VLOOKUP($A49,environment93!$A$2:$AS$333,V$2)</f>
        <v>27</v>
      </c>
      <c r="W49" s="46">
        <f>VLOOKUP($A49,environment93!$A$2:$AS$333,W$2)</f>
        <v>11</v>
      </c>
      <c r="X49" s="46">
        <f>VLOOKUP($A49,environment93!$A$2:$AS$333,X$2)</f>
        <v>0</v>
      </c>
      <c r="Y49" s="46">
        <f>VLOOKUP($A49,environment93!$A$2:$AS$333,Y$2)</f>
        <v>16</v>
      </c>
      <c r="Z49" s="46">
        <f>VLOOKUP($A49,environment93!$A$2:$AS$333,Z$2)</f>
        <v>13</v>
      </c>
      <c r="AA49" s="46">
        <f>VLOOKUP($A49,environment93!$A$2:$AS$333,AA$2)</f>
        <v>3</v>
      </c>
      <c r="AB49" s="46">
        <f>VLOOKUP($A49,environment93!$A$2:$AS$333,AB$2)</f>
        <v>0.86</v>
      </c>
      <c r="AC49" s="46">
        <f>VLOOKUP($A49,environment93!$A$2:$AS$333,AC$2)</f>
        <v>408.9</v>
      </c>
      <c r="AD49" s="46">
        <f>VLOOKUP($A49,environment93!$A$2:$AS$333,AD$2)</f>
        <v>1.2</v>
      </c>
      <c r="AE49" s="46">
        <f>VLOOKUP($A49,environment93!$A$2:$AS$333,AE$2)</f>
        <v>55</v>
      </c>
      <c r="AF49" s="46" t="str">
        <f>VLOOKUP($A49,environment93!$A$2:$AS$333,AF$2)</f>
        <v>quer.old</v>
      </c>
      <c r="AG49" s="46">
        <f>VLOOKUP($A49,environment93!$A$2:$AS$333,AG$2)</f>
        <v>5.24</v>
      </c>
      <c r="AH49" s="46">
        <f>VLOOKUP($A49,environment93!$A$2:$AS$333,AH$2)</f>
        <v>309.68</v>
      </c>
      <c r="AI49" s="46">
        <f>VLOOKUP($A49,environment93!$A$2:$AS$333,AI$2)</f>
        <v>17.5</v>
      </c>
      <c r="AJ49" s="46" t="str">
        <f>VLOOKUP($A49,environment93!$A$2:$AS$333,AJ$2)</f>
        <v>44S</v>
      </c>
      <c r="AK49" s="46">
        <f>VLOOKUP($A49,environment93!$A$2:$AS$333,AK$2)</f>
        <v>15</v>
      </c>
      <c r="AL49" s="46" t="str">
        <f>VLOOKUP($A49,environment93!$A$2:$AS$333,AL$2)</f>
        <v>S</v>
      </c>
      <c r="AM49" s="46">
        <f>VLOOKUP($A49,environment93!$A$2:$AS$333,AM$2)</f>
        <v>9.64</v>
      </c>
      <c r="AN49" s="46">
        <f>VLOOKUP($A49,environment93!$A$2:$AS$333,AN$2)</f>
        <v>0</v>
      </c>
      <c r="AO49" s="46">
        <f>VLOOKUP($A49,environment93!$A$2:$AS$333,AO$2)</f>
        <v>0</v>
      </c>
      <c r="AP49" s="46">
        <f>VLOOKUP($A49,environment93!$A$2:$AS$333,AP$2)</f>
        <v>4.5</v>
      </c>
      <c r="AQ49" s="46">
        <f>VLOOKUP($A49,environment93!$A$2:$AS$333,AQ$2)</f>
        <v>0</v>
      </c>
      <c r="AR49" s="46">
        <f>VLOOKUP($A49,environment93!$A$2:$AS$333,AR$2)</f>
        <v>0</v>
      </c>
      <c r="AS49" s="46">
        <f>VLOOKUP($A49,environment93!$A$2:$AS$333,AS$2)</f>
        <v>0</v>
      </c>
      <c r="AT49" s="46">
        <f>VLOOKUP($A49,environment93!$A$2:$AS$333,AT$2)</f>
        <v>8.68</v>
      </c>
      <c r="AU49" s="46">
        <f>VLOOKUP($A49,environment93!$A$2:$AS$333,AU$2)</f>
        <v>0</v>
      </c>
      <c r="AV49" s="46">
        <f>VLOOKUP($A49,environment93!$A$2:$AS$333,AV$2)</f>
        <v>86.82</v>
      </c>
      <c r="AW49" s="46">
        <f>VLOOKUP($A49,environment93!$A$2:$AS$333,AW$2)</f>
        <v>0</v>
      </c>
      <c r="AX49" s="46">
        <f>VLOOKUP($A49,environment93!$A$2:$AS$333,AX$2)</f>
        <v>250</v>
      </c>
      <c r="AY49" s="46">
        <f>VLOOKUP($A49,environment93!$A$2:$AS$333,AY$2)</f>
        <v>150</v>
      </c>
      <c r="AZ49" s="46">
        <f>VLOOKUP($A49,environment93!$A$2:$AS$333,AZ$2)</f>
        <v>0</v>
      </c>
      <c r="BA49" s="46">
        <f>VLOOKUP($A49,environment93!$A$2:$AS$333,BA$2)</f>
        <v>400</v>
      </c>
      <c r="BB49" s="46">
        <f>VLOOKUP($A49,environment93!$A$2:$AS$333,BB$2)</f>
        <v>0</v>
      </c>
      <c r="BC49" s="46">
        <f>VLOOKUP($A49,environment93!$A$2:$AS$333,BC$2)</f>
        <v>5.26</v>
      </c>
      <c r="BD49" s="46">
        <f>VLOOKUP($A49,environment93!$A$2:$AS$333,BD$2)</f>
        <v>8.49</v>
      </c>
      <c r="BE49" s="46">
        <f>VLOOKUP($A49,environment93!$A$2:$AS$333,BE$2)</f>
        <v>0</v>
      </c>
      <c r="BF49" s="46">
        <f>VLOOKUP($A49,environment93!$A$2:$AS$333,BF$2)</f>
        <v>13.75</v>
      </c>
      <c r="BG49" s="46">
        <f>VLOOKUP($A49,environment93!$A$2:$AS$333,BG$2)</f>
        <v>8</v>
      </c>
      <c r="BH49" s="46">
        <f>VLOOKUP($A49,environment93!$A$2:$AS$333,BH$2)</f>
        <v>0</v>
      </c>
      <c r="BI49" s="46">
        <f>VLOOKUP($A49,environment93!$A$2:$AS$333,BI$2)</f>
        <v>2</v>
      </c>
    </row>
    <row r="50" spans="1:61" x14ac:dyDescent="0.2">
      <c r="A50" s="40" t="s">
        <v>726</v>
      </c>
      <c r="B50" s="40" t="s">
        <v>107</v>
      </c>
      <c r="C50" s="40">
        <v>5</v>
      </c>
      <c r="D50" s="40">
        <v>2</v>
      </c>
      <c r="E50" s="40">
        <v>1</v>
      </c>
      <c r="F50" s="40">
        <v>2</v>
      </c>
      <c r="H50" s="41">
        <f t="shared" si="0"/>
        <v>0</v>
      </c>
      <c r="I50" s="40" t="s">
        <v>726</v>
      </c>
      <c r="J50" s="46">
        <f>VLOOKUP($A50,environment05!$A$2:$M$333,J$2)</f>
        <v>0</v>
      </c>
      <c r="K50" s="46">
        <f>VLOOKUP($A50,environment05!$A$2:$M$333,K$2)</f>
        <v>0</v>
      </c>
      <c r="L50" s="46">
        <f>VLOOKUP($A50,environment05!$A$2:$M$333,L$2)</f>
        <v>0</v>
      </c>
      <c r="M50" s="46">
        <f>VLOOKUP($A50,environment05!$A$2:$M$333,M$2)</f>
        <v>0</v>
      </c>
      <c r="N50" s="46">
        <f>VLOOKUP($A50,environment05!$A$2:$M$333,N$2)</f>
        <v>0</v>
      </c>
      <c r="O50" s="46">
        <f>VLOOKUP($A50,environment05!$A$2:$M$333,O$2)</f>
        <v>0</v>
      </c>
      <c r="P50" s="46">
        <f>VLOOKUP($A50,environment05!$A$2:$M$333,P$2)</f>
        <v>0</v>
      </c>
      <c r="Q50" s="46">
        <f>VLOOKUP($A50,environment05!$A$2:$M$333,Q$2)</f>
        <v>0</v>
      </c>
      <c r="R50" s="46">
        <f>VLOOKUP($A50,environment05!$A$2:$M$333,R$2)</f>
        <v>0</v>
      </c>
      <c r="S50" s="46">
        <f>VLOOKUP($A50,environment05!$A$2:$M$333,S$2)</f>
        <v>0</v>
      </c>
      <c r="T50" s="46">
        <f>VLOOKUP($A50,environment05!$A$2:$M$333,T$2)</f>
        <v>0</v>
      </c>
      <c r="U50" s="46">
        <f>VLOOKUP($A50,environment93!$A$2:$AS$333,U$2)</f>
        <v>4</v>
      </c>
      <c r="V50" s="46">
        <f>VLOOKUP($A50,environment93!$A$2:$AS$333,V$2)</f>
        <v>17</v>
      </c>
      <c r="W50" s="46">
        <f>VLOOKUP($A50,environment93!$A$2:$AS$333,W$2)</f>
        <v>9</v>
      </c>
      <c r="X50" s="46">
        <f>VLOOKUP($A50,environment93!$A$2:$AS$333,X$2)</f>
        <v>2</v>
      </c>
      <c r="Y50" s="46">
        <f>VLOOKUP($A50,environment93!$A$2:$AS$333,Y$2)</f>
        <v>6</v>
      </c>
      <c r="Z50" s="46">
        <f>VLOOKUP($A50,environment93!$A$2:$AS$333,Z$2)</f>
        <v>12</v>
      </c>
      <c r="AA50" s="46">
        <f>VLOOKUP($A50,environment93!$A$2:$AS$333,AA$2)</f>
        <v>2</v>
      </c>
      <c r="AB50" s="46">
        <f>VLOOKUP($A50,environment93!$A$2:$AS$333,AB$2)</f>
        <v>1.88</v>
      </c>
      <c r="AC50" s="46">
        <f>VLOOKUP($A50,environment93!$A$2:$AS$333,AC$2)</f>
        <v>691.1</v>
      </c>
      <c r="AD50" s="46">
        <f>VLOOKUP($A50,environment93!$A$2:$AS$333,AD$2)</f>
        <v>1.4</v>
      </c>
      <c r="AE50" s="46">
        <f>VLOOKUP($A50,environment93!$A$2:$AS$333,AE$2)</f>
        <v>50</v>
      </c>
      <c r="AF50" s="46" t="str">
        <f>VLOOKUP($A50,environment93!$A$2:$AS$333,AF$2)</f>
        <v>quer.old</v>
      </c>
      <c r="AG50" s="46">
        <f>VLOOKUP($A50,environment93!$A$2:$AS$333,AG$2)</f>
        <v>5.24</v>
      </c>
      <c r="AH50" s="46">
        <f>VLOOKUP($A50,environment93!$A$2:$AS$333,AH$2)</f>
        <v>343.63</v>
      </c>
      <c r="AI50" s="46">
        <f>VLOOKUP($A50,environment93!$A$2:$AS$333,AI$2)</f>
        <v>17.5</v>
      </c>
      <c r="AJ50" s="46" t="str">
        <f>VLOOKUP($A50,environment93!$A$2:$AS$333,AJ$2)</f>
        <v>54T</v>
      </c>
      <c r="AK50" s="46">
        <f>VLOOKUP($A50,environment93!$A$2:$AS$333,AK$2)</f>
        <v>-999</v>
      </c>
      <c r="AL50" s="46" t="str">
        <f>VLOOKUP($A50,environment93!$A$2:$AS$333,AL$2)</f>
        <v>T</v>
      </c>
      <c r="AM50" s="46">
        <f>VLOOKUP($A50,environment93!$A$2:$AS$333,AM$2)</f>
        <v>14.29</v>
      </c>
      <c r="AN50" s="46">
        <f>VLOOKUP($A50,environment93!$A$2:$AS$333,AN$2)</f>
        <v>0</v>
      </c>
      <c r="AO50" s="46">
        <f>VLOOKUP($A50,environment93!$A$2:$AS$333,AO$2)</f>
        <v>12.24</v>
      </c>
      <c r="AP50" s="46">
        <f>VLOOKUP($A50,environment93!$A$2:$AS$333,AP$2)</f>
        <v>0</v>
      </c>
      <c r="AQ50" s="46">
        <f>VLOOKUP($A50,environment93!$A$2:$AS$333,AQ$2)</f>
        <v>0</v>
      </c>
      <c r="AR50" s="46">
        <f>VLOOKUP($A50,environment93!$A$2:$AS$333,AR$2)</f>
        <v>0</v>
      </c>
      <c r="AS50" s="46">
        <f>VLOOKUP($A50,environment93!$A$2:$AS$333,AS$2)</f>
        <v>0</v>
      </c>
      <c r="AT50" s="46">
        <f>VLOOKUP($A50,environment93!$A$2:$AS$333,AT$2)</f>
        <v>0</v>
      </c>
      <c r="AU50" s="46">
        <f>VLOOKUP($A50,environment93!$A$2:$AS$333,AU$2)</f>
        <v>0</v>
      </c>
      <c r="AV50" s="46">
        <f>VLOOKUP($A50,environment93!$A$2:$AS$333,AV$2)</f>
        <v>87.76</v>
      </c>
      <c r="AW50" s="46">
        <f>VLOOKUP($A50,environment93!$A$2:$AS$333,AW$2)</f>
        <v>0</v>
      </c>
      <c r="AX50" s="46">
        <f>VLOOKUP($A50,environment93!$A$2:$AS$333,AX$2)</f>
        <v>75</v>
      </c>
      <c r="AY50" s="46">
        <f>VLOOKUP($A50,environment93!$A$2:$AS$333,AY$2)</f>
        <v>225</v>
      </c>
      <c r="AZ50" s="46">
        <f>VLOOKUP($A50,environment93!$A$2:$AS$333,AZ$2)</f>
        <v>125</v>
      </c>
      <c r="BA50" s="46">
        <f>VLOOKUP($A50,environment93!$A$2:$AS$333,BA$2)</f>
        <v>425</v>
      </c>
      <c r="BB50" s="46">
        <f>VLOOKUP($A50,environment93!$A$2:$AS$333,BB$2)</f>
        <v>0</v>
      </c>
      <c r="BC50" s="46">
        <f>VLOOKUP($A50,environment93!$A$2:$AS$333,BC$2)</f>
        <v>1.87</v>
      </c>
      <c r="BD50" s="46">
        <f>VLOOKUP($A50,environment93!$A$2:$AS$333,BD$2)</f>
        <v>15.03</v>
      </c>
      <c r="BE50" s="46">
        <f>VLOOKUP($A50,environment93!$A$2:$AS$333,BE$2)</f>
        <v>0.43</v>
      </c>
      <c r="BF50" s="46">
        <f>VLOOKUP($A50,environment93!$A$2:$AS$333,BF$2)</f>
        <v>17.32</v>
      </c>
      <c r="BG50" s="46">
        <f>VLOOKUP($A50,environment93!$A$2:$AS$333,BG$2)</f>
        <v>8</v>
      </c>
      <c r="BH50" s="46">
        <f>VLOOKUP($A50,environment93!$A$2:$AS$333,BH$2)</f>
        <v>0</v>
      </c>
      <c r="BI50" s="46">
        <f>VLOOKUP($A50,environment93!$A$2:$AS$333,BI$2)</f>
        <v>1</v>
      </c>
    </row>
    <row r="51" spans="1:61" x14ac:dyDescent="0.2">
      <c r="A51" s="40" t="s">
        <v>727</v>
      </c>
      <c r="B51" s="40" t="s">
        <v>109</v>
      </c>
      <c r="C51" s="40">
        <v>7</v>
      </c>
      <c r="D51" s="40">
        <v>3</v>
      </c>
      <c r="E51" s="40">
        <v>2</v>
      </c>
      <c r="F51" s="40">
        <v>2</v>
      </c>
      <c r="H51" s="41">
        <f t="shared" si="0"/>
        <v>1</v>
      </c>
      <c r="I51" s="40" t="s">
        <v>727</v>
      </c>
      <c r="J51" s="46">
        <f>VLOOKUP($A51,environment05!$A$2:$M$333,J$2)</f>
        <v>3.5350000000000001</v>
      </c>
      <c r="K51" s="46">
        <f>VLOOKUP($A51,environment05!$A$2:$M$333,K$2)</f>
        <v>8.87334723692517</v>
      </c>
      <c r="L51" s="46">
        <f>VLOOKUP($A51,environment05!$A$2:$M$333,L$2)</f>
        <v>14.310569812962159</v>
      </c>
      <c r="M51" s="46">
        <f>VLOOKUP($A51,environment05!$A$2:$M$333,M$2)</f>
        <v>2.7636545102311394</v>
      </c>
      <c r="N51" s="46">
        <f>VLOOKUP($A51,environment05!$A$2:$M$333,N$2)</f>
        <v>2.1036913622450868</v>
      </c>
      <c r="O51" s="46">
        <f>VLOOKUP($A51,environment05!$A$2:$M$333,O$2)</f>
        <v>1.8592122127616568</v>
      </c>
      <c r="P51" s="46">
        <f>VLOOKUP($A51,environment05!$A$2:$M$333,P$2)</f>
        <v>0.14273577350210126</v>
      </c>
      <c r="Q51" s="46">
        <f>VLOOKUP($A51,environment05!$A$2:$M$333,Q$2)</f>
        <v>0.54548336006203724</v>
      </c>
      <c r="R51" s="46">
        <f>VLOOKUP($A51,environment05!$A$2:$M$333,R$2)</f>
        <v>24.8</v>
      </c>
      <c r="S51" s="46">
        <f>VLOOKUP($A51,environment05!$A$2:$M$333,S$2)</f>
        <v>2</v>
      </c>
      <c r="T51" s="46">
        <f>VLOOKUP($A51,environment05!$A$2:$M$333,T$2)</f>
        <v>0.5</v>
      </c>
      <c r="U51" s="46">
        <f>VLOOKUP($A51,environment93!$A$2:$AS$333,U$2)</f>
        <v>4</v>
      </c>
      <c r="V51" s="46">
        <f>VLOOKUP($A51,environment93!$A$2:$AS$333,V$2)</f>
        <v>21</v>
      </c>
      <c r="W51" s="46">
        <f>VLOOKUP($A51,environment93!$A$2:$AS$333,W$2)</f>
        <v>6</v>
      </c>
      <c r="X51" s="46">
        <f>VLOOKUP($A51,environment93!$A$2:$AS$333,X$2)</f>
        <v>10</v>
      </c>
      <c r="Y51" s="46">
        <f>VLOOKUP($A51,environment93!$A$2:$AS$333,Y$2)</f>
        <v>5</v>
      </c>
      <c r="Z51" s="46">
        <f>VLOOKUP($A51,environment93!$A$2:$AS$333,Z$2)</f>
        <v>9</v>
      </c>
      <c r="AA51" s="46">
        <f>VLOOKUP($A51,environment93!$A$2:$AS$333,AA$2)</f>
        <v>0</v>
      </c>
      <c r="AB51" s="46">
        <f>VLOOKUP($A51,environment93!$A$2:$AS$333,AB$2)</f>
        <v>0.54</v>
      </c>
      <c r="AC51" s="46">
        <f>VLOOKUP($A51,environment93!$A$2:$AS$333,AC$2)</f>
        <v>343.5</v>
      </c>
      <c r="AD51" s="46">
        <f>VLOOKUP($A51,environment93!$A$2:$AS$333,AD$2)</f>
        <v>1.3</v>
      </c>
      <c r="AE51" s="46">
        <f>VLOOKUP($A51,environment93!$A$2:$AS$333,AE$2)</f>
        <v>49</v>
      </c>
      <c r="AF51" s="46" t="str">
        <f>VLOOKUP($A51,environment93!$A$2:$AS$333,AF$2)</f>
        <v>fagu.old</v>
      </c>
      <c r="AG51" s="46">
        <f>VLOOKUP($A51,environment93!$A$2:$AS$333,AG$2)</f>
        <v>0</v>
      </c>
      <c r="AH51" s="46">
        <f>VLOOKUP($A51,environment93!$A$2:$AS$333,AH$2)</f>
        <v>-1</v>
      </c>
      <c r="AI51" s="46">
        <f>VLOOKUP($A51,environment93!$A$2:$AS$333,AI$2)</f>
        <v>15</v>
      </c>
      <c r="AJ51" s="46" t="str">
        <f>VLOOKUP($A51,environment93!$A$2:$AS$333,AJ$2)</f>
        <v>44S</v>
      </c>
      <c r="AK51" s="46">
        <f>VLOOKUP($A51,environment93!$A$2:$AS$333,AK$2)</f>
        <v>15</v>
      </c>
      <c r="AL51" s="46" t="str">
        <f>VLOOKUP($A51,environment93!$A$2:$AS$333,AL$2)</f>
        <v>S</v>
      </c>
      <c r="AM51" s="46">
        <f>VLOOKUP($A51,environment93!$A$2:$AS$333,AM$2)</f>
        <v>14.29</v>
      </c>
      <c r="AN51" s="46">
        <f>VLOOKUP($A51,environment93!$A$2:$AS$333,AN$2)</f>
        <v>13.67</v>
      </c>
      <c r="AO51" s="46">
        <f>VLOOKUP($A51,environment93!$A$2:$AS$333,AO$2)</f>
        <v>0</v>
      </c>
      <c r="AP51" s="46">
        <f>VLOOKUP($A51,environment93!$A$2:$AS$333,AP$2)</f>
        <v>0</v>
      </c>
      <c r="AQ51" s="46">
        <f>VLOOKUP($A51,environment93!$A$2:$AS$333,AQ$2)</f>
        <v>0</v>
      </c>
      <c r="AR51" s="46">
        <f>VLOOKUP($A51,environment93!$A$2:$AS$333,AR$2)</f>
        <v>0</v>
      </c>
      <c r="AS51" s="46">
        <f>VLOOKUP($A51,environment93!$A$2:$AS$333,AS$2)</f>
        <v>0</v>
      </c>
      <c r="AT51" s="46">
        <f>VLOOKUP($A51,environment93!$A$2:$AS$333,AT$2)</f>
        <v>86.33</v>
      </c>
      <c r="AU51" s="46">
        <f>VLOOKUP($A51,environment93!$A$2:$AS$333,AU$2)</f>
        <v>0</v>
      </c>
      <c r="AV51" s="46">
        <f>VLOOKUP($A51,environment93!$A$2:$AS$333,AV$2)</f>
        <v>0</v>
      </c>
      <c r="AW51" s="46">
        <f>VLOOKUP($A51,environment93!$A$2:$AS$333,AW$2)</f>
        <v>0</v>
      </c>
      <c r="AX51" s="46">
        <f>VLOOKUP($A51,environment93!$A$2:$AS$333,AX$2)</f>
        <v>150</v>
      </c>
      <c r="AY51" s="46">
        <f>VLOOKUP($A51,environment93!$A$2:$AS$333,AY$2)</f>
        <v>125</v>
      </c>
      <c r="AZ51" s="46">
        <f>VLOOKUP($A51,environment93!$A$2:$AS$333,AZ$2)</f>
        <v>0</v>
      </c>
      <c r="BA51" s="46">
        <f>VLOOKUP($A51,environment93!$A$2:$AS$333,BA$2)</f>
        <v>275</v>
      </c>
      <c r="BB51" s="46">
        <f>VLOOKUP($A51,environment93!$A$2:$AS$333,BB$2)</f>
        <v>0</v>
      </c>
      <c r="BC51" s="46">
        <f>VLOOKUP($A51,environment93!$A$2:$AS$333,BC$2)</f>
        <v>11.32</v>
      </c>
      <c r="BD51" s="46">
        <f>VLOOKUP($A51,environment93!$A$2:$AS$333,BD$2)</f>
        <v>0.2</v>
      </c>
      <c r="BE51" s="46">
        <f>VLOOKUP($A51,environment93!$A$2:$AS$333,BE$2)</f>
        <v>0</v>
      </c>
      <c r="BF51" s="46">
        <f>VLOOKUP($A51,environment93!$A$2:$AS$333,BF$2)</f>
        <v>11.52</v>
      </c>
      <c r="BG51" s="46">
        <f>VLOOKUP($A51,environment93!$A$2:$AS$333,BG$2)</f>
        <v>3</v>
      </c>
      <c r="BH51" s="46">
        <f>VLOOKUP($A51,environment93!$A$2:$AS$333,BH$2)</f>
        <v>0</v>
      </c>
      <c r="BI51" s="46">
        <f>VLOOKUP($A51,environment93!$A$2:$AS$333,BI$2)</f>
        <v>2.2000000000000002</v>
      </c>
    </row>
    <row r="52" spans="1:61" x14ac:dyDescent="0.2">
      <c r="A52" s="40" t="s">
        <v>728</v>
      </c>
      <c r="B52" s="40" t="s">
        <v>112</v>
      </c>
      <c r="C52" s="40">
        <v>6</v>
      </c>
      <c r="D52" s="40">
        <v>3</v>
      </c>
      <c r="E52" s="40">
        <v>2</v>
      </c>
      <c r="F52" s="40">
        <v>1</v>
      </c>
      <c r="H52" s="41">
        <f t="shared" si="0"/>
        <v>1</v>
      </c>
      <c r="I52" s="40" t="s">
        <v>728</v>
      </c>
      <c r="J52" s="46">
        <f>VLOOKUP($A52,environment05!$A$2:$M$333,J$2)</f>
        <v>4.2699999999999996</v>
      </c>
      <c r="K52" s="46">
        <f>VLOOKUP($A52,environment05!$A$2:$M$333,K$2)</f>
        <v>6.2082559765825964</v>
      </c>
      <c r="L52" s="46">
        <f>VLOOKUP($A52,environment05!$A$2:$M$333,L$2)</f>
        <v>13.310134841235321</v>
      </c>
      <c r="M52" s="46">
        <f>VLOOKUP($A52,environment05!$A$2:$M$333,M$2)</f>
        <v>2.3097379359567469</v>
      </c>
      <c r="N52" s="46">
        <f>VLOOKUP($A52,environment05!$A$2:$M$333,N$2)</f>
        <v>2.8323403988220051</v>
      </c>
      <c r="O52" s="46">
        <f>VLOOKUP($A52,environment05!$A$2:$M$333,O$2)</f>
        <v>1.9478698116483952</v>
      </c>
      <c r="P52" s="46">
        <f>VLOOKUP($A52,environment05!$A$2:$M$333,P$2)</f>
        <v>0.13943218233406418</v>
      </c>
      <c r="Q52" s="46">
        <f>VLOOKUP($A52,environment05!$A$2:$M$333,Q$2)</f>
        <v>0.41725554406119192</v>
      </c>
      <c r="R52" s="46">
        <f>VLOOKUP($A52,environment05!$A$2:$M$333,R$2)</f>
        <v>25.4</v>
      </c>
      <c r="S52" s="46">
        <f>VLOOKUP($A52,environment05!$A$2:$M$333,S$2)</f>
        <v>5</v>
      </c>
      <c r="T52" s="46">
        <f>VLOOKUP($A52,environment05!$A$2:$M$333,T$2)</f>
        <v>1</v>
      </c>
      <c r="U52" s="46">
        <f>VLOOKUP($A52,environment93!$A$2:$AS$333,U$2)</f>
        <v>4</v>
      </c>
      <c r="V52" s="46">
        <f>VLOOKUP($A52,environment93!$A$2:$AS$333,V$2)</f>
        <v>26</v>
      </c>
      <c r="W52" s="46">
        <f>VLOOKUP($A52,environment93!$A$2:$AS$333,W$2)</f>
        <v>16</v>
      </c>
      <c r="X52" s="46">
        <f>VLOOKUP($A52,environment93!$A$2:$AS$333,X$2)</f>
        <v>4</v>
      </c>
      <c r="Y52" s="46">
        <f>VLOOKUP($A52,environment93!$A$2:$AS$333,Y$2)</f>
        <v>6</v>
      </c>
      <c r="Z52" s="46">
        <f>VLOOKUP($A52,environment93!$A$2:$AS$333,Z$2)</f>
        <v>17</v>
      </c>
      <c r="AA52" s="46">
        <f>VLOOKUP($A52,environment93!$A$2:$AS$333,AA$2)</f>
        <v>1</v>
      </c>
      <c r="AB52" s="46">
        <f>VLOOKUP($A52,environment93!$A$2:$AS$333,AB$2)</f>
        <v>2.78</v>
      </c>
      <c r="AC52" s="46">
        <f>VLOOKUP($A52,environment93!$A$2:$AS$333,AC$2)</f>
        <v>914.8</v>
      </c>
      <c r="AD52" s="46">
        <f>VLOOKUP($A52,environment93!$A$2:$AS$333,AD$2)</f>
        <v>1.5</v>
      </c>
      <c r="AE52" s="46">
        <f>VLOOKUP($A52,environment93!$A$2:$AS$333,AE$2)</f>
        <v>12</v>
      </c>
      <c r="AF52" s="46" t="str">
        <f>VLOOKUP($A52,environment93!$A$2:$AS$333,AF$2)</f>
        <v>coni.med</v>
      </c>
      <c r="AG52" s="46">
        <f>VLOOKUP($A52,environment93!$A$2:$AS$333,AG$2)</f>
        <v>0</v>
      </c>
      <c r="AH52" s="46">
        <f>VLOOKUP($A52,environment93!$A$2:$AS$333,AH$2)</f>
        <v>-1</v>
      </c>
      <c r="AI52" s="46">
        <f>VLOOKUP($A52,environment93!$A$2:$AS$333,AI$2)</f>
        <v>17.5</v>
      </c>
      <c r="AJ52" s="46" t="str">
        <f>VLOOKUP($A52,environment93!$A$2:$AS$333,AJ$2)</f>
        <v>43</v>
      </c>
      <c r="AK52" s="46">
        <f>VLOOKUP($A52,environment93!$A$2:$AS$333,AK$2)</f>
        <v>15</v>
      </c>
      <c r="AL52" s="46">
        <f>VLOOKUP($A52,environment93!$A$2:$AS$333,AL$2)</f>
        <v>0</v>
      </c>
      <c r="AM52" s="46">
        <f>VLOOKUP($A52,environment93!$A$2:$AS$333,AM$2)</f>
        <v>64.290000000000006</v>
      </c>
      <c r="AN52" s="46">
        <f>VLOOKUP($A52,environment93!$A$2:$AS$333,AN$2)</f>
        <v>12.24</v>
      </c>
      <c r="AO52" s="46">
        <f>VLOOKUP($A52,environment93!$A$2:$AS$333,AO$2)</f>
        <v>48.85</v>
      </c>
      <c r="AP52" s="46">
        <f>VLOOKUP($A52,environment93!$A$2:$AS$333,AP$2)</f>
        <v>0</v>
      </c>
      <c r="AQ52" s="46">
        <f>VLOOKUP($A52,environment93!$A$2:$AS$333,AQ$2)</f>
        <v>20.75</v>
      </c>
      <c r="AR52" s="46">
        <f>VLOOKUP($A52,environment93!$A$2:$AS$333,AR$2)</f>
        <v>0</v>
      </c>
      <c r="AS52" s="46">
        <f>VLOOKUP($A52,environment93!$A$2:$AS$333,AS$2)</f>
        <v>0</v>
      </c>
      <c r="AT52" s="46">
        <f>VLOOKUP($A52,environment93!$A$2:$AS$333,AT$2)</f>
        <v>18.170000000000002</v>
      </c>
      <c r="AU52" s="46">
        <f>VLOOKUP($A52,environment93!$A$2:$AS$333,AU$2)</f>
        <v>0</v>
      </c>
      <c r="AV52" s="46">
        <f>VLOOKUP($A52,environment93!$A$2:$AS$333,AV$2)</f>
        <v>0</v>
      </c>
      <c r="AW52" s="46">
        <f>VLOOKUP($A52,environment93!$A$2:$AS$333,AW$2)</f>
        <v>0</v>
      </c>
      <c r="AX52" s="46">
        <f>VLOOKUP($A52,environment93!$A$2:$AS$333,AX$2)</f>
        <v>350</v>
      </c>
      <c r="AY52" s="46">
        <f>VLOOKUP($A52,environment93!$A$2:$AS$333,AY$2)</f>
        <v>25</v>
      </c>
      <c r="AZ52" s="46">
        <f>VLOOKUP($A52,environment93!$A$2:$AS$333,AZ$2)</f>
        <v>0</v>
      </c>
      <c r="BA52" s="46">
        <f>VLOOKUP($A52,environment93!$A$2:$AS$333,BA$2)</f>
        <v>375</v>
      </c>
      <c r="BB52" s="46">
        <f>VLOOKUP($A52,environment93!$A$2:$AS$333,BB$2)</f>
        <v>0</v>
      </c>
      <c r="BC52" s="46">
        <f>VLOOKUP($A52,environment93!$A$2:$AS$333,BC$2)</f>
        <v>2.5499999999999998</v>
      </c>
      <c r="BD52" s="46">
        <f>VLOOKUP($A52,environment93!$A$2:$AS$333,BD$2)</f>
        <v>0.02</v>
      </c>
      <c r="BE52" s="46">
        <f>VLOOKUP($A52,environment93!$A$2:$AS$333,BE$2)</f>
        <v>0</v>
      </c>
      <c r="BF52" s="46">
        <f>VLOOKUP($A52,environment93!$A$2:$AS$333,BF$2)</f>
        <v>2.57</v>
      </c>
      <c r="BG52" s="46">
        <f>VLOOKUP($A52,environment93!$A$2:$AS$333,BG$2)</f>
        <v>1</v>
      </c>
      <c r="BH52" s="46">
        <f>VLOOKUP($A52,environment93!$A$2:$AS$333,BH$2)</f>
        <v>0</v>
      </c>
      <c r="BI52" s="46">
        <f>VLOOKUP($A52,environment93!$A$2:$AS$333,BI$2)</f>
        <v>3.2</v>
      </c>
    </row>
    <row r="53" spans="1:61" x14ac:dyDescent="0.2">
      <c r="A53" s="40" t="s">
        <v>729</v>
      </c>
      <c r="B53" s="40" t="s">
        <v>114</v>
      </c>
      <c r="C53" s="40">
        <v>7</v>
      </c>
      <c r="D53" s="40">
        <v>3</v>
      </c>
      <c r="E53" s="40">
        <v>2</v>
      </c>
      <c r="F53" s="40">
        <v>2</v>
      </c>
      <c r="H53" s="41">
        <f t="shared" si="0"/>
        <v>1</v>
      </c>
      <c r="I53" s="40" t="s">
        <v>729</v>
      </c>
      <c r="J53" s="46">
        <f>VLOOKUP($A53,environment05!$A$2:$M$333,J$2)</f>
        <v>3.2549999999999999</v>
      </c>
      <c r="K53" s="46">
        <f>VLOOKUP($A53,environment05!$A$2:$M$333,K$2)</f>
        <v>5.4898432931150367</v>
      </c>
      <c r="L53" s="46">
        <f>VLOOKUP($A53,environment05!$A$2:$M$333,L$2)</f>
        <v>11.961722488038278</v>
      </c>
      <c r="M53" s="46">
        <f>VLOOKUP($A53,environment05!$A$2:$M$333,M$2)</f>
        <v>1.506500497939</v>
      </c>
      <c r="N53" s="46">
        <f>VLOOKUP($A53,environment05!$A$2:$M$333,N$2)</f>
        <v>2.5093122841779998</v>
      </c>
      <c r="O53" s="46">
        <f>VLOOKUP($A53,environment05!$A$2:$M$333,O$2)</f>
        <v>1.7866556370079998</v>
      </c>
      <c r="P53" s="46">
        <f>VLOOKUP($A53,environment05!$A$2:$M$333,P$2)</f>
        <v>0.15314886165399999</v>
      </c>
      <c r="Q53" s="46">
        <f>VLOOKUP($A53,environment05!$A$2:$M$333,Q$2)</f>
        <v>0.25194010481099999</v>
      </c>
      <c r="R53" s="46">
        <f>VLOOKUP($A53,environment05!$A$2:$M$333,R$2)</f>
        <v>10.8</v>
      </c>
      <c r="S53" s="46">
        <f>VLOOKUP($A53,environment05!$A$2:$M$333,S$2)</f>
        <v>0</v>
      </c>
      <c r="T53" s="46">
        <f>VLOOKUP($A53,environment05!$A$2:$M$333,T$2)</f>
        <v>1</v>
      </c>
      <c r="U53" s="46">
        <f>VLOOKUP($A53,environment93!$A$2:$AS$333,U$2)</f>
        <v>2</v>
      </c>
      <c r="V53" s="46">
        <f>VLOOKUP($A53,environment93!$A$2:$AS$333,V$2)</f>
        <v>9</v>
      </c>
      <c r="W53" s="46">
        <f>VLOOKUP($A53,environment93!$A$2:$AS$333,W$2)</f>
        <v>3</v>
      </c>
      <c r="X53" s="46">
        <f>VLOOKUP($A53,environment93!$A$2:$AS$333,X$2)</f>
        <v>1</v>
      </c>
      <c r="Y53" s="46">
        <f>VLOOKUP($A53,environment93!$A$2:$AS$333,Y$2)</f>
        <v>5</v>
      </c>
      <c r="Z53" s="46">
        <f>VLOOKUP($A53,environment93!$A$2:$AS$333,Z$2)</f>
        <v>17</v>
      </c>
      <c r="AA53" s="46">
        <f>VLOOKUP($A53,environment93!$A$2:$AS$333,AA$2)</f>
        <v>1</v>
      </c>
      <c r="AB53" s="46">
        <f>VLOOKUP($A53,environment93!$A$2:$AS$333,AB$2)</f>
        <v>0.94</v>
      </c>
      <c r="AC53" s="46">
        <f>VLOOKUP($A53,environment93!$A$2:$AS$333,AC$2)</f>
        <v>387.9</v>
      </c>
      <c r="AD53" s="46">
        <f>VLOOKUP($A53,environment93!$A$2:$AS$333,AD$2)</f>
        <v>1.1000000000000001</v>
      </c>
      <c r="AE53" s="46">
        <f>VLOOKUP($A53,environment93!$A$2:$AS$333,AE$2)</f>
        <v>48</v>
      </c>
      <c r="AF53" s="46" t="str">
        <f>VLOOKUP($A53,environment93!$A$2:$AS$333,AF$2)</f>
        <v>fagu.old</v>
      </c>
      <c r="AG53" s="46">
        <f>VLOOKUP($A53,environment93!$A$2:$AS$333,AG$2)</f>
        <v>5.71</v>
      </c>
      <c r="AH53" s="46">
        <f>VLOOKUP($A53,environment93!$A$2:$AS$333,AH$2)</f>
        <v>167.95</v>
      </c>
      <c r="AI53" s="46">
        <f>VLOOKUP($A53,environment93!$A$2:$AS$333,AI$2)</f>
        <v>15</v>
      </c>
      <c r="AJ53" s="46" t="str">
        <f>VLOOKUP($A53,environment93!$A$2:$AS$333,AJ$2)</f>
        <v>44S</v>
      </c>
      <c r="AK53" s="46">
        <f>VLOOKUP($A53,environment93!$A$2:$AS$333,AK$2)</f>
        <v>15</v>
      </c>
      <c r="AL53" s="46" t="str">
        <f>VLOOKUP($A53,environment93!$A$2:$AS$333,AL$2)</f>
        <v>S</v>
      </c>
      <c r="AM53" s="46">
        <f>VLOOKUP($A53,environment93!$A$2:$AS$333,AM$2)</f>
        <v>23.93</v>
      </c>
      <c r="AN53" s="46">
        <f>VLOOKUP($A53,environment93!$A$2:$AS$333,AN$2)</f>
        <v>27.02</v>
      </c>
      <c r="AO53" s="46">
        <f>VLOOKUP($A53,environment93!$A$2:$AS$333,AO$2)</f>
        <v>0</v>
      </c>
      <c r="AP53" s="46">
        <f>VLOOKUP($A53,environment93!$A$2:$AS$333,AP$2)</f>
        <v>0</v>
      </c>
      <c r="AQ53" s="46">
        <f>VLOOKUP($A53,environment93!$A$2:$AS$333,AQ$2)</f>
        <v>0</v>
      </c>
      <c r="AR53" s="46">
        <f>VLOOKUP($A53,environment93!$A$2:$AS$333,AR$2)</f>
        <v>0</v>
      </c>
      <c r="AS53" s="46">
        <f>VLOOKUP($A53,environment93!$A$2:$AS$333,AS$2)</f>
        <v>0</v>
      </c>
      <c r="AT53" s="46">
        <f>VLOOKUP($A53,environment93!$A$2:$AS$333,AT$2)</f>
        <v>72.98</v>
      </c>
      <c r="AU53" s="46">
        <f>VLOOKUP($A53,environment93!$A$2:$AS$333,AU$2)</f>
        <v>0</v>
      </c>
      <c r="AV53" s="46">
        <f>VLOOKUP($A53,environment93!$A$2:$AS$333,AV$2)</f>
        <v>0</v>
      </c>
      <c r="AW53" s="46">
        <f>VLOOKUP($A53,environment93!$A$2:$AS$333,AW$2)</f>
        <v>100</v>
      </c>
      <c r="AX53" s="46">
        <f>VLOOKUP($A53,environment93!$A$2:$AS$333,AX$2)</f>
        <v>900</v>
      </c>
      <c r="AY53" s="46">
        <f>VLOOKUP($A53,environment93!$A$2:$AS$333,AY$2)</f>
        <v>0</v>
      </c>
      <c r="AZ53" s="46">
        <f>VLOOKUP($A53,environment93!$A$2:$AS$333,AZ$2)</f>
        <v>0</v>
      </c>
      <c r="BA53" s="46">
        <f>VLOOKUP($A53,environment93!$A$2:$AS$333,BA$2)</f>
        <v>1000</v>
      </c>
      <c r="BB53" s="46">
        <f>VLOOKUP($A53,environment93!$A$2:$AS$333,BB$2)</f>
        <v>2.85</v>
      </c>
      <c r="BC53" s="46">
        <f>VLOOKUP($A53,environment93!$A$2:$AS$333,BC$2)</f>
        <v>20.91</v>
      </c>
      <c r="BD53" s="46">
        <f>VLOOKUP($A53,environment93!$A$2:$AS$333,BD$2)</f>
        <v>0</v>
      </c>
      <c r="BE53" s="46">
        <f>VLOOKUP($A53,environment93!$A$2:$AS$333,BE$2)</f>
        <v>0</v>
      </c>
      <c r="BF53" s="46">
        <f>VLOOKUP($A53,environment93!$A$2:$AS$333,BF$2)</f>
        <v>23.76</v>
      </c>
      <c r="BG53" s="46">
        <f>VLOOKUP($A53,environment93!$A$2:$AS$333,BG$2)</f>
        <v>10</v>
      </c>
      <c r="BH53" s="46">
        <f>VLOOKUP($A53,environment93!$A$2:$AS$333,BH$2)</f>
        <v>1</v>
      </c>
      <c r="BI53" s="46">
        <f>VLOOKUP($A53,environment93!$A$2:$AS$333,BI$2)</f>
        <v>1.1000000000000001</v>
      </c>
    </row>
    <row r="54" spans="1:61" x14ac:dyDescent="0.2">
      <c r="A54" s="40" t="s">
        <v>730</v>
      </c>
      <c r="B54" s="40" t="s">
        <v>116</v>
      </c>
      <c r="C54" s="40">
        <v>7</v>
      </c>
      <c r="D54" s="40">
        <v>3</v>
      </c>
      <c r="E54" s="40">
        <v>2</v>
      </c>
      <c r="F54" s="40">
        <v>2</v>
      </c>
      <c r="H54" s="41">
        <f t="shared" si="0"/>
        <v>1</v>
      </c>
      <c r="I54" s="40" t="s">
        <v>730</v>
      </c>
      <c r="J54" s="46">
        <f>VLOOKUP($A54,environment05!$A$2:$M$333,J$2)</f>
        <v>3.17</v>
      </c>
      <c r="K54" s="46">
        <f>VLOOKUP($A54,environment05!$A$2:$M$333,K$2)</f>
        <v>15.445916502424694</v>
      </c>
      <c r="L54" s="46">
        <f>VLOOKUP($A54,environment05!$A$2:$M$333,L$2)</f>
        <v>25.619834710743806</v>
      </c>
      <c r="M54" s="46">
        <f>VLOOKUP($A54,environment05!$A$2:$M$333,M$2)</f>
        <v>1.9408229120194234</v>
      </c>
      <c r="N54" s="46">
        <f>VLOOKUP($A54,environment05!$A$2:$M$333,N$2)</f>
        <v>2.4660598802840803</v>
      </c>
      <c r="O54" s="46">
        <f>VLOOKUP($A54,environment05!$A$2:$M$333,O$2)</f>
        <v>1.4920081802503002</v>
      </c>
      <c r="P54" s="46">
        <f>VLOOKUP($A54,environment05!$A$2:$M$333,P$2)</f>
        <v>0.21730236948137766</v>
      </c>
      <c r="Q54" s="46">
        <f>VLOOKUP($A54,environment05!$A$2:$M$333,Q$2)</f>
        <v>0.37527573332599118</v>
      </c>
      <c r="R54" s="46">
        <f>VLOOKUP($A54,environment05!$A$2:$M$333,R$2)</f>
        <v>8.15</v>
      </c>
      <c r="S54" s="46">
        <f>VLOOKUP($A54,environment05!$A$2:$M$333,S$2)</f>
        <v>0</v>
      </c>
      <c r="T54" s="46">
        <f>VLOOKUP($A54,environment05!$A$2:$M$333,T$2)</f>
        <v>2</v>
      </c>
      <c r="U54" s="46">
        <f>VLOOKUP($A54,environment93!$A$2:$AS$333,U$2)</f>
        <v>7</v>
      </c>
      <c r="V54" s="46">
        <f>VLOOKUP($A54,environment93!$A$2:$AS$333,V$2)</f>
        <v>11</v>
      </c>
      <c r="W54" s="46">
        <f>VLOOKUP($A54,environment93!$A$2:$AS$333,W$2)</f>
        <v>3</v>
      </c>
      <c r="X54" s="46">
        <f>VLOOKUP($A54,environment93!$A$2:$AS$333,X$2)</f>
        <v>1</v>
      </c>
      <c r="Y54" s="46">
        <f>VLOOKUP($A54,environment93!$A$2:$AS$333,Y$2)</f>
        <v>7</v>
      </c>
      <c r="Z54" s="46">
        <f>VLOOKUP($A54,environment93!$A$2:$AS$333,Z$2)</f>
        <v>8</v>
      </c>
      <c r="AA54" s="46">
        <f>VLOOKUP($A54,environment93!$A$2:$AS$333,AA$2)</f>
        <v>1</v>
      </c>
      <c r="AB54" s="46">
        <f>VLOOKUP($A54,environment93!$A$2:$AS$333,AB$2)</f>
        <v>3.09</v>
      </c>
      <c r="AC54" s="46">
        <f>VLOOKUP($A54,environment93!$A$2:$AS$333,AC$2)</f>
        <v>1030</v>
      </c>
      <c r="AD54" s="46">
        <f>VLOOKUP($A54,environment93!$A$2:$AS$333,AD$2)</f>
        <v>1.7</v>
      </c>
      <c r="AE54" s="46">
        <f>VLOOKUP($A54,environment93!$A$2:$AS$333,AE$2)</f>
        <v>7</v>
      </c>
      <c r="AF54" s="46" t="str">
        <f>VLOOKUP($A54,environment93!$A$2:$AS$333,AF$2)</f>
        <v>open</v>
      </c>
      <c r="AG54" s="46">
        <f>VLOOKUP($A54,environment93!$A$2:$AS$333,AG$2)</f>
        <v>2.68</v>
      </c>
      <c r="AH54" s="46">
        <f>VLOOKUP($A54,environment93!$A$2:$AS$333,AH$2)</f>
        <v>84.11</v>
      </c>
      <c r="AI54" s="46">
        <f>VLOOKUP($A54,environment93!$A$2:$AS$333,AI$2)</f>
        <v>15</v>
      </c>
      <c r="AJ54" s="46" t="str">
        <f>VLOOKUP($A54,environment93!$A$2:$AS$333,AJ$2)</f>
        <v>44S</v>
      </c>
      <c r="AK54" s="46">
        <f>VLOOKUP($A54,environment93!$A$2:$AS$333,AK$2)</f>
        <v>15</v>
      </c>
      <c r="AL54" s="46" t="str">
        <f>VLOOKUP($A54,environment93!$A$2:$AS$333,AL$2)</f>
        <v>S</v>
      </c>
      <c r="AM54" s="46">
        <f>VLOOKUP($A54,environment93!$A$2:$AS$333,AM$2)</f>
        <v>7.14</v>
      </c>
      <c r="AN54" s="46">
        <f>VLOOKUP($A54,environment93!$A$2:$AS$333,AN$2)</f>
        <v>97.59</v>
      </c>
      <c r="AO54" s="46">
        <f>VLOOKUP($A54,environment93!$A$2:$AS$333,AO$2)</f>
        <v>0</v>
      </c>
      <c r="AP54" s="46">
        <f>VLOOKUP($A54,environment93!$A$2:$AS$333,AP$2)</f>
        <v>0</v>
      </c>
      <c r="AQ54" s="46">
        <f>VLOOKUP($A54,environment93!$A$2:$AS$333,AQ$2)</f>
        <v>0</v>
      </c>
      <c r="AR54" s="46">
        <f>VLOOKUP($A54,environment93!$A$2:$AS$333,AR$2)</f>
        <v>0</v>
      </c>
      <c r="AS54" s="46">
        <f>VLOOKUP($A54,environment93!$A$2:$AS$333,AS$2)</f>
        <v>0</v>
      </c>
      <c r="AT54" s="46">
        <f>VLOOKUP($A54,environment93!$A$2:$AS$333,AT$2)</f>
        <v>2.41</v>
      </c>
      <c r="AU54" s="46">
        <f>VLOOKUP($A54,environment93!$A$2:$AS$333,AU$2)</f>
        <v>0</v>
      </c>
      <c r="AV54" s="46">
        <f>VLOOKUP($A54,environment93!$A$2:$AS$333,AV$2)</f>
        <v>0</v>
      </c>
      <c r="AW54" s="46">
        <f>VLOOKUP($A54,environment93!$A$2:$AS$333,AW$2)</f>
        <v>1000</v>
      </c>
      <c r="AX54" s="46">
        <f>VLOOKUP($A54,environment93!$A$2:$AS$333,AX$2)</f>
        <v>200</v>
      </c>
      <c r="AY54" s="46">
        <f>VLOOKUP($A54,environment93!$A$2:$AS$333,AY$2)</f>
        <v>0</v>
      </c>
      <c r="AZ54" s="46">
        <f>VLOOKUP($A54,environment93!$A$2:$AS$333,AZ$2)</f>
        <v>0</v>
      </c>
      <c r="BA54" s="46">
        <f>VLOOKUP($A54,environment93!$A$2:$AS$333,BA$2)</f>
        <v>1200</v>
      </c>
      <c r="BB54" s="46">
        <f>VLOOKUP($A54,environment93!$A$2:$AS$333,BB$2)</f>
        <v>2.5</v>
      </c>
      <c r="BC54" s="46">
        <f>VLOOKUP($A54,environment93!$A$2:$AS$333,BC$2)</f>
        <v>11.25</v>
      </c>
      <c r="BD54" s="46">
        <f>VLOOKUP($A54,environment93!$A$2:$AS$333,BD$2)</f>
        <v>0</v>
      </c>
      <c r="BE54" s="46">
        <f>VLOOKUP($A54,environment93!$A$2:$AS$333,BE$2)</f>
        <v>0</v>
      </c>
      <c r="BF54" s="46">
        <f>VLOOKUP($A54,environment93!$A$2:$AS$333,BF$2)</f>
        <v>13.75</v>
      </c>
      <c r="BG54" s="46">
        <f>VLOOKUP($A54,environment93!$A$2:$AS$333,BG$2)</f>
        <v>4</v>
      </c>
      <c r="BH54" s="46">
        <f>VLOOKUP($A54,environment93!$A$2:$AS$333,BH$2)</f>
        <v>0</v>
      </c>
      <c r="BI54" s="46">
        <f>VLOOKUP($A54,environment93!$A$2:$AS$333,BI$2)</f>
        <v>2</v>
      </c>
    </row>
    <row r="55" spans="1:61" x14ac:dyDescent="0.2">
      <c r="A55" s="40" t="s">
        <v>731</v>
      </c>
      <c r="B55" s="40" t="s">
        <v>118</v>
      </c>
      <c r="C55" s="40">
        <v>7</v>
      </c>
      <c r="D55" s="40">
        <v>3</v>
      </c>
      <c r="E55" s="40">
        <v>2</v>
      </c>
      <c r="F55" s="40">
        <v>2</v>
      </c>
      <c r="H55" s="41">
        <f t="shared" si="0"/>
        <v>1</v>
      </c>
      <c r="I55" s="40" t="s">
        <v>731</v>
      </c>
      <c r="J55" s="46">
        <f>VLOOKUP($A55,environment05!$A$2:$M$333,J$2)</f>
        <v>3.0750000000000002</v>
      </c>
      <c r="K55" s="46">
        <f>VLOOKUP($A55,environment05!$A$2:$M$333,K$2)</f>
        <v>7.9530590111524351</v>
      </c>
      <c r="L55" s="46">
        <f>VLOOKUP($A55,environment05!$A$2:$M$333,L$2)</f>
        <v>18.921270117442372</v>
      </c>
      <c r="M55" s="46">
        <f>VLOOKUP($A55,environment05!$A$2:$M$333,M$2)</f>
        <v>1.4059247802536956</v>
      </c>
      <c r="N55" s="46">
        <f>VLOOKUP($A55,environment05!$A$2:$M$333,N$2)</f>
        <v>2.2964395873012382</v>
      </c>
      <c r="O55" s="46">
        <f>VLOOKUP($A55,environment05!$A$2:$M$333,O$2)</f>
        <v>1.4290143963363964</v>
      </c>
      <c r="P55" s="46">
        <f>VLOOKUP($A55,environment05!$A$2:$M$333,P$2)</f>
        <v>0.11957681913104275</v>
      </c>
      <c r="Q55" s="46">
        <f>VLOOKUP($A55,environment05!$A$2:$M$333,Q$2)</f>
        <v>0.26227571965840984</v>
      </c>
      <c r="R55" s="46">
        <f>VLOOKUP($A55,environment05!$A$2:$M$333,R$2)</f>
        <v>32.299999999999997</v>
      </c>
      <c r="S55" s="46">
        <f>VLOOKUP($A55,environment05!$A$2:$M$333,S$2)</f>
        <v>15</v>
      </c>
      <c r="T55" s="46">
        <f>VLOOKUP($A55,environment05!$A$2:$M$333,T$2)</f>
        <v>1</v>
      </c>
      <c r="U55" s="46">
        <f>VLOOKUP($A55,environment93!$A$2:$AS$333,U$2)</f>
        <v>2</v>
      </c>
      <c r="V55" s="46">
        <f>VLOOKUP($A55,environment93!$A$2:$AS$333,V$2)</f>
        <v>14</v>
      </c>
      <c r="W55" s="46">
        <f>VLOOKUP($A55,environment93!$A$2:$AS$333,W$2)</f>
        <v>8</v>
      </c>
      <c r="X55" s="46">
        <f>VLOOKUP($A55,environment93!$A$2:$AS$333,X$2)</f>
        <v>2</v>
      </c>
      <c r="Y55" s="46">
        <f>VLOOKUP($A55,environment93!$A$2:$AS$333,Y$2)</f>
        <v>4</v>
      </c>
      <c r="Z55" s="46">
        <f>VLOOKUP($A55,environment93!$A$2:$AS$333,Z$2)</f>
        <v>14</v>
      </c>
      <c r="AA55" s="46">
        <f>VLOOKUP($A55,environment93!$A$2:$AS$333,AA$2)</f>
        <v>3</v>
      </c>
      <c r="AB55" s="46">
        <f>VLOOKUP($A55,environment93!$A$2:$AS$333,AB$2)</f>
        <v>1.43</v>
      </c>
      <c r="AC55" s="46">
        <f>VLOOKUP($A55,environment93!$A$2:$AS$333,AC$2)</f>
        <v>1037.3</v>
      </c>
      <c r="AD55" s="46">
        <f>VLOOKUP($A55,environment93!$A$2:$AS$333,AD$2)</f>
        <v>2.4</v>
      </c>
      <c r="AE55" s="46">
        <f>VLOOKUP($A55,environment93!$A$2:$AS$333,AE$2)</f>
        <v>3</v>
      </c>
      <c r="AF55" s="46" t="str">
        <f>VLOOKUP($A55,environment93!$A$2:$AS$333,AF$2)</f>
        <v>open</v>
      </c>
      <c r="AG55" s="46">
        <f>VLOOKUP($A55,environment93!$A$2:$AS$333,AG$2)</f>
        <v>8.6</v>
      </c>
      <c r="AH55" s="46">
        <f>VLOOKUP($A55,environment93!$A$2:$AS$333,AH$2)</f>
        <v>-1</v>
      </c>
      <c r="AI55" s="46">
        <f>VLOOKUP($A55,environment93!$A$2:$AS$333,AI$2)</f>
        <v>15</v>
      </c>
      <c r="AJ55" s="46" t="str">
        <f>VLOOKUP($A55,environment93!$A$2:$AS$333,AJ$2)</f>
        <v>44S</v>
      </c>
      <c r="AK55" s="46">
        <f>VLOOKUP($A55,environment93!$A$2:$AS$333,AK$2)</f>
        <v>15</v>
      </c>
      <c r="AL55" s="46" t="str">
        <f>VLOOKUP($A55,environment93!$A$2:$AS$333,AL$2)</f>
        <v>S</v>
      </c>
      <c r="AM55" s="46">
        <f>VLOOKUP($A55,environment93!$A$2:$AS$333,AM$2)</f>
        <v>23.93</v>
      </c>
      <c r="AN55" s="46">
        <f>VLOOKUP($A55,environment93!$A$2:$AS$333,AN$2)</f>
        <v>73.010000000000005</v>
      </c>
      <c r="AO55" s="46">
        <f>VLOOKUP($A55,environment93!$A$2:$AS$333,AO$2)</f>
        <v>0</v>
      </c>
      <c r="AP55" s="46">
        <f>VLOOKUP($A55,environment93!$A$2:$AS$333,AP$2)</f>
        <v>0</v>
      </c>
      <c r="AQ55" s="46">
        <f>VLOOKUP($A55,environment93!$A$2:$AS$333,AQ$2)</f>
        <v>0</v>
      </c>
      <c r="AR55" s="46">
        <f>VLOOKUP($A55,environment93!$A$2:$AS$333,AR$2)</f>
        <v>0</v>
      </c>
      <c r="AS55" s="46">
        <f>VLOOKUP($A55,environment93!$A$2:$AS$333,AS$2)</f>
        <v>0</v>
      </c>
      <c r="AT55" s="46">
        <f>VLOOKUP($A55,environment93!$A$2:$AS$333,AT$2)</f>
        <v>26.99</v>
      </c>
      <c r="AU55" s="46">
        <f>VLOOKUP($A55,environment93!$A$2:$AS$333,AU$2)</f>
        <v>0</v>
      </c>
      <c r="AV55" s="46">
        <f>VLOOKUP($A55,environment93!$A$2:$AS$333,AV$2)</f>
        <v>0</v>
      </c>
      <c r="AW55" s="46">
        <f>VLOOKUP($A55,environment93!$A$2:$AS$333,AW$2)</f>
        <v>0</v>
      </c>
      <c r="AX55" s="46">
        <f>VLOOKUP($A55,environment93!$A$2:$AS$333,AX$2)</f>
        <v>0</v>
      </c>
      <c r="AY55" s="46">
        <f>VLOOKUP($A55,environment93!$A$2:$AS$333,AY$2)</f>
        <v>0</v>
      </c>
      <c r="AZ55" s="46">
        <f>VLOOKUP($A55,environment93!$A$2:$AS$333,AZ$2)</f>
        <v>0</v>
      </c>
      <c r="BA55" s="46">
        <f>VLOOKUP($A55,environment93!$A$2:$AS$333,BA$2)</f>
        <v>0</v>
      </c>
      <c r="BB55" s="46">
        <f>VLOOKUP($A55,environment93!$A$2:$AS$333,BB$2)</f>
        <v>0</v>
      </c>
      <c r="BC55" s="46">
        <f>VLOOKUP($A55,environment93!$A$2:$AS$333,BC$2)</f>
        <v>0</v>
      </c>
      <c r="BD55" s="46">
        <f>VLOOKUP($A55,environment93!$A$2:$AS$333,BD$2)</f>
        <v>0</v>
      </c>
      <c r="BE55" s="46">
        <f>VLOOKUP($A55,environment93!$A$2:$AS$333,BE$2)</f>
        <v>0</v>
      </c>
      <c r="BF55" s="46">
        <f>VLOOKUP($A55,environment93!$A$2:$AS$333,BF$2)</f>
        <v>0</v>
      </c>
      <c r="BG55" s="46">
        <f>VLOOKUP($A55,environment93!$A$2:$AS$333,BG$2)</f>
        <v>0</v>
      </c>
      <c r="BH55" s="46">
        <f>VLOOKUP($A55,environment93!$A$2:$AS$333,BH$2)</f>
        <v>0</v>
      </c>
      <c r="BI55" s="46">
        <f>VLOOKUP($A55,environment93!$A$2:$AS$333,BI$2)</f>
        <v>1</v>
      </c>
    </row>
    <row r="56" spans="1:61" x14ac:dyDescent="0.2">
      <c r="A56" s="40" t="s">
        <v>732</v>
      </c>
      <c r="B56" s="40" t="s">
        <v>120</v>
      </c>
      <c r="C56" s="40">
        <v>7</v>
      </c>
      <c r="D56" s="40">
        <v>3</v>
      </c>
      <c r="E56" s="40">
        <v>2</v>
      </c>
      <c r="F56" s="40">
        <v>2</v>
      </c>
      <c r="H56" s="41">
        <f t="shared" si="0"/>
        <v>1</v>
      </c>
      <c r="I56" s="40" t="s">
        <v>732</v>
      </c>
      <c r="J56" s="46">
        <f>VLOOKUP($A56,environment05!$A$2:$M$333,J$2)</f>
        <v>3.1850000000000001</v>
      </c>
      <c r="K56" s="46">
        <f>VLOOKUP($A56,environment05!$A$2:$M$333,K$2)</f>
        <v>6.6517654909181712</v>
      </c>
      <c r="L56" s="46">
        <f>VLOOKUP($A56,environment05!$A$2:$M$333,L$2)</f>
        <v>14.919530230535017</v>
      </c>
      <c r="M56" s="46">
        <f>VLOOKUP($A56,environment05!$A$2:$M$333,M$2)</f>
        <v>1.9860816409822146</v>
      </c>
      <c r="N56" s="46">
        <f>VLOOKUP($A56,environment05!$A$2:$M$333,N$2)</f>
        <v>1.325406627445044</v>
      </c>
      <c r="O56" s="46">
        <f>VLOOKUP($A56,environment05!$A$2:$M$333,O$2)</f>
        <v>1.3643053761021184</v>
      </c>
      <c r="P56" s="46">
        <f>VLOOKUP($A56,environment05!$A$2:$M$333,P$2)</f>
        <v>0.12711051074640287</v>
      </c>
      <c r="Q56" s="46">
        <f>VLOOKUP($A56,environment05!$A$2:$M$333,Q$2)</f>
        <v>0.21356675258792965</v>
      </c>
      <c r="R56" s="46">
        <f>VLOOKUP($A56,environment05!$A$2:$M$333,R$2)</f>
        <v>25.2</v>
      </c>
      <c r="S56" s="46">
        <f>VLOOKUP($A56,environment05!$A$2:$M$333,S$2)</f>
        <v>1</v>
      </c>
      <c r="T56" s="46">
        <f>VLOOKUP($A56,environment05!$A$2:$M$333,T$2)</f>
        <v>2</v>
      </c>
      <c r="U56" s="46">
        <f>VLOOKUP($A56,environment93!$A$2:$AS$333,U$2)</f>
        <v>1</v>
      </c>
      <c r="V56" s="46">
        <f>VLOOKUP($A56,environment93!$A$2:$AS$333,V$2)</f>
        <v>12</v>
      </c>
      <c r="W56" s="46">
        <f>VLOOKUP($A56,environment93!$A$2:$AS$333,W$2)</f>
        <v>5</v>
      </c>
      <c r="X56" s="46">
        <f>VLOOKUP($A56,environment93!$A$2:$AS$333,X$2)</f>
        <v>2</v>
      </c>
      <c r="Y56" s="46">
        <f>VLOOKUP($A56,environment93!$A$2:$AS$333,Y$2)</f>
        <v>5</v>
      </c>
      <c r="Z56" s="46">
        <f>VLOOKUP($A56,environment93!$A$2:$AS$333,Z$2)</f>
        <v>13</v>
      </c>
      <c r="AA56" s="46">
        <f>VLOOKUP($A56,environment93!$A$2:$AS$333,AA$2)</f>
        <v>0</v>
      </c>
      <c r="AB56" s="46">
        <f>VLOOKUP($A56,environment93!$A$2:$AS$333,AB$2)</f>
        <v>1.02</v>
      </c>
      <c r="AC56" s="46">
        <f>VLOOKUP($A56,environment93!$A$2:$AS$333,AC$2)</f>
        <v>452</v>
      </c>
      <c r="AD56" s="46">
        <f>VLOOKUP($A56,environment93!$A$2:$AS$333,AD$2)</f>
        <v>1.3</v>
      </c>
      <c r="AE56" s="46">
        <f>VLOOKUP($A56,environment93!$A$2:$AS$333,AE$2)</f>
        <v>63</v>
      </c>
      <c r="AF56" s="46" t="str">
        <f>VLOOKUP($A56,environment93!$A$2:$AS$333,AF$2)</f>
        <v>fagu.old</v>
      </c>
      <c r="AG56" s="46">
        <f>VLOOKUP($A56,environment93!$A$2:$AS$333,AG$2)</f>
        <v>0</v>
      </c>
      <c r="AH56" s="46">
        <f>VLOOKUP($A56,environment93!$A$2:$AS$333,AH$2)</f>
        <v>-1</v>
      </c>
      <c r="AI56" s="46">
        <f>VLOOKUP($A56,environment93!$A$2:$AS$333,AI$2)</f>
        <v>15</v>
      </c>
      <c r="AJ56" s="46" t="str">
        <f>VLOOKUP($A56,environment93!$A$2:$AS$333,AJ$2)</f>
        <v>44S</v>
      </c>
      <c r="AK56" s="46">
        <f>VLOOKUP($A56,environment93!$A$2:$AS$333,AK$2)</f>
        <v>15</v>
      </c>
      <c r="AL56" s="46" t="str">
        <f>VLOOKUP($A56,environment93!$A$2:$AS$333,AL$2)</f>
        <v>S</v>
      </c>
      <c r="AM56" s="46">
        <f>VLOOKUP($A56,environment93!$A$2:$AS$333,AM$2)</f>
        <v>14.29</v>
      </c>
      <c r="AN56" s="46">
        <f>VLOOKUP($A56,environment93!$A$2:$AS$333,AN$2)</f>
        <v>0</v>
      </c>
      <c r="AO56" s="46">
        <f>VLOOKUP($A56,environment93!$A$2:$AS$333,AO$2)</f>
        <v>21.23</v>
      </c>
      <c r="AP56" s="46">
        <f>VLOOKUP($A56,environment93!$A$2:$AS$333,AP$2)</f>
        <v>0</v>
      </c>
      <c r="AQ56" s="46">
        <f>VLOOKUP($A56,environment93!$A$2:$AS$333,AQ$2)</f>
        <v>0</v>
      </c>
      <c r="AR56" s="46">
        <f>VLOOKUP($A56,environment93!$A$2:$AS$333,AR$2)</f>
        <v>0</v>
      </c>
      <c r="AS56" s="46">
        <f>VLOOKUP($A56,environment93!$A$2:$AS$333,AS$2)</f>
        <v>0</v>
      </c>
      <c r="AT56" s="46">
        <f>VLOOKUP($A56,environment93!$A$2:$AS$333,AT$2)</f>
        <v>78.77</v>
      </c>
      <c r="AU56" s="46">
        <f>VLOOKUP($A56,environment93!$A$2:$AS$333,AU$2)</f>
        <v>0</v>
      </c>
      <c r="AV56" s="46">
        <f>VLOOKUP($A56,environment93!$A$2:$AS$333,AV$2)</f>
        <v>0</v>
      </c>
      <c r="AW56" s="46">
        <f>VLOOKUP($A56,environment93!$A$2:$AS$333,AW$2)</f>
        <v>0</v>
      </c>
      <c r="AX56" s="46">
        <f>VLOOKUP($A56,environment93!$A$2:$AS$333,AX$2)</f>
        <v>625</v>
      </c>
      <c r="AY56" s="46">
        <f>VLOOKUP($A56,environment93!$A$2:$AS$333,AY$2)</f>
        <v>0</v>
      </c>
      <c r="AZ56" s="46">
        <f>VLOOKUP($A56,environment93!$A$2:$AS$333,AZ$2)</f>
        <v>0</v>
      </c>
      <c r="BA56" s="46">
        <f>VLOOKUP($A56,environment93!$A$2:$AS$333,BA$2)</f>
        <v>625</v>
      </c>
      <c r="BB56" s="46">
        <f>VLOOKUP($A56,environment93!$A$2:$AS$333,BB$2)</f>
        <v>0</v>
      </c>
      <c r="BC56" s="46">
        <f>VLOOKUP($A56,environment93!$A$2:$AS$333,BC$2)</f>
        <v>33.14</v>
      </c>
      <c r="BD56" s="46">
        <f>VLOOKUP($A56,environment93!$A$2:$AS$333,BD$2)</f>
        <v>0</v>
      </c>
      <c r="BE56" s="46">
        <f>VLOOKUP($A56,environment93!$A$2:$AS$333,BE$2)</f>
        <v>0</v>
      </c>
      <c r="BF56" s="46">
        <f>VLOOKUP($A56,environment93!$A$2:$AS$333,BF$2)</f>
        <v>33.14</v>
      </c>
      <c r="BG56" s="46">
        <f>VLOOKUP($A56,environment93!$A$2:$AS$333,BG$2)</f>
        <v>15</v>
      </c>
      <c r="BH56" s="46">
        <f>VLOOKUP($A56,environment93!$A$2:$AS$333,BH$2)</f>
        <v>0</v>
      </c>
      <c r="BI56" s="46">
        <f>VLOOKUP($A56,environment93!$A$2:$AS$333,BI$2)</f>
        <v>1</v>
      </c>
    </row>
    <row r="57" spans="1:61" x14ac:dyDescent="0.2">
      <c r="A57" s="40" t="s">
        <v>733</v>
      </c>
      <c r="B57" s="40" t="s">
        <v>122</v>
      </c>
      <c r="C57" s="40">
        <v>7</v>
      </c>
      <c r="D57" s="40">
        <v>3</v>
      </c>
      <c r="E57" s="40">
        <v>2</v>
      </c>
      <c r="F57" s="40">
        <v>2</v>
      </c>
      <c r="H57" s="41">
        <f t="shared" si="0"/>
        <v>1</v>
      </c>
      <c r="I57" s="40" t="s">
        <v>733</v>
      </c>
      <c r="J57" s="46">
        <f>VLOOKUP($A57,environment05!$A$2:$M$333,J$2)</f>
        <v>3.2949999999999999</v>
      </c>
      <c r="K57" s="46">
        <f>VLOOKUP($A57,environment05!$A$2:$M$333,K$2)</f>
        <v>8.1564921356189473</v>
      </c>
      <c r="L57" s="46">
        <f>VLOOKUP($A57,environment05!$A$2:$M$333,L$2)</f>
        <v>18.051326663766858</v>
      </c>
      <c r="M57" s="46">
        <f>VLOOKUP($A57,environment05!$A$2:$M$333,M$2)</f>
        <v>1.4540924950080032</v>
      </c>
      <c r="N57" s="46">
        <f>VLOOKUP($A57,environment05!$A$2:$M$333,N$2)</f>
        <v>3.0869177769327729</v>
      </c>
      <c r="O57" s="46">
        <f>VLOOKUP($A57,environment05!$A$2:$M$333,O$2)</f>
        <v>2.1760667704761905</v>
      </c>
      <c r="P57" s="46">
        <f>VLOOKUP($A57,environment05!$A$2:$M$333,P$2)</f>
        <v>0.17540926787314923</v>
      </c>
      <c r="Q57" s="46">
        <f>VLOOKUP($A57,environment05!$A$2:$M$333,Q$2)</f>
        <v>0.46567354997799121</v>
      </c>
      <c r="R57" s="46">
        <f>VLOOKUP($A57,environment05!$A$2:$M$333,R$2)</f>
        <v>1.9</v>
      </c>
      <c r="S57" s="46">
        <f>VLOOKUP($A57,environment05!$A$2:$M$333,S$2)</f>
        <v>25</v>
      </c>
      <c r="T57" s="46">
        <f>VLOOKUP($A57,environment05!$A$2:$M$333,T$2)</f>
        <v>1.5</v>
      </c>
      <c r="U57" s="46">
        <f>VLOOKUP($A57,environment93!$A$2:$AS$333,U$2)</f>
        <v>5</v>
      </c>
      <c r="V57" s="46">
        <f>VLOOKUP($A57,environment93!$A$2:$AS$333,V$2)</f>
        <v>10</v>
      </c>
      <c r="W57" s="46">
        <f>VLOOKUP($A57,environment93!$A$2:$AS$333,W$2)</f>
        <v>7</v>
      </c>
      <c r="X57" s="46">
        <f>VLOOKUP($A57,environment93!$A$2:$AS$333,X$2)</f>
        <v>1</v>
      </c>
      <c r="Y57" s="46">
        <f>VLOOKUP($A57,environment93!$A$2:$AS$333,Y$2)</f>
        <v>2</v>
      </c>
      <c r="Z57" s="46">
        <f>VLOOKUP($A57,environment93!$A$2:$AS$333,Z$2)</f>
        <v>9</v>
      </c>
      <c r="AA57" s="46">
        <f>VLOOKUP($A57,environment93!$A$2:$AS$333,AA$2)</f>
        <v>1</v>
      </c>
      <c r="AB57" s="46">
        <f>VLOOKUP($A57,environment93!$A$2:$AS$333,AB$2)</f>
        <v>2.34</v>
      </c>
      <c r="AC57" s="46">
        <f>VLOOKUP($A57,environment93!$A$2:$AS$333,AC$2)</f>
        <v>1058.8</v>
      </c>
      <c r="AD57" s="46">
        <f>VLOOKUP($A57,environment93!$A$2:$AS$333,AD$2)</f>
        <v>2</v>
      </c>
      <c r="AE57" s="46">
        <f>VLOOKUP($A57,environment93!$A$2:$AS$333,AE$2)</f>
        <v>7</v>
      </c>
      <c r="AF57" s="46" t="str">
        <f>VLOOKUP($A57,environment93!$A$2:$AS$333,AF$2)</f>
        <v>open</v>
      </c>
      <c r="AG57" s="46">
        <f>VLOOKUP($A57,environment93!$A$2:$AS$333,AG$2)</f>
        <v>14.21</v>
      </c>
      <c r="AH57" s="46">
        <f>VLOOKUP($A57,environment93!$A$2:$AS$333,AH$2)</f>
        <v>335.01</v>
      </c>
      <c r="AI57" s="46">
        <f>VLOOKUP($A57,environment93!$A$2:$AS$333,AI$2)</f>
        <v>15</v>
      </c>
      <c r="AJ57" s="46" t="str">
        <f>VLOOKUP($A57,environment93!$A$2:$AS$333,AJ$2)</f>
        <v>43</v>
      </c>
      <c r="AK57" s="46">
        <f>VLOOKUP($A57,environment93!$A$2:$AS$333,AK$2)</f>
        <v>5</v>
      </c>
      <c r="AL57" s="46">
        <f>VLOOKUP($A57,environment93!$A$2:$AS$333,AL$2)</f>
        <v>0</v>
      </c>
      <c r="AM57" s="46">
        <f>VLOOKUP($A57,environment93!$A$2:$AS$333,AM$2)</f>
        <v>23.93</v>
      </c>
      <c r="AN57" s="46">
        <f>VLOOKUP($A57,environment93!$A$2:$AS$333,AN$2)</f>
        <v>73.12</v>
      </c>
      <c r="AO57" s="46">
        <f>VLOOKUP($A57,environment93!$A$2:$AS$333,AO$2)</f>
        <v>0</v>
      </c>
      <c r="AP57" s="46">
        <f>VLOOKUP($A57,environment93!$A$2:$AS$333,AP$2)</f>
        <v>0</v>
      </c>
      <c r="AQ57" s="46">
        <f>VLOOKUP($A57,environment93!$A$2:$AS$333,AQ$2)</f>
        <v>0</v>
      </c>
      <c r="AR57" s="46">
        <f>VLOOKUP($A57,environment93!$A$2:$AS$333,AR$2)</f>
        <v>0</v>
      </c>
      <c r="AS57" s="46">
        <f>VLOOKUP($A57,environment93!$A$2:$AS$333,AS$2)</f>
        <v>0</v>
      </c>
      <c r="AT57" s="46">
        <f>VLOOKUP($A57,environment93!$A$2:$AS$333,AT$2)</f>
        <v>0</v>
      </c>
      <c r="AU57" s="46">
        <f>VLOOKUP($A57,environment93!$A$2:$AS$333,AU$2)</f>
        <v>0</v>
      </c>
      <c r="AV57" s="46">
        <f>VLOOKUP($A57,environment93!$A$2:$AS$333,AV$2)</f>
        <v>26.88</v>
      </c>
      <c r="AW57" s="46">
        <f>VLOOKUP($A57,environment93!$A$2:$AS$333,AW$2)</f>
        <v>0</v>
      </c>
      <c r="AX57" s="46">
        <f>VLOOKUP($A57,environment93!$A$2:$AS$333,AX$2)</f>
        <v>0</v>
      </c>
      <c r="AY57" s="46">
        <f>VLOOKUP($A57,environment93!$A$2:$AS$333,AY$2)</f>
        <v>450</v>
      </c>
      <c r="AZ57" s="46">
        <f>VLOOKUP($A57,environment93!$A$2:$AS$333,AZ$2)</f>
        <v>0</v>
      </c>
      <c r="BA57" s="46">
        <f>VLOOKUP($A57,environment93!$A$2:$AS$333,BA$2)</f>
        <v>450</v>
      </c>
      <c r="BB57" s="46">
        <f>VLOOKUP($A57,environment93!$A$2:$AS$333,BB$2)</f>
        <v>0</v>
      </c>
      <c r="BC57" s="46">
        <f>VLOOKUP($A57,environment93!$A$2:$AS$333,BC$2)</f>
        <v>0</v>
      </c>
      <c r="BD57" s="46">
        <f>VLOOKUP($A57,environment93!$A$2:$AS$333,BD$2)</f>
        <v>8.11</v>
      </c>
      <c r="BE57" s="46">
        <f>VLOOKUP($A57,environment93!$A$2:$AS$333,BE$2)</f>
        <v>0</v>
      </c>
      <c r="BF57" s="46">
        <f>VLOOKUP($A57,environment93!$A$2:$AS$333,BF$2)</f>
        <v>8.11</v>
      </c>
      <c r="BG57" s="46">
        <f>VLOOKUP($A57,environment93!$A$2:$AS$333,BG$2)</f>
        <v>3</v>
      </c>
      <c r="BH57" s="46">
        <f>VLOOKUP($A57,environment93!$A$2:$AS$333,BH$2)</f>
        <v>0</v>
      </c>
      <c r="BI57" s="46">
        <f>VLOOKUP($A57,environment93!$A$2:$AS$333,BI$2)</f>
        <v>2</v>
      </c>
    </row>
    <row r="58" spans="1:61" x14ac:dyDescent="0.2">
      <c r="A58" s="40" t="s">
        <v>734</v>
      </c>
      <c r="B58" s="40" t="s">
        <v>124</v>
      </c>
      <c r="C58" s="40">
        <v>4</v>
      </c>
      <c r="D58" s="40">
        <v>2</v>
      </c>
      <c r="E58" s="40">
        <v>1</v>
      </c>
      <c r="F58" s="40">
        <v>1</v>
      </c>
      <c r="H58" s="41">
        <f t="shared" si="0"/>
        <v>0</v>
      </c>
      <c r="I58" s="40" t="s">
        <v>734</v>
      </c>
      <c r="J58" s="46">
        <f>VLOOKUP($A58,environment05!$A$2:$M$333,J$2)</f>
        <v>0</v>
      </c>
      <c r="K58" s="46">
        <f>VLOOKUP($A58,environment05!$A$2:$M$333,K$2)</f>
        <v>0</v>
      </c>
      <c r="L58" s="46">
        <f>VLOOKUP($A58,environment05!$A$2:$M$333,L$2)</f>
        <v>0</v>
      </c>
      <c r="M58" s="46">
        <f>VLOOKUP($A58,environment05!$A$2:$M$333,M$2)</f>
        <v>0</v>
      </c>
      <c r="N58" s="46">
        <f>VLOOKUP($A58,environment05!$A$2:$M$333,N$2)</f>
        <v>0</v>
      </c>
      <c r="O58" s="46">
        <f>VLOOKUP($A58,environment05!$A$2:$M$333,O$2)</f>
        <v>0</v>
      </c>
      <c r="P58" s="46">
        <f>VLOOKUP($A58,environment05!$A$2:$M$333,P$2)</f>
        <v>0</v>
      </c>
      <c r="Q58" s="46">
        <f>VLOOKUP($A58,environment05!$A$2:$M$333,Q$2)</f>
        <v>0</v>
      </c>
      <c r="R58" s="46">
        <f>VLOOKUP($A58,environment05!$A$2:$M$333,R$2)</f>
        <v>0</v>
      </c>
      <c r="S58" s="46">
        <f>VLOOKUP($A58,environment05!$A$2:$M$333,S$2)</f>
        <v>0</v>
      </c>
      <c r="T58" s="46">
        <f>VLOOKUP($A58,environment05!$A$2:$M$333,T$2)</f>
        <v>0</v>
      </c>
      <c r="U58" s="46">
        <f>VLOOKUP($A58,environment93!$A$2:$AS$333,U$2)</f>
        <v>5</v>
      </c>
      <c r="V58" s="46">
        <f>VLOOKUP($A58,environment93!$A$2:$AS$333,V$2)</f>
        <v>17</v>
      </c>
      <c r="W58" s="46">
        <f>VLOOKUP($A58,environment93!$A$2:$AS$333,W$2)</f>
        <v>10</v>
      </c>
      <c r="X58" s="46">
        <f>VLOOKUP($A58,environment93!$A$2:$AS$333,X$2)</f>
        <v>1</v>
      </c>
      <c r="Y58" s="46">
        <f>VLOOKUP($A58,environment93!$A$2:$AS$333,Y$2)</f>
        <v>6</v>
      </c>
      <c r="Z58" s="46">
        <f>VLOOKUP($A58,environment93!$A$2:$AS$333,Z$2)</f>
        <v>13</v>
      </c>
      <c r="AA58" s="46">
        <f>VLOOKUP($A58,environment93!$A$2:$AS$333,AA$2)</f>
        <v>2</v>
      </c>
      <c r="AB58" s="46">
        <f>VLOOKUP($A58,environment93!$A$2:$AS$333,AB$2)</f>
        <v>2.34</v>
      </c>
      <c r="AC58" s="46">
        <f>VLOOKUP($A58,environment93!$A$2:$AS$333,AC$2)</f>
        <v>1058.8</v>
      </c>
      <c r="AD58" s="46">
        <f>VLOOKUP($A58,environment93!$A$2:$AS$333,AD$2)</f>
        <v>2</v>
      </c>
      <c r="AE58" s="46">
        <f>VLOOKUP($A58,environment93!$A$2:$AS$333,AE$2)</f>
        <v>7</v>
      </c>
      <c r="AF58" s="46" t="str">
        <f>VLOOKUP($A58,environment93!$A$2:$AS$333,AF$2)</f>
        <v>open</v>
      </c>
      <c r="AG58" s="46">
        <f>VLOOKUP($A58,environment93!$A$2:$AS$333,AG$2)</f>
        <v>0</v>
      </c>
      <c r="AH58" s="46">
        <f>VLOOKUP($A58,environment93!$A$2:$AS$333,AH$2)</f>
        <v>-1</v>
      </c>
      <c r="AI58" s="46">
        <f>VLOOKUP($A58,environment93!$A$2:$AS$333,AI$2)</f>
        <v>2.5</v>
      </c>
      <c r="AJ58" s="46" t="str">
        <f>VLOOKUP($A58,environment93!$A$2:$AS$333,AJ$2)</f>
        <v>44</v>
      </c>
      <c r="AK58" s="46">
        <f>VLOOKUP($A58,environment93!$A$2:$AS$333,AK$2)</f>
        <v>15</v>
      </c>
      <c r="AL58" s="46">
        <f>VLOOKUP($A58,environment93!$A$2:$AS$333,AL$2)</f>
        <v>0</v>
      </c>
      <c r="AM58" s="46">
        <f>VLOOKUP($A58,environment93!$A$2:$AS$333,AM$2)</f>
        <v>38.21</v>
      </c>
      <c r="AN58" s="46">
        <f>VLOOKUP($A58,environment93!$A$2:$AS$333,AN$2)</f>
        <v>55.68</v>
      </c>
      <c r="AO58" s="46">
        <f>VLOOKUP($A58,environment93!$A$2:$AS$333,AO$2)</f>
        <v>8.86</v>
      </c>
      <c r="AP58" s="46">
        <f>VLOOKUP($A58,environment93!$A$2:$AS$333,AP$2)</f>
        <v>0</v>
      </c>
      <c r="AQ58" s="46">
        <f>VLOOKUP($A58,environment93!$A$2:$AS$333,AQ$2)</f>
        <v>35.46</v>
      </c>
      <c r="AR58" s="46">
        <f>VLOOKUP($A58,environment93!$A$2:$AS$333,AR$2)</f>
        <v>0</v>
      </c>
      <c r="AS58" s="46">
        <f>VLOOKUP($A58,environment93!$A$2:$AS$333,AS$2)</f>
        <v>0</v>
      </c>
      <c r="AT58" s="46">
        <f>VLOOKUP($A58,environment93!$A$2:$AS$333,AT$2)</f>
        <v>0</v>
      </c>
      <c r="AU58" s="46">
        <f>VLOOKUP($A58,environment93!$A$2:$AS$333,AU$2)</f>
        <v>0</v>
      </c>
      <c r="AV58" s="46">
        <f>VLOOKUP($A58,environment93!$A$2:$AS$333,AV$2)</f>
        <v>0</v>
      </c>
      <c r="AW58" s="46">
        <f>VLOOKUP($A58,environment93!$A$2:$AS$333,AW$2)</f>
        <v>2300</v>
      </c>
      <c r="AX58" s="46">
        <f>VLOOKUP($A58,environment93!$A$2:$AS$333,AX$2)</f>
        <v>0</v>
      </c>
      <c r="AY58" s="46">
        <f>VLOOKUP($A58,environment93!$A$2:$AS$333,AY$2)</f>
        <v>0</v>
      </c>
      <c r="AZ58" s="46">
        <f>VLOOKUP($A58,environment93!$A$2:$AS$333,AZ$2)</f>
        <v>0</v>
      </c>
      <c r="BA58" s="46">
        <f>VLOOKUP($A58,environment93!$A$2:$AS$333,BA$2)</f>
        <v>2300</v>
      </c>
      <c r="BB58" s="46">
        <f>VLOOKUP($A58,environment93!$A$2:$AS$333,BB$2)</f>
        <v>1.85</v>
      </c>
      <c r="BC58" s="46">
        <f>VLOOKUP($A58,environment93!$A$2:$AS$333,BC$2)</f>
        <v>0</v>
      </c>
      <c r="BD58" s="46">
        <f>VLOOKUP($A58,environment93!$A$2:$AS$333,BD$2)</f>
        <v>0</v>
      </c>
      <c r="BE58" s="46">
        <f>VLOOKUP($A58,environment93!$A$2:$AS$333,BE$2)</f>
        <v>0</v>
      </c>
      <c r="BF58" s="46">
        <f>VLOOKUP($A58,environment93!$A$2:$AS$333,BF$2)</f>
        <v>1.85</v>
      </c>
      <c r="BG58" s="46">
        <f>VLOOKUP($A58,environment93!$A$2:$AS$333,BG$2)</f>
        <v>0</v>
      </c>
      <c r="BH58" s="46">
        <f>VLOOKUP($A58,environment93!$A$2:$AS$333,BH$2)</f>
        <v>0</v>
      </c>
      <c r="BI58" s="46">
        <f>VLOOKUP($A58,environment93!$A$2:$AS$333,BI$2)</f>
        <v>1</v>
      </c>
    </row>
    <row r="59" spans="1:61" x14ac:dyDescent="0.2">
      <c r="A59" s="40" t="s">
        <v>735</v>
      </c>
      <c r="B59" s="40" t="s">
        <v>126</v>
      </c>
      <c r="C59" s="40">
        <v>1</v>
      </c>
      <c r="D59" s="40">
        <v>0</v>
      </c>
      <c r="E59" s="40">
        <v>0</v>
      </c>
      <c r="F59" s="40">
        <v>1</v>
      </c>
      <c r="H59" s="41">
        <f t="shared" si="0"/>
        <v>0</v>
      </c>
      <c r="I59" s="40" t="s">
        <v>735</v>
      </c>
      <c r="J59" s="46">
        <f>VLOOKUP($A59,environment05!$A$2:$M$333,J$2)</f>
        <v>0</v>
      </c>
      <c r="K59" s="46">
        <f>VLOOKUP($A59,environment05!$A$2:$M$333,K$2)</f>
        <v>0</v>
      </c>
      <c r="L59" s="46">
        <f>VLOOKUP($A59,environment05!$A$2:$M$333,L$2)</f>
        <v>0</v>
      </c>
      <c r="M59" s="46">
        <f>VLOOKUP($A59,environment05!$A$2:$M$333,M$2)</f>
        <v>0</v>
      </c>
      <c r="N59" s="46">
        <f>VLOOKUP($A59,environment05!$A$2:$M$333,N$2)</f>
        <v>0</v>
      </c>
      <c r="O59" s="46">
        <f>VLOOKUP($A59,environment05!$A$2:$M$333,O$2)</f>
        <v>0</v>
      </c>
      <c r="P59" s="46">
        <f>VLOOKUP($A59,environment05!$A$2:$M$333,P$2)</f>
        <v>0</v>
      </c>
      <c r="Q59" s="46">
        <f>VLOOKUP($A59,environment05!$A$2:$M$333,Q$2)</f>
        <v>0</v>
      </c>
      <c r="R59" s="46">
        <f>VLOOKUP($A59,environment05!$A$2:$M$333,R$2)</f>
        <v>0</v>
      </c>
      <c r="S59" s="46">
        <f>VLOOKUP($A59,environment05!$A$2:$M$333,S$2)</f>
        <v>0</v>
      </c>
      <c r="T59" s="46">
        <f>VLOOKUP($A59,environment05!$A$2:$M$333,T$2)</f>
        <v>0</v>
      </c>
      <c r="U59" s="46" t="e">
        <f>VLOOKUP($A59,environment93!$A$2:$AS$333,U$2)</f>
        <v>#N/A</v>
      </c>
      <c r="V59" s="46" t="e">
        <f>VLOOKUP($A59,environment93!$A$2:$AS$333,V$2)</f>
        <v>#N/A</v>
      </c>
      <c r="W59" s="46" t="e">
        <f>VLOOKUP($A59,environment93!$A$2:$AS$333,W$2)</f>
        <v>#N/A</v>
      </c>
      <c r="X59" s="46" t="e">
        <f>VLOOKUP($A59,environment93!$A$2:$AS$333,X$2)</f>
        <v>#N/A</v>
      </c>
      <c r="Y59" s="46" t="e">
        <f>VLOOKUP($A59,environment93!$A$2:$AS$333,Y$2)</f>
        <v>#N/A</v>
      </c>
      <c r="Z59" s="46" t="e">
        <f>VLOOKUP($A59,environment93!$A$2:$AS$333,Z$2)</f>
        <v>#N/A</v>
      </c>
      <c r="AA59" s="46" t="e">
        <f>VLOOKUP($A59,environment93!$A$2:$AS$333,AA$2)</f>
        <v>#N/A</v>
      </c>
      <c r="AB59" s="46" t="e">
        <f>VLOOKUP($A59,environment93!$A$2:$AS$333,AB$2)</f>
        <v>#N/A</v>
      </c>
      <c r="AC59" s="46" t="e">
        <f>VLOOKUP($A59,environment93!$A$2:$AS$333,AC$2)</f>
        <v>#N/A</v>
      </c>
      <c r="AD59" s="46" t="e">
        <f>VLOOKUP($A59,environment93!$A$2:$AS$333,AD$2)</f>
        <v>#N/A</v>
      </c>
      <c r="AE59" s="46" t="e">
        <f>VLOOKUP($A59,environment93!$A$2:$AS$333,AE$2)</f>
        <v>#N/A</v>
      </c>
      <c r="AF59" s="46" t="e">
        <f>VLOOKUP($A59,environment93!$A$2:$AS$333,AF$2)</f>
        <v>#N/A</v>
      </c>
      <c r="AG59" s="46" t="e">
        <f>VLOOKUP($A59,environment93!$A$2:$AS$333,AG$2)</f>
        <v>#N/A</v>
      </c>
      <c r="AH59" s="46" t="e">
        <f>VLOOKUP($A59,environment93!$A$2:$AS$333,AH$2)</f>
        <v>#N/A</v>
      </c>
      <c r="AI59" s="46" t="e">
        <f>VLOOKUP($A59,environment93!$A$2:$AS$333,AI$2)</f>
        <v>#N/A</v>
      </c>
      <c r="AJ59" s="46" t="e">
        <f>VLOOKUP($A59,environment93!$A$2:$AS$333,AJ$2)</f>
        <v>#N/A</v>
      </c>
      <c r="AK59" s="46" t="e">
        <f>VLOOKUP($A59,environment93!$A$2:$AS$333,AK$2)</f>
        <v>#N/A</v>
      </c>
      <c r="AL59" s="46" t="e">
        <f>VLOOKUP($A59,environment93!$A$2:$AS$333,AL$2)</f>
        <v>#N/A</v>
      </c>
      <c r="AM59" s="46" t="e">
        <f>VLOOKUP($A59,environment93!$A$2:$AS$333,AM$2)</f>
        <v>#N/A</v>
      </c>
      <c r="AN59" s="46" t="e">
        <f>VLOOKUP($A59,environment93!$A$2:$AS$333,AN$2)</f>
        <v>#N/A</v>
      </c>
      <c r="AO59" s="46" t="e">
        <f>VLOOKUP($A59,environment93!$A$2:$AS$333,AO$2)</f>
        <v>#N/A</v>
      </c>
      <c r="AP59" s="46" t="e">
        <f>VLOOKUP($A59,environment93!$A$2:$AS$333,AP$2)</f>
        <v>#N/A</v>
      </c>
      <c r="AQ59" s="46" t="e">
        <f>VLOOKUP($A59,environment93!$A$2:$AS$333,AQ$2)</f>
        <v>#N/A</v>
      </c>
      <c r="AR59" s="46" t="e">
        <f>VLOOKUP($A59,environment93!$A$2:$AS$333,AR$2)</f>
        <v>#N/A</v>
      </c>
      <c r="AS59" s="46" t="e">
        <f>VLOOKUP($A59,environment93!$A$2:$AS$333,AS$2)</f>
        <v>#N/A</v>
      </c>
      <c r="AT59" s="46" t="e">
        <f>VLOOKUP($A59,environment93!$A$2:$AS$333,AT$2)</f>
        <v>#N/A</v>
      </c>
      <c r="AU59" s="46" t="e">
        <f>VLOOKUP($A59,environment93!$A$2:$AS$333,AU$2)</f>
        <v>#N/A</v>
      </c>
      <c r="AV59" s="46" t="e">
        <f>VLOOKUP($A59,environment93!$A$2:$AS$333,AV$2)</f>
        <v>#N/A</v>
      </c>
      <c r="AW59" s="46" t="e">
        <f>VLOOKUP($A59,environment93!$A$2:$AS$333,AW$2)</f>
        <v>#N/A</v>
      </c>
      <c r="AX59" s="46" t="e">
        <f>VLOOKUP($A59,environment93!$A$2:$AS$333,AX$2)</f>
        <v>#N/A</v>
      </c>
      <c r="AY59" s="46" t="e">
        <f>VLOOKUP($A59,environment93!$A$2:$AS$333,AY$2)</f>
        <v>#N/A</v>
      </c>
      <c r="AZ59" s="46" t="e">
        <f>VLOOKUP($A59,environment93!$A$2:$AS$333,AZ$2)</f>
        <v>#N/A</v>
      </c>
      <c r="BA59" s="46" t="e">
        <f>VLOOKUP($A59,environment93!$A$2:$AS$333,BA$2)</f>
        <v>#N/A</v>
      </c>
      <c r="BB59" s="46" t="e">
        <f>VLOOKUP($A59,environment93!$A$2:$AS$333,BB$2)</f>
        <v>#N/A</v>
      </c>
      <c r="BC59" s="46" t="e">
        <f>VLOOKUP($A59,environment93!$A$2:$AS$333,BC$2)</f>
        <v>#N/A</v>
      </c>
      <c r="BD59" s="46" t="e">
        <f>VLOOKUP($A59,environment93!$A$2:$AS$333,BD$2)</f>
        <v>#N/A</v>
      </c>
      <c r="BE59" s="46" t="e">
        <f>VLOOKUP($A59,environment93!$A$2:$AS$333,BE$2)</f>
        <v>#N/A</v>
      </c>
      <c r="BF59" s="46" t="e">
        <f>VLOOKUP($A59,environment93!$A$2:$AS$333,BF$2)</f>
        <v>#N/A</v>
      </c>
      <c r="BG59" s="46" t="e">
        <f>VLOOKUP($A59,environment93!$A$2:$AS$333,BG$2)</f>
        <v>#N/A</v>
      </c>
      <c r="BH59" s="46" t="e">
        <f>VLOOKUP($A59,environment93!$A$2:$AS$333,BH$2)</f>
        <v>#N/A</v>
      </c>
      <c r="BI59" s="46" t="e">
        <f>VLOOKUP($A59,environment93!$A$2:$AS$333,BI$2)</f>
        <v>#N/A</v>
      </c>
    </row>
    <row r="60" spans="1:61" x14ac:dyDescent="0.2">
      <c r="A60" s="40" t="s">
        <v>736</v>
      </c>
      <c r="B60" s="40" t="s">
        <v>128</v>
      </c>
      <c r="C60" s="40">
        <v>7</v>
      </c>
      <c r="D60" s="40">
        <v>3</v>
      </c>
      <c r="E60" s="40">
        <v>2</v>
      </c>
      <c r="F60" s="40">
        <v>2</v>
      </c>
      <c r="H60" s="41">
        <f t="shared" si="0"/>
        <v>1</v>
      </c>
      <c r="I60" s="40" t="s">
        <v>736</v>
      </c>
      <c r="J60" s="46">
        <f>VLOOKUP($A60,environment05!$A$2:$M$333,J$2)</f>
        <v>4.1950000000000003</v>
      </c>
      <c r="K60" s="46">
        <f>VLOOKUP($A60,environment05!$A$2:$M$333,K$2)</f>
        <v>5.5803088804443632</v>
      </c>
      <c r="L60" s="46">
        <f>VLOOKUP($A60,environment05!$A$2:$M$333,L$2)</f>
        <v>11.918225315354505</v>
      </c>
      <c r="M60" s="46">
        <f>VLOOKUP($A60,environment05!$A$2:$M$333,M$2)</f>
        <v>2.1589112527401348</v>
      </c>
      <c r="N60" s="46">
        <f>VLOOKUP($A60,environment05!$A$2:$M$333,N$2)</f>
        <v>2.7649665491052211</v>
      </c>
      <c r="O60" s="46">
        <f>VLOOKUP($A60,environment05!$A$2:$M$333,O$2)</f>
        <v>1.980065244913312</v>
      </c>
      <c r="P60" s="46">
        <f>VLOOKUP($A60,environment05!$A$2:$M$333,P$2)</f>
        <v>0.15543084236349142</v>
      </c>
      <c r="Q60" s="46">
        <f>VLOOKUP($A60,environment05!$A$2:$M$333,Q$2)</f>
        <v>0.4246140924886409</v>
      </c>
      <c r="R60" s="46">
        <f>VLOOKUP($A60,environment05!$A$2:$M$333,R$2)</f>
        <v>17.100000000000001</v>
      </c>
      <c r="S60" s="46">
        <f>VLOOKUP($A60,environment05!$A$2:$M$333,S$2)</f>
        <v>16</v>
      </c>
      <c r="T60" s="46">
        <f>VLOOKUP($A60,environment05!$A$2:$M$333,T$2)</f>
        <v>1</v>
      </c>
      <c r="U60" s="46">
        <f>VLOOKUP($A60,environment93!$A$2:$AS$333,U$2)</f>
        <v>1</v>
      </c>
      <c r="V60" s="46">
        <f>VLOOKUP($A60,environment93!$A$2:$AS$333,V$2)</f>
        <v>18</v>
      </c>
      <c r="W60" s="46">
        <f>VLOOKUP($A60,environment93!$A$2:$AS$333,W$2)</f>
        <v>11</v>
      </c>
      <c r="X60" s="46">
        <f>VLOOKUP($A60,environment93!$A$2:$AS$333,X$2)</f>
        <v>2</v>
      </c>
      <c r="Y60" s="46">
        <f>VLOOKUP($A60,environment93!$A$2:$AS$333,Y$2)</f>
        <v>5</v>
      </c>
      <c r="Z60" s="46">
        <f>VLOOKUP($A60,environment93!$A$2:$AS$333,Z$2)</f>
        <v>9</v>
      </c>
      <c r="AA60" s="46">
        <f>VLOOKUP($A60,environment93!$A$2:$AS$333,AA$2)</f>
        <v>0</v>
      </c>
      <c r="AB60" s="46">
        <f>VLOOKUP($A60,environment93!$A$2:$AS$333,AB$2)</f>
        <v>1.0900000000000001</v>
      </c>
      <c r="AC60" s="46">
        <f>VLOOKUP($A60,environment93!$A$2:$AS$333,AC$2)</f>
        <v>579.5</v>
      </c>
      <c r="AD60" s="46">
        <f>VLOOKUP($A60,environment93!$A$2:$AS$333,AD$2)</f>
        <v>1.6</v>
      </c>
      <c r="AE60" s="46">
        <f>VLOOKUP($A60,environment93!$A$2:$AS$333,AE$2)</f>
        <v>98</v>
      </c>
      <c r="AF60" s="46" t="str">
        <f>VLOOKUP($A60,environment93!$A$2:$AS$333,AF$2)</f>
        <v>fagu.old</v>
      </c>
      <c r="AG60" s="46">
        <f>VLOOKUP($A60,environment93!$A$2:$AS$333,AG$2)</f>
        <v>10.6</v>
      </c>
      <c r="AH60" s="46">
        <f>VLOOKUP($A60,environment93!$A$2:$AS$333,AH$2)</f>
        <v>163.95</v>
      </c>
      <c r="AI60" s="46">
        <f>VLOOKUP($A60,environment93!$A$2:$AS$333,AI$2)</f>
        <v>12.5</v>
      </c>
      <c r="AJ60" s="46" t="str">
        <f>VLOOKUP($A60,environment93!$A$2:$AS$333,AJ$2)</f>
        <v>43</v>
      </c>
      <c r="AK60" s="46">
        <f>VLOOKUP($A60,environment93!$A$2:$AS$333,AK$2)</f>
        <v>15</v>
      </c>
      <c r="AL60" s="46">
        <f>VLOOKUP($A60,environment93!$A$2:$AS$333,AL$2)</f>
        <v>0</v>
      </c>
      <c r="AM60" s="46">
        <f>VLOOKUP($A60,environment93!$A$2:$AS$333,AM$2)</f>
        <v>14.29</v>
      </c>
      <c r="AN60" s="46">
        <f>VLOOKUP($A60,environment93!$A$2:$AS$333,AN$2)</f>
        <v>0</v>
      </c>
      <c r="AO60" s="46">
        <f>VLOOKUP($A60,environment93!$A$2:$AS$333,AO$2)</f>
        <v>3.63</v>
      </c>
      <c r="AP60" s="46">
        <f>VLOOKUP($A60,environment93!$A$2:$AS$333,AP$2)</f>
        <v>0</v>
      </c>
      <c r="AQ60" s="46">
        <f>VLOOKUP($A60,environment93!$A$2:$AS$333,AQ$2)</f>
        <v>0</v>
      </c>
      <c r="AR60" s="46">
        <f>VLOOKUP($A60,environment93!$A$2:$AS$333,AR$2)</f>
        <v>0</v>
      </c>
      <c r="AS60" s="46">
        <f>VLOOKUP($A60,environment93!$A$2:$AS$333,AS$2)</f>
        <v>0</v>
      </c>
      <c r="AT60" s="46">
        <f>VLOOKUP($A60,environment93!$A$2:$AS$333,AT$2)</f>
        <v>96.37</v>
      </c>
      <c r="AU60" s="46">
        <f>VLOOKUP($A60,environment93!$A$2:$AS$333,AU$2)</f>
        <v>0</v>
      </c>
      <c r="AV60" s="46">
        <f>VLOOKUP($A60,environment93!$A$2:$AS$333,AV$2)</f>
        <v>0</v>
      </c>
      <c r="AW60" s="46">
        <f>VLOOKUP($A60,environment93!$A$2:$AS$333,AW$2)</f>
        <v>0</v>
      </c>
      <c r="AX60" s="46">
        <f>VLOOKUP($A60,environment93!$A$2:$AS$333,AX$2)</f>
        <v>125</v>
      </c>
      <c r="AY60" s="46">
        <f>VLOOKUP($A60,environment93!$A$2:$AS$333,AY$2)</f>
        <v>0</v>
      </c>
      <c r="AZ60" s="46">
        <f>VLOOKUP($A60,environment93!$A$2:$AS$333,AZ$2)</f>
        <v>0</v>
      </c>
      <c r="BA60" s="46">
        <f>VLOOKUP($A60,environment93!$A$2:$AS$333,BA$2)</f>
        <v>125</v>
      </c>
      <c r="BB60" s="46">
        <f>VLOOKUP($A60,environment93!$A$2:$AS$333,BB$2)</f>
        <v>0</v>
      </c>
      <c r="BC60" s="46">
        <f>VLOOKUP($A60,environment93!$A$2:$AS$333,BC$2)</f>
        <v>33.409999999999997</v>
      </c>
      <c r="BD60" s="46">
        <f>VLOOKUP($A60,environment93!$A$2:$AS$333,BD$2)</f>
        <v>0</v>
      </c>
      <c r="BE60" s="46">
        <f>VLOOKUP($A60,environment93!$A$2:$AS$333,BE$2)</f>
        <v>0</v>
      </c>
      <c r="BF60" s="46">
        <f>VLOOKUP($A60,environment93!$A$2:$AS$333,BF$2)</f>
        <v>33.409999999999997</v>
      </c>
      <c r="BG60" s="46">
        <f>VLOOKUP($A60,environment93!$A$2:$AS$333,BG$2)</f>
        <v>6</v>
      </c>
      <c r="BH60" s="46">
        <f>VLOOKUP($A60,environment93!$A$2:$AS$333,BH$2)</f>
        <v>0</v>
      </c>
      <c r="BI60" s="46">
        <f>VLOOKUP($A60,environment93!$A$2:$AS$333,BI$2)</f>
        <v>1</v>
      </c>
    </row>
    <row r="61" spans="1:61" x14ac:dyDescent="0.2">
      <c r="A61" s="40" t="s">
        <v>737</v>
      </c>
      <c r="B61" s="40" t="s">
        <v>130</v>
      </c>
      <c r="C61" s="40">
        <v>7</v>
      </c>
      <c r="D61" s="40">
        <v>3</v>
      </c>
      <c r="E61" s="40">
        <v>2</v>
      </c>
      <c r="F61" s="40">
        <v>2</v>
      </c>
      <c r="H61" s="41">
        <f t="shared" si="0"/>
        <v>1</v>
      </c>
      <c r="I61" s="40" t="s">
        <v>737</v>
      </c>
      <c r="J61" s="46">
        <f>VLOOKUP($A61,environment05!$A$2:$M$333,J$2)</f>
        <v>3.96</v>
      </c>
      <c r="K61" s="46">
        <f>VLOOKUP($A61,environment05!$A$2:$M$333,K$2)</f>
        <v>5.5336282099066345</v>
      </c>
      <c r="L61" s="46">
        <f>VLOOKUP($A61,environment05!$A$2:$M$333,L$2)</f>
        <v>14.571552849064812</v>
      </c>
      <c r="M61" s="46">
        <f>VLOOKUP($A61,environment05!$A$2:$M$333,M$2)</f>
        <v>2.088802437089984</v>
      </c>
      <c r="N61" s="46">
        <f>VLOOKUP($A61,environment05!$A$2:$M$333,N$2)</f>
        <v>4.0446093726835599</v>
      </c>
      <c r="O61" s="46">
        <f>VLOOKUP($A61,environment05!$A$2:$M$333,O$2)</f>
        <v>2.1531465024022345</v>
      </c>
      <c r="P61" s="46">
        <f>VLOOKUP($A61,environment05!$A$2:$M$333,P$2)</f>
        <v>0.16261985979050278</v>
      </c>
      <c r="Q61" s="46">
        <f>VLOOKUP($A61,environment05!$A$2:$M$333,Q$2)</f>
        <v>0.55492585485933754</v>
      </c>
      <c r="R61" s="46">
        <f>VLOOKUP($A61,environment05!$A$2:$M$333,R$2)</f>
        <v>55.6</v>
      </c>
      <c r="S61" s="46">
        <f>VLOOKUP($A61,environment05!$A$2:$M$333,S$2)</f>
        <v>1</v>
      </c>
      <c r="T61" s="46">
        <f>VLOOKUP($A61,environment05!$A$2:$M$333,T$2)</f>
        <v>1</v>
      </c>
      <c r="U61" s="46">
        <f>VLOOKUP($A61,environment93!$A$2:$AS$333,U$2)</f>
        <v>1</v>
      </c>
      <c r="V61" s="46">
        <f>VLOOKUP($A61,environment93!$A$2:$AS$333,V$2)</f>
        <v>5</v>
      </c>
      <c r="W61" s="46">
        <f>VLOOKUP($A61,environment93!$A$2:$AS$333,W$2)</f>
        <v>2</v>
      </c>
      <c r="X61" s="46">
        <f>VLOOKUP($A61,environment93!$A$2:$AS$333,X$2)</f>
        <v>0</v>
      </c>
      <c r="Y61" s="46">
        <f>VLOOKUP($A61,environment93!$A$2:$AS$333,Y$2)</f>
        <v>3</v>
      </c>
      <c r="Z61" s="46">
        <f>VLOOKUP($A61,environment93!$A$2:$AS$333,Z$2)</f>
        <v>8</v>
      </c>
      <c r="AA61" s="46">
        <f>VLOOKUP($A61,environment93!$A$2:$AS$333,AA$2)</f>
        <v>0</v>
      </c>
      <c r="AB61" s="46">
        <f>VLOOKUP($A61,environment93!$A$2:$AS$333,AB$2)</f>
        <v>0.74</v>
      </c>
      <c r="AC61" s="46">
        <f>VLOOKUP($A61,environment93!$A$2:$AS$333,AC$2)</f>
        <v>466.2</v>
      </c>
      <c r="AD61" s="46">
        <f>VLOOKUP($A61,environment93!$A$2:$AS$333,AD$2)</f>
        <v>1.5</v>
      </c>
      <c r="AE61" s="46">
        <f>VLOOKUP($A61,environment93!$A$2:$AS$333,AE$2)</f>
        <v>102</v>
      </c>
      <c r="AF61" s="46" t="str">
        <f>VLOOKUP($A61,environment93!$A$2:$AS$333,AF$2)</f>
        <v>fagu.old</v>
      </c>
      <c r="AG61" s="46">
        <f>VLOOKUP($A61,environment93!$A$2:$AS$333,AG$2)</f>
        <v>21.71</v>
      </c>
      <c r="AH61" s="46">
        <f>VLOOKUP($A61,environment93!$A$2:$AS$333,AH$2)</f>
        <v>-1</v>
      </c>
      <c r="AI61" s="46">
        <f>VLOOKUP($A61,environment93!$A$2:$AS$333,AI$2)</f>
        <v>20</v>
      </c>
      <c r="AJ61" s="46" t="str">
        <f>VLOOKUP($A61,environment93!$A$2:$AS$333,AJ$2)</f>
        <v>44</v>
      </c>
      <c r="AK61" s="46">
        <f>VLOOKUP($A61,environment93!$A$2:$AS$333,AK$2)</f>
        <v>15</v>
      </c>
      <c r="AL61" s="46">
        <f>VLOOKUP($A61,environment93!$A$2:$AS$333,AL$2)</f>
        <v>0</v>
      </c>
      <c r="AM61" s="46">
        <f>VLOOKUP($A61,environment93!$A$2:$AS$333,AM$2)</f>
        <v>7.14</v>
      </c>
      <c r="AN61" s="46">
        <f>VLOOKUP($A61,environment93!$A$2:$AS$333,AN$2)</f>
        <v>0</v>
      </c>
      <c r="AO61" s="46">
        <f>VLOOKUP($A61,environment93!$A$2:$AS$333,AO$2)</f>
        <v>5.47</v>
      </c>
      <c r="AP61" s="46">
        <f>VLOOKUP($A61,environment93!$A$2:$AS$333,AP$2)</f>
        <v>0</v>
      </c>
      <c r="AQ61" s="46">
        <f>VLOOKUP($A61,environment93!$A$2:$AS$333,AQ$2)</f>
        <v>0</v>
      </c>
      <c r="AR61" s="46">
        <f>VLOOKUP($A61,environment93!$A$2:$AS$333,AR$2)</f>
        <v>0</v>
      </c>
      <c r="AS61" s="46">
        <f>VLOOKUP($A61,environment93!$A$2:$AS$333,AS$2)</f>
        <v>0</v>
      </c>
      <c r="AT61" s="46">
        <f>VLOOKUP($A61,environment93!$A$2:$AS$333,AT$2)</f>
        <v>94.53</v>
      </c>
      <c r="AU61" s="46">
        <f>VLOOKUP($A61,environment93!$A$2:$AS$333,AU$2)</f>
        <v>0</v>
      </c>
      <c r="AV61" s="46">
        <f>VLOOKUP($A61,environment93!$A$2:$AS$333,AV$2)</f>
        <v>0</v>
      </c>
      <c r="AW61" s="46">
        <f>VLOOKUP($A61,environment93!$A$2:$AS$333,AW$2)</f>
        <v>0</v>
      </c>
      <c r="AX61" s="46">
        <f>VLOOKUP($A61,environment93!$A$2:$AS$333,AX$2)</f>
        <v>725</v>
      </c>
      <c r="AY61" s="46">
        <f>VLOOKUP($A61,environment93!$A$2:$AS$333,AY$2)</f>
        <v>0</v>
      </c>
      <c r="AZ61" s="46">
        <f>VLOOKUP($A61,environment93!$A$2:$AS$333,AZ$2)</f>
        <v>0</v>
      </c>
      <c r="BA61" s="46">
        <f>VLOOKUP($A61,environment93!$A$2:$AS$333,BA$2)</f>
        <v>725</v>
      </c>
      <c r="BB61" s="46">
        <f>VLOOKUP($A61,environment93!$A$2:$AS$333,BB$2)</f>
        <v>0</v>
      </c>
      <c r="BC61" s="46">
        <f>VLOOKUP($A61,environment93!$A$2:$AS$333,BC$2)</f>
        <v>12.33</v>
      </c>
      <c r="BD61" s="46">
        <f>VLOOKUP($A61,environment93!$A$2:$AS$333,BD$2)</f>
        <v>0</v>
      </c>
      <c r="BE61" s="46">
        <f>VLOOKUP($A61,environment93!$A$2:$AS$333,BE$2)</f>
        <v>0</v>
      </c>
      <c r="BF61" s="46">
        <f>VLOOKUP($A61,environment93!$A$2:$AS$333,BF$2)</f>
        <v>12.33</v>
      </c>
      <c r="BG61" s="46">
        <f>VLOOKUP($A61,environment93!$A$2:$AS$333,BG$2)</f>
        <v>6</v>
      </c>
      <c r="BH61" s="46">
        <f>VLOOKUP($A61,environment93!$A$2:$AS$333,BH$2)</f>
        <v>0</v>
      </c>
      <c r="BI61" s="46">
        <f>VLOOKUP($A61,environment93!$A$2:$AS$333,BI$2)</f>
        <v>1</v>
      </c>
    </row>
    <row r="62" spans="1:61" x14ac:dyDescent="0.2">
      <c r="A62" s="40" t="s">
        <v>738</v>
      </c>
      <c r="B62" s="40" t="s">
        <v>133</v>
      </c>
      <c r="C62" s="40">
        <v>7</v>
      </c>
      <c r="D62" s="40">
        <v>3</v>
      </c>
      <c r="E62" s="40">
        <v>2</v>
      </c>
      <c r="F62" s="40">
        <v>2</v>
      </c>
      <c r="H62" s="41">
        <f t="shared" si="0"/>
        <v>1</v>
      </c>
      <c r="I62" s="40" t="s">
        <v>738</v>
      </c>
      <c r="J62" s="46">
        <f>VLOOKUP($A62,environment05!$A$2:$M$333,J$2)</f>
        <v>3.605</v>
      </c>
      <c r="K62" s="46">
        <f>VLOOKUP($A62,environment05!$A$2:$M$333,K$2)</f>
        <v>5.029183004058277</v>
      </c>
      <c r="L62" s="46">
        <f>VLOOKUP($A62,environment05!$A$2:$M$333,L$2)</f>
        <v>11.87472814267073</v>
      </c>
      <c r="M62" s="46">
        <f>VLOOKUP($A62,environment05!$A$2:$M$333,M$2)</f>
        <v>1.6580752570388837</v>
      </c>
      <c r="N62" s="46">
        <f>VLOOKUP($A62,environment05!$A$2:$M$333,N$2)</f>
        <v>3.8279552987278169</v>
      </c>
      <c r="O62" s="46">
        <f>VLOOKUP($A62,environment05!$A$2:$M$333,O$2)</f>
        <v>2.1376194655211367</v>
      </c>
      <c r="P62" s="46">
        <f>VLOOKUP($A62,environment05!$A$2:$M$333,P$2)</f>
        <v>0.14105408476669989</v>
      </c>
      <c r="Q62" s="46">
        <f>VLOOKUP($A62,environment05!$A$2:$M$333,Q$2)</f>
        <v>0.5423081290847459</v>
      </c>
      <c r="R62" s="46">
        <f>VLOOKUP($A62,environment05!$A$2:$M$333,R$2)</f>
        <v>29.75</v>
      </c>
      <c r="S62" s="46">
        <f>VLOOKUP($A62,environment05!$A$2:$M$333,S$2)</f>
        <v>2</v>
      </c>
      <c r="T62" s="46">
        <f>VLOOKUP($A62,environment05!$A$2:$M$333,T$2)</f>
        <v>2</v>
      </c>
      <c r="U62" s="46">
        <f>VLOOKUP($A62,environment93!$A$2:$AS$333,U$2)</f>
        <v>1</v>
      </c>
      <c r="V62" s="46">
        <f>VLOOKUP($A62,environment93!$A$2:$AS$333,V$2)</f>
        <v>9</v>
      </c>
      <c r="W62" s="46">
        <f>VLOOKUP($A62,environment93!$A$2:$AS$333,W$2)</f>
        <v>1</v>
      </c>
      <c r="X62" s="46">
        <f>VLOOKUP($A62,environment93!$A$2:$AS$333,X$2)</f>
        <v>1</v>
      </c>
      <c r="Y62" s="46">
        <f>VLOOKUP($A62,environment93!$A$2:$AS$333,Y$2)</f>
        <v>7</v>
      </c>
      <c r="Z62" s="46">
        <f>VLOOKUP($A62,environment93!$A$2:$AS$333,Z$2)</f>
        <v>8</v>
      </c>
      <c r="AA62" s="46">
        <f>VLOOKUP($A62,environment93!$A$2:$AS$333,AA$2)</f>
        <v>1</v>
      </c>
      <c r="AB62" s="46">
        <f>VLOOKUP($A62,environment93!$A$2:$AS$333,AB$2)</f>
        <v>4.83</v>
      </c>
      <c r="AC62" s="46">
        <f>VLOOKUP($A62,environment93!$A$2:$AS$333,AC$2)</f>
        <v>1379.1</v>
      </c>
      <c r="AD62" s="46">
        <f>VLOOKUP($A62,environment93!$A$2:$AS$333,AD$2)</f>
        <v>1.8</v>
      </c>
      <c r="AE62" s="46">
        <f>VLOOKUP($A62,environment93!$A$2:$AS$333,AE$2)</f>
        <v>42</v>
      </c>
      <c r="AF62" s="46" t="str">
        <f>VLOOKUP($A62,environment93!$A$2:$AS$333,AF$2)</f>
        <v>fagu.old</v>
      </c>
      <c r="AG62" s="46">
        <f>VLOOKUP($A62,environment93!$A$2:$AS$333,AG$2)</f>
        <v>0</v>
      </c>
      <c r="AH62" s="46">
        <f>VLOOKUP($A62,environment93!$A$2:$AS$333,AH$2)</f>
        <v>-1</v>
      </c>
      <c r="AI62" s="46">
        <f>VLOOKUP($A62,environment93!$A$2:$AS$333,AI$2)</f>
        <v>22.5</v>
      </c>
      <c r="AJ62" s="46" t="str">
        <f>VLOOKUP($A62,environment93!$A$2:$AS$333,AJ$2)</f>
        <v>43K</v>
      </c>
      <c r="AK62" s="46">
        <f>VLOOKUP($A62,environment93!$A$2:$AS$333,AK$2)</f>
        <v>15</v>
      </c>
      <c r="AL62" s="46" t="str">
        <f>VLOOKUP($A62,environment93!$A$2:$AS$333,AL$2)</f>
        <v>K</v>
      </c>
      <c r="AM62" s="46">
        <f>VLOOKUP($A62,environment93!$A$2:$AS$333,AM$2)</f>
        <v>16.79</v>
      </c>
      <c r="AN62" s="46">
        <f>VLOOKUP($A62,environment93!$A$2:$AS$333,AN$2)</f>
        <v>0</v>
      </c>
      <c r="AO62" s="46">
        <f>VLOOKUP($A62,environment93!$A$2:$AS$333,AO$2)</f>
        <v>8.19</v>
      </c>
      <c r="AP62" s="46">
        <f>VLOOKUP($A62,environment93!$A$2:$AS$333,AP$2)</f>
        <v>0</v>
      </c>
      <c r="AQ62" s="46">
        <f>VLOOKUP($A62,environment93!$A$2:$AS$333,AQ$2)</f>
        <v>0</v>
      </c>
      <c r="AR62" s="46">
        <f>VLOOKUP($A62,environment93!$A$2:$AS$333,AR$2)</f>
        <v>0.7</v>
      </c>
      <c r="AS62" s="46">
        <f>VLOOKUP($A62,environment93!$A$2:$AS$333,AS$2)</f>
        <v>0</v>
      </c>
      <c r="AT62" s="46">
        <f>VLOOKUP($A62,environment93!$A$2:$AS$333,AT$2)</f>
        <v>91.11</v>
      </c>
      <c r="AU62" s="46">
        <f>VLOOKUP($A62,environment93!$A$2:$AS$333,AU$2)</f>
        <v>0</v>
      </c>
      <c r="AV62" s="46">
        <f>VLOOKUP($A62,environment93!$A$2:$AS$333,AV$2)</f>
        <v>0</v>
      </c>
      <c r="AW62" s="46">
        <f>VLOOKUP($A62,environment93!$A$2:$AS$333,AW$2)</f>
        <v>0</v>
      </c>
      <c r="AX62" s="46">
        <f>VLOOKUP($A62,environment93!$A$2:$AS$333,AX$2)</f>
        <v>1150</v>
      </c>
      <c r="AY62" s="46">
        <f>VLOOKUP($A62,environment93!$A$2:$AS$333,AY$2)</f>
        <v>0</v>
      </c>
      <c r="AZ62" s="46">
        <f>VLOOKUP($A62,environment93!$A$2:$AS$333,AZ$2)</f>
        <v>0</v>
      </c>
      <c r="BA62" s="46">
        <f>VLOOKUP($A62,environment93!$A$2:$AS$333,BA$2)</f>
        <v>1150</v>
      </c>
      <c r="BB62" s="46">
        <f>VLOOKUP($A62,environment93!$A$2:$AS$333,BB$2)</f>
        <v>0</v>
      </c>
      <c r="BC62" s="46">
        <f>VLOOKUP($A62,environment93!$A$2:$AS$333,BC$2)</f>
        <v>18.760000000000002</v>
      </c>
      <c r="BD62" s="46">
        <f>VLOOKUP($A62,environment93!$A$2:$AS$333,BD$2)</f>
        <v>0</v>
      </c>
      <c r="BE62" s="46">
        <f>VLOOKUP($A62,environment93!$A$2:$AS$333,BE$2)</f>
        <v>0</v>
      </c>
      <c r="BF62" s="46">
        <f>VLOOKUP($A62,environment93!$A$2:$AS$333,BF$2)</f>
        <v>18.760000000000002</v>
      </c>
      <c r="BG62" s="46">
        <f>VLOOKUP($A62,environment93!$A$2:$AS$333,BG$2)</f>
        <v>2</v>
      </c>
      <c r="BH62" s="46">
        <f>VLOOKUP($A62,environment93!$A$2:$AS$333,BH$2)</f>
        <v>0</v>
      </c>
      <c r="BI62" s="46">
        <f>VLOOKUP($A62,environment93!$A$2:$AS$333,BI$2)</f>
        <v>1</v>
      </c>
    </row>
    <row r="63" spans="1:61" x14ac:dyDescent="0.2">
      <c r="A63" s="40" t="s">
        <v>739</v>
      </c>
      <c r="B63" s="40" t="s">
        <v>135</v>
      </c>
      <c r="C63" s="40">
        <v>7</v>
      </c>
      <c r="D63" s="40">
        <v>3</v>
      </c>
      <c r="E63" s="40">
        <v>2</v>
      </c>
      <c r="F63" s="40">
        <v>2</v>
      </c>
      <c r="H63" s="41">
        <f t="shared" si="0"/>
        <v>1</v>
      </c>
      <c r="I63" s="40" t="s">
        <v>739</v>
      </c>
      <c r="J63" s="46">
        <f>VLOOKUP($A63,environment05!$A$2:$M$333,J$2)</f>
        <v>3.8050000000000002</v>
      </c>
      <c r="K63" s="46">
        <f>VLOOKUP($A63,environment05!$A$2:$M$333,K$2)</f>
        <v>3.4004930891788012</v>
      </c>
      <c r="L63" s="46">
        <f>VLOOKUP($A63,environment05!$A$2:$M$333,L$2)</f>
        <v>7.872988255763377</v>
      </c>
      <c r="M63" s="46">
        <f>VLOOKUP($A63,environment05!$A$2:$M$333,M$2)</f>
        <v>1.1868998236092847</v>
      </c>
      <c r="N63" s="46">
        <f>VLOOKUP($A63,environment05!$A$2:$M$333,N$2)</f>
        <v>1.1361623990615659</v>
      </c>
      <c r="O63" s="46">
        <f>VLOOKUP($A63,environment05!$A$2:$M$333,O$2)</f>
        <v>0.7226666834110379</v>
      </c>
      <c r="P63" s="46">
        <f>VLOOKUP($A63,environment05!$A$2:$M$333,P$2)</f>
        <v>9.5851276433552499E-2</v>
      </c>
      <c r="Q63" s="46">
        <f>VLOOKUP($A63,environment05!$A$2:$M$333,Q$2)</f>
        <v>0.33197734410340701</v>
      </c>
      <c r="R63" s="46">
        <f>VLOOKUP($A63,environment05!$A$2:$M$333,R$2)</f>
        <v>9.3000000000000007</v>
      </c>
      <c r="S63" s="46">
        <f>VLOOKUP($A63,environment05!$A$2:$M$333,S$2)</f>
        <v>8</v>
      </c>
      <c r="T63" s="46">
        <f>VLOOKUP($A63,environment05!$A$2:$M$333,T$2)</f>
        <v>0.5</v>
      </c>
      <c r="U63" s="46">
        <f>VLOOKUP($A63,environment93!$A$2:$AS$333,U$2)</f>
        <v>3</v>
      </c>
      <c r="V63" s="46">
        <f>VLOOKUP($A63,environment93!$A$2:$AS$333,V$2)</f>
        <v>12</v>
      </c>
      <c r="W63" s="46">
        <f>VLOOKUP($A63,environment93!$A$2:$AS$333,W$2)</f>
        <v>3</v>
      </c>
      <c r="X63" s="46">
        <f>VLOOKUP($A63,environment93!$A$2:$AS$333,X$2)</f>
        <v>1</v>
      </c>
      <c r="Y63" s="46">
        <f>VLOOKUP($A63,environment93!$A$2:$AS$333,Y$2)</f>
        <v>8</v>
      </c>
      <c r="Z63" s="46">
        <f>VLOOKUP($A63,environment93!$A$2:$AS$333,Z$2)</f>
        <v>9</v>
      </c>
      <c r="AA63" s="46">
        <f>VLOOKUP($A63,environment93!$A$2:$AS$333,AA$2)</f>
        <v>2</v>
      </c>
      <c r="AB63" s="46">
        <f>VLOOKUP($A63,environment93!$A$2:$AS$333,AB$2)</f>
        <v>0.14000000000000001</v>
      </c>
      <c r="AC63" s="46">
        <f>VLOOKUP($A63,environment93!$A$2:$AS$333,AC$2)</f>
        <v>164.5</v>
      </c>
      <c r="AD63" s="46">
        <f>VLOOKUP($A63,environment93!$A$2:$AS$333,AD$2)</f>
        <v>1.2</v>
      </c>
      <c r="AE63" s="46">
        <f>VLOOKUP($A63,environment93!$A$2:$AS$333,AE$2)</f>
        <v>28</v>
      </c>
      <c r="AF63" s="46" t="str">
        <f>VLOOKUP($A63,environment93!$A$2:$AS$333,AF$2)</f>
        <v>coni.med</v>
      </c>
      <c r="AG63" s="46">
        <f>VLOOKUP($A63,environment93!$A$2:$AS$333,AG$2)</f>
        <v>0</v>
      </c>
      <c r="AH63" s="46">
        <f>VLOOKUP($A63,environment93!$A$2:$AS$333,AH$2)</f>
        <v>-1</v>
      </c>
      <c r="AI63" s="46">
        <f>VLOOKUP($A63,environment93!$A$2:$AS$333,AI$2)</f>
        <v>20</v>
      </c>
      <c r="AJ63" s="46" t="str">
        <f>VLOOKUP($A63,environment93!$A$2:$AS$333,AJ$2)</f>
        <v>33</v>
      </c>
      <c r="AK63" s="46">
        <f>VLOOKUP($A63,environment93!$A$2:$AS$333,AK$2)</f>
        <v>1</v>
      </c>
      <c r="AL63" s="46">
        <f>VLOOKUP($A63,environment93!$A$2:$AS$333,AL$2)</f>
        <v>0</v>
      </c>
      <c r="AM63" s="46">
        <f>VLOOKUP($A63,environment93!$A$2:$AS$333,AM$2)</f>
        <v>47.5</v>
      </c>
      <c r="AN63" s="46">
        <f>VLOOKUP($A63,environment93!$A$2:$AS$333,AN$2)</f>
        <v>5.27</v>
      </c>
      <c r="AO63" s="46">
        <f>VLOOKUP($A63,environment93!$A$2:$AS$333,AO$2)</f>
        <v>9.9</v>
      </c>
      <c r="AP63" s="46">
        <f>VLOOKUP($A63,environment93!$A$2:$AS$333,AP$2)</f>
        <v>0</v>
      </c>
      <c r="AQ63" s="46">
        <f>VLOOKUP($A63,environment93!$A$2:$AS$333,AQ$2)</f>
        <v>68.72</v>
      </c>
      <c r="AR63" s="46">
        <f>VLOOKUP($A63,environment93!$A$2:$AS$333,AR$2)</f>
        <v>4.71</v>
      </c>
      <c r="AS63" s="46">
        <f>VLOOKUP($A63,environment93!$A$2:$AS$333,AS$2)</f>
        <v>0</v>
      </c>
      <c r="AT63" s="46">
        <f>VLOOKUP($A63,environment93!$A$2:$AS$333,AT$2)</f>
        <v>11.4</v>
      </c>
      <c r="AU63" s="46">
        <f>VLOOKUP($A63,environment93!$A$2:$AS$333,AU$2)</f>
        <v>0</v>
      </c>
      <c r="AV63" s="46">
        <f>VLOOKUP($A63,environment93!$A$2:$AS$333,AV$2)</f>
        <v>0</v>
      </c>
      <c r="AW63" s="46">
        <f>VLOOKUP($A63,environment93!$A$2:$AS$333,AW$2)</f>
        <v>1300</v>
      </c>
      <c r="AX63" s="46">
        <f>VLOOKUP($A63,environment93!$A$2:$AS$333,AX$2)</f>
        <v>0</v>
      </c>
      <c r="AY63" s="46">
        <f>VLOOKUP($A63,environment93!$A$2:$AS$333,AY$2)</f>
        <v>25</v>
      </c>
      <c r="AZ63" s="46">
        <f>VLOOKUP($A63,environment93!$A$2:$AS$333,AZ$2)</f>
        <v>0</v>
      </c>
      <c r="BA63" s="46">
        <f>VLOOKUP($A63,environment93!$A$2:$AS$333,BA$2)</f>
        <v>1325</v>
      </c>
      <c r="BB63" s="46">
        <f>VLOOKUP($A63,environment93!$A$2:$AS$333,BB$2)</f>
        <v>33.64</v>
      </c>
      <c r="BC63" s="46">
        <f>VLOOKUP($A63,environment93!$A$2:$AS$333,BC$2)</f>
        <v>0</v>
      </c>
      <c r="BD63" s="46">
        <f>VLOOKUP($A63,environment93!$A$2:$AS$333,BD$2)</f>
        <v>0.5</v>
      </c>
      <c r="BE63" s="46">
        <f>VLOOKUP($A63,environment93!$A$2:$AS$333,BE$2)</f>
        <v>0</v>
      </c>
      <c r="BF63" s="46">
        <f>VLOOKUP($A63,environment93!$A$2:$AS$333,BF$2)</f>
        <v>34.14</v>
      </c>
      <c r="BG63" s="46">
        <f>VLOOKUP($A63,environment93!$A$2:$AS$333,BG$2)</f>
        <v>0</v>
      </c>
      <c r="BH63" s="46">
        <f>VLOOKUP($A63,environment93!$A$2:$AS$333,BH$2)</f>
        <v>18</v>
      </c>
      <c r="BI63" s="46">
        <f>VLOOKUP($A63,environment93!$A$2:$AS$333,BI$2)</f>
        <v>1</v>
      </c>
    </row>
    <row r="64" spans="1:61" x14ac:dyDescent="0.2">
      <c r="A64" s="40" t="s">
        <v>740</v>
      </c>
      <c r="B64" s="40" t="s">
        <v>137</v>
      </c>
      <c r="C64" s="40">
        <v>7</v>
      </c>
      <c r="D64" s="40">
        <v>3</v>
      </c>
      <c r="E64" s="40">
        <v>2</v>
      </c>
      <c r="F64" s="40">
        <v>2</v>
      </c>
      <c r="H64" s="41">
        <f t="shared" si="0"/>
        <v>1</v>
      </c>
      <c r="I64" s="40" t="s">
        <v>740</v>
      </c>
      <c r="J64" s="46">
        <f>VLOOKUP($A64,environment05!$A$2:$M$333,J$2)</f>
        <v>2.9049999999999998</v>
      </c>
      <c r="K64" s="46">
        <f>VLOOKUP($A64,environment05!$A$2:$M$333,K$2)</f>
        <v>8.1942441556068175</v>
      </c>
      <c r="L64" s="46">
        <f>VLOOKUP($A64,environment05!$A$2:$M$333,L$2)</f>
        <v>21.835580687255334</v>
      </c>
      <c r="M64" s="46">
        <f>VLOOKUP($A64,environment05!$A$2:$M$333,M$2)</f>
        <v>1.947357038217556</v>
      </c>
      <c r="N64" s="46">
        <f>VLOOKUP($A64,environment05!$A$2:$M$333,N$2)</f>
        <v>3.8243291561713777</v>
      </c>
      <c r="O64" s="46">
        <f>VLOOKUP($A64,environment05!$A$2:$M$333,O$2)</f>
        <v>2.8070228358588776</v>
      </c>
      <c r="P64" s="46">
        <f>VLOOKUP($A64,environment05!$A$2:$M$333,P$2)</f>
        <v>0.26754090806429143</v>
      </c>
      <c r="Q64" s="46">
        <f>VLOOKUP($A64,environment05!$A$2:$M$333,Q$2)</f>
        <v>0.24696855681170385</v>
      </c>
      <c r="R64" s="46">
        <f>VLOOKUP($A64,environment05!$A$2:$M$333,R$2)</f>
        <v>13.05</v>
      </c>
      <c r="S64" s="46">
        <f>VLOOKUP($A64,environment05!$A$2:$M$333,S$2)</f>
        <v>5</v>
      </c>
      <c r="T64" s="46">
        <f>VLOOKUP($A64,environment05!$A$2:$M$333,T$2)</f>
        <v>0.5</v>
      </c>
      <c r="U64" s="46">
        <f>VLOOKUP($A64,environment93!$A$2:$AS$333,U$2)</f>
        <v>4</v>
      </c>
      <c r="V64" s="46">
        <f>VLOOKUP($A64,environment93!$A$2:$AS$333,V$2)</f>
        <v>18</v>
      </c>
      <c r="W64" s="46">
        <f>VLOOKUP($A64,environment93!$A$2:$AS$333,W$2)</f>
        <v>12</v>
      </c>
      <c r="X64" s="46">
        <f>VLOOKUP($A64,environment93!$A$2:$AS$333,X$2)</f>
        <v>4</v>
      </c>
      <c r="Y64" s="46">
        <f>VLOOKUP($A64,environment93!$A$2:$AS$333,Y$2)</f>
        <v>2</v>
      </c>
      <c r="Z64" s="46">
        <f>VLOOKUP($A64,environment93!$A$2:$AS$333,Z$2)</f>
        <v>10</v>
      </c>
      <c r="AA64" s="46">
        <f>VLOOKUP($A64,environment93!$A$2:$AS$333,AA$2)</f>
        <v>0</v>
      </c>
      <c r="AB64" s="46">
        <f>VLOOKUP($A64,environment93!$A$2:$AS$333,AB$2)</f>
        <v>0.34</v>
      </c>
      <c r="AC64" s="46">
        <f>VLOOKUP($A64,environment93!$A$2:$AS$333,AC$2)</f>
        <v>341.1</v>
      </c>
      <c r="AD64" s="46">
        <f>VLOOKUP($A64,environment93!$A$2:$AS$333,AD$2)</f>
        <v>1.6</v>
      </c>
      <c r="AE64" s="46">
        <f>VLOOKUP($A64,environment93!$A$2:$AS$333,AE$2)</f>
        <v>47</v>
      </c>
      <c r="AF64" s="46" t="str">
        <f>VLOOKUP($A64,environment93!$A$2:$AS$333,AF$2)</f>
        <v>alnu.all</v>
      </c>
      <c r="AG64" s="46">
        <f>VLOOKUP($A64,environment93!$A$2:$AS$333,AG$2)</f>
        <v>6.88</v>
      </c>
      <c r="AH64" s="46">
        <f>VLOOKUP($A64,environment93!$A$2:$AS$333,AH$2)</f>
        <v>276.97000000000003</v>
      </c>
      <c r="AI64" s="46">
        <f>VLOOKUP($A64,environment93!$A$2:$AS$333,AI$2)</f>
        <v>17.5</v>
      </c>
      <c r="AJ64" s="46" t="str">
        <f>VLOOKUP($A64,environment93!$A$2:$AS$333,AJ$2)</f>
        <v>44S</v>
      </c>
      <c r="AK64" s="46">
        <f>VLOOKUP($A64,environment93!$A$2:$AS$333,AK$2)</f>
        <v>15</v>
      </c>
      <c r="AL64" s="46" t="str">
        <f>VLOOKUP($A64,environment93!$A$2:$AS$333,AL$2)</f>
        <v>S</v>
      </c>
      <c r="AM64" s="46">
        <f>VLOOKUP($A64,environment93!$A$2:$AS$333,AM$2)</f>
        <v>61.79</v>
      </c>
      <c r="AN64" s="46">
        <f>VLOOKUP($A64,environment93!$A$2:$AS$333,AN$2)</f>
        <v>2.16</v>
      </c>
      <c r="AO64" s="46">
        <f>VLOOKUP($A64,environment93!$A$2:$AS$333,AO$2)</f>
        <v>16.84</v>
      </c>
      <c r="AP64" s="46">
        <f>VLOOKUP($A64,environment93!$A$2:$AS$333,AP$2)</f>
        <v>55.96</v>
      </c>
      <c r="AQ64" s="46">
        <f>VLOOKUP($A64,environment93!$A$2:$AS$333,AQ$2)</f>
        <v>0</v>
      </c>
      <c r="AR64" s="46">
        <f>VLOOKUP($A64,environment93!$A$2:$AS$333,AR$2)</f>
        <v>0</v>
      </c>
      <c r="AS64" s="46">
        <f>VLOOKUP($A64,environment93!$A$2:$AS$333,AS$2)</f>
        <v>0</v>
      </c>
      <c r="AT64" s="46">
        <f>VLOOKUP($A64,environment93!$A$2:$AS$333,AT$2)</f>
        <v>0</v>
      </c>
      <c r="AU64" s="46">
        <f>VLOOKUP($A64,environment93!$A$2:$AS$333,AU$2)</f>
        <v>0</v>
      </c>
      <c r="AV64" s="46">
        <f>VLOOKUP($A64,environment93!$A$2:$AS$333,AV$2)</f>
        <v>25.04</v>
      </c>
      <c r="AW64" s="46">
        <f>VLOOKUP($A64,environment93!$A$2:$AS$333,AW$2)</f>
        <v>0</v>
      </c>
      <c r="AX64" s="46">
        <f>VLOOKUP($A64,environment93!$A$2:$AS$333,AX$2)</f>
        <v>75</v>
      </c>
      <c r="AY64" s="46">
        <f>VLOOKUP($A64,environment93!$A$2:$AS$333,AY$2)</f>
        <v>350</v>
      </c>
      <c r="AZ64" s="46">
        <f>VLOOKUP($A64,environment93!$A$2:$AS$333,AZ$2)</f>
        <v>0</v>
      </c>
      <c r="BA64" s="46">
        <f>VLOOKUP($A64,environment93!$A$2:$AS$333,BA$2)</f>
        <v>425</v>
      </c>
      <c r="BB64" s="46">
        <f>VLOOKUP($A64,environment93!$A$2:$AS$333,BB$2)</f>
        <v>0</v>
      </c>
      <c r="BC64" s="46">
        <f>VLOOKUP($A64,environment93!$A$2:$AS$333,BC$2)</f>
        <v>1.34</v>
      </c>
      <c r="BD64" s="46">
        <f>VLOOKUP($A64,environment93!$A$2:$AS$333,BD$2)</f>
        <v>20.059999999999999</v>
      </c>
      <c r="BE64" s="46">
        <f>VLOOKUP($A64,environment93!$A$2:$AS$333,BE$2)</f>
        <v>0</v>
      </c>
      <c r="BF64" s="46">
        <f>VLOOKUP($A64,environment93!$A$2:$AS$333,BF$2)</f>
        <v>21.39</v>
      </c>
      <c r="BG64" s="46">
        <f>VLOOKUP($A64,environment93!$A$2:$AS$333,BG$2)</f>
        <v>13</v>
      </c>
      <c r="BH64" s="46">
        <f>VLOOKUP($A64,environment93!$A$2:$AS$333,BH$2)</f>
        <v>0</v>
      </c>
      <c r="BI64" s="46">
        <f>VLOOKUP($A64,environment93!$A$2:$AS$333,BI$2)</f>
        <v>1.4</v>
      </c>
    </row>
    <row r="65" spans="1:61" x14ac:dyDescent="0.2">
      <c r="A65" s="40" t="s">
        <v>741</v>
      </c>
      <c r="B65" s="40" t="s">
        <v>139</v>
      </c>
      <c r="C65" s="40">
        <v>7</v>
      </c>
      <c r="D65" s="40">
        <v>3</v>
      </c>
      <c r="E65" s="40">
        <v>2</v>
      </c>
      <c r="F65" s="40">
        <v>2</v>
      </c>
      <c r="H65" s="41">
        <f t="shared" si="0"/>
        <v>1</v>
      </c>
      <c r="I65" s="40" t="s">
        <v>741</v>
      </c>
      <c r="J65" s="46">
        <f>VLOOKUP($A65,environment05!$A$2:$M$333,J$2)</f>
        <v>5.45</v>
      </c>
      <c r="K65" s="46">
        <f>VLOOKUP($A65,environment05!$A$2:$M$333,K$2)</f>
        <v>30.866202766348692</v>
      </c>
      <c r="L65" s="46">
        <f>VLOOKUP($A65,environment05!$A$2:$M$333,L$2)</f>
        <v>81.339712918660297</v>
      </c>
      <c r="M65" s="46">
        <f>VLOOKUP($A65,environment05!$A$2:$M$333,M$2)</f>
        <v>17.466814240110867</v>
      </c>
      <c r="N65" s="46">
        <f>VLOOKUP($A65,environment05!$A$2:$M$333,N$2)</f>
        <v>2.2103360208000398</v>
      </c>
      <c r="O65" s="46">
        <f>VLOOKUP($A65,environment05!$A$2:$M$333,O$2)</f>
        <v>1.9835955833849379</v>
      </c>
      <c r="P65" s="46">
        <f>VLOOKUP($A65,environment05!$A$2:$M$333,P$2)</f>
        <v>0.14793568623451855</v>
      </c>
      <c r="Q65" s="46">
        <f>VLOOKUP($A65,environment05!$A$2:$M$333,Q$2)</f>
        <v>0.79693738993008389</v>
      </c>
      <c r="R65" s="46">
        <f>VLOOKUP($A65,environment05!$A$2:$M$333,R$2)</f>
        <v>47.1</v>
      </c>
      <c r="S65" s="46">
        <f>VLOOKUP($A65,environment05!$A$2:$M$333,S$2)</f>
        <v>25</v>
      </c>
      <c r="T65" s="46">
        <f>VLOOKUP($A65,environment05!$A$2:$M$333,T$2)</f>
        <v>0.5</v>
      </c>
      <c r="U65" s="46">
        <f>VLOOKUP($A65,environment93!$A$2:$AS$333,U$2)</f>
        <v>0</v>
      </c>
      <c r="V65" s="46">
        <f>VLOOKUP($A65,environment93!$A$2:$AS$333,V$2)</f>
        <v>12</v>
      </c>
      <c r="W65" s="46">
        <f>VLOOKUP($A65,environment93!$A$2:$AS$333,W$2)</f>
        <v>4</v>
      </c>
      <c r="X65" s="46">
        <f>VLOOKUP($A65,environment93!$A$2:$AS$333,X$2)</f>
        <v>1</v>
      </c>
      <c r="Y65" s="46">
        <f>VLOOKUP($A65,environment93!$A$2:$AS$333,Y$2)</f>
        <v>7</v>
      </c>
      <c r="Z65" s="46">
        <f>VLOOKUP($A65,environment93!$A$2:$AS$333,Z$2)</f>
        <v>7</v>
      </c>
      <c r="AA65" s="46">
        <f>VLOOKUP($A65,environment93!$A$2:$AS$333,AA$2)</f>
        <v>0</v>
      </c>
      <c r="AB65" s="46">
        <f>VLOOKUP($A65,environment93!$A$2:$AS$333,AB$2)</f>
        <v>0.04</v>
      </c>
      <c r="AC65" s="46">
        <f>VLOOKUP($A65,environment93!$A$2:$AS$333,AC$2)</f>
        <v>71.400000000000006</v>
      </c>
      <c r="AD65" s="46">
        <f>VLOOKUP($A65,environment93!$A$2:$AS$333,AD$2)</f>
        <v>1</v>
      </c>
      <c r="AE65" s="46">
        <f>VLOOKUP($A65,environment93!$A$2:$AS$333,AE$2)</f>
        <v>48</v>
      </c>
      <c r="AF65" s="46" t="str">
        <f>VLOOKUP($A65,environment93!$A$2:$AS$333,AF$2)</f>
        <v>alnu.all</v>
      </c>
      <c r="AG65" s="46">
        <f>VLOOKUP($A65,environment93!$A$2:$AS$333,AG$2)</f>
        <v>8.76</v>
      </c>
      <c r="AH65" s="46">
        <f>VLOOKUP($A65,environment93!$A$2:$AS$333,AH$2)</f>
        <v>311.35000000000002</v>
      </c>
      <c r="AI65" s="46">
        <f>VLOOKUP($A65,environment93!$A$2:$AS$333,AI$2)</f>
        <v>17.5</v>
      </c>
      <c r="AJ65" s="46" t="str">
        <f>VLOOKUP($A65,environment93!$A$2:$AS$333,AJ$2)</f>
        <v>54T</v>
      </c>
      <c r="AK65" s="46">
        <f>VLOOKUP($A65,environment93!$A$2:$AS$333,AK$2)</f>
        <v>-999</v>
      </c>
      <c r="AL65" s="46" t="str">
        <f>VLOOKUP($A65,environment93!$A$2:$AS$333,AL$2)</f>
        <v>T</v>
      </c>
      <c r="AM65" s="46">
        <f>VLOOKUP($A65,environment93!$A$2:$AS$333,AM$2)</f>
        <v>42.86</v>
      </c>
      <c r="AN65" s="46">
        <f>VLOOKUP($A65,environment93!$A$2:$AS$333,AN$2)</f>
        <v>15.8</v>
      </c>
      <c r="AO65" s="46">
        <f>VLOOKUP($A65,environment93!$A$2:$AS$333,AO$2)</f>
        <v>0.7</v>
      </c>
      <c r="AP65" s="46">
        <f>VLOOKUP($A65,environment93!$A$2:$AS$333,AP$2)</f>
        <v>38.56</v>
      </c>
      <c r="AQ65" s="46">
        <f>VLOOKUP($A65,environment93!$A$2:$AS$333,AQ$2)</f>
        <v>0</v>
      </c>
      <c r="AR65" s="46">
        <f>VLOOKUP($A65,environment93!$A$2:$AS$333,AR$2)</f>
        <v>0.7</v>
      </c>
      <c r="AS65" s="46">
        <f>VLOOKUP($A65,environment93!$A$2:$AS$333,AS$2)</f>
        <v>0</v>
      </c>
      <c r="AT65" s="46">
        <f>VLOOKUP($A65,environment93!$A$2:$AS$333,AT$2)</f>
        <v>0</v>
      </c>
      <c r="AU65" s="46">
        <f>VLOOKUP($A65,environment93!$A$2:$AS$333,AU$2)</f>
        <v>0</v>
      </c>
      <c r="AV65" s="46">
        <f>VLOOKUP($A65,environment93!$A$2:$AS$333,AV$2)</f>
        <v>44.25</v>
      </c>
      <c r="AW65" s="46">
        <f>VLOOKUP($A65,environment93!$A$2:$AS$333,AW$2)</f>
        <v>0</v>
      </c>
      <c r="AX65" s="46">
        <f>VLOOKUP($A65,environment93!$A$2:$AS$333,AX$2)</f>
        <v>0</v>
      </c>
      <c r="AY65" s="46">
        <f>VLOOKUP($A65,environment93!$A$2:$AS$333,AY$2)</f>
        <v>0</v>
      </c>
      <c r="AZ65" s="46">
        <f>VLOOKUP($A65,environment93!$A$2:$AS$333,AZ$2)</f>
        <v>0</v>
      </c>
      <c r="BA65" s="46">
        <f>VLOOKUP($A65,environment93!$A$2:$AS$333,BA$2)</f>
        <v>0</v>
      </c>
      <c r="BB65" s="46">
        <f>VLOOKUP($A65,environment93!$A$2:$AS$333,BB$2)</f>
        <v>0</v>
      </c>
      <c r="BC65" s="46">
        <f>VLOOKUP($A65,environment93!$A$2:$AS$333,BC$2)</f>
        <v>0</v>
      </c>
      <c r="BD65" s="46">
        <f>VLOOKUP($A65,environment93!$A$2:$AS$333,BD$2)</f>
        <v>0</v>
      </c>
      <c r="BE65" s="46">
        <f>VLOOKUP($A65,environment93!$A$2:$AS$333,BE$2)</f>
        <v>0</v>
      </c>
      <c r="BF65" s="46">
        <f>VLOOKUP($A65,environment93!$A$2:$AS$333,BF$2)</f>
        <v>0</v>
      </c>
      <c r="BG65" s="46">
        <f>VLOOKUP($A65,environment93!$A$2:$AS$333,BG$2)</f>
        <v>0</v>
      </c>
      <c r="BH65" s="46">
        <f>VLOOKUP($A65,environment93!$A$2:$AS$333,BH$2)</f>
        <v>0</v>
      </c>
      <c r="BI65" s="46">
        <f>VLOOKUP($A65,environment93!$A$2:$AS$333,BI$2)</f>
        <v>1.2</v>
      </c>
    </row>
    <row r="66" spans="1:61" x14ac:dyDescent="0.2">
      <c r="A66" s="40" t="s">
        <v>742</v>
      </c>
      <c r="B66" s="40" t="s">
        <v>141</v>
      </c>
      <c r="C66" s="40">
        <v>7</v>
      </c>
      <c r="D66" s="40">
        <v>3</v>
      </c>
      <c r="E66" s="40">
        <v>2</v>
      </c>
      <c r="F66" s="40">
        <v>2</v>
      </c>
      <c r="H66" s="41">
        <f t="shared" si="0"/>
        <v>1</v>
      </c>
      <c r="I66" s="40" t="s">
        <v>742</v>
      </c>
      <c r="J66" s="46">
        <f>VLOOKUP($A66,environment05!$A$2:$M$333,J$2)</f>
        <v>5.165</v>
      </c>
      <c r="K66" s="46">
        <f>VLOOKUP($A66,environment05!$A$2:$M$333,K$2)</f>
        <v>29.690566874632477</v>
      </c>
      <c r="L66" s="46">
        <f>VLOOKUP($A66,environment05!$A$2:$M$333,L$2)</f>
        <v>72.640278381905176</v>
      </c>
      <c r="M66" s="46">
        <f>VLOOKUP($A66,environment05!$A$2:$M$333,M$2)</f>
        <v>16.780696992202166</v>
      </c>
      <c r="N66" s="46">
        <f>VLOOKUP($A66,environment05!$A$2:$M$333,N$2)</f>
        <v>3.0021987608032492</v>
      </c>
      <c r="O66" s="46">
        <f>VLOOKUP($A66,environment05!$A$2:$M$333,O$2)</f>
        <v>3.7197214516994586</v>
      </c>
      <c r="P66" s="46">
        <f>VLOOKUP($A66,environment05!$A$2:$M$333,P$2)</f>
        <v>0.3676429433834737</v>
      </c>
      <c r="Q66" s="46">
        <f>VLOOKUP($A66,environment05!$A$2:$M$333,Q$2)</f>
        <v>0.94993679434215816</v>
      </c>
      <c r="R66" s="46">
        <f>VLOOKUP($A66,environment05!$A$2:$M$333,R$2)</f>
        <v>13.9</v>
      </c>
      <c r="S66" s="46">
        <f>VLOOKUP($A66,environment05!$A$2:$M$333,S$2)</f>
        <v>3</v>
      </c>
      <c r="T66" s="46">
        <f>VLOOKUP($A66,environment05!$A$2:$M$333,T$2)</f>
        <v>1.5</v>
      </c>
      <c r="U66" s="46">
        <f>VLOOKUP($A66,environment93!$A$2:$AS$333,U$2)</f>
        <v>4</v>
      </c>
      <c r="V66" s="46">
        <f>VLOOKUP($A66,environment93!$A$2:$AS$333,V$2)</f>
        <v>12</v>
      </c>
      <c r="W66" s="46">
        <f>VLOOKUP($A66,environment93!$A$2:$AS$333,W$2)</f>
        <v>9</v>
      </c>
      <c r="X66" s="46">
        <f>VLOOKUP($A66,environment93!$A$2:$AS$333,X$2)</f>
        <v>1</v>
      </c>
      <c r="Y66" s="46">
        <f>VLOOKUP($A66,environment93!$A$2:$AS$333,Y$2)</f>
        <v>2</v>
      </c>
      <c r="Z66" s="46">
        <f>VLOOKUP($A66,environment93!$A$2:$AS$333,Z$2)</f>
        <v>10</v>
      </c>
      <c r="AA66" s="46">
        <f>VLOOKUP($A66,environment93!$A$2:$AS$333,AA$2)</f>
        <v>0</v>
      </c>
      <c r="AB66" s="46">
        <f>VLOOKUP($A66,environment93!$A$2:$AS$333,AB$2)</f>
        <v>2.5099999999999998</v>
      </c>
      <c r="AC66" s="46">
        <f>VLOOKUP($A66,environment93!$A$2:$AS$333,AC$2)</f>
        <v>1383</v>
      </c>
      <c r="AD66" s="46">
        <f>VLOOKUP($A66,environment93!$A$2:$AS$333,AD$2)</f>
        <v>2.5</v>
      </c>
      <c r="AE66" s="46">
        <f>VLOOKUP($A66,environment93!$A$2:$AS$333,AE$2)</f>
        <v>88</v>
      </c>
      <c r="AF66" s="46" t="str">
        <f>VLOOKUP($A66,environment93!$A$2:$AS$333,AF$2)</f>
        <v>fagu.old</v>
      </c>
      <c r="AG66" s="46">
        <f>VLOOKUP($A66,environment93!$A$2:$AS$333,AG$2)</f>
        <v>0</v>
      </c>
      <c r="AH66" s="46">
        <f>VLOOKUP($A66,environment93!$A$2:$AS$333,AH$2)</f>
        <v>-1</v>
      </c>
      <c r="AI66" s="46">
        <f>VLOOKUP($A66,environment93!$A$2:$AS$333,AI$2)</f>
        <v>17.5</v>
      </c>
      <c r="AJ66" s="46" t="str">
        <f>VLOOKUP($A66,environment93!$A$2:$AS$333,AJ$2)</f>
        <v>44S</v>
      </c>
      <c r="AK66" s="46">
        <f>VLOOKUP($A66,environment93!$A$2:$AS$333,AK$2)</f>
        <v>15</v>
      </c>
      <c r="AL66" s="46" t="str">
        <f>VLOOKUP($A66,environment93!$A$2:$AS$333,AL$2)</f>
        <v>S</v>
      </c>
      <c r="AM66" s="46">
        <f>VLOOKUP($A66,environment93!$A$2:$AS$333,AM$2)</f>
        <v>26.07</v>
      </c>
      <c r="AN66" s="46">
        <f>VLOOKUP($A66,environment93!$A$2:$AS$333,AN$2)</f>
        <v>27.82</v>
      </c>
      <c r="AO66" s="46">
        <f>VLOOKUP($A66,environment93!$A$2:$AS$333,AO$2)</f>
        <v>0.7</v>
      </c>
      <c r="AP66" s="46">
        <f>VLOOKUP($A66,environment93!$A$2:$AS$333,AP$2)</f>
        <v>0</v>
      </c>
      <c r="AQ66" s="46">
        <f>VLOOKUP($A66,environment93!$A$2:$AS$333,AQ$2)</f>
        <v>0</v>
      </c>
      <c r="AR66" s="46">
        <f>VLOOKUP($A66,environment93!$A$2:$AS$333,AR$2)</f>
        <v>0</v>
      </c>
      <c r="AS66" s="46">
        <f>VLOOKUP($A66,environment93!$A$2:$AS$333,AS$2)</f>
        <v>0</v>
      </c>
      <c r="AT66" s="46">
        <f>VLOOKUP($A66,environment93!$A$2:$AS$333,AT$2)</f>
        <v>71.48</v>
      </c>
      <c r="AU66" s="46">
        <f>VLOOKUP($A66,environment93!$A$2:$AS$333,AU$2)</f>
        <v>0</v>
      </c>
      <c r="AV66" s="46">
        <f>VLOOKUP($A66,environment93!$A$2:$AS$333,AV$2)</f>
        <v>0</v>
      </c>
      <c r="AW66" s="46">
        <f>VLOOKUP($A66,environment93!$A$2:$AS$333,AW$2)</f>
        <v>0</v>
      </c>
      <c r="AX66" s="46">
        <f>VLOOKUP($A66,environment93!$A$2:$AS$333,AX$2)</f>
        <v>175</v>
      </c>
      <c r="AY66" s="46">
        <f>VLOOKUP($A66,environment93!$A$2:$AS$333,AY$2)</f>
        <v>50</v>
      </c>
      <c r="AZ66" s="46">
        <f>VLOOKUP($A66,environment93!$A$2:$AS$333,AZ$2)</f>
        <v>100</v>
      </c>
      <c r="BA66" s="46">
        <f>VLOOKUP($A66,environment93!$A$2:$AS$333,BA$2)</f>
        <v>325</v>
      </c>
      <c r="BB66" s="46">
        <f>VLOOKUP($A66,environment93!$A$2:$AS$333,BB$2)</f>
        <v>0</v>
      </c>
      <c r="BC66" s="46">
        <f>VLOOKUP($A66,environment93!$A$2:$AS$333,BC$2)</f>
        <v>23.84</v>
      </c>
      <c r="BD66" s="46">
        <f>VLOOKUP($A66,environment93!$A$2:$AS$333,BD$2)</f>
        <v>0.26</v>
      </c>
      <c r="BE66" s="46">
        <f>VLOOKUP($A66,environment93!$A$2:$AS$333,BE$2)</f>
        <v>2.82</v>
      </c>
      <c r="BF66" s="46">
        <f>VLOOKUP($A66,environment93!$A$2:$AS$333,BF$2)</f>
        <v>26.92</v>
      </c>
      <c r="BG66" s="46">
        <f>VLOOKUP($A66,environment93!$A$2:$AS$333,BG$2)</f>
        <v>8</v>
      </c>
      <c r="BH66" s="46">
        <f>VLOOKUP($A66,environment93!$A$2:$AS$333,BH$2)</f>
        <v>0</v>
      </c>
      <c r="BI66" s="46">
        <f>VLOOKUP($A66,environment93!$A$2:$AS$333,BI$2)</f>
        <v>1.9</v>
      </c>
    </row>
    <row r="67" spans="1:61" x14ac:dyDescent="0.2">
      <c r="A67" s="40" t="s">
        <v>743</v>
      </c>
      <c r="B67" s="40" t="s">
        <v>143</v>
      </c>
      <c r="C67" s="40">
        <v>7</v>
      </c>
      <c r="D67" s="40">
        <v>3</v>
      </c>
      <c r="E67" s="40">
        <v>2</v>
      </c>
      <c r="F67" s="40">
        <v>2</v>
      </c>
      <c r="H67" s="41">
        <f t="shared" si="0"/>
        <v>1</v>
      </c>
      <c r="I67" s="40" t="s">
        <v>743</v>
      </c>
      <c r="J67" s="46">
        <f>VLOOKUP($A67,environment05!$A$2:$M$333,J$2)</f>
        <v>3.67</v>
      </c>
      <c r="K67" s="46">
        <f>VLOOKUP($A67,environment05!$A$2:$M$333,K$2)</f>
        <v>13.807658872507641</v>
      </c>
      <c r="L67" s="46">
        <f>VLOOKUP($A67,environment05!$A$2:$M$333,L$2)</f>
        <v>26.489778164419313</v>
      </c>
      <c r="M67" s="46">
        <f>VLOOKUP($A67,environment05!$A$2:$M$333,M$2)</f>
        <v>2.7525210643457383</v>
      </c>
      <c r="N67" s="46">
        <f>VLOOKUP($A67,environment05!$A$2:$M$333,N$2)</f>
        <v>1.4490185683223289</v>
      </c>
      <c r="O67" s="46">
        <f>VLOOKUP($A67,environment05!$A$2:$M$333,O$2)</f>
        <v>1.4369620860734293</v>
      </c>
      <c r="P67" s="46">
        <f>VLOOKUP($A67,environment05!$A$2:$M$333,P$2)</f>
        <v>0.16837809647158861</v>
      </c>
      <c r="Q67" s="46">
        <f>VLOOKUP($A67,environment05!$A$2:$M$333,Q$2)</f>
        <v>0.45372066257953181</v>
      </c>
      <c r="R67" s="46">
        <f>VLOOKUP($A67,environment05!$A$2:$M$333,R$2)</f>
        <v>12.9</v>
      </c>
      <c r="S67" s="46">
        <f>VLOOKUP($A67,environment05!$A$2:$M$333,S$2)</f>
        <v>1</v>
      </c>
      <c r="T67" s="46">
        <f>VLOOKUP($A67,environment05!$A$2:$M$333,T$2)</f>
        <v>1</v>
      </c>
      <c r="U67" s="46">
        <f>VLOOKUP($A67,environment93!$A$2:$AS$333,U$2)</f>
        <v>1</v>
      </c>
      <c r="V67" s="46">
        <f>VLOOKUP($A67,environment93!$A$2:$AS$333,V$2)</f>
        <v>22</v>
      </c>
      <c r="W67" s="46">
        <f>VLOOKUP($A67,environment93!$A$2:$AS$333,W$2)</f>
        <v>10</v>
      </c>
      <c r="X67" s="46">
        <f>VLOOKUP($A67,environment93!$A$2:$AS$333,X$2)</f>
        <v>1</v>
      </c>
      <c r="Y67" s="46">
        <f>VLOOKUP($A67,environment93!$A$2:$AS$333,Y$2)</f>
        <v>11</v>
      </c>
      <c r="Z67" s="46">
        <f>VLOOKUP($A67,environment93!$A$2:$AS$333,Z$2)</f>
        <v>9</v>
      </c>
      <c r="AA67" s="46">
        <f>VLOOKUP($A67,environment93!$A$2:$AS$333,AA$2)</f>
        <v>0</v>
      </c>
      <c r="AB67" s="46">
        <f>VLOOKUP($A67,environment93!$A$2:$AS$333,AB$2)</f>
        <v>2.5099999999999998</v>
      </c>
      <c r="AC67" s="46">
        <f>VLOOKUP($A67,environment93!$A$2:$AS$333,AC$2)</f>
        <v>1383</v>
      </c>
      <c r="AD67" s="46">
        <f>VLOOKUP($A67,environment93!$A$2:$AS$333,AD$2)</f>
        <v>2.5</v>
      </c>
      <c r="AE67" s="46">
        <f>VLOOKUP($A67,environment93!$A$2:$AS$333,AE$2)</f>
        <v>88</v>
      </c>
      <c r="AF67" s="46" t="str">
        <f>VLOOKUP($A67,environment93!$A$2:$AS$333,AF$2)</f>
        <v>fagu.old</v>
      </c>
      <c r="AG67" s="46">
        <f>VLOOKUP($A67,environment93!$A$2:$AS$333,AG$2)</f>
        <v>3.06</v>
      </c>
      <c r="AH67" s="46">
        <f>VLOOKUP($A67,environment93!$A$2:$AS$333,AH$2)</f>
        <v>148.36000000000001</v>
      </c>
      <c r="AI67" s="46">
        <f>VLOOKUP($A67,environment93!$A$2:$AS$333,AI$2)</f>
        <v>15</v>
      </c>
      <c r="AJ67" s="46" t="str">
        <f>VLOOKUP($A67,environment93!$A$2:$AS$333,AJ$2)</f>
        <v>44S</v>
      </c>
      <c r="AK67" s="46">
        <f>VLOOKUP($A67,environment93!$A$2:$AS$333,AK$2)</f>
        <v>15</v>
      </c>
      <c r="AL67" s="46" t="str">
        <f>VLOOKUP($A67,environment93!$A$2:$AS$333,AL$2)</f>
        <v>S</v>
      </c>
      <c r="AM67" s="46">
        <f>VLOOKUP($A67,environment93!$A$2:$AS$333,AM$2)</f>
        <v>9.64</v>
      </c>
      <c r="AN67" s="46">
        <f>VLOOKUP($A67,environment93!$A$2:$AS$333,AN$2)</f>
        <v>9.3800000000000008</v>
      </c>
      <c r="AO67" s="46">
        <f>VLOOKUP($A67,environment93!$A$2:$AS$333,AO$2)</f>
        <v>0</v>
      </c>
      <c r="AP67" s="46">
        <f>VLOOKUP($A67,environment93!$A$2:$AS$333,AP$2)</f>
        <v>0.7</v>
      </c>
      <c r="AQ67" s="46">
        <f>VLOOKUP($A67,environment93!$A$2:$AS$333,AQ$2)</f>
        <v>0</v>
      </c>
      <c r="AR67" s="46">
        <f>VLOOKUP($A67,environment93!$A$2:$AS$333,AR$2)</f>
        <v>0</v>
      </c>
      <c r="AS67" s="46">
        <f>VLOOKUP($A67,environment93!$A$2:$AS$333,AS$2)</f>
        <v>0</v>
      </c>
      <c r="AT67" s="46">
        <f>VLOOKUP($A67,environment93!$A$2:$AS$333,AT$2)</f>
        <v>89.92</v>
      </c>
      <c r="AU67" s="46">
        <f>VLOOKUP($A67,environment93!$A$2:$AS$333,AU$2)</f>
        <v>0</v>
      </c>
      <c r="AV67" s="46">
        <f>VLOOKUP($A67,environment93!$A$2:$AS$333,AV$2)</f>
        <v>0</v>
      </c>
      <c r="AW67" s="46">
        <f>VLOOKUP($A67,environment93!$A$2:$AS$333,AW$2)</f>
        <v>0</v>
      </c>
      <c r="AX67" s="46">
        <f>VLOOKUP($A67,environment93!$A$2:$AS$333,AX$2)</f>
        <v>200</v>
      </c>
      <c r="AY67" s="46">
        <f>VLOOKUP($A67,environment93!$A$2:$AS$333,AY$2)</f>
        <v>0</v>
      </c>
      <c r="AZ67" s="46">
        <f>VLOOKUP($A67,environment93!$A$2:$AS$333,AZ$2)</f>
        <v>125</v>
      </c>
      <c r="BA67" s="46">
        <f>VLOOKUP($A67,environment93!$A$2:$AS$333,BA$2)</f>
        <v>325</v>
      </c>
      <c r="BB67" s="46">
        <f>VLOOKUP($A67,environment93!$A$2:$AS$333,BB$2)</f>
        <v>0</v>
      </c>
      <c r="BC67" s="46">
        <f>VLOOKUP($A67,environment93!$A$2:$AS$333,BC$2)</f>
        <v>13.38</v>
      </c>
      <c r="BD67" s="46">
        <f>VLOOKUP($A67,environment93!$A$2:$AS$333,BD$2)</f>
        <v>0</v>
      </c>
      <c r="BE67" s="46">
        <f>VLOOKUP($A67,environment93!$A$2:$AS$333,BE$2)</f>
        <v>1.48</v>
      </c>
      <c r="BF67" s="46">
        <f>VLOOKUP($A67,environment93!$A$2:$AS$333,BF$2)</f>
        <v>14.86</v>
      </c>
      <c r="BG67" s="46">
        <f>VLOOKUP($A67,environment93!$A$2:$AS$333,BG$2)</f>
        <v>5</v>
      </c>
      <c r="BH67" s="46">
        <f>VLOOKUP($A67,environment93!$A$2:$AS$333,BH$2)</f>
        <v>0</v>
      </c>
      <c r="BI67" s="46">
        <f>VLOOKUP($A67,environment93!$A$2:$AS$333,BI$2)</f>
        <v>1.5</v>
      </c>
    </row>
    <row r="68" spans="1:61" x14ac:dyDescent="0.2">
      <c r="A68" s="40" t="s">
        <v>744</v>
      </c>
      <c r="B68" s="40" t="s">
        <v>145</v>
      </c>
      <c r="C68" s="40">
        <v>7</v>
      </c>
      <c r="D68" s="40">
        <v>3</v>
      </c>
      <c r="E68" s="40">
        <v>2</v>
      </c>
      <c r="F68" s="40">
        <v>2</v>
      </c>
      <c r="H68" s="41">
        <f t="shared" si="0"/>
        <v>1</v>
      </c>
      <c r="I68" s="40" t="s">
        <v>744</v>
      </c>
      <c r="J68" s="46">
        <f>VLOOKUP($A68,environment05!$A$2:$M$333,J$2)</f>
        <v>3.3250000000000002</v>
      </c>
      <c r="K68" s="46">
        <f>VLOOKUP($A68,environment05!$A$2:$M$333,K$2)</f>
        <v>15.21115291635029</v>
      </c>
      <c r="L68" s="46">
        <f>VLOOKUP($A68,environment05!$A$2:$M$333,L$2)</f>
        <v>32.51413658112223</v>
      </c>
      <c r="M68" s="46">
        <f>VLOOKUP($A68,environment05!$A$2:$M$333,M$2)</f>
        <v>2.3504297963358627</v>
      </c>
      <c r="N68" s="46">
        <f>VLOOKUP($A68,environment05!$A$2:$M$333,N$2)</f>
        <v>1.6359167799740413</v>
      </c>
      <c r="O68" s="46">
        <f>VLOOKUP($A68,environment05!$A$2:$M$333,O$2)</f>
        <v>1.285073123769968</v>
      </c>
      <c r="P68" s="46">
        <f>VLOOKUP($A68,environment05!$A$2:$M$333,P$2)</f>
        <v>0.15399659840854632</v>
      </c>
      <c r="Q68" s="46">
        <f>VLOOKUP($A68,environment05!$A$2:$M$333,Q$2)</f>
        <v>0.32108867298123001</v>
      </c>
      <c r="R68" s="46">
        <f>VLOOKUP($A68,environment05!$A$2:$M$333,R$2)</f>
        <v>19.05</v>
      </c>
      <c r="S68" s="46">
        <f>VLOOKUP($A68,environment05!$A$2:$M$333,S$2)</f>
        <v>1</v>
      </c>
      <c r="T68" s="46">
        <f>VLOOKUP($A68,environment05!$A$2:$M$333,T$2)</f>
        <v>1</v>
      </c>
      <c r="U68" s="46">
        <f>VLOOKUP($A68,environment93!$A$2:$AS$333,U$2)</f>
        <v>1</v>
      </c>
      <c r="V68" s="46">
        <f>VLOOKUP($A68,environment93!$A$2:$AS$333,V$2)</f>
        <v>19</v>
      </c>
      <c r="W68" s="46">
        <f>VLOOKUP($A68,environment93!$A$2:$AS$333,W$2)</f>
        <v>7</v>
      </c>
      <c r="X68" s="46">
        <f>VLOOKUP($A68,environment93!$A$2:$AS$333,X$2)</f>
        <v>6</v>
      </c>
      <c r="Y68" s="46">
        <f>VLOOKUP($A68,environment93!$A$2:$AS$333,Y$2)</f>
        <v>6</v>
      </c>
      <c r="Z68" s="46">
        <f>VLOOKUP($A68,environment93!$A$2:$AS$333,Z$2)</f>
        <v>11</v>
      </c>
      <c r="AA68" s="46">
        <f>VLOOKUP($A68,environment93!$A$2:$AS$333,AA$2)</f>
        <v>0</v>
      </c>
      <c r="AB68" s="46">
        <f>VLOOKUP($A68,environment93!$A$2:$AS$333,AB$2)</f>
        <v>0.8</v>
      </c>
      <c r="AC68" s="46">
        <f>VLOOKUP($A68,environment93!$A$2:$AS$333,AC$2)</f>
        <v>591</v>
      </c>
      <c r="AD68" s="46">
        <f>VLOOKUP($A68,environment93!$A$2:$AS$333,AD$2)</f>
        <v>1.9</v>
      </c>
      <c r="AE68" s="46">
        <f>VLOOKUP($A68,environment93!$A$2:$AS$333,AE$2)</f>
        <v>63</v>
      </c>
      <c r="AF68" s="46" t="str">
        <f>VLOOKUP($A68,environment93!$A$2:$AS$333,AF$2)</f>
        <v>fagu.old</v>
      </c>
      <c r="AG68" s="46">
        <f>VLOOKUP($A68,environment93!$A$2:$AS$333,AG$2)</f>
        <v>2.68</v>
      </c>
      <c r="AH68" s="46">
        <f>VLOOKUP($A68,environment93!$A$2:$AS$333,AH$2)</f>
        <v>80.91</v>
      </c>
      <c r="AI68" s="46">
        <f>VLOOKUP($A68,environment93!$A$2:$AS$333,AI$2)</f>
        <v>15</v>
      </c>
      <c r="AJ68" s="46" t="str">
        <f>VLOOKUP($A68,environment93!$A$2:$AS$333,AJ$2)</f>
        <v>54T</v>
      </c>
      <c r="AK68" s="46">
        <f>VLOOKUP($A68,environment93!$A$2:$AS$333,AK$2)</f>
        <v>-999</v>
      </c>
      <c r="AL68" s="46" t="str">
        <f>VLOOKUP($A68,environment93!$A$2:$AS$333,AL$2)</f>
        <v>T</v>
      </c>
      <c r="AM68" s="46">
        <f>VLOOKUP($A68,environment93!$A$2:$AS$333,AM$2)</f>
        <v>42.86</v>
      </c>
      <c r="AN68" s="46">
        <f>VLOOKUP($A68,environment93!$A$2:$AS$333,AN$2)</f>
        <v>4.8099999999999996</v>
      </c>
      <c r="AO68" s="46">
        <f>VLOOKUP($A68,environment93!$A$2:$AS$333,AO$2)</f>
        <v>24.86</v>
      </c>
      <c r="AP68" s="46">
        <f>VLOOKUP($A68,environment93!$A$2:$AS$333,AP$2)</f>
        <v>0</v>
      </c>
      <c r="AQ68" s="46">
        <f>VLOOKUP($A68,environment93!$A$2:$AS$333,AQ$2)</f>
        <v>0</v>
      </c>
      <c r="AR68" s="46">
        <f>VLOOKUP($A68,environment93!$A$2:$AS$333,AR$2)</f>
        <v>0</v>
      </c>
      <c r="AS68" s="46">
        <f>VLOOKUP($A68,environment93!$A$2:$AS$333,AS$2)</f>
        <v>0</v>
      </c>
      <c r="AT68" s="46">
        <f>VLOOKUP($A68,environment93!$A$2:$AS$333,AT$2)</f>
        <v>70.33</v>
      </c>
      <c r="AU68" s="46">
        <f>VLOOKUP($A68,environment93!$A$2:$AS$333,AU$2)</f>
        <v>0</v>
      </c>
      <c r="AV68" s="46">
        <f>VLOOKUP($A68,environment93!$A$2:$AS$333,AV$2)</f>
        <v>0</v>
      </c>
      <c r="AW68" s="46">
        <f>VLOOKUP($A68,environment93!$A$2:$AS$333,AW$2)</f>
        <v>0</v>
      </c>
      <c r="AX68" s="46">
        <f>VLOOKUP($A68,environment93!$A$2:$AS$333,AX$2)</f>
        <v>375</v>
      </c>
      <c r="AY68" s="46">
        <f>VLOOKUP($A68,environment93!$A$2:$AS$333,AY$2)</f>
        <v>0</v>
      </c>
      <c r="AZ68" s="46">
        <f>VLOOKUP($A68,environment93!$A$2:$AS$333,AZ$2)</f>
        <v>0</v>
      </c>
      <c r="BA68" s="46">
        <f>VLOOKUP($A68,environment93!$A$2:$AS$333,BA$2)</f>
        <v>375</v>
      </c>
      <c r="BB68" s="46">
        <f>VLOOKUP($A68,environment93!$A$2:$AS$333,BB$2)</f>
        <v>0</v>
      </c>
      <c r="BC68" s="46">
        <f>VLOOKUP($A68,environment93!$A$2:$AS$333,BC$2)</f>
        <v>15.02</v>
      </c>
      <c r="BD68" s="46">
        <f>VLOOKUP($A68,environment93!$A$2:$AS$333,BD$2)</f>
        <v>0</v>
      </c>
      <c r="BE68" s="46">
        <f>VLOOKUP($A68,environment93!$A$2:$AS$333,BE$2)</f>
        <v>0</v>
      </c>
      <c r="BF68" s="46">
        <f>VLOOKUP($A68,environment93!$A$2:$AS$333,BF$2)</f>
        <v>15.02</v>
      </c>
      <c r="BG68" s="46">
        <f>VLOOKUP($A68,environment93!$A$2:$AS$333,BG$2)</f>
        <v>8</v>
      </c>
      <c r="BH68" s="46">
        <f>VLOOKUP($A68,environment93!$A$2:$AS$333,BH$2)</f>
        <v>0</v>
      </c>
      <c r="BI68" s="46">
        <f>VLOOKUP($A68,environment93!$A$2:$AS$333,BI$2)</f>
        <v>1</v>
      </c>
    </row>
    <row r="69" spans="1:61" x14ac:dyDescent="0.2">
      <c r="A69" s="40" t="s">
        <v>745</v>
      </c>
      <c r="B69" s="40" t="s">
        <v>147</v>
      </c>
      <c r="C69" s="40">
        <v>7</v>
      </c>
      <c r="D69" s="40">
        <v>3</v>
      </c>
      <c r="E69" s="40">
        <v>2</v>
      </c>
      <c r="F69" s="40">
        <v>2</v>
      </c>
      <c r="H69" s="41">
        <f t="shared" ref="H69:H132" si="1">IF(E69=2,1,0)</f>
        <v>1</v>
      </c>
      <c r="I69" s="40" t="s">
        <v>745</v>
      </c>
      <c r="J69" s="46">
        <f>VLOOKUP($A69,environment05!$A$2:$M$333,J$2)</f>
        <v>4.165</v>
      </c>
      <c r="K69" s="46">
        <f>VLOOKUP($A69,environment05!$A$2:$M$333,K$2)</f>
        <v>7.266450707118298</v>
      </c>
      <c r="L69" s="46">
        <f>VLOOKUP($A69,environment05!$A$2:$M$333,L$2)</f>
        <v>16.963897346672468</v>
      </c>
      <c r="M69" s="46">
        <f>VLOOKUP($A69,environment05!$A$2:$M$333,M$2)</f>
        <v>2.7466967154014745</v>
      </c>
      <c r="N69" s="46">
        <f>VLOOKUP($A69,environment05!$A$2:$M$333,N$2)</f>
        <v>2.5471489439081489</v>
      </c>
      <c r="O69" s="46">
        <f>VLOOKUP($A69,environment05!$A$2:$M$333,O$2)</f>
        <v>1.9381026551494318</v>
      </c>
      <c r="P69" s="46">
        <f>VLOOKUP($A69,environment05!$A$2:$M$333,P$2)</f>
        <v>0.14755020993524606</v>
      </c>
      <c r="Q69" s="46">
        <f>VLOOKUP($A69,environment05!$A$2:$M$333,Q$2)</f>
        <v>0.3487597671991432</v>
      </c>
      <c r="R69" s="46">
        <f>VLOOKUP($A69,environment05!$A$2:$M$333,R$2)</f>
        <v>38.299999999999997</v>
      </c>
      <c r="S69" s="46">
        <f>VLOOKUP($A69,environment05!$A$2:$M$333,S$2)</f>
        <v>4</v>
      </c>
      <c r="T69" s="46">
        <f>VLOOKUP($A69,environment05!$A$2:$M$333,T$2)</f>
        <v>1</v>
      </c>
      <c r="U69" s="46">
        <f>VLOOKUP($A69,environment93!$A$2:$AS$333,U$2)</f>
        <v>0</v>
      </c>
      <c r="V69" s="46">
        <f>VLOOKUP($A69,environment93!$A$2:$AS$333,V$2)</f>
        <v>20</v>
      </c>
      <c r="W69" s="46">
        <f>VLOOKUP($A69,environment93!$A$2:$AS$333,W$2)</f>
        <v>8</v>
      </c>
      <c r="X69" s="46">
        <f>VLOOKUP($A69,environment93!$A$2:$AS$333,X$2)</f>
        <v>3</v>
      </c>
      <c r="Y69" s="46">
        <f>VLOOKUP($A69,environment93!$A$2:$AS$333,Y$2)</f>
        <v>9</v>
      </c>
      <c r="Z69" s="46">
        <f>VLOOKUP($A69,environment93!$A$2:$AS$333,Z$2)</f>
        <v>31</v>
      </c>
      <c r="AA69" s="46">
        <f>VLOOKUP($A69,environment93!$A$2:$AS$333,AA$2)</f>
        <v>4</v>
      </c>
      <c r="AB69" s="46">
        <f>VLOOKUP($A69,environment93!$A$2:$AS$333,AB$2)</f>
        <v>0.82</v>
      </c>
      <c r="AC69" s="46">
        <f>VLOOKUP($A69,environment93!$A$2:$AS$333,AC$2)</f>
        <v>539.4</v>
      </c>
      <c r="AD69" s="46">
        <f>VLOOKUP($A69,environment93!$A$2:$AS$333,AD$2)</f>
        <v>1.7</v>
      </c>
      <c r="AE69" s="46">
        <f>VLOOKUP($A69,environment93!$A$2:$AS$333,AE$2)</f>
        <v>3</v>
      </c>
      <c r="AF69" s="46" t="str">
        <f>VLOOKUP($A69,environment93!$A$2:$AS$333,AF$2)</f>
        <v>fagu.old</v>
      </c>
      <c r="AG69" s="46">
        <f>VLOOKUP($A69,environment93!$A$2:$AS$333,AG$2)</f>
        <v>8.6</v>
      </c>
      <c r="AH69" s="46">
        <f>VLOOKUP($A69,environment93!$A$2:$AS$333,AH$2)</f>
        <v>121.08</v>
      </c>
      <c r="AI69" s="46">
        <f>VLOOKUP($A69,environment93!$A$2:$AS$333,AI$2)</f>
        <v>15</v>
      </c>
      <c r="AJ69" s="46" t="str">
        <f>VLOOKUP($A69,environment93!$A$2:$AS$333,AJ$2)</f>
        <v>44S</v>
      </c>
      <c r="AK69" s="46">
        <f>VLOOKUP($A69,environment93!$A$2:$AS$333,AK$2)</f>
        <v>15</v>
      </c>
      <c r="AL69" s="46" t="str">
        <f>VLOOKUP($A69,environment93!$A$2:$AS$333,AL$2)</f>
        <v>S</v>
      </c>
      <c r="AM69" s="46">
        <f>VLOOKUP($A69,environment93!$A$2:$AS$333,AM$2)</f>
        <v>38.21</v>
      </c>
      <c r="AN69" s="46">
        <f>VLOOKUP($A69,environment93!$A$2:$AS$333,AN$2)</f>
        <v>0</v>
      </c>
      <c r="AO69" s="46">
        <f>VLOOKUP($A69,environment93!$A$2:$AS$333,AO$2)</f>
        <v>26.5</v>
      </c>
      <c r="AP69" s="46">
        <f>VLOOKUP($A69,environment93!$A$2:$AS$333,AP$2)</f>
        <v>0.84</v>
      </c>
      <c r="AQ69" s="46">
        <f>VLOOKUP($A69,environment93!$A$2:$AS$333,AQ$2)</f>
        <v>0</v>
      </c>
      <c r="AR69" s="46">
        <f>VLOOKUP($A69,environment93!$A$2:$AS$333,AR$2)</f>
        <v>0</v>
      </c>
      <c r="AS69" s="46">
        <f>VLOOKUP($A69,environment93!$A$2:$AS$333,AS$2)</f>
        <v>0</v>
      </c>
      <c r="AT69" s="46">
        <f>VLOOKUP($A69,environment93!$A$2:$AS$333,AT$2)</f>
        <v>72.66</v>
      </c>
      <c r="AU69" s="46">
        <f>VLOOKUP($A69,environment93!$A$2:$AS$333,AU$2)</f>
        <v>0</v>
      </c>
      <c r="AV69" s="46">
        <f>VLOOKUP($A69,environment93!$A$2:$AS$333,AV$2)</f>
        <v>0</v>
      </c>
      <c r="AW69" s="46">
        <f>VLOOKUP($A69,environment93!$A$2:$AS$333,AW$2)</f>
        <v>0</v>
      </c>
      <c r="AX69" s="46">
        <f>VLOOKUP($A69,environment93!$A$2:$AS$333,AX$2)</f>
        <v>100</v>
      </c>
      <c r="AY69" s="46">
        <f>VLOOKUP($A69,environment93!$A$2:$AS$333,AY$2)</f>
        <v>0</v>
      </c>
      <c r="AZ69" s="46">
        <f>VLOOKUP($A69,environment93!$A$2:$AS$333,AZ$2)</f>
        <v>0</v>
      </c>
      <c r="BA69" s="46">
        <f>VLOOKUP($A69,environment93!$A$2:$AS$333,BA$2)</f>
        <v>100</v>
      </c>
      <c r="BB69" s="46">
        <f>VLOOKUP($A69,environment93!$A$2:$AS$333,BB$2)</f>
        <v>0</v>
      </c>
      <c r="BC69" s="46">
        <f>VLOOKUP($A69,environment93!$A$2:$AS$333,BC$2)</f>
        <v>4.8899999999999997</v>
      </c>
      <c r="BD69" s="46">
        <f>VLOOKUP($A69,environment93!$A$2:$AS$333,BD$2)</f>
        <v>0</v>
      </c>
      <c r="BE69" s="46">
        <f>VLOOKUP($A69,environment93!$A$2:$AS$333,BE$2)</f>
        <v>0</v>
      </c>
      <c r="BF69" s="46">
        <f>VLOOKUP($A69,environment93!$A$2:$AS$333,BF$2)</f>
        <v>4.8899999999999997</v>
      </c>
      <c r="BG69" s="46">
        <f>VLOOKUP($A69,environment93!$A$2:$AS$333,BG$2)</f>
        <v>3</v>
      </c>
      <c r="BH69" s="46">
        <f>VLOOKUP($A69,environment93!$A$2:$AS$333,BH$2)</f>
        <v>0</v>
      </c>
      <c r="BI69" s="46">
        <f>VLOOKUP($A69,environment93!$A$2:$AS$333,BI$2)</f>
        <v>2.2000000000000002</v>
      </c>
    </row>
    <row r="70" spans="1:61" x14ac:dyDescent="0.2">
      <c r="A70" s="40" t="s">
        <v>746</v>
      </c>
      <c r="B70" s="40" t="s">
        <v>149</v>
      </c>
      <c r="C70" s="40">
        <v>7</v>
      </c>
      <c r="D70" s="40">
        <v>3</v>
      </c>
      <c r="E70" s="40">
        <v>2</v>
      </c>
      <c r="F70" s="40">
        <v>2</v>
      </c>
      <c r="H70" s="41">
        <f t="shared" si="1"/>
        <v>1</v>
      </c>
      <c r="I70" s="40" t="s">
        <v>746</v>
      </c>
      <c r="J70" s="46">
        <f>VLOOKUP($A70,environment05!$A$2:$M$333,J$2)</f>
        <v>2.98</v>
      </c>
      <c r="K70" s="46">
        <f>VLOOKUP($A70,environment05!$A$2:$M$333,K$2)</f>
        <v>12.040681348825171</v>
      </c>
      <c r="L70" s="46">
        <f>VLOOKUP($A70,environment05!$A$2:$M$333,L$2)</f>
        <v>26.011309264897786</v>
      </c>
      <c r="M70" s="46">
        <f>VLOOKUP($A70,environment05!$A$2:$M$333,M$2)</f>
        <v>1.4885282946592726</v>
      </c>
      <c r="N70" s="46">
        <f>VLOOKUP($A70,environment05!$A$2:$M$333,N$2)</f>
        <v>2.0284045371173063</v>
      </c>
      <c r="O70" s="46">
        <f>VLOOKUP($A70,environment05!$A$2:$M$333,O$2)</f>
        <v>1.2644158597152277</v>
      </c>
      <c r="P70" s="46">
        <f>VLOOKUP($A70,environment05!$A$2:$M$333,P$2)</f>
        <v>0.13080081110611511</v>
      </c>
      <c r="Q70" s="46">
        <f>VLOOKUP($A70,environment05!$A$2:$M$333,Q$2)</f>
        <v>0.33957831303956831</v>
      </c>
      <c r="R70" s="46">
        <f>VLOOKUP($A70,environment05!$A$2:$M$333,R$2)</f>
        <v>27</v>
      </c>
      <c r="S70" s="46">
        <f>VLOOKUP($A70,environment05!$A$2:$M$333,S$2)</f>
        <v>2</v>
      </c>
      <c r="T70" s="46">
        <f>VLOOKUP($A70,environment05!$A$2:$M$333,T$2)</f>
        <v>2</v>
      </c>
      <c r="U70" s="46">
        <f>VLOOKUP($A70,environment93!$A$2:$AS$333,U$2)</f>
        <v>1</v>
      </c>
      <c r="V70" s="46">
        <f>VLOOKUP($A70,environment93!$A$2:$AS$333,V$2)</f>
        <v>16</v>
      </c>
      <c r="W70" s="46">
        <f>VLOOKUP($A70,environment93!$A$2:$AS$333,W$2)</f>
        <v>9</v>
      </c>
      <c r="X70" s="46">
        <f>VLOOKUP($A70,environment93!$A$2:$AS$333,X$2)</f>
        <v>5</v>
      </c>
      <c r="Y70" s="46">
        <f>VLOOKUP($A70,environment93!$A$2:$AS$333,Y$2)</f>
        <v>2</v>
      </c>
      <c r="Z70" s="46">
        <f>VLOOKUP($A70,environment93!$A$2:$AS$333,Z$2)</f>
        <v>3</v>
      </c>
      <c r="AA70" s="46">
        <f>VLOOKUP($A70,environment93!$A$2:$AS$333,AA$2)</f>
        <v>4</v>
      </c>
      <c r="AB70" s="46">
        <f>VLOOKUP($A70,environment93!$A$2:$AS$333,AB$2)</f>
        <v>0.82</v>
      </c>
      <c r="AC70" s="46">
        <f>VLOOKUP($A70,environment93!$A$2:$AS$333,AC$2)</f>
        <v>539.4</v>
      </c>
      <c r="AD70" s="46">
        <f>VLOOKUP($A70,environment93!$A$2:$AS$333,AD$2)</f>
        <v>1.7</v>
      </c>
      <c r="AE70" s="46">
        <f>VLOOKUP($A70,environment93!$A$2:$AS$333,AE$2)</f>
        <v>3</v>
      </c>
      <c r="AF70" s="46" t="str">
        <f>VLOOKUP($A70,environment93!$A$2:$AS$333,AF$2)</f>
        <v>fagu.old</v>
      </c>
      <c r="AG70" s="46">
        <f>VLOOKUP($A70,environment93!$A$2:$AS$333,AG$2)</f>
        <v>12.26</v>
      </c>
      <c r="AH70" s="46">
        <f>VLOOKUP($A70,environment93!$A$2:$AS$333,AH$2)</f>
        <v>89.59</v>
      </c>
      <c r="AI70" s="46">
        <f>VLOOKUP($A70,environment93!$A$2:$AS$333,AI$2)</f>
        <v>15</v>
      </c>
      <c r="AJ70" s="46" t="str">
        <f>VLOOKUP($A70,environment93!$A$2:$AS$333,AJ$2)</f>
        <v>44S</v>
      </c>
      <c r="AK70" s="46">
        <f>VLOOKUP($A70,environment93!$A$2:$AS$333,AK$2)</f>
        <v>15</v>
      </c>
      <c r="AL70" s="46" t="str">
        <f>VLOOKUP($A70,environment93!$A$2:$AS$333,AL$2)</f>
        <v>S</v>
      </c>
      <c r="AM70" s="46">
        <f>VLOOKUP($A70,environment93!$A$2:$AS$333,AM$2)</f>
        <v>0</v>
      </c>
      <c r="AN70" s="46">
        <f>VLOOKUP($A70,environment93!$A$2:$AS$333,AN$2)</f>
        <v>0</v>
      </c>
      <c r="AO70" s="46">
        <f>VLOOKUP($A70,environment93!$A$2:$AS$333,AO$2)</f>
        <v>0</v>
      </c>
      <c r="AP70" s="46">
        <f>VLOOKUP($A70,environment93!$A$2:$AS$333,AP$2)</f>
        <v>0</v>
      </c>
      <c r="AQ70" s="46">
        <f>VLOOKUP($A70,environment93!$A$2:$AS$333,AQ$2)</f>
        <v>0</v>
      </c>
      <c r="AR70" s="46">
        <f>VLOOKUP($A70,environment93!$A$2:$AS$333,AR$2)</f>
        <v>0</v>
      </c>
      <c r="AS70" s="46">
        <f>VLOOKUP($A70,environment93!$A$2:$AS$333,AS$2)</f>
        <v>0</v>
      </c>
      <c r="AT70" s="46">
        <f>VLOOKUP($A70,environment93!$A$2:$AS$333,AT$2)</f>
        <v>100</v>
      </c>
      <c r="AU70" s="46">
        <f>VLOOKUP($A70,environment93!$A$2:$AS$333,AU$2)</f>
        <v>0</v>
      </c>
      <c r="AV70" s="46">
        <f>VLOOKUP($A70,environment93!$A$2:$AS$333,AV$2)</f>
        <v>0</v>
      </c>
      <c r="AW70" s="46">
        <f>VLOOKUP($A70,environment93!$A$2:$AS$333,AW$2)</f>
        <v>0</v>
      </c>
      <c r="AX70" s="46">
        <f>VLOOKUP($A70,environment93!$A$2:$AS$333,AX$2)</f>
        <v>0</v>
      </c>
      <c r="AY70" s="46">
        <f>VLOOKUP($A70,environment93!$A$2:$AS$333,AY$2)</f>
        <v>0</v>
      </c>
      <c r="AZ70" s="46">
        <f>VLOOKUP($A70,environment93!$A$2:$AS$333,AZ$2)</f>
        <v>0</v>
      </c>
      <c r="BA70" s="46">
        <f>VLOOKUP($A70,environment93!$A$2:$AS$333,BA$2)</f>
        <v>0</v>
      </c>
      <c r="BB70" s="46">
        <f>VLOOKUP($A70,environment93!$A$2:$AS$333,BB$2)</f>
        <v>0</v>
      </c>
      <c r="BC70" s="46">
        <f>VLOOKUP($A70,environment93!$A$2:$AS$333,BC$2)</f>
        <v>0</v>
      </c>
      <c r="BD70" s="46">
        <f>VLOOKUP($A70,environment93!$A$2:$AS$333,BD$2)</f>
        <v>0</v>
      </c>
      <c r="BE70" s="46">
        <f>VLOOKUP($A70,environment93!$A$2:$AS$333,BE$2)</f>
        <v>0</v>
      </c>
      <c r="BF70" s="46">
        <f>VLOOKUP($A70,environment93!$A$2:$AS$333,BF$2)</f>
        <v>0</v>
      </c>
      <c r="BG70" s="46">
        <f>VLOOKUP($A70,environment93!$A$2:$AS$333,BG$2)</f>
        <v>0</v>
      </c>
      <c r="BH70" s="46">
        <f>VLOOKUP($A70,environment93!$A$2:$AS$333,BH$2)</f>
        <v>0</v>
      </c>
      <c r="BI70" s="46">
        <f>VLOOKUP($A70,environment93!$A$2:$AS$333,BI$2)</f>
        <v>1</v>
      </c>
    </row>
    <row r="71" spans="1:61" x14ac:dyDescent="0.2">
      <c r="A71" s="40" t="s">
        <v>747</v>
      </c>
      <c r="B71" s="40" t="s">
        <v>150</v>
      </c>
      <c r="C71" s="40">
        <v>4</v>
      </c>
      <c r="D71" s="40">
        <v>2</v>
      </c>
      <c r="E71" s="40">
        <v>1</v>
      </c>
      <c r="F71" s="40">
        <v>1</v>
      </c>
      <c r="H71" s="41">
        <f t="shared" si="1"/>
        <v>0</v>
      </c>
      <c r="I71" s="40" t="s">
        <v>747</v>
      </c>
      <c r="J71" s="46">
        <f>VLOOKUP($A71,environment05!$A$2:$M$333,J$2)</f>
        <v>0</v>
      </c>
      <c r="K71" s="46">
        <f>VLOOKUP($A71,environment05!$A$2:$M$333,K$2)</f>
        <v>0</v>
      </c>
      <c r="L71" s="46">
        <f>VLOOKUP($A71,environment05!$A$2:$M$333,L$2)</f>
        <v>0</v>
      </c>
      <c r="M71" s="46">
        <f>VLOOKUP($A71,environment05!$A$2:$M$333,M$2)</f>
        <v>0</v>
      </c>
      <c r="N71" s="46">
        <f>VLOOKUP($A71,environment05!$A$2:$M$333,N$2)</f>
        <v>0</v>
      </c>
      <c r="O71" s="46">
        <f>VLOOKUP($A71,environment05!$A$2:$M$333,O$2)</f>
        <v>0</v>
      </c>
      <c r="P71" s="46">
        <f>VLOOKUP($A71,environment05!$A$2:$M$333,P$2)</f>
        <v>0</v>
      </c>
      <c r="Q71" s="46">
        <f>VLOOKUP($A71,environment05!$A$2:$M$333,Q$2)</f>
        <v>0</v>
      </c>
      <c r="R71" s="46">
        <f>VLOOKUP($A71,environment05!$A$2:$M$333,R$2)</f>
        <v>0</v>
      </c>
      <c r="S71" s="46">
        <f>VLOOKUP($A71,environment05!$A$2:$M$333,S$2)</f>
        <v>0</v>
      </c>
      <c r="T71" s="46">
        <f>VLOOKUP($A71,environment05!$A$2:$M$333,T$2)</f>
        <v>0</v>
      </c>
      <c r="U71" s="46">
        <f>VLOOKUP($A71,environment93!$A$2:$AS$333,U$2)</f>
        <v>5</v>
      </c>
      <c r="V71" s="46">
        <f>VLOOKUP($A71,environment93!$A$2:$AS$333,V$2)</f>
        <v>9</v>
      </c>
      <c r="W71" s="46">
        <f>VLOOKUP($A71,environment93!$A$2:$AS$333,W$2)</f>
        <v>6</v>
      </c>
      <c r="X71" s="46">
        <f>VLOOKUP($A71,environment93!$A$2:$AS$333,X$2)</f>
        <v>1</v>
      </c>
      <c r="Y71" s="46">
        <f>VLOOKUP($A71,environment93!$A$2:$AS$333,Y$2)</f>
        <v>2</v>
      </c>
      <c r="Z71" s="46">
        <f>VLOOKUP($A71,environment93!$A$2:$AS$333,Z$2)</f>
        <v>14</v>
      </c>
      <c r="AA71" s="46">
        <f>VLOOKUP($A71,environment93!$A$2:$AS$333,AA$2)</f>
        <v>1</v>
      </c>
      <c r="AB71" s="46">
        <f>VLOOKUP($A71,environment93!$A$2:$AS$333,AB$2)</f>
        <v>2.34</v>
      </c>
      <c r="AC71" s="46">
        <f>VLOOKUP($A71,environment93!$A$2:$AS$333,AC$2)</f>
        <v>1058.8</v>
      </c>
      <c r="AD71" s="46">
        <f>VLOOKUP($A71,environment93!$A$2:$AS$333,AD$2)</f>
        <v>2</v>
      </c>
      <c r="AE71" s="46">
        <f>VLOOKUP($A71,environment93!$A$2:$AS$333,AE$2)</f>
        <v>7</v>
      </c>
      <c r="AF71" s="46" t="str">
        <f>VLOOKUP($A71,environment93!$A$2:$AS$333,AF$2)</f>
        <v>open</v>
      </c>
      <c r="AG71" s="46">
        <f>VLOOKUP($A71,environment93!$A$2:$AS$333,AG$2)</f>
        <v>18.149999999999999</v>
      </c>
      <c r="AH71" s="46">
        <f>VLOOKUP($A71,environment93!$A$2:$AS$333,AH$2)</f>
        <v>36.57</v>
      </c>
      <c r="AI71" s="46">
        <f>VLOOKUP($A71,environment93!$A$2:$AS$333,AI$2)</f>
        <v>15</v>
      </c>
      <c r="AJ71" s="46" t="str">
        <f>VLOOKUP($A71,environment93!$A$2:$AS$333,AJ$2)</f>
        <v>44</v>
      </c>
      <c r="AK71" s="46">
        <f>VLOOKUP($A71,environment93!$A$2:$AS$333,AK$2)</f>
        <v>15</v>
      </c>
      <c r="AL71" s="46">
        <f>VLOOKUP($A71,environment93!$A$2:$AS$333,AL$2)</f>
        <v>0</v>
      </c>
      <c r="AM71" s="46">
        <f>VLOOKUP($A71,environment93!$A$2:$AS$333,AM$2)</f>
        <v>50</v>
      </c>
      <c r="AN71" s="46">
        <f>VLOOKUP($A71,environment93!$A$2:$AS$333,AN$2)</f>
        <v>42.99</v>
      </c>
      <c r="AO71" s="46">
        <f>VLOOKUP($A71,environment93!$A$2:$AS$333,AO$2)</f>
        <v>35.74</v>
      </c>
      <c r="AP71" s="46">
        <f>VLOOKUP($A71,environment93!$A$2:$AS$333,AP$2)</f>
        <v>0</v>
      </c>
      <c r="AQ71" s="46">
        <f>VLOOKUP($A71,environment93!$A$2:$AS$333,AQ$2)</f>
        <v>0</v>
      </c>
      <c r="AR71" s="46">
        <f>VLOOKUP($A71,environment93!$A$2:$AS$333,AR$2)</f>
        <v>0</v>
      </c>
      <c r="AS71" s="46">
        <f>VLOOKUP($A71,environment93!$A$2:$AS$333,AS$2)</f>
        <v>0</v>
      </c>
      <c r="AT71" s="46">
        <f>VLOOKUP($A71,environment93!$A$2:$AS$333,AT$2)</f>
        <v>21.27</v>
      </c>
      <c r="AU71" s="46">
        <f>VLOOKUP($A71,environment93!$A$2:$AS$333,AU$2)</f>
        <v>0</v>
      </c>
      <c r="AV71" s="46">
        <f>VLOOKUP($A71,environment93!$A$2:$AS$333,AV$2)</f>
        <v>0</v>
      </c>
      <c r="AW71" s="46">
        <f>VLOOKUP($A71,environment93!$A$2:$AS$333,AW$2)</f>
        <v>2300</v>
      </c>
      <c r="AX71" s="46">
        <f>VLOOKUP($A71,environment93!$A$2:$AS$333,AX$2)</f>
        <v>0</v>
      </c>
      <c r="AY71" s="46">
        <f>VLOOKUP($A71,environment93!$A$2:$AS$333,AY$2)</f>
        <v>0</v>
      </c>
      <c r="AZ71" s="46">
        <f>VLOOKUP($A71,environment93!$A$2:$AS$333,AZ$2)</f>
        <v>0</v>
      </c>
      <c r="BA71" s="46">
        <f>VLOOKUP($A71,environment93!$A$2:$AS$333,BA$2)</f>
        <v>2300</v>
      </c>
      <c r="BB71" s="46">
        <f>VLOOKUP($A71,environment93!$A$2:$AS$333,BB$2)</f>
        <v>1.85</v>
      </c>
      <c r="BC71" s="46">
        <f>VLOOKUP($A71,environment93!$A$2:$AS$333,BC$2)</f>
        <v>0</v>
      </c>
      <c r="BD71" s="46">
        <f>VLOOKUP($A71,environment93!$A$2:$AS$333,BD$2)</f>
        <v>0</v>
      </c>
      <c r="BE71" s="46">
        <f>VLOOKUP($A71,environment93!$A$2:$AS$333,BE$2)</f>
        <v>0</v>
      </c>
      <c r="BF71" s="46">
        <f>VLOOKUP($A71,environment93!$A$2:$AS$333,BF$2)</f>
        <v>1.85</v>
      </c>
      <c r="BG71" s="46">
        <f>VLOOKUP($A71,environment93!$A$2:$AS$333,BG$2)</f>
        <v>0</v>
      </c>
      <c r="BH71" s="46">
        <f>VLOOKUP($A71,environment93!$A$2:$AS$333,BH$2)</f>
        <v>0</v>
      </c>
      <c r="BI71" s="46">
        <f>VLOOKUP($A71,environment93!$A$2:$AS$333,BI$2)</f>
        <v>1</v>
      </c>
    </row>
    <row r="72" spans="1:61" x14ac:dyDescent="0.2">
      <c r="A72" s="40" t="s">
        <v>748</v>
      </c>
      <c r="B72" s="40" t="s">
        <v>152</v>
      </c>
      <c r="C72" s="40">
        <v>5</v>
      </c>
      <c r="D72" s="40">
        <v>2</v>
      </c>
      <c r="E72" s="40">
        <v>1</v>
      </c>
      <c r="F72" s="40">
        <v>2</v>
      </c>
      <c r="H72" s="41">
        <f t="shared" si="1"/>
        <v>0</v>
      </c>
      <c r="I72" s="40" t="s">
        <v>748</v>
      </c>
      <c r="J72" s="46">
        <f>VLOOKUP($A72,environment05!$A$2:$M$333,J$2)</f>
        <v>0</v>
      </c>
      <c r="K72" s="46">
        <f>VLOOKUP($A72,environment05!$A$2:$M$333,K$2)</f>
        <v>0</v>
      </c>
      <c r="L72" s="46">
        <f>VLOOKUP($A72,environment05!$A$2:$M$333,L$2)</f>
        <v>0</v>
      </c>
      <c r="M72" s="46">
        <f>VLOOKUP($A72,environment05!$A$2:$M$333,M$2)</f>
        <v>0</v>
      </c>
      <c r="N72" s="46">
        <f>VLOOKUP($A72,environment05!$A$2:$M$333,N$2)</f>
        <v>0</v>
      </c>
      <c r="O72" s="46">
        <f>VLOOKUP($A72,environment05!$A$2:$M$333,O$2)</f>
        <v>0</v>
      </c>
      <c r="P72" s="46">
        <f>VLOOKUP($A72,environment05!$A$2:$M$333,P$2)</f>
        <v>0</v>
      </c>
      <c r="Q72" s="46">
        <f>VLOOKUP($A72,environment05!$A$2:$M$333,Q$2)</f>
        <v>0</v>
      </c>
      <c r="R72" s="46">
        <f>VLOOKUP($A72,environment05!$A$2:$M$333,R$2)</f>
        <v>0</v>
      </c>
      <c r="S72" s="46">
        <f>VLOOKUP($A72,environment05!$A$2:$M$333,S$2)</f>
        <v>0</v>
      </c>
      <c r="T72" s="46">
        <f>VLOOKUP($A72,environment05!$A$2:$M$333,T$2)</f>
        <v>0</v>
      </c>
      <c r="U72" s="46">
        <f>VLOOKUP($A72,environment93!$A$2:$AS$333,U$2)</f>
        <v>2</v>
      </c>
      <c r="V72" s="46">
        <f>VLOOKUP($A72,environment93!$A$2:$AS$333,V$2)</f>
        <v>10</v>
      </c>
      <c r="W72" s="46">
        <f>VLOOKUP($A72,environment93!$A$2:$AS$333,W$2)</f>
        <v>9</v>
      </c>
      <c r="X72" s="46">
        <f>VLOOKUP($A72,environment93!$A$2:$AS$333,X$2)</f>
        <v>0</v>
      </c>
      <c r="Y72" s="46">
        <f>VLOOKUP($A72,environment93!$A$2:$AS$333,Y$2)</f>
        <v>1</v>
      </c>
      <c r="Z72" s="46">
        <f>VLOOKUP($A72,environment93!$A$2:$AS$333,Z$2)</f>
        <v>10</v>
      </c>
      <c r="AA72" s="46">
        <f>VLOOKUP($A72,environment93!$A$2:$AS$333,AA$2)</f>
        <v>1</v>
      </c>
      <c r="AB72" s="46">
        <f>VLOOKUP($A72,environment93!$A$2:$AS$333,AB$2)</f>
        <v>2.34</v>
      </c>
      <c r="AC72" s="46">
        <f>VLOOKUP($A72,environment93!$A$2:$AS$333,AC$2)</f>
        <v>1058.8</v>
      </c>
      <c r="AD72" s="46">
        <f>VLOOKUP($A72,environment93!$A$2:$AS$333,AD$2)</f>
        <v>2</v>
      </c>
      <c r="AE72" s="46">
        <f>VLOOKUP($A72,environment93!$A$2:$AS$333,AE$2)</f>
        <v>7</v>
      </c>
      <c r="AF72" s="46" t="str">
        <f>VLOOKUP($A72,environment93!$A$2:$AS$333,AF$2)</f>
        <v>open</v>
      </c>
      <c r="AG72" s="46">
        <f>VLOOKUP($A72,environment93!$A$2:$AS$333,AG$2)</f>
        <v>8.98</v>
      </c>
      <c r="AH72" s="46">
        <f>VLOOKUP($A72,environment93!$A$2:$AS$333,AH$2)</f>
        <v>3.15</v>
      </c>
      <c r="AI72" s="46">
        <f>VLOOKUP($A72,environment93!$A$2:$AS$333,AI$2)</f>
        <v>5</v>
      </c>
      <c r="AJ72" s="46" t="str">
        <f>VLOOKUP($A72,environment93!$A$2:$AS$333,AJ$2)</f>
        <v>44</v>
      </c>
      <c r="AK72" s="46">
        <f>VLOOKUP($A72,environment93!$A$2:$AS$333,AK$2)</f>
        <v>15</v>
      </c>
      <c r="AL72" s="46">
        <f>VLOOKUP($A72,environment93!$A$2:$AS$333,AL$2)</f>
        <v>0</v>
      </c>
      <c r="AM72" s="46">
        <f>VLOOKUP($A72,environment93!$A$2:$AS$333,AM$2)</f>
        <v>23.93</v>
      </c>
      <c r="AN72" s="46">
        <f>VLOOKUP($A72,environment93!$A$2:$AS$333,AN$2)</f>
        <v>65.45</v>
      </c>
      <c r="AO72" s="46">
        <f>VLOOKUP($A72,environment93!$A$2:$AS$333,AO$2)</f>
        <v>0</v>
      </c>
      <c r="AP72" s="46">
        <f>VLOOKUP($A72,environment93!$A$2:$AS$333,AP$2)</f>
        <v>34.549999999999997</v>
      </c>
      <c r="AQ72" s="46">
        <f>VLOOKUP($A72,environment93!$A$2:$AS$333,AQ$2)</f>
        <v>0</v>
      </c>
      <c r="AR72" s="46">
        <f>VLOOKUP($A72,environment93!$A$2:$AS$333,AR$2)</f>
        <v>0</v>
      </c>
      <c r="AS72" s="46">
        <f>VLOOKUP($A72,environment93!$A$2:$AS$333,AS$2)</f>
        <v>0</v>
      </c>
      <c r="AT72" s="46">
        <f>VLOOKUP($A72,environment93!$A$2:$AS$333,AT$2)</f>
        <v>0</v>
      </c>
      <c r="AU72" s="46">
        <f>VLOOKUP($A72,environment93!$A$2:$AS$333,AU$2)</f>
        <v>0</v>
      </c>
      <c r="AV72" s="46">
        <f>VLOOKUP($A72,environment93!$A$2:$AS$333,AV$2)</f>
        <v>0</v>
      </c>
      <c r="AW72" s="46">
        <f>VLOOKUP($A72,environment93!$A$2:$AS$333,AW$2)</f>
        <v>1750</v>
      </c>
      <c r="AX72" s="46">
        <f>VLOOKUP($A72,environment93!$A$2:$AS$333,AX$2)</f>
        <v>0</v>
      </c>
      <c r="AY72" s="46">
        <f>VLOOKUP($A72,environment93!$A$2:$AS$333,AY$2)</f>
        <v>100</v>
      </c>
      <c r="AZ72" s="46">
        <f>VLOOKUP($A72,environment93!$A$2:$AS$333,AZ$2)</f>
        <v>0</v>
      </c>
      <c r="BA72" s="46">
        <f>VLOOKUP($A72,environment93!$A$2:$AS$333,BA$2)</f>
        <v>1850</v>
      </c>
      <c r="BB72" s="46">
        <f>VLOOKUP($A72,environment93!$A$2:$AS$333,BB$2)</f>
        <v>1.5</v>
      </c>
      <c r="BC72" s="46">
        <f>VLOOKUP($A72,environment93!$A$2:$AS$333,BC$2)</f>
        <v>0</v>
      </c>
      <c r="BD72" s="46">
        <f>VLOOKUP($A72,environment93!$A$2:$AS$333,BD$2)</f>
        <v>2.27</v>
      </c>
      <c r="BE72" s="46">
        <f>VLOOKUP($A72,environment93!$A$2:$AS$333,BE$2)</f>
        <v>0</v>
      </c>
      <c r="BF72" s="46">
        <f>VLOOKUP($A72,environment93!$A$2:$AS$333,BF$2)</f>
        <v>3.77</v>
      </c>
      <c r="BG72" s="46">
        <f>VLOOKUP($A72,environment93!$A$2:$AS$333,BG$2)</f>
        <v>0</v>
      </c>
      <c r="BH72" s="46">
        <f>VLOOKUP($A72,environment93!$A$2:$AS$333,BH$2)</f>
        <v>0</v>
      </c>
      <c r="BI72" s="46">
        <f>VLOOKUP($A72,environment93!$A$2:$AS$333,BI$2)</f>
        <v>2</v>
      </c>
    </row>
    <row r="73" spans="1:61" x14ac:dyDescent="0.2">
      <c r="A73" s="40" t="s">
        <v>749</v>
      </c>
      <c r="B73" s="40" t="s">
        <v>154</v>
      </c>
      <c r="C73" s="40">
        <v>7</v>
      </c>
      <c r="D73" s="40">
        <v>3</v>
      </c>
      <c r="E73" s="40">
        <v>2</v>
      </c>
      <c r="F73" s="40">
        <v>2</v>
      </c>
      <c r="H73" s="41">
        <f t="shared" si="1"/>
        <v>1</v>
      </c>
      <c r="I73" s="40" t="s">
        <v>749</v>
      </c>
      <c r="J73" s="46">
        <f>VLOOKUP($A73,environment05!$A$2:$M$333,J$2)</f>
        <v>4.7350000000000003</v>
      </c>
      <c r="K73" s="46">
        <f>VLOOKUP($A73,environment05!$A$2:$M$333,K$2)</f>
        <v>11.108755569933539</v>
      </c>
      <c r="L73" s="46">
        <f>VLOOKUP($A73,environment05!$A$2:$M$333,L$2)</f>
        <v>33.884297520661164</v>
      </c>
      <c r="M73" s="46">
        <f>VLOOKUP($A73,environment05!$A$2:$M$333,M$2)</f>
        <v>5.8197510954001199</v>
      </c>
      <c r="N73" s="46">
        <f>VLOOKUP($A73,environment05!$A$2:$M$333,N$2)</f>
        <v>4.0684850076072641</v>
      </c>
      <c r="O73" s="46">
        <f>VLOOKUP($A73,environment05!$A$2:$M$333,O$2)</f>
        <v>3.3480832477726006</v>
      </c>
      <c r="P73" s="46">
        <f>VLOOKUP($A73,environment05!$A$2:$M$333,P$2)</f>
        <v>0.26543690552883659</v>
      </c>
      <c r="Q73" s="46">
        <f>VLOOKUP($A73,environment05!$A$2:$M$333,Q$2)</f>
        <v>0.736687392009579</v>
      </c>
      <c r="R73" s="46">
        <f>VLOOKUP($A73,environment05!$A$2:$M$333,R$2)</f>
        <v>10.6</v>
      </c>
      <c r="S73" s="46">
        <f>VLOOKUP($A73,environment05!$A$2:$M$333,S$2)</f>
        <v>4</v>
      </c>
      <c r="T73" s="46">
        <f>VLOOKUP($A73,environment05!$A$2:$M$333,T$2)</f>
        <v>1</v>
      </c>
      <c r="U73" s="46">
        <f>VLOOKUP($A73,environment93!$A$2:$AS$333,U$2)</f>
        <v>2</v>
      </c>
      <c r="V73" s="46">
        <f>VLOOKUP($A73,environment93!$A$2:$AS$333,V$2)</f>
        <v>29</v>
      </c>
      <c r="W73" s="46">
        <f>VLOOKUP($A73,environment93!$A$2:$AS$333,W$2)</f>
        <v>20</v>
      </c>
      <c r="X73" s="46">
        <f>VLOOKUP($A73,environment93!$A$2:$AS$333,X$2)</f>
        <v>2</v>
      </c>
      <c r="Y73" s="46">
        <f>VLOOKUP($A73,environment93!$A$2:$AS$333,Y$2)</f>
        <v>7</v>
      </c>
      <c r="Z73" s="46">
        <f>VLOOKUP($A73,environment93!$A$2:$AS$333,Z$2)</f>
        <v>10</v>
      </c>
      <c r="AA73" s="46">
        <f>VLOOKUP($A73,environment93!$A$2:$AS$333,AA$2)</f>
        <v>1</v>
      </c>
      <c r="AB73" s="46">
        <f>VLOOKUP($A73,environment93!$A$2:$AS$333,AB$2)</f>
        <v>0.86</v>
      </c>
      <c r="AC73" s="46">
        <f>VLOOKUP($A73,environment93!$A$2:$AS$333,AC$2)</f>
        <v>360.7</v>
      </c>
      <c r="AD73" s="46">
        <f>VLOOKUP($A73,environment93!$A$2:$AS$333,AD$2)</f>
        <v>1.1000000000000001</v>
      </c>
      <c r="AE73" s="46">
        <f>VLOOKUP($A73,environment93!$A$2:$AS$333,AE$2)</f>
        <v>47</v>
      </c>
      <c r="AF73" s="46" t="str">
        <f>VLOOKUP($A73,environment93!$A$2:$AS$333,AF$2)</f>
        <v>quer.old</v>
      </c>
      <c r="AG73" s="46">
        <f>VLOOKUP($A73,environment93!$A$2:$AS$333,AG$2)</f>
        <v>0</v>
      </c>
      <c r="AH73" s="46">
        <f>VLOOKUP($A73,environment93!$A$2:$AS$333,AH$2)</f>
        <v>-1</v>
      </c>
      <c r="AI73" s="46">
        <f>VLOOKUP($A73,environment93!$A$2:$AS$333,AI$2)</f>
        <v>2.5</v>
      </c>
      <c r="AJ73" s="46" t="str">
        <f>VLOOKUP($A73,environment93!$A$2:$AS$333,AJ$2)</f>
        <v>52</v>
      </c>
      <c r="AK73" s="46">
        <f>VLOOKUP($A73,environment93!$A$2:$AS$333,AK$2)</f>
        <v>1</v>
      </c>
      <c r="AL73" s="46" t="str">
        <f>VLOOKUP($A73,environment93!$A$2:$AS$333,AL$2)</f>
        <v>U</v>
      </c>
      <c r="AM73" s="46">
        <f>VLOOKUP($A73,environment93!$A$2:$AS$333,AM$2)</f>
        <v>2.5</v>
      </c>
      <c r="AN73" s="46">
        <f>VLOOKUP($A73,environment93!$A$2:$AS$333,AN$2)</f>
        <v>0</v>
      </c>
      <c r="AO73" s="46">
        <f>VLOOKUP($A73,environment93!$A$2:$AS$333,AO$2)</f>
        <v>0</v>
      </c>
      <c r="AP73" s="46">
        <f>VLOOKUP($A73,environment93!$A$2:$AS$333,AP$2)</f>
        <v>3</v>
      </c>
      <c r="AQ73" s="46">
        <f>VLOOKUP($A73,environment93!$A$2:$AS$333,AQ$2)</f>
        <v>0</v>
      </c>
      <c r="AR73" s="46">
        <f>VLOOKUP($A73,environment93!$A$2:$AS$333,AR$2)</f>
        <v>0</v>
      </c>
      <c r="AS73" s="46">
        <f>VLOOKUP($A73,environment93!$A$2:$AS$333,AS$2)</f>
        <v>0</v>
      </c>
      <c r="AT73" s="46">
        <f>VLOOKUP($A73,environment93!$A$2:$AS$333,AT$2)</f>
        <v>0</v>
      </c>
      <c r="AU73" s="46">
        <f>VLOOKUP($A73,environment93!$A$2:$AS$333,AU$2)</f>
        <v>0</v>
      </c>
      <c r="AV73" s="46">
        <f>VLOOKUP($A73,environment93!$A$2:$AS$333,AV$2)</f>
        <v>97</v>
      </c>
      <c r="AW73" s="46">
        <f>VLOOKUP($A73,environment93!$A$2:$AS$333,AW$2)</f>
        <v>0</v>
      </c>
      <c r="AX73" s="46">
        <f>VLOOKUP($A73,environment93!$A$2:$AS$333,AX$2)</f>
        <v>0</v>
      </c>
      <c r="AY73" s="46">
        <f>VLOOKUP($A73,environment93!$A$2:$AS$333,AY$2)</f>
        <v>425</v>
      </c>
      <c r="AZ73" s="46">
        <f>VLOOKUP($A73,environment93!$A$2:$AS$333,AZ$2)</f>
        <v>0</v>
      </c>
      <c r="BA73" s="46">
        <f>VLOOKUP($A73,environment93!$A$2:$AS$333,BA$2)</f>
        <v>425</v>
      </c>
      <c r="BB73" s="46">
        <f>VLOOKUP($A73,environment93!$A$2:$AS$333,BB$2)</f>
        <v>0</v>
      </c>
      <c r="BC73" s="46">
        <f>VLOOKUP($A73,environment93!$A$2:$AS$333,BC$2)</f>
        <v>0</v>
      </c>
      <c r="BD73" s="46">
        <f>VLOOKUP($A73,environment93!$A$2:$AS$333,BD$2)</f>
        <v>18.399999999999999</v>
      </c>
      <c r="BE73" s="46">
        <f>VLOOKUP($A73,environment93!$A$2:$AS$333,BE$2)</f>
        <v>0</v>
      </c>
      <c r="BF73" s="46">
        <f>VLOOKUP($A73,environment93!$A$2:$AS$333,BF$2)</f>
        <v>18.399999999999999</v>
      </c>
      <c r="BG73" s="46">
        <f>VLOOKUP($A73,environment93!$A$2:$AS$333,BG$2)</f>
        <v>13</v>
      </c>
      <c r="BH73" s="46">
        <f>VLOOKUP($A73,environment93!$A$2:$AS$333,BH$2)</f>
        <v>0</v>
      </c>
      <c r="BI73" s="46">
        <f>VLOOKUP($A73,environment93!$A$2:$AS$333,BI$2)</f>
        <v>1.2</v>
      </c>
    </row>
    <row r="74" spans="1:61" x14ac:dyDescent="0.2">
      <c r="A74" s="40" t="s">
        <v>750</v>
      </c>
      <c r="B74" s="40" t="s">
        <v>156</v>
      </c>
      <c r="C74" s="40">
        <v>7</v>
      </c>
      <c r="D74" s="40">
        <v>3</v>
      </c>
      <c r="E74" s="40">
        <v>2</v>
      </c>
      <c r="F74" s="40">
        <v>2</v>
      </c>
      <c r="H74" s="41">
        <f t="shared" si="1"/>
        <v>1</v>
      </c>
      <c r="I74" s="40" t="s">
        <v>750</v>
      </c>
      <c r="J74" s="46">
        <f>VLOOKUP($A74,environment05!$A$2:$M$333,J$2)</f>
        <v>3.56</v>
      </c>
      <c r="K74" s="46">
        <f>VLOOKUP($A74,environment05!$A$2:$M$333,K$2)</f>
        <v>6.4867576218622673</v>
      </c>
      <c r="L74" s="46">
        <f>VLOOKUP($A74,environment05!$A$2:$M$333,L$2)</f>
        <v>13.310134841235321</v>
      </c>
      <c r="M74" s="46">
        <f>VLOOKUP($A74,environment05!$A$2:$M$333,M$2)</f>
        <v>1.9085060383669801</v>
      </c>
      <c r="N74" s="46">
        <f>VLOOKUP($A74,environment05!$A$2:$M$333,N$2)</f>
        <v>3.3975022154767149</v>
      </c>
      <c r="O74" s="46">
        <f>VLOOKUP($A74,environment05!$A$2:$M$333,O$2)</f>
        <v>2.1099617575574658</v>
      </c>
      <c r="P74" s="46">
        <f>VLOOKUP($A74,environment05!$A$2:$M$333,P$2)</f>
        <v>0.15038537888666803</v>
      </c>
      <c r="Q74" s="46">
        <f>VLOOKUP($A74,environment05!$A$2:$M$333,Q$2)</f>
        <v>0.3768516335418749</v>
      </c>
      <c r="R74" s="46">
        <f>VLOOKUP($A74,environment05!$A$2:$M$333,R$2)</f>
        <v>22.4</v>
      </c>
      <c r="S74" s="46">
        <f>VLOOKUP($A74,environment05!$A$2:$M$333,S$2)</f>
        <v>3</v>
      </c>
      <c r="T74" s="46">
        <f>VLOOKUP($A74,environment05!$A$2:$M$333,T$2)</f>
        <v>3</v>
      </c>
      <c r="U74" s="46">
        <f>VLOOKUP($A74,environment93!$A$2:$AS$333,U$2)</f>
        <v>1</v>
      </c>
      <c r="V74" s="46">
        <f>VLOOKUP($A74,environment93!$A$2:$AS$333,V$2)</f>
        <v>13</v>
      </c>
      <c r="W74" s="46">
        <f>VLOOKUP($A74,environment93!$A$2:$AS$333,W$2)</f>
        <v>8</v>
      </c>
      <c r="X74" s="46">
        <f>VLOOKUP($A74,environment93!$A$2:$AS$333,X$2)</f>
        <v>4</v>
      </c>
      <c r="Y74" s="46">
        <f>VLOOKUP($A74,environment93!$A$2:$AS$333,Y$2)</f>
        <v>1</v>
      </c>
      <c r="Z74" s="46">
        <f>VLOOKUP($A74,environment93!$A$2:$AS$333,Z$2)</f>
        <v>7</v>
      </c>
      <c r="AA74" s="46">
        <f>VLOOKUP($A74,environment93!$A$2:$AS$333,AA$2)</f>
        <v>0</v>
      </c>
      <c r="AB74" s="46">
        <f>VLOOKUP($A74,environment93!$A$2:$AS$333,AB$2)</f>
        <v>2.56</v>
      </c>
      <c r="AC74" s="46">
        <f>VLOOKUP($A74,environment93!$A$2:$AS$333,AC$2)</f>
        <v>902.3</v>
      </c>
      <c r="AD74" s="46">
        <f>VLOOKUP($A74,environment93!$A$2:$AS$333,AD$2)</f>
        <v>1.6</v>
      </c>
      <c r="AE74" s="46">
        <f>VLOOKUP($A74,environment93!$A$2:$AS$333,AE$2)</f>
        <v>51</v>
      </c>
      <c r="AF74" s="46" t="str">
        <f>VLOOKUP($A74,environment93!$A$2:$AS$333,AF$2)</f>
        <v>fagu.old</v>
      </c>
      <c r="AG74" s="46">
        <f>VLOOKUP($A74,environment93!$A$2:$AS$333,AG$2)</f>
        <v>25.98</v>
      </c>
      <c r="AH74" s="46">
        <f>VLOOKUP($A74,environment93!$A$2:$AS$333,AH$2)</f>
        <v>157.91999999999999</v>
      </c>
      <c r="AI74" s="46">
        <f>VLOOKUP($A74,environment93!$A$2:$AS$333,AI$2)</f>
        <v>10</v>
      </c>
      <c r="AJ74" s="46" t="str">
        <f>VLOOKUP($A74,environment93!$A$2:$AS$333,AJ$2)</f>
        <v>43</v>
      </c>
      <c r="AK74" s="46">
        <f>VLOOKUP($A74,environment93!$A$2:$AS$333,AK$2)</f>
        <v>15</v>
      </c>
      <c r="AL74" s="46">
        <f>VLOOKUP($A74,environment93!$A$2:$AS$333,AL$2)</f>
        <v>0</v>
      </c>
      <c r="AM74" s="46">
        <f>VLOOKUP($A74,environment93!$A$2:$AS$333,AM$2)</f>
        <v>0</v>
      </c>
      <c r="AN74" s="46">
        <f>VLOOKUP($A74,environment93!$A$2:$AS$333,AN$2)</f>
        <v>0</v>
      </c>
      <c r="AO74" s="46">
        <f>VLOOKUP($A74,environment93!$A$2:$AS$333,AO$2)</f>
        <v>0</v>
      </c>
      <c r="AP74" s="46">
        <f>VLOOKUP($A74,environment93!$A$2:$AS$333,AP$2)</f>
        <v>0</v>
      </c>
      <c r="AQ74" s="46">
        <f>VLOOKUP($A74,environment93!$A$2:$AS$333,AQ$2)</f>
        <v>0</v>
      </c>
      <c r="AR74" s="46">
        <f>VLOOKUP($A74,environment93!$A$2:$AS$333,AR$2)</f>
        <v>0</v>
      </c>
      <c r="AS74" s="46">
        <f>VLOOKUP($A74,environment93!$A$2:$AS$333,AS$2)</f>
        <v>0</v>
      </c>
      <c r="AT74" s="46">
        <f>VLOOKUP($A74,environment93!$A$2:$AS$333,AT$2)</f>
        <v>100</v>
      </c>
      <c r="AU74" s="46">
        <f>VLOOKUP($A74,environment93!$A$2:$AS$333,AU$2)</f>
        <v>0</v>
      </c>
      <c r="AV74" s="46">
        <f>VLOOKUP($A74,environment93!$A$2:$AS$333,AV$2)</f>
        <v>0</v>
      </c>
      <c r="AW74" s="46">
        <f>VLOOKUP($A74,environment93!$A$2:$AS$333,AW$2)</f>
        <v>0</v>
      </c>
      <c r="AX74" s="46">
        <f>VLOOKUP($A74,environment93!$A$2:$AS$333,AX$2)</f>
        <v>550</v>
      </c>
      <c r="AY74" s="46">
        <f>VLOOKUP($A74,environment93!$A$2:$AS$333,AY$2)</f>
        <v>0</v>
      </c>
      <c r="AZ74" s="46">
        <f>VLOOKUP($A74,environment93!$A$2:$AS$333,AZ$2)</f>
        <v>0</v>
      </c>
      <c r="BA74" s="46">
        <f>VLOOKUP($A74,environment93!$A$2:$AS$333,BA$2)</f>
        <v>550</v>
      </c>
      <c r="BB74" s="46">
        <f>VLOOKUP($A74,environment93!$A$2:$AS$333,BB$2)</f>
        <v>0</v>
      </c>
      <c r="BC74" s="46">
        <f>VLOOKUP($A74,environment93!$A$2:$AS$333,BC$2)</f>
        <v>22.11</v>
      </c>
      <c r="BD74" s="46">
        <f>VLOOKUP($A74,environment93!$A$2:$AS$333,BD$2)</f>
        <v>0</v>
      </c>
      <c r="BE74" s="46">
        <f>VLOOKUP($A74,environment93!$A$2:$AS$333,BE$2)</f>
        <v>0</v>
      </c>
      <c r="BF74" s="46">
        <f>VLOOKUP($A74,environment93!$A$2:$AS$333,BF$2)</f>
        <v>22.11</v>
      </c>
      <c r="BG74" s="46">
        <f>VLOOKUP($A74,environment93!$A$2:$AS$333,BG$2)</f>
        <v>14</v>
      </c>
      <c r="BH74" s="46">
        <f>VLOOKUP($A74,environment93!$A$2:$AS$333,BH$2)</f>
        <v>0</v>
      </c>
      <c r="BI74" s="46">
        <f>VLOOKUP($A74,environment93!$A$2:$AS$333,BI$2)</f>
        <v>1.2</v>
      </c>
    </row>
    <row r="75" spans="1:61" x14ac:dyDescent="0.2">
      <c r="A75" s="40" t="s">
        <v>751</v>
      </c>
      <c r="B75" s="40" t="s">
        <v>158</v>
      </c>
      <c r="C75" s="40">
        <v>7</v>
      </c>
      <c r="D75" s="40">
        <v>3</v>
      </c>
      <c r="E75" s="40">
        <v>2</v>
      </c>
      <c r="F75" s="40">
        <v>2</v>
      </c>
      <c r="H75" s="41">
        <f t="shared" si="1"/>
        <v>1</v>
      </c>
      <c r="I75" s="40" t="s">
        <v>751</v>
      </c>
      <c r="J75" s="46">
        <f>VLOOKUP($A75,environment05!$A$2:$M$333,J$2)</f>
        <v>3.2349999999999999</v>
      </c>
      <c r="K75" s="46">
        <f>VLOOKUP($A75,environment05!$A$2:$M$333,K$2)</f>
        <v>6.14233510814109</v>
      </c>
      <c r="L75" s="46">
        <f>VLOOKUP($A75,environment05!$A$2:$M$333,L$2)</f>
        <v>14.919530230535017</v>
      </c>
      <c r="M75" s="46">
        <f>VLOOKUP($A75,environment05!$A$2:$M$333,M$2)</f>
        <v>1.8097184032890532</v>
      </c>
      <c r="N75" s="46">
        <f>VLOOKUP($A75,environment05!$A$2:$M$333,N$2)</f>
        <v>3.8473420501582103</v>
      </c>
      <c r="O75" s="46">
        <f>VLOOKUP($A75,environment05!$A$2:$M$333,O$2)</f>
        <v>2.3466171047254294</v>
      </c>
      <c r="P75" s="46">
        <f>VLOOKUP($A75,environment05!$A$2:$M$333,P$2)</f>
        <v>0.17279901117758686</v>
      </c>
      <c r="Q75" s="46">
        <f>VLOOKUP($A75,environment05!$A$2:$M$333,Q$2)</f>
        <v>0.52160384087395117</v>
      </c>
      <c r="R75" s="46">
        <f>VLOOKUP($A75,environment05!$A$2:$M$333,R$2)</f>
        <v>26.45</v>
      </c>
      <c r="S75" s="46">
        <f>VLOOKUP($A75,environment05!$A$2:$M$333,S$2)</f>
        <v>3</v>
      </c>
      <c r="T75" s="46">
        <f>VLOOKUP($A75,environment05!$A$2:$M$333,T$2)</f>
        <v>2.5</v>
      </c>
      <c r="U75" s="46">
        <f>VLOOKUP($A75,environment93!$A$2:$AS$333,U$2)</f>
        <v>2</v>
      </c>
      <c r="V75" s="46">
        <f>VLOOKUP($A75,environment93!$A$2:$AS$333,V$2)</f>
        <v>12</v>
      </c>
      <c r="W75" s="46">
        <f>VLOOKUP($A75,environment93!$A$2:$AS$333,W$2)</f>
        <v>5</v>
      </c>
      <c r="X75" s="46">
        <f>VLOOKUP($A75,environment93!$A$2:$AS$333,X$2)</f>
        <v>2</v>
      </c>
      <c r="Y75" s="46">
        <f>VLOOKUP($A75,environment93!$A$2:$AS$333,Y$2)</f>
        <v>5</v>
      </c>
      <c r="Z75" s="46">
        <f>VLOOKUP($A75,environment93!$A$2:$AS$333,Z$2)</f>
        <v>5</v>
      </c>
      <c r="AA75" s="46">
        <f>VLOOKUP($A75,environment93!$A$2:$AS$333,AA$2)</f>
        <v>0</v>
      </c>
      <c r="AB75" s="46">
        <f>VLOOKUP($A75,environment93!$A$2:$AS$333,AB$2)</f>
        <v>4.83</v>
      </c>
      <c r="AC75" s="46">
        <f>VLOOKUP($A75,environment93!$A$2:$AS$333,AC$2)</f>
        <v>1379.1</v>
      </c>
      <c r="AD75" s="46">
        <f>VLOOKUP($A75,environment93!$A$2:$AS$333,AD$2)</f>
        <v>1.8</v>
      </c>
      <c r="AE75" s="46">
        <f>VLOOKUP($A75,environment93!$A$2:$AS$333,AE$2)</f>
        <v>42</v>
      </c>
      <c r="AF75" s="46" t="str">
        <f>VLOOKUP($A75,environment93!$A$2:$AS$333,AF$2)</f>
        <v>fagu.old</v>
      </c>
      <c r="AG75" s="46">
        <f>VLOOKUP($A75,environment93!$A$2:$AS$333,AG$2)</f>
        <v>10.38</v>
      </c>
      <c r="AH75" s="46">
        <f>VLOOKUP($A75,environment93!$A$2:$AS$333,AH$2)</f>
        <v>128.47</v>
      </c>
      <c r="AI75" s="46">
        <f>VLOOKUP($A75,environment93!$A$2:$AS$333,AI$2)</f>
        <v>15</v>
      </c>
      <c r="AJ75" s="46" t="str">
        <f>VLOOKUP($A75,environment93!$A$2:$AS$333,AJ$2)</f>
        <v>44</v>
      </c>
      <c r="AK75" s="46">
        <f>VLOOKUP($A75,environment93!$A$2:$AS$333,AK$2)</f>
        <v>15</v>
      </c>
      <c r="AL75" s="46">
        <f>VLOOKUP($A75,environment93!$A$2:$AS$333,AL$2)</f>
        <v>0</v>
      </c>
      <c r="AM75" s="46">
        <f>VLOOKUP($A75,environment93!$A$2:$AS$333,AM$2)</f>
        <v>23.93</v>
      </c>
      <c r="AN75" s="46">
        <f>VLOOKUP($A75,environment93!$A$2:$AS$333,AN$2)</f>
        <v>0</v>
      </c>
      <c r="AO75" s="46">
        <f>VLOOKUP($A75,environment93!$A$2:$AS$333,AO$2)</f>
        <v>11.37</v>
      </c>
      <c r="AP75" s="46">
        <f>VLOOKUP($A75,environment93!$A$2:$AS$333,AP$2)</f>
        <v>0</v>
      </c>
      <c r="AQ75" s="46">
        <f>VLOOKUP($A75,environment93!$A$2:$AS$333,AQ$2)</f>
        <v>0</v>
      </c>
      <c r="AR75" s="46">
        <f>VLOOKUP($A75,environment93!$A$2:$AS$333,AR$2)</f>
        <v>0</v>
      </c>
      <c r="AS75" s="46">
        <f>VLOOKUP($A75,environment93!$A$2:$AS$333,AS$2)</f>
        <v>0</v>
      </c>
      <c r="AT75" s="46">
        <f>VLOOKUP($A75,environment93!$A$2:$AS$333,AT$2)</f>
        <v>88.63</v>
      </c>
      <c r="AU75" s="46">
        <f>VLOOKUP($A75,environment93!$A$2:$AS$333,AU$2)</f>
        <v>0</v>
      </c>
      <c r="AV75" s="46">
        <f>VLOOKUP($A75,environment93!$A$2:$AS$333,AV$2)</f>
        <v>0</v>
      </c>
      <c r="AW75" s="46">
        <f>VLOOKUP($A75,environment93!$A$2:$AS$333,AW$2)</f>
        <v>0</v>
      </c>
      <c r="AX75" s="46">
        <f>VLOOKUP($A75,environment93!$A$2:$AS$333,AX$2)</f>
        <v>1375</v>
      </c>
      <c r="AY75" s="46">
        <f>VLOOKUP($A75,environment93!$A$2:$AS$333,AY$2)</f>
        <v>0</v>
      </c>
      <c r="AZ75" s="46">
        <f>VLOOKUP($A75,environment93!$A$2:$AS$333,AZ$2)</f>
        <v>0</v>
      </c>
      <c r="BA75" s="46">
        <f>VLOOKUP($A75,environment93!$A$2:$AS$333,BA$2)</f>
        <v>1375</v>
      </c>
      <c r="BB75" s="46">
        <f>VLOOKUP($A75,environment93!$A$2:$AS$333,BB$2)</f>
        <v>0</v>
      </c>
      <c r="BC75" s="46">
        <f>VLOOKUP($A75,environment93!$A$2:$AS$333,BC$2)</f>
        <v>21.15</v>
      </c>
      <c r="BD75" s="46">
        <f>VLOOKUP($A75,environment93!$A$2:$AS$333,BD$2)</f>
        <v>0</v>
      </c>
      <c r="BE75" s="46">
        <f>VLOOKUP($A75,environment93!$A$2:$AS$333,BE$2)</f>
        <v>0</v>
      </c>
      <c r="BF75" s="46">
        <f>VLOOKUP($A75,environment93!$A$2:$AS$333,BF$2)</f>
        <v>21.15</v>
      </c>
      <c r="BG75" s="46">
        <f>VLOOKUP($A75,environment93!$A$2:$AS$333,BG$2)</f>
        <v>12</v>
      </c>
      <c r="BH75" s="46">
        <f>VLOOKUP($A75,environment93!$A$2:$AS$333,BH$2)</f>
        <v>0</v>
      </c>
      <c r="BI75" s="46">
        <f>VLOOKUP($A75,environment93!$A$2:$AS$333,BI$2)</f>
        <v>1</v>
      </c>
    </row>
    <row r="76" spans="1:61" x14ac:dyDescent="0.2">
      <c r="A76" s="40" t="s">
        <v>752</v>
      </c>
      <c r="B76" s="40" t="s">
        <v>160</v>
      </c>
      <c r="C76" s="40">
        <v>7</v>
      </c>
      <c r="D76" s="40">
        <v>3</v>
      </c>
      <c r="E76" s="40">
        <v>2</v>
      </c>
      <c r="F76" s="40">
        <v>2</v>
      </c>
      <c r="H76" s="41">
        <f t="shared" si="1"/>
        <v>1</v>
      </c>
      <c r="I76" s="40" t="s">
        <v>752</v>
      </c>
      <c r="J76" s="46">
        <f>VLOOKUP($A76,environment05!$A$2:$M$333,J$2)</f>
        <v>3.09</v>
      </c>
      <c r="K76" s="46">
        <f>VLOOKUP($A76,environment05!$A$2:$M$333,K$2)</f>
        <v>7.0728888961125387</v>
      </c>
      <c r="L76" s="46">
        <f>VLOOKUP($A76,environment05!$A$2:$M$333,L$2)</f>
        <v>17.355371900826448</v>
      </c>
      <c r="M76" s="46">
        <f>VLOOKUP($A76,environment05!$A$2:$M$333,M$2)</f>
        <v>1.6793966985801361</v>
      </c>
      <c r="N76" s="46">
        <f>VLOOKUP($A76,environment05!$A$2:$M$333,N$2)</f>
        <v>3.1156608914648283</v>
      </c>
      <c r="O76" s="46">
        <f>VLOOKUP($A76,environment05!$A$2:$M$333,O$2)</f>
        <v>1.8092088349400479</v>
      </c>
      <c r="P76" s="46">
        <f>VLOOKUP($A76,environment05!$A$2:$M$333,P$2)</f>
        <v>0.14555920109312551</v>
      </c>
      <c r="Q76" s="46">
        <f>VLOOKUP($A76,environment05!$A$2:$M$333,Q$2)</f>
        <v>0.54938909843225425</v>
      </c>
      <c r="R76" s="46">
        <f>VLOOKUP($A76,environment05!$A$2:$M$333,R$2)</f>
        <v>28.7</v>
      </c>
      <c r="S76" s="46">
        <f>VLOOKUP($A76,environment05!$A$2:$M$333,S$2)</f>
        <v>2</v>
      </c>
      <c r="T76" s="46">
        <f>VLOOKUP($A76,environment05!$A$2:$M$333,T$2)</f>
        <v>3</v>
      </c>
      <c r="U76" s="46">
        <f>VLOOKUP($A76,environment93!$A$2:$AS$333,U$2)</f>
        <v>0</v>
      </c>
      <c r="V76" s="46">
        <f>VLOOKUP($A76,environment93!$A$2:$AS$333,V$2)</f>
        <v>11</v>
      </c>
      <c r="W76" s="46">
        <f>VLOOKUP($A76,environment93!$A$2:$AS$333,W$2)</f>
        <v>5</v>
      </c>
      <c r="X76" s="46">
        <f>VLOOKUP($A76,environment93!$A$2:$AS$333,X$2)</f>
        <v>1</v>
      </c>
      <c r="Y76" s="46">
        <f>VLOOKUP($A76,environment93!$A$2:$AS$333,Y$2)</f>
        <v>5</v>
      </c>
      <c r="Z76" s="46">
        <f>VLOOKUP($A76,environment93!$A$2:$AS$333,Z$2)</f>
        <v>3</v>
      </c>
      <c r="AA76" s="46">
        <f>VLOOKUP($A76,environment93!$A$2:$AS$333,AA$2)</f>
        <v>0</v>
      </c>
      <c r="AB76" s="46">
        <f>VLOOKUP($A76,environment93!$A$2:$AS$333,AB$2)</f>
        <v>4.83</v>
      </c>
      <c r="AC76" s="46">
        <f>VLOOKUP($A76,environment93!$A$2:$AS$333,AC$2)</f>
        <v>1379.1</v>
      </c>
      <c r="AD76" s="46">
        <f>VLOOKUP($A76,environment93!$A$2:$AS$333,AD$2)</f>
        <v>1.8</v>
      </c>
      <c r="AE76" s="46">
        <f>VLOOKUP($A76,environment93!$A$2:$AS$333,AE$2)</f>
        <v>42</v>
      </c>
      <c r="AF76" s="46" t="str">
        <f>VLOOKUP($A76,environment93!$A$2:$AS$333,AF$2)</f>
        <v>fagu.old</v>
      </c>
      <c r="AG76" s="46">
        <f>VLOOKUP($A76,environment93!$A$2:$AS$333,AG$2)</f>
        <v>19.16</v>
      </c>
      <c r="AH76" s="46">
        <f>VLOOKUP($A76,environment93!$A$2:$AS$333,AH$2)</f>
        <v>77.41</v>
      </c>
      <c r="AI76" s="46">
        <f>VLOOKUP($A76,environment93!$A$2:$AS$333,AI$2)</f>
        <v>17.5</v>
      </c>
      <c r="AJ76" s="46" t="str">
        <f>VLOOKUP($A76,environment93!$A$2:$AS$333,AJ$2)</f>
        <v>43K</v>
      </c>
      <c r="AK76" s="46">
        <f>VLOOKUP($A76,environment93!$A$2:$AS$333,AK$2)</f>
        <v>15</v>
      </c>
      <c r="AL76" s="46" t="str">
        <f>VLOOKUP($A76,environment93!$A$2:$AS$333,AL$2)</f>
        <v>K</v>
      </c>
      <c r="AM76" s="46">
        <f>VLOOKUP($A76,environment93!$A$2:$AS$333,AM$2)</f>
        <v>14.29</v>
      </c>
      <c r="AN76" s="46">
        <f>VLOOKUP($A76,environment93!$A$2:$AS$333,AN$2)</f>
        <v>0</v>
      </c>
      <c r="AO76" s="46">
        <f>VLOOKUP($A76,environment93!$A$2:$AS$333,AO$2)</f>
        <v>8.0500000000000007</v>
      </c>
      <c r="AP76" s="46">
        <f>VLOOKUP($A76,environment93!$A$2:$AS$333,AP$2)</f>
        <v>0</v>
      </c>
      <c r="AQ76" s="46">
        <f>VLOOKUP($A76,environment93!$A$2:$AS$333,AQ$2)</f>
        <v>0</v>
      </c>
      <c r="AR76" s="46">
        <f>VLOOKUP($A76,environment93!$A$2:$AS$333,AR$2)</f>
        <v>0</v>
      </c>
      <c r="AS76" s="46">
        <f>VLOOKUP($A76,environment93!$A$2:$AS$333,AS$2)</f>
        <v>0</v>
      </c>
      <c r="AT76" s="46">
        <f>VLOOKUP($A76,environment93!$A$2:$AS$333,AT$2)</f>
        <v>91.95</v>
      </c>
      <c r="AU76" s="46">
        <f>VLOOKUP($A76,environment93!$A$2:$AS$333,AU$2)</f>
        <v>0</v>
      </c>
      <c r="AV76" s="46">
        <f>VLOOKUP($A76,environment93!$A$2:$AS$333,AV$2)</f>
        <v>0</v>
      </c>
      <c r="AW76" s="46">
        <f>VLOOKUP($A76,environment93!$A$2:$AS$333,AW$2)</f>
        <v>0</v>
      </c>
      <c r="AX76" s="46">
        <f>VLOOKUP($A76,environment93!$A$2:$AS$333,AX$2)</f>
        <v>1675</v>
      </c>
      <c r="AY76" s="46">
        <f>VLOOKUP($A76,environment93!$A$2:$AS$333,AY$2)</f>
        <v>0</v>
      </c>
      <c r="AZ76" s="46">
        <f>VLOOKUP($A76,environment93!$A$2:$AS$333,AZ$2)</f>
        <v>0</v>
      </c>
      <c r="BA76" s="46">
        <f>VLOOKUP($A76,environment93!$A$2:$AS$333,BA$2)</f>
        <v>1675</v>
      </c>
      <c r="BB76" s="46">
        <f>VLOOKUP($A76,environment93!$A$2:$AS$333,BB$2)</f>
        <v>0</v>
      </c>
      <c r="BC76" s="46">
        <f>VLOOKUP($A76,environment93!$A$2:$AS$333,BC$2)</f>
        <v>24.37</v>
      </c>
      <c r="BD76" s="46">
        <f>VLOOKUP($A76,environment93!$A$2:$AS$333,BD$2)</f>
        <v>0</v>
      </c>
      <c r="BE76" s="46">
        <f>VLOOKUP($A76,environment93!$A$2:$AS$333,BE$2)</f>
        <v>0</v>
      </c>
      <c r="BF76" s="46">
        <f>VLOOKUP($A76,environment93!$A$2:$AS$333,BF$2)</f>
        <v>24.37</v>
      </c>
      <c r="BG76" s="46">
        <f>VLOOKUP($A76,environment93!$A$2:$AS$333,BG$2)</f>
        <v>18</v>
      </c>
      <c r="BH76" s="46">
        <f>VLOOKUP($A76,environment93!$A$2:$AS$333,BH$2)</f>
        <v>0</v>
      </c>
      <c r="BI76" s="46">
        <f>VLOOKUP($A76,environment93!$A$2:$AS$333,BI$2)</f>
        <v>1</v>
      </c>
    </row>
    <row r="77" spans="1:61" x14ac:dyDescent="0.2">
      <c r="A77" s="40" t="s">
        <v>753</v>
      </c>
      <c r="B77" s="40" t="s">
        <v>162</v>
      </c>
      <c r="C77" s="40">
        <v>7</v>
      </c>
      <c r="D77" s="40">
        <v>3</v>
      </c>
      <c r="E77" s="40">
        <v>2</v>
      </c>
      <c r="F77" s="40">
        <v>2</v>
      </c>
      <c r="H77" s="41">
        <f t="shared" si="1"/>
        <v>1</v>
      </c>
      <c r="I77" s="40" t="s">
        <v>753</v>
      </c>
      <c r="J77" s="46">
        <f>VLOOKUP($A77,environment05!$A$2:$M$333,J$2)</f>
        <v>3.1</v>
      </c>
      <c r="K77" s="46">
        <f>VLOOKUP($A77,environment05!$A$2:$M$333,K$2)</f>
        <v>8.0604590159360487</v>
      </c>
      <c r="L77" s="46">
        <f>VLOOKUP($A77,environment05!$A$2:$M$333,L$2)</f>
        <v>17.877337973031757</v>
      </c>
      <c r="M77" s="46">
        <f>VLOOKUP($A77,environment05!$A$2:$M$333,M$2)</f>
        <v>1.5680845600779845</v>
      </c>
      <c r="N77" s="46">
        <f>VLOOKUP($A77,environment05!$A$2:$M$333,N$2)</f>
        <v>2.9699448538352327</v>
      </c>
      <c r="O77" s="46">
        <f>VLOOKUP($A77,environment05!$A$2:$M$333,O$2)</f>
        <v>1.7920230550009999</v>
      </c>
      <c r="P77" s="46">
        <f>VLOOKUP($A77,environment05!$A$2:$M$333,P$2)</f>
        <v>0.13578070537292544</v>
      </c>
      <c r="Q77" s="46">
        <f>VLOOKUP($A77,environment05!$A$2:$M$333,Q$2)</f>
        <v>0.50415973207558495</v>
      </c>
      <c r="R77" s="46">
        <f>VLOOKUP($A77,environment05!$A$2:$M$333,R$2)</f>
        <v>11.35</v>
      </c>
      <c r="S77" s="46">
        <f>VLOOKUP($A77,environment05!$A$2:$M$333,S$2)</f>
        <v>2</v>
      </c>
      <c r="T77" s="46">
        <f>VLOOKUP($A77,environment05!$A$2:$M$333,T$2)</f>
        <v>1.5</v>
      </c>
      <c r="U77" s="46">
        <f>VLOOKUP($A77,environment93!$A$2:$AS$333,U$2)</f>
        <v>5</v>
      </c>
      <c r="V77" s="46">
        <f>VLOOKUP($A77,environment93!$A$2:$AS$333,V$2)</f>
        <v>12</v>
      </c>
      <c r="W77" s="46">
        <f>VLOOKUP($A77,environment93!$A$2:$AS$333,W$2)</f>
        <v>7</v>
      </c>
      <c r="X77" s="46">
        <f>VLOOKUP($A77,environment93!$A$2:$AS$333,X$2)</f>
        <v>2</v>
      </c>
      <c r="Y77" s="46">
        <f>VLOOKUP($A77,environment93!$A$2:$AS$333,Y$2)</f>
        <v>3</v>
      </c>
      <c r="Z77" s="46">
        <f>VLOOKUP($A77,environment93!$A$2:$AS$333,Z$2)</f>
        <v>14</v>
      </c>
      <c r="AA77" s="46">
        <f>VLOOKUP($A77,environment93!$A$2:$AS$333,AA$2)</f>
        <v>1</v>
      </c>
      <c r="AB77" s="46">
        <f>VLOOKUP($A77,environment93!$A$2:$AS$333,AB$2)</f>
        <v>1.45</v>
      </c>
      <c r="AC77" s="46">
        <f>VLOOKUP($A77,environment93!$A$2:$AS$333,AC$2)</f>
        <v>696.5</v>
      </c>
      <c r="AD77" s="46">
        <f>VLOOKUP($A77,environment93!$A$2:$AS$333,AD$2)</f>
        <v>1.6</v>
      </c>
      <c r="AE77" s="46">
        <f>VLOOKUP($A77,environment93!$A$2:$AS$333,AE$2)</f>
        <v>7</v>
      </c>
      <c r="AF77" s="46" t="str">
        <f>VLOOKUP($A77,environment93!$A$2:$AS$333,AF$2)</f>
        <v>open</v>
      </c>
      <c r="AG77" s="46">
        <f>VLOOKUP($A77,environment93!$A$2:$AS$333,AG$2)</f>
        <v>13.73</v>
      </c>
      <c r="AH77" s="46">
        <f>VLOOKUP($A77,environment93!$A$2:$AS$333,AH$2)</f>
        <v>97.48</v>
      </c>
      <c r="AI77" s="46">
        <f>VLOOKUP($A77,environment93!$A$2:$AS$333,AI$2)</f>
        <v>17.5</v>
      </c>
      <c r="AJ77" s="46" t="str">
        <f>VLOOKUP($A77,environment93!$A$2:$AS$333,AJ$2)</f>
        <v>43K</v>
      </c>
      <c r="AK77" s="46">
        <f>VLOOKUP($A77,environment93!$A$2:$AS$333,AK$2)</f>
        <v>15</v>
      </c>
      <c r="AL77" s="46" t="str">
        <f>VLOOKUP($A77,environment93!$A$2:$AS$333,AL$2)</f>
        <v>K</v>
      </c>
      <c r="AM77" s="46">
        <f>VLOOKUP($A77,environment93!$A$2:$AS$333,AM$2)</f>
        <v>35.71</v>
      </c>
      <c r="AN77" s="46">
        <f>VLOOKUP($A77,environment93!$A$2:$AS$333,AN$2)</f>
        <v>70.150000000000006</v>
      </c>
      <c r="AO77" s="46">
        <f>VLOOKUP($A77,environment93!$A$2:$AS$333,AO$2)</f>
        <v>0</v>
      </c>
      <c r="AP77" s="46">
        <f>VLOOKUP($A77,environment93!$A$2:$AS$333,AP$2)</f>
        <v>0</v>
      </c>
      <c r="AQ77" s="46">
        <f>VLOOKUP($A77,environment93!$A$2:$AS$333,AQ$2)</f>
        <v>0</v>
      </c>
      <c r="AR77" s="46">
        <f>VLOOKUP($A77,environment93!$A$2:$AS$333,AR$2)</f>
        <v>0</v>
      </c>
      <c r="AS77" s="46">
        <f>VLOOKUP($A77,environment93!$A$2:$AS$333,AS$2)</f>
        <v>0</v>
      </c>
      <c r="AT77" s="46">
        <f>VLOOKUP($A77,environment93!$A$2:$AS$333,AT$2)</f>
        <v>29.85</v>
      </c>
      <c r="AU77" s="46">
        <f>VLOOKUP($A77,environment93!$A$2:$AS$333,AU$2)</f>
        <v>0</v>
      </c>
      <c r="AV77" s="46">
        <f>VLOOKUP($A77,environment93!$A$2:$AS$333,AV$2)</f>
        <v>0</v>
      </c>
      <c r="AW77" s="46">
        <f>VLOOKUP($A77,environment93!$A$2:$AS$333,AW$2)</f>
        <v>425</v>
      </c>
      <c r="AX77" s="46">
        <f>VLOOKUP($A77,environment93!$A$2:$AS$333,AX$2)</f>
        <v>475</v>
      </c>
      <c r="AY77" s="46">
        <f>VLOOKUP($A77,environment93!$A$2:$AS$333,AY$2)</f>
        <v>50</v>
      </c>
      <c r="AZ77" s="46">
        <f>VLOOKUP($A77,environment93!$A$2:$AS$333,AZ$2)</f>
        <v>0</v>
      </c>
      <c r="BA77" s="46">
        <f>VLOOKUP($A77,environment93!$A$2:$AS$333,BA$2)</f>
        <v>950</v>
      </c>
      <c r="BB77" s="46">
        <f>VLOOKUP($A77,environment93!$A$2:$AS$333,BB$2)</f>
        <v>0.66</v>
      </c>
      <c r="BC77" s="46">
        <f>VLOOKUP($A77,environment93!$A$2:$AS$333,BC$2)</f>
        <v>5.69</v>
      </c>
      <c r="BD77" s="46">
        <f>VLOOKUP($A77,environment93!$A$2:$AS$333,BD$2)</f>
        <v>2.6</v>
      </c>
      <c r="BE77" s="46">
        <f>VLOOKUP($A77,environment93!$A$2:$AS$333,BE$2)</f>
        <v>0</v>
      </c>
      <c r="BF77" s="46">
        <f>VLOOKUP($A77,environment93!$A$2:$AS$333,BF$2)</f>
        <v>8.9600000000000009</v>
      </c>
      <c r="BG77" s="46">
        <f>VLOOKUP($A77,environment93!$A$2:$AS$333,BG$2)</f>
        <v>3</v>
      </c>
      <c r="BH77" s="46">
        <f>VLOOKUP($A77,environment93!$A$2:$AS$333,BH$2)</f>
        <v>0</v>
      </c>
      <c r="BI77" s="46">
        <f>VLOOKUP($A77,environment93!$A$2:$AS$333,BI$2)</f>
        <v>2.2000000000000002</v>
      </c>
    </row>
    <row r="78" spans="1:61" x14ac:dyDescent="0.2">
      <c r="A78" s="40" t="s">
        <v>754</v>
      </c>
      <c r="B78" s="40" t="s">
        <v>164</v>
      </c>
      <c r="C78" s="40">
        <v>6</v>
      </c>
      <c r="D78" s="40">
        <v>3</v>
      </c>
      <c r="E78" s="40">
        <v>2</v>
      </c>
      <c r="F78" s="40">
        <v>1</v>
      </c>
      <c r="H78" s="41">
        <f t="shared" si="1"/>
        <v>1</v>
      </c>
      <c r="I78" s="40" t="s">
        <v>754</v>
      </c>
      <c r="J78" s="46">
        <f>VLOOKUP($A78,environment05!$A$2:$M$333,J$2)</f>
        <v>2.9350000000000001</v>
      </c>
      <c r="K78" s="46">
        <f>VLOOKUP($A78,environment05!$A$2:$M$333,K$2)</f>
        <v>9.4137701408532326</v>
      </c>
      <c r="L78" s="46">
        <f>VLOOKUP($A78,environment05!$A$2:$M$333,L$2)</f>
        <v>22.61852979556329</v>
      </c>
      <c r="M78" s="46">
        <f>VLOOKUP($A78,environment05!$A$2:$M$333,M$2)</f>
        <v>1.512214967327258</v>
      </c>
      <c r="N78" s="46">
        <f>VLOOKUP($A78,environment05!$A$2:$M$333,N$2)</f>
        <v>2.2836754412361304</v>
      </c>
      <c r="O78" s="46">
        <f>VLOOKUP($A78,environment05!$A$2:$M$333,O$2)</f>
        <v>1.4624287965662928</v>
      </c>
      <c r="P78" s="46">
        <f>VLOOKUP($A78,environment05!$A$2:$M$333,P$2)</f>
        <v>0.16623840155317443</v>
      </c>
      <c r="Q78" s="46">
        <f>VLOOKUP($A78,environment05!$A$2:$M$333,Q$2)</f>
        <v>0.52841079169136784</v>
      </c>
      <c r="R78" s="46">
        <f>VLOOKUP($A78,environment05!$A$2:$M$333,R$2)</f>
        <v>9.9499999999999993</v>
      </c>
      <c r="S78" s="46">
        <f>VLOOKUP($A78,environment05!$A$2:$M$333,S$2)</f>
        <v>5</v>
      </c>
      <c r="T78" s="46">
        <f>VLOOKUP($A78,environment05!$A$2:$M$333,T$2)</f>
        <v>1.5</v>
      </c>
      <c r="U78" s="46">
        <f>VLOOKUP($A78,environment93!$A$2:$AS$333,U$2)</f>
        <v>6</v>
      </c>
      <c r="V78" s="46">
        <f>VLOOKUP($A78,environment93!$A$2:$AS$333,V$2)</f>
        <v>23</v>
      </c>
      <c r="W78" s="46">
        <f>VLOOKUP($A78,environment93!$A$2:$AS$333,W$2)</f>
        <v>8</v>
      </c>
      <c r="X78" s="46">
        <f>VLOOKUP($A78,environment93!$A$2:$AS$333,X$2)</f>
        <v>3</v>
      </c>
      <c r="Y78" s="46">
        <f>VLOOKUP($A78,environment93!$A$2:$AS$333,Y$2)</f>
        <v>12</v>
      </c>
      <c r="Z78" s="46">
        <f>VLOOKUP($A78,environment93!$A$2:$AS$333,Z$2)</f>
        <v>17</v>
      </c>
      <c r="AA78" s="46">
        <f>VLOOKUP($A78,environment93!$A$2:$AS$333,AA$2)</f>
        <v>2</v>
      </c>
      <c r="AB78" s="46">
        <f>VLOOKUP($A78,environment93!$A$2:$AS$333,AB$2)</f>
        <v>0.23</v>
      </c>
      <c r="AC78" s="46">
        <f>VLOOKUP($A78,environment93!$A$2:$AS$333,AC$2)</f>
        <v>282.39999999999998</v>
      </c>
      <c r="AD78" s="46">
        <f>VLOOKUP($A78,environment93!$A$2:$AS$333,AD$2)</f>
        <v>1.7</v>
      </c>
      <c r="AE78" s="46">
        <f>VLOOKUP($A78,environment93!$A$2:$AS$333,AE$2)</f>
        <v>7</v>
      </c>
      <c r="AF78" s="46" t="str">
        <f>VLOOKUP($A78,environment93!$A$2:$AS$333,AF$2)</f>
        <v>open</v>
      </c>
      <c r="AG78" s="46">
        <f>VLOOKUP($A78,environment93!$A$2:$AS$333,AG$2)</f>
        <v>10.28</v>
      </c>
      <c r="AH78" s="46">
        <f>VLOOKUP($A78,environment93!$A$2:$AS$333,AH$2)</f>
        <v>25.31</v>
      </c>
      <c r="AI78" s="46">
        <f>VLOOKUP($A78,environment93!$A$2:$AS$333,AI$2)</f>
        <v>17.5</v>
      </c>
      <c r="AJ78" s="46" t="str">
        <f>VLOOKUP($A78,environment93!$A$2:$AS$333,AJ$2)</f>
        <v>54T</v>
      </c>
      <c r="AK78" s="46">
        <f>VLOOKUP($A78,environment93!$A$2:$AS$333,AK$2)</f>
        <v>-999</v>
      </c>
      <c r="AL78" s="46" t="str">
        <f>VLOOKUP($A78,environment93!$A$2:$AS$333,AL$2)</f>
        <v>T</v>
      </c>
      <c r="AM78" s="46">
        <f>VLOOKUP($A78,environment93!$A$2:$AS$333,AM$2)</f>
        <v>73.930000000000007</v>
      </c>
      <c r="AN78" s="46">
        <f>VLOOKUP($A78,environment93!$A$2:$AS$333,AN$2)</f>
        <v>46.9</v>
      </c>
      <c r="AO78" s="46">
        <f>VLOOKUP($A78,environment93!$A$2:$AS$333,AO$2)</f>
        <v>21.1</v>
      </c>
      <c r="AP78" s="46">
        <f>VLOOKUP($A78,environment93!$A$2:$AS$333,AP$2)</f>
        <v>20.78</v>
      </c>
      <c r="AQ78" s="46">
        <f>VLOOKUP($A78,environment93!$A$2:$AS$333,AQ$2)</f>
        <v>0</v>
      </c>
      <c r="AR78" s="46">
        <f>VLOOKUP($A78,environment93!$A$2:$AS$333,AR$2)</f>
        <v>11.23</v>
      </c>
      <c r="AS78" s="46">
        <f>VLOOKUP($A78,environment93!$A$2:$AS$333,AS$2)</f>
        <v>0</v>
      </c>
      <c r="AT78" s="46">
        <f>VLOOKUP($A78,environment93!$A$2:$AS$333,AT$2)</f>
        <v>0</v>
      </c>
      <c r="AU78" s="46">
        <f>VLOOKUP($A78,environment93!$A$2:$AS$333,AU$2)</f>
        <v>0</v>
      </c>
      <c r="AV78" s="46">
        <f>VLOOKUP($A78,environment93!$A$2:$AS$333,AV$2)</f>
        <v>0</v>
      </c>
      <c r="AW78" s="46">
        <f>VLOOKUP($A78,environment93!$A$2:$AS$333,AW$2)</f>
        <v>2300</v>
      </c>
      <c r="AX78" s="46">
        <f>VLOOKUP($A78,environment93!$A$2:$AS$333,AX$2)</f>
        <v>0</v>
      </c>
      <c r="AY78" s="46">
        <f>VLOOKUP($A78,environment93!$A$2:$AS$333,AY$2)</f>
        <v>0</v>
      </c>
      <c r="AZ78" s="46">
        <f>VLOOKUP($A78,environment93!$A$2:$AS$333,AZ$2)</f>
        <v>0</v>
      </c>
      <c r="BA78" s="46">
        <f>VLOOKUP($A78,environment93!$A$2:$AS$333,BA$2)</f>
        <v>2300</v>
      </c>
      <c r="BB78" s="46">
        <f>VLOOKUP($A78,environment93!$A$2:$AS$333,BB$2)</f>
        <v>1.85</v>
      </c>
      <c r="BC78" s="46">
        <f>VLOOKUP($A78,environment93!$A$2:$AS$333,BC$2)</f>
        <v>0</v>
      </c>
      <c r="BD78" s="46">
        <f>VLOOKUP($A78,environment93!$A$2:$AS$333,BD$2)</f>
        <v>0</v>
      </c>
      <c r="BE78" s="46">
        <f>VLOOKUP($A78,environment93!$A$2:$AS$333,BE$2)</f>
        <v>0</v>
      </c>
      <c r="BF78" s="46">
        <f>VLOOKUP($A78,environment93!$A$2:$AS$333,BF$2)</f>
        <v>1.85</v>
      </c>
      <c r="BG78" s="46">
        <f>VLOOKUP($A78,environment93!$A$2:$AS$333,BG$2)</f>
        <v>0</v>
      </c>
      <c r="BH78" s="46">
        <f>VLOOKUP($A78,environment93!$A$2:$AS$333,BH$2)</f>
        <v>0</v>
      </c>
      <c r="BI78" s="46">
        <f>VLOOKUP($A78,environment93!$A$2:$AS$333,BI$2)</f>
        <v>1</v>
      </c>
    </row>
    <row r="79" spans="1:61" x14ac:dyDescent="0.2">
      <c r="A79" s="40" t="s">
        <v>755</v>
      </c>
      <c r="B79" s="40" t="s">
        <v>166</v>
      </c>
      <c r="C79" s="40">
        <v>7</v>
      </c>
      <c r="D79" s="40">
        <v>3</v>
      </c>
      <c r="E79" s="40">
        <v>2</v>
      </c>
      <c r="F79" s="40">
        <v>2</v>
      </c>
      <c r="H79" s="41">
        <f t="shared" si="1"/>
        <v>1</v>
      </c>
      <c r="I79" s="40" t="s">
        <v>755</v>
      </c>
      <c r="J79" s="46">
        <f>VLOOKUP($A79,environment05!$A$2:$M$333,J$2)</f>
        <v>3.1150000000000002</v>
      </c>
      <c r="K79" s="46">
        <f>VLOOKUP($A79,environment05!$A$2:$M$333,K$2)</f>
        <v>7.0277649320227198</v>
      </c>
      <c r="L79" s="46">
        <f>VLOOKUP($A79,environment05!$A$2:$M$333,L$2)</f>
        <v>16.572422792518491</v>
      </c>
      <c r="M79" s="46">
        <f>VLOOKUP($A79,environment05!$A$2:$M$333,M$2)</f>
        <v>1.2436203707398878</v>
      </c>
      <c r="N79" s="46">
        <f>VLOOKUP($A79,environment05!$A$2:$M$333,N$2)</f>
        <v>2.1674233107198639</v>
      </c>
      <c r="O79" s="46">
        <f>VLOOKUP($A79,environment05!$A$2:$M$333,O$2)</f>
        <v>1.6084220478604325</v>
      </c>
      <c r="P79" s="46">
        <f>VLOOKUP($A79,environment05!$A$2:$M$333,P$2)</f>
        <v>0.11916597812875449</v>
      </c>
      <c r="Q79" s="46">
        <f>VLOOKUP($A79,environment05!$A$2:$M$333,Q$2)</f>
        <v>0.30053085972166599</v>
      </c>
      <c r="R79" s="46">
        <f>VLOOKUP($A79,environment05!$A$2:$M$333,R$2)</f>
        <v>9.5</v>
      </c>
      <c r="S79" s="46">
        <f>VLOOKUP($A79,environment05!$A$2:$M$333,S$2)</f>
        <v>0</v>
      </c>
      <c r="T79" s="46">
        <f>VLOOKUP($A79,environment05!$A$2:$M$333,T$2)</f>
        <v>2.5</v>
      </c>
      <c r="U79" s="46">
        <f>VLOOKUP($A79,environment93!$A$2:$AS$333,U$2)</f>
        <v>6</v>
      </c>
      <c r="V79" s="46">
        <f>VLOOKUP($A79,environment93!$A$2:$AS$333,V$2)</f>
        <v>19</v>
      </c>
      <c r="W79" s="46">
        <f>VLOOKUP($A79,environment93!$A$2:$AS$333,W$2)</f>
        <v>12</v>
      </c>
      <c r="X79" s="46">
        <f>VLOOKUP($A79,environment93!$A$2:$AS$333,X$2)</f>
        <v>3</v>
      </c>
      <c r="Y79" s="46">
        <f>VLOOKUP($A79,environment93!$A$2:$AS$333,Y$2)</f>
        <v>4</v>
      </c>
      <c r="Z79" s="46">
        <f>VLOOKUP($A79,environment93!$A$2:$AS$333,Z$2)</f>
        <v>16</v>
      </c>
      <c r="AA79" s="46">
        <f>VLOOKUP($A79,environment93!$A$2:$AS$333,AA$2)</f>
        <v>4</v>
      </c>
      <c r="AB79" s="46">
        <f>VLOOKUP($A79,environment93!$A$2:$AS$333,AB$2)</f>
        <v>0.62</v>
      </c>
      <c r="AC79" s="46">
        <f>VLOOKUP($A79,environment93!$A$2:$AS$333,AC$2)</f>
        <v>474.5</v>
      </c>
      <c r="AD79" s="46">
        <f>VLOOKUP($A79,environment93!$A$2:$AS$333,AD$2)</f>
        <v>1.7</v>
      </c>
      <c r="AE79" s="46">
        <f>VLOOKUP($A79,environment93!$A$2:$AS$333,AE$2)</f>
        <v>4</v>
      </c>
      <c r="AF79" s="46" t="str">
        <f>VLOOKUP($A79,environment93!$A$2:$AS$333,AF$2)</f>
        <v>open</v>
      </c>
      <c r="AG79" s="46">
        <f>VLOOKUP($A79,environment93!$A$2:$AS$333,AG$2)</f>
        <v>6.28</v>
      </c>
      <c r="AH79" s="46">
        <f>VLOOKUP($A79,environment93!$A$2:$AS$333,AH$2)</f>
        <v>0.04</v>
      </c>
      <c r="AI79" s="46">
        <f>VLOOKUP($A79,environment93!$A$2:$AS$333,AI$2)</f>
        <v>17.5</v>
      </c>
      <c r="AJ79" s="46" t="str">
        <f>VLOOKUP($A79,environment93!$A$2:$AS$333,AJ$2)</f>
        <v>33</v>
      </c>
      <c r="AK79" s="46">
        <f>VLOOKUP($A79,environment93!$A$2:$AS$333,AK$2)</f>
        <v>1</v>
      </c>
      <c r="AL79" s="46">
        <f>VLOOKUP($A79,environment93!$A$2:$AS$333,AL$2)</f>
        <v>0</v>
      </c>
      <c r="AM79" s="46">
        <f>VLOOKUP($A79,environment93!$A$2:$AS$333,AM$2)</f>
        <v>2.5</v>
      </c>
      <c r="AN79" s="46">
        <f>VLOOKUP($A79,environment93!$A$2:$AS$333,AN$2)</f>
        <v>97.84</v>
      </c>
      <c r="AO79" s="46">
        <f>VLOOKUP($A79,environment93!$A$2:$AS$333,AO$2)</f>
        <v>0</v>
      </c>
      <c r="AP79" s="46">
        <f>VLOOKUP($A79,environment93!$A$2:$AS$333,AP$2)</f>
        <v>0</v>
      </c>
      <c r="AQ79" s="46">
        <f>VLOOKUP($A79,environment93!$A$2:$AS$333,AQ$2)</f>
        <v>0</v>
      </c>
      <c r="AR79" s="46">
        <f>VLOOKUP($A79,environment93!$A$2:$AS$333,AR$2)</f>
        <v>2.16</v>
      </c>
      <c r="AS79" s="46">
        <f>VLOOKUP($A79,environment93!$A$2:$AS$333,AS$2)</f>
        <v>0</v>
      </c>
      <c r="AT79" s="46">
        <f>VLOOKUP($A79,environment93!$A$2:$AS$333,AT$2)</f>
        <v>0</v>
      </c>
      <c r="AU79" s="46">
        <f>VLOOKUP($A79,environment93!$A$2:$AS$333,AU$2)</f>
        <v>0</v>
      </c>
      <c r="AV79" s="46">
        <f>VLOOKUP($A79,environment93!$A$2:$AS$333,AV$2)</f>
        <v>0</v>
      </c>
      <c r="AW79" s="46">
        <f>VLOOKUP($A79,environment93!$A$2:$AS$333,AW$2)</f>
        <v>0</v>
      </c>
      <c r="AX79" s="46">
        <f>VLOOKUP($A79,environment93!$A$2:$AS$333,AX$2)</f>
        <v>0</v>
      </c>
      <c r="AY79" s="46">
        <f>VLOOKUP($A79,environment93!$A$2:$AS$333,AY$2)</f>
        <v>0</v>
      </c>
      <c r="AZ79" s="46">
        <f>VLOOKUP($A79,environment93!$A$2:$AS$333,AZ$2)</f>
        <v>0</v>
      </c>
      <c r="BA79" s="46">
        <f>VLOOKUP($A79,environment93!$A$2:$AS$333,BA$2)</f>
        <v>0</v>
      </c>
      <c r="BB79" s="46">
        <f>VLOOKUP($A79,environment93!$A$2:$AS$333,BB$2)</f>
        <v>0</v>
      </c>
      <c r="BC79" s="46">
        <f>VLOOKUP($A79,environment93!$A$2:$AS$333,BC$2)</f>
        <v>0</v>
      </c>
      <c r="BD79" s="46">
        <f>VLOOKUP($A79,environment93!$A$2:$AS$333,BD$2)</f>
        <v>0</v>
      </c>
      <c r="BE79" s="46">
        <f>VLOOKUP($A79,environment93!$A$2:$AS$333,BE$2)</f>
        <v>0</v>
      </c>
      <c r="BF79" s="46">
        <f>VLOOKUP($A79,environment93!$A$2:$AS$333,BF$2)</f>
        <v>0</v>
      </c>
      <c r="BG79" s="46">
        <f>VLOOKUP($A79,environment93!$A$2:$AS$333,BG$2)</f>
        <v>0</v>
      </c>
      <c r="BH79" s="46">
        <f>VLOOKUP($A79,environment93!$A$2:$AS$333,BH$2)</f>
        <v>0</v>
      </c>
      <c r="BI79" s="46">
        <f>VLOOKUP($A79,environment93!$A$2:$AS$333,BI$2)</f>
        <v>1</v>
      </c>
    </row>
    <row r="80" spans="1:61" x14ac:dyDescent="0.2">
      <c r="A80" s="40" t="s">
        <v>756</v>
      </c>
      <c r="B80" s="40" t="s">
        <v>169</v>
      </c>
      <c r="C80" s="40">
        <v>7</v>
      </c>
      <c r="D80" s="40">
        <v>3</v>
      </c>
      <c r="E80" s="40">
        <v>2</v>
      </c>
      <c r="F80" s="40">
        <v>2</v>
      </c>
      <c r="H80" s="41">
        <f t="shared" si="1"/>
        <v>1</v>
      </c>
      <c r="I80" s="40" t="s">
        <v>756</v>
      </c>
      <c r="J80" s="46">
        <f>VLOOKUP($A80,environment05!$A$2:$M$333,J$2)</f>
        <v>3.13</v>
      </c>
      <c r="K80" s="46">
        <f>VLOOKUP($A80,environment05!$A$2:$M$333,K$2)</f>
        <v>9.5677154366327262</v>
      </c>
      <c r="L80" s="46">
        <f>VLOOKUP($A80,environment05!$A$2:$M$333,L$2)</f>
        <v>23.270987385819925</v>
      </c>
      <c r="M80" s="46">
        <f>VLOOKUP($A80,environment05!$A$2:$M$333,M$2)</f>
        <v>1.9723703032232232</v>
      </c>
      <c r="N80" s="46">
        <f>VLOOKUP($A80,environment05!$A$2:$M$333,N$2)</f>
        <v>3.327145200095095</v>
      </c>
      <c r="O80" s="46">
        <f>VLOOKUP($A80,environment05!$A$2:$M$333,O$2)</f>
        <v>2.2376139812202203</v>
      </c>
      <c r="P80" s="46">
        <f>VLOOKUP($A80,environment05!$A$2:$M$333,P$2)</f>
        <v>0.19873270553853853</v>
      </c>
      <c r="Q80" s="46">
        <f>VLOOKUP($A80,environment05!$A$2:$M$333,Q$2)</f>
        <v>0.40651880301751753</v>
      </c>
      <c r="R80" s="46">
        <f>VLOOKUP($A80,environment05!$A$2:$M$333,R$2)</f>
        <v>13.9</v>
      </c>
      <c r="S80" s="46">
        <f>VLOOKUP($A80,environment05!$A$2:$M$333,S$2)</f>
        <v>6</v>
      </c>
      <c r="T80" s="46">
        <f>VLOOKUP($A80,environment05!$A$2:$M$333,T$2)</f>
        <v>1</v>
      </c>
      <c r="U80" s="46">
        <f>VLOOKUP($A80,environment93!$A$2:$AS$333,U$2)</f>
        <v>1</v>
      </c>
      <c r="V80" s="46">
        <f>VLOOKUP($A80,environment93!$A$2:$AS$333,V$2)</f>
        <v>0</v>
      </c>
      <c r="W80" s="46">
        <f>VLOOKUP($A80,environment93!$A$2:$AS$333,W$2)</f>
        <v>0</v>
      </c>
      <c r="X80" s="46">
        <f>VLOOKUP($A80,environment93!$A$2:$AS$333,X$2)</f>
        <v>0</v>
      </c>
      <c r="Y80" s="46">
        <f>VLOOKUP($A80,environment93!$A$2:$AS$333,Y$2)</f>
        <v>0</v>
      </c>
      <c r="Z80" s="46">
        <f>VLOOKUP($A80,environment93!$A$2:$AS$333,Z$2)</f>
        <v>0</v>
      </c>
      <c r="AA80" s="46">
        <f>VLOOKUP($A80,environment93!$A$2:$AS$333,AA$2)</f>
        <v>0</v>
      </c>
      <c r="AB80" s="46">
        <f>VLOOKUP($A80,environment93!$A$2:$AS$333,AB$2)</f>
        <v>0.15</v>
      </c>
      <c r="AC80" s="46">
        <f>VLOOKUP($A80,environment93!$A$2:$AS$333,AC$2)</f>
        <v>148.1</v>
      </c>
      <c r="AD80" s="46">
        <f>VLOOKUP($A80,environment93!$A$2:$AS$333,AD$2)</f>
        <v>1.1000000000000001</v>
      </c>
      <c r="AE80" s="46">
        <f>VLOOKUP($A80,environment93!$A$2:$AS$333,AE$2)</f>
        <v>18</v>
      </c>
      <c r="AF80" s="46" t="str">
        <f>VLOOKUP($A80,environment93!$A$2:$AS$333,AF$2)</f>
        <v>coni.med</v>
      </c>
      <c r="AG80" s="46">
        <f>VLOOKUP($A80,environment93!$A$2:$AS$333,AG$2)</f>
        <v>6.43</v>
      </c>
      <c r="AH80" s="46">
        <f>VLOOKUP($A80,environment93!$A$2:$AS$333,AH$2)</f>
        <v>307.2</v>
      </c>
      <c r="AI80" s="46">
        <f>VLOOKUP($A80,environment93!$A$2:$AS$333,AI$2)</f>
        <v>17.5</v>
      </c>
      <c r="AJ80" s="46" t="str">
        <f>VLOOKUP($A80,environment93!$A$2:$AS$333,AJ$2)</f>
        <v>44S</v>
      </c>
      <c r="AK80" s="46">
        <f>VLOOKUP($A80,environment93!$A$2:$AS$333,AK$2)</f>
        <v>15</v>
      </c>
      <c r="AL80" s="46" t="str">
        <f>VLOOKUP($A80,environment93!$A$2:$AS$333,AL$2)</f>
        <v>S</v>
      </c>
      <c r="AM80" s="46">
        <f>VLOOKUP($A80,environment93!$A$2:$AS$333,AM$2)</f>
        <v>16.79</v>
      </c>
      <c r="AN80" s="46">
        <f>VLOOKUP($A80,environment93!$A$2:$AS$333,AN$2)</f>
        <v>0</v>
      </c>
      <c r="AO80" s="46">
        <f>VLOOKUP($A80,environment93!$A$2:$AS$333,AO$2)</f>
        <v>9.69</v>
      </c>
      <c r="AP80" s="46">
        <f>VLOOKUP($A80,environment93!$A$2:$AS$333,AP$2)</f>
        <v>0</v>
      </c>
      <c r="AQ80" s="46">
        <f>VLOOKUP($A80,environment93!$A$2:$AS$333,AQ$2)</f>
        <v>80.47</v>
      </c>
      <c r="AR80" s="46">
        <f>VLOOKUP($A80,environment93!$A$2:$AS$333,AR$2)</f>
        <v>2.16</v>
      </c>
      <c r="AS80" s="46">
        <f>VLOOKUP($A80,environment93!$A$2:$AS$333,AS$2)</f>
        <v>0</v>
      </c>
      <c r="AT80" s="46">
        <f>VLOOKUP($A80,environment93!$A$2:$AS$333,AT$2)</f>
        <v>7.67</v>
      </c>
      <c r="AU80" s="46">
        <f>VLOOKUP($A80,environment93!$A$2:$AS$333,AU$2)</f>
        <v>0</v>
      </c>
      <c r="AV80" s="46">
        <f>VLOOKUP($A80,environment93!$A$2:$AS$333,AV$2)</f>
        <v>0</v>
      </c>
      <c r="AW80" s="46">
        <f>VLOOKUP($A80,environment93!$A$2:$AS$333,AW$2)</f>
        <v>3350</v>
      </c>
      <c r="AX80" s="46">
        <f>VLOOKUP($A80,environment93!$A$2:$AS$333,AX$2)</f>
        <v>0</v>
      </c>
      <c r="AY80" s="46">
        <f>VLOOKUP($A80,environment93!$A$2:$AS$333,AY$2)</f>
        <v>25</v>
      </c>
      <c r="AZ80" s="46">
        <f>VLOOKUP($A80,environment93!$A$2:$AS$333,AZ$2)</f>
        <v>0</v>
      </c>
      <c r="BA80" s="46">
        <f>VLOOKUP($A80,environment93!$A$2:$AS$333,BA$2)</f>
        <v>3375</v>
      </c>
      <c r="BB80" s="46">
        <f>VLOOKUP($A80,environment93!$A$2:$AS$333,BB$2)</f>
        <v>38.04</v>
      </c>
      <c r="BC80" s="46">
        <f>VLOOKUP($A80,environment93!$A$2:$AS$333,BC$2)</f>
        <v>0</v>
      </c>
      <c r="BD80" s="46">
        <f>VLOOKUP($A80,environment93!$A$2:$AS$333,BD$2)</f>
        <v>0.95</v>
      </c>
      <c r="BE80" s="46">
        <f>VLOOKUP($A80,environment93!$A$2:$AS$333,BE$2)</f>
        <v>0</v>
      </c>
      <c r="BF80" s="46">
        <f>VLOOKUP($A80,environment93!$A$2:$AS$333,BF$2)</f>
        <v>38.99</v>
      </c>
      <c r="BG80" s="46">
        <f>VLOOKUP($A80,environment93!$A$2:$AS$333,BG$2)</f>
        <v>1</v>
      </c>
      <c r="BH80" s="46">
        <f>VLOOKUP($A80,environment93!$A$2:$AS$333,BH$2)</f>
        <v>8</v>
      </c>
      <c r="BI80" s="46">
        <f>VLOOKUP($A80,environment93!$A$2:$AS$333,BI$2)</f>
        <v>1</v>
      </c>
    </row>
    <row r="81" spans="1:61" x14ac:dyDescent="0.2">
      <c r="A81" s="40" t="s">
        <v>757</v>
      </c>
      <c r="B81" s="40" t="s">
        <v>171</v>
      </c>
      <c r="C81" s="40">
        <v>6</v>
      </c>
      <c r="D81" s="40">
        <v>3</v>
      </c>
      <c r="E81" s="40">
        <v>2</v>
      </c>
      <c r="F81" s="40">
        <v>1</v>
      </c>
      <c r="H81" s="41">
        <f t="shared" si="1"/>
        <v>1</v>
      </c>
      <c r="I81" s="40" t="s">
        <v>757</v>
      </c>
      <c r="J81" s="46">
        <f>VLOOKUP($A81,environment05!$A$2:$M$333,J$2)</f>
        <v>3.05</v>
      </c>
      <c r="K81" s="46">
        <f>VLOOKUP($A81,environment05!$A$2:$M$333,K$2)</f>
        <v>9.2635656007273361</v>
      </c>
      <c r="L81" s="46">
        <f>VLOOKUP($A81,environment05!$A$2:$M$333,L$2)</f>
        <v>19.704219225750329</v>
      </c>
      <c r="M81" s="46">
        <f>VLOOKUP($A81,environment05!$A$2:$M$333,M$2)</f>
        <v>1.7657587538299808</v>
      </c>
      <c r="N81" s="46">
        <f>VLOOKUP($A81,environment05!$A$2:$M$333,N$2)</f>
        <v>2.592448110658899</v>
      </c>
      <c r="O81" s="46">
        <f>VLOOKUP($A81,environment05!$A$2:$M$333,O$2)</f>
        <v>1.7710916496582496</v>
      </c>
      <c r="P81" s="46">
        <f>VLOOKUP($A81,environment05!$A$2:$M$333,P$2)</f>
        <v>0.1810652372953965</v>
      </c>
      <c r="Q81" s="46">
        <f>VLOOKUP($A81,environment05!$A$2:$M$333,Q$2)</f>
        <v>0.3950786175356833</v>
      </c>
      <c r="R81" s="46">
        <f>VLOOKUP($A81,environment05!$A$2:$M$333,R$2)</f>
        <v>13.1</v>
      </c>
      <c r="S81" s="46">
        <f>VLOOKUP($A81,environment05!$A$2:$M$333,S$2)</f>
        <v>1</v>
      </c>
      <c r="T81" s="46">
        <f>VLOOKUP($A81,environment05!$A$2:$M$333,T$2)</f>
        <v>1</v>
      </c>
      <c r="U81" s="46">
        <f>VLOOKUP($A81,environment93!$A$2:$AS$333,U$2)</f>
        <v>4</v>
      </c>
      <c r="V81" s="46">
        <f>VLOOKUP($A81,environment93!$A$2:$AS$333,V$2)</f>
        <v>12</v>
      </c>
      <c r="W81" s="46">
        <f>VLOOKUP($A81,environment93!$A$2:$AS$333,W$2)</f>
        <v>6</v>
      </c>
      <c r="X81" s="46">
        <f>VLOOKUP($A81,environment93!$A$2:$AS$333,X$2)</f>
        <v>3</v>
      </c>
      <c r="Y81" s="46">
        <f>VLOOKUP($A81,environment93!$A$2:$AS$333,Y$2)</f>
        <v>3</v>
      </c>
      <c r="Z81" s="46">
        <f>VLOOKUP($A81,environment93!$A$2:$AS$333,Z$2)</f>
        <v>4</v>
      </c>
      <c r="AA81" s="46">
        <f>VLOOKUP($A81,environment93!$A$2:$AS$333,AA$2)</f>
        <v>2</v>
      </c>
      <c r="AB81" s="46">
        <f>VLOOKUP($A81,environment93!$A$2:$AS$333,AB$2)</f>
        <v>1.26</v>
      </c>
      <c r="AC81" s="46">
        <f>VLOOKUP($A81,environment93!$A$2:$AS$333,AC$2)</f>
        <v>475.2</v>
      </c>
      <c r="AD81" s="46">
        <f>VLOOKUP($A81,environment93!$A$2:$AS$333,AD$2)</f>
        <v>1.2</v>
      </c>
      <c r="AE81" s="46">
        <f>VLOOKUP($A81,environment93!$A$2:$AS$333,AE$2)</f>
        <v>7</v>
      </c>
      <c r="AF81" s="46" t="str">
        <f>VLOOKUP($A81,environment93!$A$2:$AS$333,AF$2)</f>
        <v>open</v>
      </c>
      <c r="AG81" s="46">
        <f>VLOOKUP($A81,environment93!$A$2:$AS$333,AG$2)</f>
        <v>7.77</v>
      </c>
      <c r="AH81" s="46">
        <f>VLOOKUP($A81,environment93!$A$2:$AS$333,AH$2)</f>
        <v>295.44</v>
      </c>
      <c r="AI81" s="46">
        <f>VLOOKUP($A81,environment93!$A$2:$AS$333,AI$2)</f>
        <v>17.5</v>
      </c>
      <c r="AJ81" s="46" t="str">
        <f>VLOOKUP($A81,environment93!$A$2:$AS$333,AJ$2)</f>
        <v>44S</v>
      </c>
      <c r="AK81" s="46">
        <f>VLOOKUP($A81,environment93!$A$2:$AS$333,AK$2)</f>
        <v>15</v>
      </c>
      <c r="AL81" s="46" t="str">
        <f>VLOOKUP($A81,environment93!$A$2:$AS$333,AL$2)</f>
        <v>S</v>
      </c>
      <c r="AM81" s="46">
        <f>VLOOKUP($A81,environment93!$A$2:$AS$333,AM$2)</f>
        <v>14.29</v>
      </c>
      <c r="AN81" s="46">
        <f>VLOOKUP($A81,environment93!$A$2:$AS$333,AN$2)</f>
        <v>86.86</v>
      </c>
      <c r="AO81" s="46">
        <f>VLOOKUP($A81,environment93!$A$2:$AS$333,AO$2)</f>
        <v>0</v>
      </c>
      <c r="AP81" s="46">
        <f>VLOOKUP($A81,environment93!$A$2:$AS$333,AP$2)</f>
        <v>0</v>
      </c>
      <c r="AQ81" s="46">
        <f>VLOOKUP($A81,environment93!$A$2:$AS$333,AQ$2)</f>
        <v>0</v>
      </c>
      <c r="AR81" s="46">
        <f>VLOOKUP($A81,environment93!$A$2:$AS$333,AR$2)</f>
        <v>0</v>
      </c>
      <c r="AS81" s="46">
        <f>VLOOKUP($A81,environment93!$A$2:$AS$333,AS$2)</f>
        <v>0</v>
      </c>
      <c r="AT81" s="46">
        <f>VLOOKUP($A81,environment93!$A$2:$AS$333,AT$2)</f>
        <v>13.15</v>
      </c>
      <c r="AU81" s="46">
        <f>VLOOKUP($A81,environment93!$A$2:$AS$333,AU$2)</f>
        <v>0</v>
      </c>
      <c r="AV81" s="46">
        <f>VLOOKUP($A81,environment93!$A$2:$AS$333,AV$2)</f>
        <v>0</v>
      </c>
      <c r="AW81" s="46">
        <f>VLOOKUP($A81,environment93!$A$2:$AS$333,AW$2)</f>
        <v>2300</v>
      </c>
      <c r="AX81" s="46">
        <f>VLOOKUP($A81,environment93!$A$2:$AS$333,AX$2)</f>
        <v>0</v>
      </c>
      <c r="AY81" s="46">
        <f>VLOOKUP($A81,environment93!$A$2:$AS$333,AY$2)</f>
        <v>0</v>
      </c>
      <c r="AZ81" s="46">
        <f>VLOOKUP($A81,environment93!$A$2:$AS$333,AZ$2)</f>
        <v>0</v>
      </c>
      <c r="BA81" s="46">
        <f>VLOOKUP($A81,environment93!$A$2:$AS$333,BA$2)</f>
        <v>2300</v>
      </c>
      <c r="BB81" s="46">
        <f>VLOOKUP($A81,environment93!$A$2:$AS$333,BB$2)</f>
        <v>1.85</v>
      </c>
      <c r="BC81" s="46">
        <f>VLOOKUP($A81,environment93!$A$2:$AS$333,BC$2)</f>
        <v>0</v>
      </c>
      <c r="BD81" s="46">
        <f>VLOOKUP($A81,environment93!$A$2:$AS$333,BD$2)</f>
        <v>0</v>
      </c>
      <c r="BE81" s="46">
        <f>VLOOKUP($A81,environment93!$A$2:$AS$333,BE$2)</f>
        <v>0</v>
      </c>
      <c r="BF81" s="46">
        <f>VLOOKUP($A81,environment93!$A$2:$AS$333,BF$2)</f>
        <v>1.85</v>
      </c>
      <c r="BG81" s="46">
        <f>VLOOKUP($A81,environment93!$A$2:$AS$333,BG$2)</f>
        <v>0</v>
      </c>
      <c r="BH81" s="46">
        <f>VLOOKUP($A81,environment93!$A$2:$AS$333,BH$2)</f>
        <v>0</v>
      </c>
      <c r="BI81" s="46">
        <f>VLOOKUP($A81,environment93!$A$2:$AS$333,BI$2)</f>
        <v>1</v>
      </c>
    </row>
    <row r="82" spans="1:61" x14ac:dyDescent="0.2">
      <c r="A82" s="40" t="s">
        <v>758</v>
      </c>
      <c r="B82" s="40" t="s">
        <v>174</v>
      </c>
      <c r="C82" s="40">
        <v>7</v>
      </c>
      <c r="D82" s="40">
        <v>3</v>
      </c>
      <c r="E82" s="40">
        <v>2</v>
      </c>
      <c r="F82" s="40">
        <v>2</v>
      </c>
      <c r="H82" s="41">
        <f t="shared" si="1"/>
        <v>1</v>
      </c>
      <c r="I82" s="40" t="s">
        <v>758</v>
      </c>
      <c r="J82" s="46">
        <f>VLOOKUP($A82,environment05!$A$2:$M$333,J$2)</f>
        <v>3.45</v>
      </c>
      <c r="K82" s="46">
        <f>VLOOKUP($A82,environment05!$A$2:$M$333,K$2)</f>
        <v>9.8646332577304587</v>
      </c>
      <c r="L82" s="46">
        <f>VLOOKUP($A82,environment05!$A$2:$M$333,L$2)</f>
        <v>18.181818181818183</v>
      </c>
      <c r="M82" s="46">
        <f>VLOOKUP($A82,environment05!$A$2:$M$333,M$2)</f>
        <v>1.9672153794001193</v>
      </c>
      <c r="N82" s="46">
        <f>VLOOKUP($A82,environment05!$A$2:$M$333,N$2)</f>
        <v>2.4701448016498211</v>
      </c>
      <c r="O82" s="46">
        <f>VLOOKUP($A82,environment05!$A$2:$M$333,O$2)</f>
        <v>1.710057856397831</v>
      </c>
      <c r="P82" s="46">
        <f>VLOOKUP($A82,environment05!$A$2:$M$333,P$2)</f>
        <v>0.14908326680362116</v>
      </c>
      <c r="Q82" s="46">
        <f>VLOOKUP($A82,environment05!$A$2:$M$333,Q$2)</f>
        <v>0.38624686399025071</v>
      </c>
      <c r="R82" s="46">
        <f>VLOOKUP($A82,environment05!$A$2:$M$333,R$2)</f>
        <v>11.2</v>
      </c>
      <c r="S82" s="46">
        <f>VLOOKUP($A82,environment05!$A$2:$M$333,S$2)</f>
        <v>12</v>
      </c>
      <c r="T82" s="46">
        <f>VLOOKUP($A82,environment05!$A$2:$M$333,T$2)</f>
        <v>3</v>
      </c>
      <c r="U82" s="46">
        <f>VLOOKUP($A82,environment93!$A$2:$AS$333,U$2)</f>
        <v>2</v>
      </c>
      <c r="V82" s="46">
        <f>VLOOKUP($A82,environment93!$A$2:$AS$333,V$2)</f>
        <v>16</v>
      </c>
      <c r="W82" s="46">
        <f>VLOOKUP($A82,environment93!$A$2:$AS$333,W$2)</f>
        <v>9</v>
      </c>
      <c r="X82" s="46">
        <f>VLOOKUP($A82,environment93!$A$2:$AS$333,X$2)</f>
        <v>2</v>
      </c>
      <c r="Y82" s="46">
        <f>VLOOKUP($A82,environment93!$A$2:$AS$333,Y$2)</f>
        <v>5</v>
      </c>
      <c r="Z82" s="46">
        <f>VLOOKUP($A82,environment93!$A$2:$AS$333,Z$2)</f>
        <v>23</v>
      </c>
      <c r="AA82" s="46">
        <f>VLOOKUP($A82,environment93!$A$2:$AS$333,AA$2)</f>
        <v>2</v>
      </c>
      <c r="AB82" s="46">
        <f>VLOOKUP($A82,environment93!$A$2:$AS$333,AB$2)</f>
        <v>2.5099999999999998</v>
      </c>
      <c r="AC82" s="46">
        <f>VLOOKUP($A82,environment93!$A$2:$AS$333,AC$2)</f>
        <v>1383</v>
      </c>
      <c r="AD82" s="46">
        <f>VLOOKUP($A82,environment93!$A$2:$AS$333,AD$2)</f>
        <v>2.5</v>
      </c>
      <c r="AE82" s="46">
        <f>VLOOKUP($A82,environment93!$A$2:$AS$333,AE$2)</f>
        <v>88</v>
      </c>
      <c r="AF82" s="46" t="str">
        <f>VLOOKUP($A82,environment93!$A$2:$AS$333,AF$2)</f>
        <v>fagu.old</v>
      </c>
      <c r="AG82" s="46">
        <f>VLOOKUP($A82,environment93!$A$2:$AS$333,AG$2)</f>
        <v>15.59</v>
      </c>
      <c r="AH82" s="46">
        <f>VLOOKUP($A82,environment93!$A$2:$AS$333,AH$2)</f>
        <v>287.8</v>
      </c>
      <c r="AI82" s="46">
        <f>VLOOKUP($A82,environment93!$A$2:$AS$333,AI$2)</f>
        <v>17.5</v>
      </c>
      <c r="AJ82" s="46" t="str">
        <f>VLOOKUP($A82,environment93!$A$2:$AS$333,AJ$2)</f>
        <v>44S</v>
      </c>
      <c r="AK82" s="46">
        <f>VLOOKUP($A82,environment93!$A$2:$AS$333,AK$2)</f>
        <v>15</v>
      </c>
      <c r="AL82" s="46" t="str">
        <f>VLOOKUP($A82,environment93!$A$2:$AS$333,AL$2)</f>
        <v>S</v>
      </c>
      <c r="AM82" s="46">
        <f>VLOOKUP($A82,environment93!$A$2:$AS$333,AM$2)</f>
        <v>73.930000000000007</v>
      </c>
      <c r="AN82" s="46">
        <f>VLOOKUP($A82,environment93!$A$2:$AS$333,AN$2)</f>
        <v>20.64</v>
      </c>
      <c r="AO82" s="46">
        <f>VLOOKUP($A82,environment93!$A$2:$AS$333,AO$2)</f>
        <v>31.17</v>
      </c>
      <c r="AP82" s="46">
        <f>VLOOKUP($A82,environment93!$A$2:$AS$333,AP$2)</f>
        <v>0</v>
      </c>
      <c r="AQ82" s="46">
        <f>VLOOKUP($A82,environment93!$A$2:$AS$333,AQ$2)</f>
        <v>6.42</v>
      </c>
      <c r="AR82" s="46">
        <f>VLOOKUP($A82,environment93!$A$2:$AS$333,AR$2)</f>
        <v>0</v>
      </c>
      <c r="AS82" s="46">
        <f>VLOOKUP($A82,environment93!$A$2:$AS$333,AS$2)</f>
        <v>0</v>
      </c>
      <c r="AT82" s="46">
        <f>VLOOKUP($A82,environment93!$A$2:$AS$333,AT$2)</f>
        <v>41.77</v>
      </c>
      <c r="AU82" s="46">
        <f>VLOOKUP($A82,environment93!$A$2:$AS$333,AU$2)</f>
        <v>0</v>
      </c>
      <c r="AV82" s="46">
        <f>VLOOKUP($A82,environment93!$A$2:$AS$333,AV$2)</f>
        <v>0</v>
      </c>
      <c r="AW82" s="46">
        <f>VLOOKUP($A82,environment93!$A$2:$AS$333,AW$2)</f>
        <v>25</v>
      </c>
      <c r="AX82" s="46">
        <f>VLOOKUP($A82,environment93!$A$2:$AS$333,AX$2)</f>
        <v>200</v>
      </c>
      <c r="AY82" s="46">
        <f>VLOOKUP($A82,environment93!$A$2:$AS$333,AY$2)</f>
        <v>0</v>
      </c>
      <c r="AZ82" s="46">
        <f>VLOOKUP($A82,environment93!$A$2:$AS$333,AZ$2)</f>
        <v>0</v>
      </c>
      <c r="BA82" s="46">
        <f>VLOOKUP($A82,environment93!$A$2:$AS$333,BA$2)</f>
        <v>225</v>
      </c>
      <c r="BB82" s="46">
        <f>VLOOKUP($A82,environment93!$A$2:$AS$333,BB$2)</f>
        <v>7.0000000000000007E-2</v>
      </c>
      <c r="BC82" s="46">
        <f>VLOOKUP($A82,environment93!$A$2:$AS$333,BC$2)</f>
        <v>13.91</v>
      </c>
      <c r="BD82" s="46">
        <f>VLOOKUP($A82,environment93!$A$2:$AS$333,BD$2)</f>
        <v>0</v>
      </c>
      <c r="BE82" s="46">
        <f>VLOOKUP($A82,environment93!$A$2:$AS$333,BE$2)</f>
        <v>0</v>
      </c>
      <c r="BF82" s="46">
        <f>VLOOKUP($A82,environment93!$A$2:$AS$333,BF$2)</f>
        <v>13.98</v>
      </c>
      <c r="BG82" s="46">
        <f>VLOOKUP($A82,environment93!$A$2:$AS$333,BG$2)</f>
        <v>8</v>
      </c>
      <c r="BH82" s="46">
        <f>VLOOKUP($A82,environment93!$A$2:$AS$333,BH$2)</f>
        <v>0</v>
      </c>
      <c r="BI82" s="46">
        <f>VLOOKUP($A82,environment93!$A$2:$AS$333,BI$2)</f>
        <v>2.2999999999999998</v>
      </c>
    </row>
    <row r="83" spans="1:61" x14ac:dyDescent="0.2">
      <c r="A83" s="40" t="s">
        <v>759</v>
      </c>
      <c r="B83" s="40" t="s">
        <v>176</v>
      </c>
      <c r="C83" s="40">
        <v>7</v>
      </c>
      <c r="D83" s="40">
        <v>3</v>
      </c>
      <c r="E83" s="40">
        <v>2</v>
      </c>
      <c r="F83" s="40">
        <v>2</v>
      </c>
      <c r="H83" s="41">
        <f t="shared" si="1"/>
        <v>1</v>
      </c>
      <c r="I83" s="40" t="s">
        <v>759</v>
      </c>
      <c r="J83" s="46">
        <f>VLOOKUP($A83,environment05!$A$2:$M$333,J$2)</f>
        <v>3.7349999999999999</v>
      </c>
      <c r="K83" s="46">
        <f>VLOOKUP($A83,environment05!$A$2:$M$333,K$2)</f>
        <v>8.1947839086438279</v>
      </c>
      <c r="L83" s="46">
        <f>VLOOKUP($A83,environment05!$A$2:$M$333,L$2)</f>
        <v>19.486733362331449</v>
      </c>
      <c r="M83" s="46">
        <f>VLOOKUP($A83,environment05!$A$2:$M$333,M$2)</f>
        <v>2.7522444562764683</v>
      </c>
      <c r="N83" s="46">
        <f>VLOOKUP($A83,environment05!$A$2:$M$333,N$2)</f>
        <v>2.5020341612794645</v>
      </c>
      <c r="O83" s="46">
        <f>VLOOKUP($A83,environment05!$A$2:$M$333,O$2)</f>
        <v>2.2223512611213545</v>
      </c>
      <c r="P83" s="46">
        <f>VLOOKUP($A83,environment05!$A$2:$M$333,P$2)</f>
        <v>0.17644707355373551</v>
      </c>
      <c r="Q83" s="46">
        <f>VLOOKUP($A83,environment05!$A$2:$M$333,Q$2)</f>
        <v>0.36359672384938069</v>
      </c>
      <c r="R83" s="46">
        <f>VLOOKUP($A83,environment05!$A$2:$M$333,R$2)</f>
        <v>20.3</v>
      </c>
      <c r="S83" s="46">
        <f>VLOOKUP($A83,environment05!$A$2:$M$333,S$2)</f>
        <v>2</v>
      </c>
      <c r="T83" s="46">
        <f>VLOOKUP($A83,environment05!$A$2:$M$333,T$2)</f>
        <v>1</v>
      </c>
      <c r="U83" s="46">
        <f>VLOOKUP($A83,environment93!$A$2:$AS$333,U$2)</f>
        <v>1</v>
      </c>
      <c r="V83" s="46">
        <f>VLOOKUP($A83,environment93!$A$2:$AS$333,V$2)</f>
        <v>20</v>
      </c>
      <c r="W83" s="46">
        <f>VLOOKUP($A83,environment93!$A$2:$AS$333,W$2)</f>
        <v>12</v>
      </c>
      <c r="X83" s="46">
        <f>VLOOKUP($A83,environment93!$A$2:$AS$333,X$2)</f>
        <v>3</v>
      </c>
      <c r="Y83" s="46">
        <f>VLOOKUP($A83,environment93!$A$2:$AS$333,Y$2)</f>
        <v>5</v>
      </c>
      <c r="Z83" s="46">
        <f>VLOOKUP($A83,environment93!$A$2:$AS$333,Z$2)</f>
        <v>16</v>
      </c>
      <c r="AA83" s="46">
        <f>VLOOKUP($A83,environment93!$A$2:$AS$333,AA$2)</f>
        <v>1</v>
      </c>
      <c r="AB83" s="46">
        <f>VLOOKUP($A83,environment93!$A$2:$AS$333,AB$2)</f>
        <v>0.45</v>
      </c>
      <c r="AC83" s="46">
        <f>VLOOKUP($A83,environment93!$A$2:$AS$333,AC$2)</f>
        <v>291.89999999999998</v>
      </c>
      <c r="AD83" s="46">
        <f>VLOOKUP($A83,environment93!$A$2:$AS$333,AD$2)</f>
        <v>1.2</v>
      </c>
      <c r="AE83" s="46">
        <f>VLOOKUP($A83,environment93!$A$2:$AS$333,AE$2)</f>
        <v>63</v>
      </c>
      <c r="AF83" s="46" t="str">
        <f>VLOOKUP($A83,environment93!$A$2:$AS$333,AF$2)</f>
        <v>fagu.old</v>
      </c>
      <c r="AG83" s="46">
        <f>VLOOKUP($A83,environment93!$A$2:$AS$333,AG$2)</f>
        <v>0</v>
      </c>
      <c r="AH83" s="46">
        <f>VLOOKUP($A83,environment93!$A$2:$AS$333,AH$2)</f>
        <v>-1</v>
      </c>
      <c r="AI83" s="46">
        <f>VLOOKUP($A83,environment93!$A$2:$AS$333,AI$2)</f>
        <v>12.5</v>
      </c>
      <c r="AJ83" s="46" t="str">
        <f>VLOOKUP($A83,environment93!$A$2:$AS$333,AJ$2)</f>
        <v>44S</v>
      </c>
      <c r="AK83" s="46">
        <f>VLOOKUP($A83,environment93!$A$2:$AS$333,AK$2)</f>
        <v>15</v>
      </c>
      <c r="AL83" s="46" t="str">
        <f>VLOOKUP($A83,environment93!$A$2:$AS$333,AL$2)</f>
        <v>S</v>
      </c>
      <c r="AM83" s="46">
        <f>VLOOKUP($A83,environment93!$A$2:$AS$333,AM$2)</f>
        <v>28.57</v>
      </c>
      <c r="AN83" s="46">
        <f>VLOOKUP($A83,environment93!$A$2:$AS$333,AN$2)</f>
        <v>0</v>
      </c>
      <c r="AO83" s="46">
        <f>VLOOKUP($A83,environment93!$A$2:$AS$333,AO$2)</f>
        <v>11.72</v>
      </c>
      <c r="AP83" s="46">
        <f>VLOOKUP($A83,environment93!$A$2:$AS$333,AP$2)</f>
        <v>0</v>
      </c>
      <c r="AQ83" s="46">
        <f>VLOOKUP($A83,environment93!$A$2:$AS$333,AQ$2)</f>
        <v>0</v>
      </c>
      <c r="AR83" s="46">
        <f>VLOOKUP($A83,environment93!$A$2:$AS$333,AR$2)</f>
        <v>0</v>
      </c>
      <c r="AS83" s="46">
        <f>VLOOKUP($A83,environment93!$A$2:$AS$333,AS$2)</f>
        <v>19.84</v>
      </c>
      <c r="AT83" s="46">
        <f>VLOOKUP($A83,environment93!$A$2:$AS$333,AT$2)</f>
        <v>68.45</v>
      </c>
      <c r="AU83" s="46">
        <f>VLOOKUP($A83,environment93!$A$2:$AS$333,AU$2)</f>
        <v>0</v>
      </c>
      <c r="AV83" s="46">
        <f>VLOOKUP($A83,environment93!$A$2:$AS$333,AV$2)</f>
        <v>0</v>
      </c>
      <c r="AW83" s="46">
        <f>VLOOKUP($A83,environment93!$A$2:$AS$333,AW$2)</f>
        <v>0</v>
      </c>
      <c r="AX83" s="46">
        <f>VLOOKUP($A83,environment93!$A$2:$AS$333,AX$2)</f>
        <v>300</v>
      </c>
      <c r="AY83" s="46">
        <f>VLOOKUP($A83,environment93!$A$2:$AS$333,AY$2)</f>
        <v>25</v>
      </c>
      <c r="AZ83" s="46">
        <f>VLOOKUP($A83,environment93!$A$2:$AS$333,AZ$2)</f>
        <v>0</v>
      </c>
      <c r="BA83" s="46">
        <f>VLOOKUP($A83,environment93!$A$2:$AS$333,BA$2)</f>
        <v>325</v>
      </c>
      <c r="BB83" s="46">
        <f>VLOOKUP($A83,environment93!$A$2:$AS$333,BB$2)</f>
        <v>0</v>
      </c>
      <c r="BC83" s="46">
        <f>VLOOKUP($A83,environment93!$A$2:$AS$333,BC$2)</f>
        <v>16.649999999999999</v>
      </c>
      <c r="BD83" s="46">
        <f>VLOOKUP($A83,environment93!$A$2:$AS$333,BD$2)</f>
        <v>1.65</v>
      </c>
      <c r="BE83" s="46">
        <f>VLOOKUP($A83,environment93!$A$2:$AS$333,BE$2)</f>
        <v>0</v>
      </c>
      <c r="BF83" s="46">
        <f>VLOOKUP($A83,environment93!$A$2:$AS$333,BF$2)</f>
        <v>18.3</v>
      </c>
      <c r="BG83" s="46">
        <f>VLOOKUP($A83,environment93!$A$2:$AS$333,BG$2)</f>
        <v>11</v>
      </c>
      <c r="BH83" s="46">
        <f>VLOOKUP($A83,environment93!$A$2:$AS$333,BH$2)</f>
        <v>0</v>
      </c>
      <c r="BI83" s="46">
        <f>VLOOKUP($A83,environment93!$A$2:$AS$333,BI$2)</f>
        <v>1.1000000000000001</v>
      </c>
    </row>
    <row r="84" spans="1:61" x14ac:dyDescent="0.2">
      <c r="A84" s="40" t="s">
        <v>760</v>
      </c>
      <c r="B84" s="40" t="s">
        <v>178</v>
      </c>
      <c r="C84" s="40">
        <v>5</v>
      </c>
      <c r="D84" s="40">
        <v>2</v>
      </c>
      <c r="E84" s="40">
        <v>1</v>
      </c>
      <c r="F84" s="40">
        <v>2</v>
      </c>
      <c r="H84" s="41">
        <f t="shared" si="1"/>
        <v>0</v>
      </c>
      <c r="I84" s="40" t="s">
        <v>760</v>
      </c>
      <c r="J84" s="46">
        <f>VLOOKUP($A84,environment05!$A$2:$M$333,J$2)</f>
        <v>0</v>
      </c>
      <c r="K84" s="46">
        <f>VLOOKUP($A84,environment05!$A$2:$M$333,K$2)</f>
        <v>0</v>
      </c>
      <c r="L84" s="46">
        <f>VLOOKUP($A84,environment05!$A$2:$M$333,L$2)</f>
        <v>0</v>
      </c>
      <c r="M84" s="46">
        <f>VLOOKUP($A84,environment05!$A$2:$M$333,M$2)</f>
        <v>0</v>
      </c>
      <c r="N84" s="46">
        <f>VLOOKUP($A84,environment05!$A$2:$M$333,N$2)</f>
        <v>0</v>
      </c>
      <c r="O84" s="46">
        <f>VLOOKUP($A84,environment05!$A$2:$M$333,O$2)</f>
        <v>0</v>
      </c>
      <c r="P84" s="46">
        <f>VLOOKUP($A84,environment05!$A$2:$M$333,P$2)</f>
        <v>0</v>
      </c>
      <c r="Q84" s="46">
        <f>VLOOKUP($A84,environment05!$A$2:$M$333,Q$2)</f>
        <v>0</v>
      </c>
      <c r="R84" s="46">
        <f>VLOOKUP($A84,environment05!$A$2:$M$333,R$2)</f>
        <v>0</v>
      </c>
      <c r="S84" s="46">
        <f>VLOOKUP($A84,environment05!$A$2:$M$333,S$2)</f>
        <v>0</v>
      </c>
      <c r="T84" s="46">
        <f>VLOOKUP($A84,environment05!$A$2:$M$333,T$2)</f>
        <v>0</v>
      </c>
      <c r="U84" s="46">
        <f>VLOOKUP($A84,environment93!$A$2:$AS$333,U$2)</f>
        <v>1</v>
      </c>
      <c r="V84" s="46">
        <f>VLOOKUP($A84,environment93!$A$2:$AS$333,V$2)</f>
        <v>18</v>
      </c>
      <c r="W84" s="46">
        <f>VLOOKUP($A84,environment93!$A$2:$AS$333,W$2)</f>
        <v>4</v>
      </c>
      <c r="X84" s="46">
        <f>VLOOKUP($A84,environment93!$A$2:$AS$333,X$2)</f>
        <v>3</v>
      </c>
      <c r="Y84" s="46">
        <f>VLOOKUP($A84,environment93!$A$2:$AS$333,Y$2)</f>
        <v>11</v>
      </c>
      <c r="Z84" s="46">
        <f>VLOOKUP($A84,environment93!$A$2:$AS$333,Z$2)</f>
        <v>14</v>
      </c>
      <c r="AA84" s="46">
        <f>VLOOKUP($A84,environment93!$A$2:$AS$333,AA$2)</f>
        <v>3</v>
      </c>
      <c r="AB84" s="46">
        <f>VLOOKUP($A84,environment93!$A$2:$AS$333,AB$2)</f>
        <v>0.99</v>
      </c>
      <c r="AC84" s="46">
        <f>VLOOKUP($A84,environment93!$A$2:$AS$333,AC$2)</f>
        <v>406.4</v>
      </c>
      <c r="AD84" s="46">
        <f>VLOOKUP($A84,environment93!$A$2:$AS$333,AD$2)</f>
        <v>1.2</v>
      </c>
      <c r="AE84" s="46">
        <f>VLOOKUP($A84,environment93!$A$2:$AS$333,AE$2)</f>
        <v>33</v>
      </c>
      <c r="AF84" s="46" t="str">
        <f>VLOOKUP($A84,environment93!$A$2:$AS$333,AF$2)</f>
        <v>coni.old</v>
      </c>
      <c r="AG84" s="46">
        <f>VLOOKUP($A84,environment93!$A$2:$AS$333,AG$2)</f>
        <v>31.9</v>
      </c>
      <c r="AH84" s="46">
        <f>VLOOKUP($A84,environment93!$A$2:$AS$333,AH$2)</f>
        <v>255.71</v>
      </c>
      <c r="AI84" s="46">
        <f>VLOOKUP($A84,environment93!$A$2:$AS$333,AI$2)</f>
        <v>17.5</v>
      </c>
      <c r="AJ84" s="46" t="str">
        <f>VLOOKUP($A84,environment93!$A$2:$AS$333,AJ$2)</f>
        <v>43</v>
      </c>
      <c r="AK84" s="46">
        <f>VLOOKUP($A84,environment93!$A$2:$AS$333,AK$2)</f>
        <v>15</v>
      </c>
      <c r="AL84" s="46">
        <f>VLOOKUP($A84,environment93!$A$2:$AS$333,AL$2)</f>
        <v>0</v>
      </c>
      <c r="AM84" s="46">
        <f>VLOOKUP($A84,environment93!$A$2:$AS$333,AM$2)</f>
        <v>23.93</v>
      </c>
      <c r="AN84" s="46">
        <f>VLOOKUP($A84,environment93!$A$2:$AS$333,AN$2)</f>
        <v>0</v>
      </c>
      <c r="AO84" s="46">
        <f>VLOOKUP($A84,environment93!$A$2:$AS$333,AO$2)</f>
        <v>14.64</v>
      </c>
      <c r="AP84" s="46">
        <f>VLOOKUP($A84,environment93!$A$2:$AS$333,AP$2)</f>
        <v>0</v>
      </c>
      <c r="AQ84" s="46">
        <f>VLOOKUP($A84,environment93!$A$2:$AS$333,AQ$2)</f>
        <v>0</v>
      </c>
      <c r="AR84" s="46">
        <f>VLOOKUP($A84,environment93!$A$2:$AS$333,AR$2)</f>
        <v>85.36</v>
      </c>
      <c r="AS84" s="46">
        <f>VLOOKUP($A84,environment93!$A$2:$AS$333,AS$2)</f>
        <v>0</v>
      </c>
      <c r="AT84" s="46">
        <f>VLOOKUP($A84,environment93!$A$2:$AS$333,AT$2)</f>
        <v>0</v>
      </c>
      <c r="AU84" s="46">
        <f>VLOOKUP($A84,environment93!$A$2:$AS$333,AU$2)</f>
        <v>0</v>
      </c>
      <c r="AV84" s="46">
        <f>VLOOKUP($A84,environment93!$A$2:$AS$333,AV$2)</f>
        <v>0</v>
      </c>
      <c r="AW84" s="46">
        <f>VLOOKUP($A84,environment93!$A$2:$AS$333,AW$2)</f>
        <v>575</v>
      </c>
      <c r="AX84" s="46">
        <f>VLOOKUP($A84,environment93!$A$2:$AS$333,AX$2)</f>
        <v>0</v>
      </c>
      <c r="AY84" s="46">
        <f>VLOOKUP($A84,environment93!$A$2:$AS$333,AY$2)</f>
        <v>0</v>
      </c>
      <c r="AZ84" s="46">
        <f>VLOOKUP($A84,environment93!$A$2:$AS$333,AZ$2)</f>
        <v>0</v>
      </c>
      <c r="BA84" s="46">
        <f>VLOOKUP($A84,environment93!$A$2:$AS$333,BA$2)</f>
        <v>575</v>
      </c>
      <c r="BB84" s="46">
        <f>VLOOKUP($A84,environment93!$A$2:$AS$333,BB$2)</f>
        <v>32.11</v>
      </c>
      <c r="BC84" s="46">
        <f>VLOOKUP($A84,environment93!$A$2:$AS$333,BC$2)</f>
        <v>0</v>
      </c>
      <c r="BD84" s="46">
        <f>VLOOKUP($A84,environment93!$A$2:$AS$333,BD$2)</f>
        <v>0</v>
      </c>
      <c r="BE84" s="46">
        <f>VLOOKUP($A84,environment93!$A$2:$AS$333,BE$2)</f>
        <v>0</v>
      </c>
      <c r="BF84" s="46">
        <f>VLOOKUP($A84,environment93!$A$2:$AS$333,BF$2)</f>
        <v>32.11</v>
      </c>
      <c r="BG84" s="46">
        <f>VLOOKUP($A84,environment93!$A$2:$AS$333,BG$2)</f>
        <v>0</v>
      </c>
      <c r="BH84" s="46">
        <f>VLOOKUP($A84,environment93!$A$2:$AS$333,BH$2)</f>
        <v>21</v>
      </c>
      <c r="BI84" s="46">
        <f>VLOOKUP($A84,environment93!$A$2:$AS$333,BI$2)</f>
        <v>1</v>
      </c>
    </row>
    <row r="85" spans="1:61" x14ac:dyDescent="0.2">
      <c r="A85" s="40" t="s">
        <v>761</v>
      </c>
      <c r="B85" s="40" t="s">
        <v>181</v>
      </c>
      <c r="C85" s="40">
        <v>6</v>
      </c>
      <c r="D85" s="40">
        <v>3</v>
      </c>
      <c r="E85" s="40">
        <v>2</v>
      </c>
      <c r="F85" s="40">
        <v>1</v>
      </c>
      <c r="H85" s="41">
        <f t="shared" si="1"/>
        <v>1</v>
      </c>
      <c r="I85" s="40" t="s">
        <v>761</v>
      </c>
      <c r="J85" s="46">
        <f>VLOOKUP($A85,environment05!$A$2:$M$333,J$2)</f>
        <v>3.1749999999999998</v>
      </c>
      <c r="K85" s="46">
        <f>VLOOKUP($A85,environment05!$A$2:$M$333,K$2)</f>
        <v>5.4558676088973943</v>
      </c>
      <c r="L85" s="46">
        <f>VLOOKUP($A85,environment05!$A$2:$M$333,L$2)</f>
        <v>12.875163114397568</v>
      </c>
      <c r="M85" s="46">
        <f>VLOOKUP($A85,environment05!$A$2:$M$333,M$2)</f>
        <v>1.3192305810888711</v>
      </c>
      <c r="N85" s="46">
        <f>VLOOKUP($A85,environment05!$A$2:$M$333,N$2)</f>
        <v>2.5507813123228589</v>
      </c>
      <c r="O85" s="46">
        <f>VLOOKUP($A85,environment05!$A$2:$M$333,O$2)</f>
        <v>1.7751047864638712</v>
      </c>
      <c r="P85" s="46">
        <f>VLOOKUP($A85,environment05!$A$2:$M$333,P$2)</f>
        <v>0.29784539245596481</v>
      </c>
      <c r="Q85" s="46">
        <f>VLOOKUP($A85,environment05!$A$2:$M$333,Q$2)</f>
        <v>0.30639985970576461</v>
      </c>
      <c r="R85" s="46">
        <f>VLOOKUP($A85,environment05!$A$2:$M$333,R$2)</f>
        <v>16.8</v>
      </c>
      <c r="S85" s="46">
        <f>VLOOKUP($A85,environment05!$A$2:$M$333,S$2)</f>
        <v>5</v>
      </c>
      <c r="T85" s="46">
        <f>VLOOKUP($A85,environment05!$A$2:$M$333,T$2)</f>
        <v>1.5</v>
      </c>
      <c r="U85" s="46">
        <f>VLOOKUP($A85,environment93!$A$2:$AS$333,U$2)</f>
        <v>1</v>
      </c>
      <c r="V85" s="46">
        <f>VLOOKUP($A85,environment93!$A$2:$AS$333,V$2)</f>
        <v>7</v>
      </c>
      <c r="W85" s="46">
        <f>VLOOKUP($A85,environment93!$A$2:$AS$333,W$2)</f>
        <v>3</v>
      </c>
      <c r="X85" s="46">
        <f>VLOOKUP($A85,environment93!$A$2:$AS$333,X$2)</f>
        <v>0</v>
      </c>
      <c r="Y85" s="46">
        <f>VLOOKUP($A85,environment93!$A$2:$AS$333,Y$2)</f>
        <v>4</v>
      </c>
      <c r="Z85" s="46">
        <f>VLOOKUP($A85,environment93!$A$2:$AS$333,Z$2)</f>
        <v>5</v>
      </c>
      <c r="AA85" s="46">
        <f>VLOOKUP($A85,environment93!$A$2:$AS$333,AA$2)</f>
        <v>0</v>
      </c>
      <c r="AB85" s="46">
        <f>VLOOKUP($A85,environment93!$A$2:$AS$333,AB$2)</f>
        <v>1.3</v>
      </c>
      <c r="AC85" s="46">
        <f>VLOOKUP($A85,environment93!$A$2:$AS$333,AC$2)</f>
        <v>598.5</v>
      </c>
      <c r="AD85" s="46">
        <f>VLOOKUP($A85,environment93!$A$2:$AS$333,AD$2)</f>
        <v>1.5</v>
      </c>
      <c r="AE85" s="46">
        <f>VLOOKUP($A85,environment93!$A$2:$AS$333,AE$2)</f>
        <v>7</v>
      </c>
      <c r="AF85" s="46" t="str">
        <f>VLOOKUP($A85,environment93!$A$2:$AS$333,AF$2)</f>
        <v>open</v>
      </c>
      <c r="AG85" s="46">
        <f>VLOOKUP($A85,environment93!$A$2:$AS$333,AG$2)</f>
        <v>11.79</v>
      </c>
      <c r="AH85" s="46">
        <f>VLOOKUP($A85,environment93!$A$2:$AS$333,AH$2)</f>
        <v>328.25</v>
      </c>
      <c r="AI85" s="46">
        <f>VLOOKUP($A85,environment93!$A$2:$AS$333,AI$2)</f>
        <v>15</v>
      </c>
      <c r="AJ85" s="46" t="str">
        <f>VLOOKUP($A85,environment93!$A$2:$AS$333,AJ$2)</f>
        <v>43</v>
      </c>
      <c r="AK85" s="46">
        <f>VLOOKUP($A85,environment93!$A$2:$AS$333,AK$2)</f>
        <v>15</v>
      </c>
      <c r="AL85" s="46">
        <f>VLOOKUP($A85,environment93!$A$2:$AS$333,AL$2)</f>
        <v>0</v>
      </c>
      <c r="AM85" s="46">
        <f>VLOOKUP($A85,environment93!$A$2:$AS$333,AM$2)</f>
        <v>28.57</v>
      </c>
      <c r="AN85" s="46">
        <f>VLOOKUP($A85,environment93!$A$2:$AS$333,AN$2)</f>
        <v>79.849999999999994</v>
      </c>
      <c r="AO85" s="46">
        <f>VLOOKUP($A85,environment93!$A$2:$AS$333,AO$2)</f>
        <v>10.53</v>
      </c>
      <c r="AP85" s="46">
        <f>VLOOKUP($A85,environment93!$A$2:$AS$333,AP$2)</f>
        <v>0</v>
      </c>
      <c r="AQ85" s="46">
        <f>VLOOKUP($A85,environment93!$A$2:$AS$333,AQ$2)</f>
        <v>0</v>
      </c>
      <c r="AR85" s="46">
        <f>VLOOKUP($A85,environment93!$A$2:$AS$333,AR$2)</f>
        <v>0</v>
      </c>
      <c r="AS85" s="46">
        <f>VLOOKUP($A85,environment93!$A$2:$AS$333,AS$2)</f>
        <v>0</v>
      </c>
      <c r="AT85" s="46">
        <f>VLOOKUP($A85,environment93!$A$2:$AS$333,AT$2)</f>
        <v>9.6199999999999992</v>
      </c>
      <c r="AU85" s="46">
        <f>VLOOKUP($A85,environment93!$A$2:$AS$333,AU$2)</f>
        <v>0</v>
      </c>
      <c r="AV85" s="46">
        <f>VLOOKUP($A85,environment93!$A$2:$AS$333,AV$2)</f>
        <v>0</v>
      </c>
      <c r="AW85" s="46">
        <f>VLOOKUP($A85,environment93!$A$2:$AS$333,AW$2)</f>
        <v>2300</v>
      </c>
      <c r="AX85" s="46">
        <f>VLOOKUP($A85,environment93!$A$2:$AS$333,AX$2)</f>
        <v>0</v>
      </c>
      <c r="AY85" s="46">
        <f>VLOOKUP($A85,environment93!$A$2:$AS$333,AY$2)</f>
        <v>0</v>
      </c>
      <c r="AZ85" s="46">
        <f>VLOOKUP($A85,environment93!$A$2:$AS$333,AZ$2)</f>
        <v>0</v>
      </c>
      <c r="BA85" s="46">
        <f>VLOOKUP($A85,environment93!$A$2:$AS$333,BA$2)</f>
        <v>2300</v>
      </c>
      <c r="BB85" s="46">
        <f>VLOOKUP($A85,environment93!$A$2:$AS$333,BB$2)</f>
        <v>1.85</v>
      </c>
      <c r="BC85" s="46">
        <f>VLOOKUP($A85,environment93!$A$2:$AS$333,BC$2)</f>
        <v>0</v>
      </c>
      <c r="BD85" s="46">
        <f>VLOOKUP($A85,environment93!$A$2:$AS$333,BD$2)</f>
        <v>0</v>
      </c>
      <c r="BE85" s="46">
        <f>VLOOKUP($A85,environment93!$A$2:$AS$333,BE$2)</f>
        <v>0</v>
      </c>
      <c r="BF85" s="46">
        <f>VLOOKUP($A85,environment93!$A$2:$AS$333,BF$2)</f>
        <v>1.85</v>
      </c>
      <c r="BG85" s="46">
        <f>VLOOKUP($A85,environment93!$A$2:$AS$333,BG$2)</f>
        <v>0</v>
      </c>
      <c r="BH85" s="46">
        <f>VLOOKUP($A85,environment93!$A$2:$AS$333,BH$2)</f>
        <v>0</v>
      </c>
      <c r="BI85" s="46">
        <f>VLOOKUP($A85,environment93!$A$2:$AS$333,BI$2)</f>
        <v>1</v>
      </c>
    </row>
    <row r="86" spans="1:61" x14ac:dyDescent="0.2">
      <c r="A86" s="40" t="s">
        <v>762</v>
      </c>
      <c r="B86" s="40" t="s">
        <v>183</v>
      </c>
      <c r="C86" s="40">
        <v>5</v>
      </c>
      <c r="D86" s="40">
        <v>2</v>
      </c>
      <c r="E86" s="40">
        <v>1</v>
      </c>
      <c r="F86" s="40">
        <v>2</v>
      </c>
      <c r="H86" s="41">
        <f t="shared" si="1"/>
        <v>0</v>
      </c>
      <c r="I86" s="40" t="s">
        <v>762</v>
      </c>
      <c r="J86" s="46">
        <f>VLOOKUP($A86,environment05!$A$2:$M$333,J$2)</f>
        <v>0</v>
      </c>
      <c r="K86" s="46">
        <f>VLOOKUP($A86,environment05!$A$2:$M$333,K$2)</f>
        <v>0</v>
      </c>
      <c r="L86" s="46">
        <f>VLOOKUP($A86,environment05!$A$2:$M$333,L$2)</f>
        <v>0</v>
      </c>
      <c r="M86" s="46">
        <f>VLOOKUP($A86,environment05!$A$2:$M$333,M$2)</f>
        <v>0</v>
      </c>
      <c r="N86" s="46">
        <f>VLOOKUP($A86,environment05!$A$2:$M$333,N$2)</f>
        <v>0</v>
      </c>
      <c r="O86" s="46">
        <f>VLOOKUP($A86,environment05!$A$2:$M$333,O$2)</f>
        <v>0</v>
      </c>
      <c r="P86" s="46">
        <f>VLOOKUP($A86,environment05!$A$2:$M$333,P$2)</f>
        <v>0</v>
      </c>
      <c r="Q86" s="46">
        <f>VLOOKUP($A86,environment05!$A$2:$M$333,Q$2)</f>
        <v>0</v>
      </c>
      <c r="R86" s="46">
        <f>VLOOKUP($A86,environment05!$A$2:$M$333,R$2)</f>
        <v>0</v>
      </c>
      <c r="S86" s="46">
        <f>VLOOKUP($A86,environment05!$A$2:$M$333,S$2)</f>
        <v>0</v>
      </c>
      <c r="T86" s="46">
        <f>VLOOKUP($A86,environment05!$A$2:$M$333,T$2)</f>
        <v>0</v>
      </c>
      <c r="U86" s="46">
        <f>VLOOKUP($A86,environment93!$A$2:$AS$333,U$2)</f>
        <v>2</v>
      </c>
      <c r="V86" s="46">
        <f>VLOOKUP($A86,environment93!$A$2:$AS$333,V$2)</f>
        <v>14</v>
      </c>
      <c r="W86" s="46">
        <f>VLOOKUP($A86,environment93!$A$2:$AS$333,W$2)</f>
        <v>9</v>
      </c>
      <c r="X86" s="46">
        <f>VLOOKUP($A86,environment93!$A$2:$AS$333,X$2)</f>
        <v>3</v>
      </c>
      <c r="Y86" s="46">
        <f>VLOOKUP($A86,environment93!$A$2:$AS$333,Y$2)</f>
        <v>2</v>
      </c>
      <c r="Z86" s="46">
        <f>VLOOKUP($A86,environment93!$A$2:$AS$333,Z$2)</f>
        <v>14</v>
      </c>
      <c r="AA86" s="46">
        <f>VLOOKUP($A86,environment93!$A$2:$AS$333,AA$2)</f>
        <v>2</v>
      </c>
      <c r="AB86" s="46">
        <f>VLOOKUP($A86,environment93!$A$2:$AS$333,AB$2)</f>
        <v>0.72</v>
      </c>
      <c r="AC86" s="46">
        <f>VLOOKUP($A86,environment93!$A$2:$AS$333,AC$2)</f>
        <v>447.4</v>
      </c>
      <c r="AD86" s="46">
        <f>VLOOKUP($A86,environment93!$A$2:$AS$333,AD$2)</f>
        <v>1.5</v>
      </c>
      <c r="AE86" s="46">
        <f>VLOOKUP($A86,environment93!$A$2:$AS$333,AE$2)</f>
        <v>56</v>
      </c>
      <c r="AF86" s="46" t="str">
        <f>VLOOKUP($A86,environment93!$A$2:$AS$333,AF$2)</f>
        <v>coni.old</v>
      </c>
      <c r="AG86" s="46">
        <f>VLOOKUP($A86,environment93!$A$2:$AS$333,AG$2)</f>
        <v>13.05</v>
      </c>
      <c r="AH86" s="46">
        <f>VLOOKUP($A86,environment93!$A$2:$AS$333,AH$2)</f>
        <v>266.89</v>
      </c>
      <c r="AI86" s="46">
        <f>VLOOKUP($A86,environment93!$A$2:$AS$333,AI$2)</f>
        <v>12.5</v>
      </c>
      <c r="AJ86" s="46" t="str">
        <f>VLOOKUP($A86,environment93!$A$2:$AS$333,AJ$2)</f>
        <v>43</v>
      </c>
      <c r="AK86" s="46">
        <f>VLOOKUP($A86,environment93!$A$2:$AS$333,AK$2)</f>
        <v>15</v>
      </c>
      <c r="AL86" s="46">
        <f>VLOOKUP($A86,environment93!$A$2:$AS$333,AL$2)</f>
        <v>0</v>
      </c>
      <c r="AM86" s="46">
        <f>VLOOKUP($A86,environment93!$A$2:$AS$333,AM$2)</f>
        <v>2.5</v>
      </c>
      <c r="AN86" s="46">
        <f>VLOOKUP($A86,environment93!$A$2:$AS$333,AN$2)</f>
        <v>0</v>
      </c>
      <c r="AO86" s="46">
        <f>VLOOKUP($A86,environment93!$A$2:$AS$333,AO$2)</f>
        <v>0</v>
      </c>
      <c r="AP86" s="46">
        <f>VLOOKUP($A86,environment93!$A$2:$AS$333,AP$2)</f>
        <v>0</v>
      </c>
      <c r="AQ86" s="46">
        <f>VLOOKUP($A86,environment93!$A$2:$AS$333,AQ$2)</f>
        <v>0</v>
      </c>
      <c r="AR86" s="46">
        <f>VLOOKUP($A86,environment93!$A$2:$AS$333,AR$2)</f>
        <v>97.04</v>
      </c>
      <c r="AS86" s="46">
        <f>VLOOKUP($A86,environment93!$A$2:$AS$333,AS$2)</f>
        <v>0</v>
      </c>
      <c r="AT86" s="46">
        <f>VLOOKUP($A86,environment93!$A$2:$AS$333,AT$2)</f>
        <v>2.96</v>
      </c>
      <c r="AU86" s="46">
        <f>VLOOKUP($A86,environment93!$A$2:$AS$333,AU$2)</f>
        <v>0</v>
      </c>
      <c r="AV86" s="46">
        <f>VLOOKUP($A86,environment93!$A$2:$AS$333,AV$2)</f>
        <v>0</v>
      </c>
      <c r="AW86" s="46">
        <f>VLOOKUP($A86,environment93!$A$2:$AS$333,AW$2)</f>
        <v>325</v>
      </c>
      <c r="AX86" s="46">
        <f>VLOOKUP($A86,environment93!$A$2:$AS$333,AX$2)</f>
        <v>0</v>
      </c>
      <c r="AY86" s="46">
        <f>VLOOKUP($A86,environment93!$A$2:$AS$333,AY$2)</f>
        <v>0</v>
      </c>
      <c r="AZ86" s="46">
        <f>VLOOKUP($A86,environment93!$A$2:$AS$333,AZ$2)</f>
        <v>0</v>
      </c>
      <c r="BA86" s="46">
        <f>VLOOKUP($A86,environment93!$A$2:$AS$333,BA$2)</f>
        <v>325</v>
      </c>
      <c r="BB86" s="46">
        <f>VLOOKUP($A86,environment93!$A$2:$AS$333,BB$2)</f>
        <v>19.649999999999999</v>
      </c>
      <c r="BC86" s="46">
        <f>VLOOKUP($A86,environment93!$A$2:$AS$333,BC$2)</f>
        <v>0</v>
      </c>
      <c r="BD86" s="46">
        <f>VLOOKUP($A86,environment93!$A$2:$AS$333,BD$2)</f>
        <v>0</v>
      </c>
      <c r="BE86" s="46">
        <f>VLOOKUP($A86,environment93!$A$2:$AS$333,BE$2)</f>
        <v>0</v>
      </c>
      <c r="BF86" s="46">
        <f>VLOOKUP($A86,environment93!$A$2:$AS$333,BF$2)</f>
        <v>19.649999999999999</v>
      </c>
      <c r="BG86" s="46">
        <f>VLOOKUP($A86,environment93!$A$2:$AS$333,BG$2)</f>
        <v>0</v>
      </c>
      <c r="BH86" s="46">
        <f>VLOOKUP($A86,environment93!$A$2:$AS$333,BH$2)</f>
        <v>12</v>
      </c>
      <c r="BI86" s="46">
        <f>VLOOKUP($A86,environment93!$A$2:$AS$333,BI$2)</f>
        <v>1</v>
      </c>
    </row>
    <row r="87" spans="1:61" x14ac:dyDescent="0.2">
      <c r="A87" s="40" t="s">
        <v>763</v>
      </c>
      <c r="B87" s="40" t="s">
        <v>185</v>
      </c>
      <c r="C87" s="40">
        <v>7</v>
      </c>
      <c r="D87" s="40">
        <v>3</v>
      </c>
      <c r="E87" s="40">
        <v>2</v>
      </c>
      <c r="F87" s="40">
        <v>2</v>
      </c>
      <c r="H87" s="41">
        <f t="shared" si="1"/>
        <v>1</v>
      </c>
      <c r="I87" s="40" t="s">
        <v>763</v>
      </c>
      <c r="J87" s="46">
        <f>VLOOKUP($A87,environment05!$A$2:$M$333,J$2)</f>
        <v>3.665</v>
      </c>
      <c r="K87" s="46">
        <f>VLOOKUP($A87,environment05!$A$2:$M$333,K$2)</f>
        <v>8.2647492232428146</v>
      </c>
      <c r="L87" s="46">
        <f>VLOOKUP($A87,environment05!$A$2:$M$333,L$2)</f>
        <v>15.441496302740324</v>
      </c>
      <c r="M87" s="46">
        <f>VLOOKUP($A87,environment05!$A$2:$M$333,M$2)</f>
        <v>2.2632800478816946</v>
      </c>
      <c r="N87" s="46">
        <f>VLOOKUP($A87,environment05!$A$2:$M$333,N$2)</f>
        <v>2.6339074419414472</v>
      </c>
      <c r="O87" s="46">
        <f>VLOOKUP($A87,environment05!$A$2:$M$333,O$2)</f>
        <v>1.6700159584722223</v>
      </c>
      <c r="P87" s="46">
        <f>VLOOKUP($A87,environment05!$A$2:$M$333,P$2)</f>
        <v>0.15314307976918465</v>
      </c>
      <c r="Q87" s="46">
        <f>VLOOKUP($A87,environment05!$A$2:$M$333,Q$2)</f>
        <v>0.34364285752847723</v>
      </c>
      <c r="R87" s="46">
        <f>VLOOKUP($A87,environment05!$A$2:$M$333,R$2)</f>
        <v>16.600000000000001</v>
      </c>
      <c r="S87" s="46">
        <f>VLOOKUP($A87,environment05!$A$2:$M$333,S$2)</f>
        <v>2</v>
      </c>
      <c r="T87" s="46">
        <f>VLOOKUP($A87,environment05!$A$2:$M$333,T$2)</f>
        <v>4</v>
      </c>
      <c r="U87" s="46">
        <f>VLOOKUP($A87,environment93!$A$2:$AS$333,U$2)</f>
        <v>3</v>
      </c>
      <c r="V87" s="46">
        <f>VLOOKUP($A87,environment93!$A$2:$AS$333,V$2)</f>
        <v>7</v>
      </c>
      <c r="W87" s="46">
        <f>VLOOKUP($A87,environment93!$A$2:$AS$333,W$2)</f>
        <v>4</v>
      </c>
      <c r="X87" s="46">
        <f>VLOOKUP($A87,environment93!$A$2:$AS$333,X$2)</f>
        <v>2</v>
      </c>
      <c r="Y87" s="46">
        <f>VLOOKUP($A87,environment93!$A$2:$AS$333,Y$2)</f>
        <v>1</v>
      </c>
      <c r="Z87" s="46">
        <f>VLOOKUP($A87,environment93!$A$2:$AS$333,Z$2)</f>
        <v>6</v>
      </c>
      <c r="AA87" s="46">
        <f>VLOOKUP($A87,environment93!$A$2:$AS$333,AA$2)</f>
        <v>0</v>
      </c>
      <c r="AB87" s="46">
        <f>VLOOKUP($A87,environment93!$A$2:$AS$333,AB$2)</f>
        <v>0.37</v>
      </c>
      <c r="AC87" s="46">
        <f>VLOOKUP($A87,environment93!$A$2:$AS$333,AC$2)</f>
        <v>269.39999999999998</v>
      </c>
      <c r="AD87" s="46">
        <f>VLOOKUP($A87,environment93!$A$2:$AS$333,AD$2)</f>
        <v>1.3</v>
      </c>
      <c r="AE87" s="46">
        <f>VLOOKUP($A87,environment93!$A$2:$AS$333,AE$2)</f>
        <v>107</v>
      </c>
      <c r="AF87" s="46" t="str">
        <f>VLOOKUP($A87,environment93!$A$2:$AS$333,AF$2)</f>
        <v>fagu.old</v>
      </c>
      <c r="AG87" s="46">
        <f>VLOOKUP($A87,environment93!$A$2:$AS$333,AG$2)</f>
        <v>33.07</v>
      </c>
      <c r="AH87" s="46">
        <f>VLOOKUP($A87,environment93!$A$2:$AS$333,AH$2)</f>
        <v>310.91000000000003</v>
      </c>
      <c r="AI87" s="46">
        <f>VLOOKUP($A87,environment93!$A$2:$AS$333,AI$2)</f>
        <v>7.5</v>
      </c>
      <c r="AJ87" s="46" t="str">
        <f>VLOOKUP($A87,environment93!$A$2:$AS$333,AJ$2)</f>
        <v>43</v>
      </c>
      <c r="AK87" s="46">
        <f>VLOOKUP($A87,environment93!$A$2:$AS$333,AK$2)</f>
        <v>15</v>
      </c>
      <c r="AL87" s="46">
        <f>VLOOKUP($A87,environment93!$A$2:$AS$333,AL$2)</f>
        <v>0</v>
      </c>
      <c r="AM87" s="46">
        <f>VLOOKUP($A87,environment93!$A$2:$AS$333,AM$2)</f>
        <v>31.07</v>
      </c>
      <c r="AN87" s="46">
        <f>VLOOKUP($A87,environment93!$A$2:$AS$333,AN$2)</f>
        <v>10.53</v>
      </c>
      <c r="AO87" s="46">
        <f>VLOOKUP($A87,environment93!$A$2:$AS$333,AO$2)</f>
        <v>2.16</v>
      </c>
      <c r="AP87" s="46">
        <f>VLOOKUP($A87,environment93!$A$2:$AS$333,AP$2)</f>
        <v>0</v>
      </c>
      <c r="AQ87" s="46">
        <f>VLOOKUP($A87,environment93!$A$2:$AS$333,AQ$2)</f>
        <v>0</v>
      </c>
      <c r="AR87" s="46">
        <f>VLOOKUP($A87,environment93!$A$2:$AS$333,AR$2)</f>
        <v>14.16</v>
      </c>
      <c r="AS87" s="46">
        <f>VLOOKUP($A87,environment93!$A$2:$AS$333,AS$2)</f>
        <v>0</v>
      </c>
      <c r="AT87" s="46">
        <f>VLOOKUP($A87,environment93!$A$2:$AS$333,AT$2)</f>
        <v>73.150000000000006</v>
      </c>
      <c r="AU87" s="46">
        <f>VLOOKUP($A87,environment93!$A$2:$AS$333,AU$2)</f>
        <v>0</v>
      </c>
      <c r="AV87" s="46">
        <f>VLOOKUP($A87,environment93!$A$2:$AS$333,AV$2)</f>
        <v>0</v>
      </c>
      <c r="AW87" s="46">
        <f>VLOOKUP($A87,environment93!$A$2:$AS$333,AW$2)</f>
        <v>0</v>
      </c>
      <c r="AX87" s="46">
        <f>VLOOKUP($A87,environment93!$A$2:$AS$333,AX$2)</f>
        <v>475</v>
      </c>
      <c r="AY87" s="46">
        <f>VLOOKUP($A87,environment93!$A$2:$AS$333,AY$2)</f>
        <v>0</v>
      </c>
      <c r="AZ87" s="46">
        <f>VLOOKUP($A87,environment93!$A$2:$AS$333,AZ$2)</f>
        <v>0</v>
      </c>
      <c r="BA87" s="46">
        <f>VLOOKUP($A87,environment93!$A$2:$AS$333,BA$2)</f>
        <v>475</v>
      </c>
      <c r="BB87" s="46">
        <f>VLOOKUP($A87,environment93!$A$2:$AS$333,BB$2)</f>
        <v>0</v>
      </c>
      <c r="BC87" s="46">
        <f>VLOOKUP($A87,environment93!$A$2:$AS$333,BC$2)</f>
        <v>46.94</v>
      </c>
      <c r="BD87" s="46">
        <f>VLOOKUP($A87,environment93!$A$2:$AS$333,BD$2)</f>
        <v>0</v>
      </c>
      <c r="BE87" s="46">
        <f>VLOOKUP($A87,environment93!$A$2:$AS$333,BE$2)</f>
        <v>0</v>
      </c>
      <c r="BF87" s="46">
        <f>VLOOKUP($A87,environment93!$A$2:$AS$333,BF$2)</f>
        <v>46.94</v>
      </c>
      <c r="BG87" s="46">
        <f>VLOOKUP($A87,environment93!$A$2:$AS$333,BG$2)</f>
        <v>10</v>
      </c>
      <c r="BH87" s="46">
        <f>VLOOKUP($A87,environment93!$A$2:$AS$333,BH$2)</f>
        <v>0</v>
      </c>
      <c r="BI87" s="46">
        <f>VLOOKUP($A87,environment93!$A$2:$AS$333,BI$2)</f>
        <v>1</v>
      </c>
    </row>
    <row r="88" spans="1:61" x14ac:dyDescent="0.2">
      <c r="A88" s="40" t="s">
        <v>764</v>
      </c>
      <c r="B88" s="40" t="s">
        <v>187</v>
      </c>
      <c r="C88" s="40">
        <v>7</v>
      </c>
      <c r="D88" s="40">
        <v>3</v>
      </c>
      <c r="E88" s="40">
        <v>2</v>
      </c>
      <c r="F88" s="40">
        <v>2</v>
      </c>
      <c r="H88" s="41">
        <f t="shared" si="1"/>
        <v>1</v>
      </c>
      <c r="I88" s="40" t="s">
        <v>764</v>
      </c>
      <c r="J88" s="46">
        <f>VLOOKUP($A88,environment05!$A$2:$M$333,J$2)</f>
        <v>4.0049999999999999</v>
      </c>
      <c r="K88" s="46">
        <f>VLOOKUP($A88,environment05!$A$2:$M$333,K$2)</f>
        <v>5.5822394599650007</v>
      </c>
      <c r="L88" s="46">
        <f>VLOOKUP($A88,environment05!$A$2:$M$333,L$2)</f>
        <v>13.571117877337974</v>
      </c>
      <c r="M88" s="46">
        <f>VLOOKUP($A88,environment05!$A$2:$M$333,M$2)</f>
        <v>2.6176779804812296</v>
      </c>
      <c r="N88" s="46">
        <f>VLOOKUP($A88,environment05!$A$2:$M$333,N$2)</f>
        <v>2.9043448449301117</v>
      </c>
      <c r="O88" s="46">
        <f>VLOOKUP($A88,environment05!$A$2:$M$333,O$2)</f>
        <v>1.9237610391323883</v>
      </c>
      <c r="P88" s="46">
        <f>VLOOKUP($A88,environment05!$A$2:$M$333,P$2)</f>
        <v>0.17341263977236424</v>
      </c>
      <c r="Q88" s="46">
        <f>VLOOKUP($A88,environment05!$A$2:$M$333,Q$2)</f>
        <v>0.27343117454233223</v>
      </c>
      <c r="R88" s="46">
        <f>VLOOKUP($A88,environment05!$A$2:$M$333,R$2)</f>
        <v>20.100000000000001</v>
      </c>
      <c r="S88" s="46">
        <f>VLOOKUP($A88,environment05!$A$2:$M$333,S$2)</f>
        <v>1</v>
      </c>
      <c r="T88" s="46">
        <f>VLOOKUP($A88,environment05!$A$2:$M$333,T$2)</f>
        <v>2.5</v>
      </c>
      <c r="U88" s="46">
        <f>VLOOKUP($A88,environment93!$A$2:$AS$333,U$2)</f>
        <v>1</v>
      </c>
      <c r="V88" s="46">
        <f>VLOOKUP($A88,environment93!$A$2:$AS$333,V$2)</f>
        <v>10</v>
      </c>
      <c r="W88" s="46">
        <f>VLOOKUP($A88,environment93!$A$2:$AS$333,W$2)</f>
        <v>5</v>
      </c>
      <c r="X88" s="46">
        <f>VLOOKUP($A88,environment93!$A$2:$AS$333,X$2)</f>
        <v>2</v>
      </c>
      <c r="Y88" s="46">
        <f>VLOOKUP($A88,environment93!$A$2:$AS$333,Y$2)</f>
        <v>3</v>
      </c>
      <c r="Z88" s="46">
        <f>VLOOKUP($A88,environment93!$A$2:$AS$333,Z$2)</f>
        <v>14</v>
      </c>
      <c r="AA88" s="46">
        <f>VLOOKUP($A88,environment93!$A$2:$AS$333,AA$2)</f>
        <v>2</v>
      </c>
      <c r="AB88" s="46">
        <f>VLOOKUP($A88,environment93!$A$2:$AS$333,AB$2)</f>
        <v>2.56</v>
      </c>
      <c r="AC88" s="46">
        <f>VLOOKUP($A88,environment93!$A$2:$AS$333,AC$2)</f>
        <v>902.3</v>
      </c>
      <c r="AD88" s="46">
        <f>VLOOKUP($A88,environment93!$A$2:$AS$333,AD$2)</f>
        <v>1.6</v>
      </c>
      <c r="AE88" s="46">
        <f>VLOOKUP($A88,environment93!$A$2:$AS$333,AE$2)</f>
        <v>51</v>
      </c>
      <c r="AF88" s="46" t="str">
        <f>VLOOKUP($A88,environment93!$A$2:$AS$333,AF$2)</f>
        <v>fagu.old</v>
      </c>
      <c r="AG88" s="46">
        <f>VLOOKUP($A88,environment93!$A$2:$AS$333,AG$2)</f>
        <v>0</v>
      </c>
      <c r="AH88" s="46">
        <f>VLOOKUP($A88,environment93!$A$2:$AS$333,AH$2)</f>
        <v>157.36000000000001</v>
      </c>
      <c r="AI88" s="46">
        <f>VLOOKUP($A88,environment93!$A$2:$AS$333,AI$2)</f>
        <v>2.5</v>
      </c>
      <c r="AJ88" s="46" t="str">
        <f>VLOOKUP($A88,environment93!$A$2:$AS$333,AJ$2)</f>
        <v>44</v>
      </c>
      <c r="AK88" s="46">
        <f>VLOOKUP($A88,environment93!$A$2:$AS$333,AK$2)</f>
        <v>15</v>
      </c>
      <c r="AL88" s="46">
        <f>VLOOKUP($A88,environment93!$A$2:$AS$333,AL$2)</f>
        <v>0</v>
      </c>
      <c r="AM88" s="46">
        <f>VLOOKUP($A88,environment93!$A$2:$AS$333,AM$2)</f>
        <v>23.93</v>
      </c>
      <c r="AN88" s="46">
        <f>VLOOKUP($A88,environment93!$A$2:$AS$333,AN$2)</f>
        <v>0</v>
      </c>
      <c r="AO88" s="46">
        <f>VLOOKUP($A88,environment93!$A$2:$AS$333,AO$2)</f>
        <v>0</v>
      </c>
      <c r="AP88" s="46">
        <f>VLOOKUP($A88,environment93!$A$2:$AS$333,AP$2)</f>
        <v>0</v>
      </c>
      <c r="AQ88" s="46">
        <f>VLOOKUP($A88,environment93!$A$2:$AS$333,AQ$2)</f>
        <v>0</v>
      </c>
      <c r="AR88" s="46">
        <f>VLOOKUP($A88,environment93!$A$2:$AS$333,AR$2)</f>
        <v>0</v>
      </c>
      <c r="AS88" s="46">
        <f>VLOOKUP($A88,environment93!$A$2:$AS$333,AS$2)</f>
        <v>0</v>
      </c>
      <c r="AT88" s="46">
        <f>VLOOKUP($A88,environment93!$A$2:$AS$333,AT$2)</f>
        <v>74.44</v>
      </c>
      <c r="AU88" s="46">
        <f>VLOOKUP($A88,environment93!$A$2:$AS$333,AU$2)</f>
        <v>25.56</v>
      </c>
      <c r="AV88" s="46">
        <f>VLOOKUP($A88,environment93!$A$2:$AS$333,AV$2)</f>
        <v>0</v>
      </c>
      <c r="AW88" s="46">
        <f>VLOOKUP($A88,environment93!$A$2:$AS$333,AW$2)</f>
        <v>0</v>
      </c>
      <c r="AX88" s="46">
        <f>VLOOKUP($A88,environment93!$A$2:$AS$333,AX$2)</f>
        <v>1125</v>
      </c>
      <c r="AY88" s="46">
        <f>VLOOKUP($A88,environment93!$A$2:$AS$333,AY$2)</f>
        <v>25</v>
      </c>
      <c r="AZ88" s="46">
        <f>VLOOKUP($A88,environment93!$A$2:$AS$333,AZ$2)</f>
        <v>0</v>
      </c>
      <c r="BA88" s="46">
        <f>VLOOKUP($A88,environment93!$A$2:$AS$333,BA$2)</f>
        <v>1150</v>
      </c>
      <c r="BB88" s="46">
        <f>VLOOKUP($A88,environment93!$A$2:$AS$333,BB$2)</f>
        <v>0</v>
      </c>
      <c r="BC88" s="46">
        <f>VLOOKUP($A88,environment93!$A$2:$AS$333,BC$2)</f>
        <v>28.4</v>
      </c>
      <c r="BD88" s="46">
        <f>VLOOKUP($A88,environment93!$A$2:$AS$333,BD$2)</f>
        <v>2.14</v>
      </c>
      <c r="BE88" s="46">
        <f>VLOOKUP($A88,environment93!$A$2:$AS$333,BE$2)</f>
        <v>0</v>
      </c>
      <c r="BF88" s="46">
        <f>VLOOKUP($A88,environment93!$A$2:$AS$333,BF$2)</f>
        <v>30.53</v>
      </c>
      <c r="BG88" s="46">
        <f>VLOOKUP($A88,environment93!$A$2:$AS$333,BG$2)</f>
        <v>13</v>
      </c>
      <c r="BH88" s="46">
        <f>VLOOKUP($A88,environment93!$A$2:$AS$333,BH$2)</f>
        <v>0</v>
      </c>
      <c r="BI88" s="46">
        <f>VLOOKUP($A88,environment93!$A$2:$AS$333,BI$2)</f>
        <v>1</v>
      </c>
    </row>
    <row r="89" spans="1:61" x14ac:dyDescent="0.2">
      <c r="A89" s="40" t="s">
        <v>765</v>
      </c>
      <c r="B89" s="40" t="s">
        <v>190</v>
      </c>
      <c r="C89" s="40">
        <v>5</v>
      </c>
      <c r="D89" s="40">
        <v>2</v>
      </c>
      <c r="E89" s="40">
        <v>1</v>
      </c>
      <c r="F89" s="40">
        <v>2</v>
      </c>
      <c r="H89" s="41">
        <f t="shared" si="1"/>
        <v>0</v>
      </c>
      <c r="I89" s="40" t="s">
        <v>765</v>
      </c>
      <c r="J89" s="46">
        <f>VLOOKUP($A89,environment05!$A$2:$M$333,J$2)</f>
        <v>0</v>
      </c>
      <c r="K89" s="46">
        <f>VLOOKUP($A89,environment05!$A$2:$M$333,K$2)</f>
        <v>0</v>
      </c>
      <c r="L89" s="46">
        <f>VLOOKUP($A89,environment05!$A$2:$M$333,L$2)</f>
        <v>0</v>
      </c>
      <c r="M89" s="46">
        <f>VLOOKUP($A89,environment05!$A$2:$M$333,M$2)</f>
        <v>0</v>
      </c>
      <c r="N89" s="46">
        <f>VLOOKUP($A89,environment05!$A$2:$M$333,N$2)</f>
        <v>0</v>
      </c>
      <c r="O89" s="46">
        <f>VLOOKUP($A89,environment05!$A$2:$M$333,O$2)</f>
        <v>0</v>
      </c>
      <c r="P89" s="46">
        <f>VLOOKUP($A89,environment05!$A$2:$M$333,P$2)</f>
        <v>0</v>
      </c>
      <c r="Q89" s="46">
        <f>VLOOKUP($A89,environment05!$A$2:$M$333,Q$2)</f>
        <v>0</v>
      </c>
      <c r="R89" s="46">
        <f>VLOOKUP($A89,environment05!$A$2:$M$333,R$2)</f>
        <v>0</v>
      </c>
      <c r="S89" s="46">
        <f>VLOOKUP($A89,environment05!$A$2:$M$333,S$2)</f>
        <v>0</v>
      </c>
      <c r="T89" s="46">
        <f>VLOOKUP($A89,environment05!$A$2:$M$333,T$2)</f>
        <v>0</v>
      </c>
      <c r="U89" s="46">
        <f>VLOOKUP($A89,environment93!$A$2:$AS$333,U$2)</f>
        <v>2</v>
      </c>
      <c r="V89" s="46">
        <f>VLOOKUP($A89,environment93!$A$2:$AS$333,V$2)</f>
        <v>35</v>
      </c>
      <c r="W89" s="46">
        <f>VLOOKUP($A89,environment93!$A$2:$AS$333,W$2)</f>
        <v>18</v>
      </c>
      <c r="X89" s="46">
        <f>VLOOKUP($A89,environment93!$A$2:$AS$333,X$2)</f>
        <v>5</v>
      </c>
      <c r="Y89" s="46">
        <f>VLOOKUP($A89,environment93!$A$2:$AS$333,Y$2)</f>
        <v>12</v>
      </c>
      <c r="Z89" s="46">
        <f>VLOOKUP($A89,environment93!$A$2:$AS$333,Z$2)</f>
        <v>15</v>
      </c>
      <c r="AA89" s="46">
        <f>VLOOKUP($A89,environment93!$A$2:$AS$333,AA$2)</f>
        <v>1</v>
      </c>
      <c r="AB89" s="46">
        <f>VLOOKUP($A89,environment93!$A$2:$AS$333,AB$2)</f>
        <v>1.8</v>
      </c>
      <c r="AC89" s="46">
        <f>VLOOKUP($A89,environment93!$A$2:$AS$333,AC$2)</f>
        <v>578.9</v>
      </c>
      <c r="AD89" s="46">
        <f>VLOOKUP($A89,environment93!$A$2:$AS$333,AD$2)</f>
        <v>1.2</v>
      </c>
      <c r="AE89" s="46">
        <f>VLOOKUP($A89,environment93!$A$2:$AS$333,AE$2)</f>
        <v>54</v>
      </c>
      <c r="AF89" s="46" t="str">
        <f>VLOOKUP($A89,environment93!$A$2:$AS$333,AF$2)</f>
        <v>fagu.old</v>
      </c>
      <c r="AG89" s="46">
        <f>VLOOKUP($A89,environment93!$A$2:$AS$333,AG$2)</f>
        <v>7.79</v>
      </c>
      <c r="AH89" s="46">
        <f>VLOOKUP($A89,environment93!$A$2:$AS$333,AH$2)</f>
        <v>125.37</v>
      </c>
      <c r="AI89" s="46">
        <f>VLOOKUP($A89,environment93!$A$2:$AS$333,AI$2)</f>
        <v>12.5</v>
      </c>
      <c r="AJ89" s="46" t="str">
        <f>VLOOKUP($A89,environment93!$A$2:$AS$333,AJ$2)</f>
        <v>44</v>
      </c>
      <c r="AK89" s="46">
        <f>VLOOKUP($A89,environment93!$A$2:$AS$333,AK$2)</f>
        <v>15</v>
      </c>
      <c r="AL89" s="46">
        <f>VLOOKUP($A89,environment93!$A$2:$AS$333,AL$2)</f>
        <v>0</v>
      </c>
      <c r="AM89" s="46">
        <f>VLOOKUP($A89,environment93!$A$2:$AS$333,AM$2)</f>
        <v>71.430000000000007</v>
      </c>
      <c r="AN89" s="46">
        <f>VLOOKUP($A89,environment93!$A$2:$AS$333,AN$2)</f>
        <v>0</v>
      </c>
      <c r="AO89" s="46">
        <f>VLOOKUP($A89,environment93!$A$2:$AS$333,AO$2)</f>
        <v>19.39</v>
      </c>
      <c r="AP89" s="46">
        <f>VLOOKUP($A89,environment93!$A$2:$AS$333,AP$2)</f>
        <v>0</v>
      </c>
      <c r="AQ89" s="46">
        <f>VLOOKUP($A89,environment93!$A$2:$AS$333,AQ$2)</f>
        <v>40.31</v>
      </c>
      <c r="AR89" s="46">
        <f>VLOOKUP($A89,environment93!$A$2:$AS$333,AR$2)</f>
        <v>0</v>
      </c>
      <c r="AS89" s="46">
        <f>VLOOKUP($A89,environment93!$A$2:$AS$333,AS$2)</f>
        <v>0</v>
      </c>
      <c r="AT89" s="46">
        <f>VLOOKUP($A89,environment93!$A$2:$AS$333,AT$2)</f>
        <v>40.31</v>
      </c>
      <c r="AU89" s="46">
        <f>VLOOKUP($A89,environment93!$A$2:$AS$333,AU$2)</f>
        <v>0</v>
      </c>
      <c r="AV89" s="46">
        <f>VLOOKUP($A89,environment93!$A$2:$AS$333,AV$2)</f>
        <v>0</v>
      </c>
      <c r="AW89" s="46">
        <f>VLOOKUP($A89,environment93!$A$2:$AS$333,AW$2)</f>
        <v>500</v>
      </c>
      <c r="AX89" s="46">
        <f>VLOOKUP($A89,environment93!$A$2:$AS$333,AX$2)</f>
        <v>425</v>
      </c>
      <c r="AY89" s="46">
        <f>VLOOKUP($A89,environment93!$A$2:$AS$333,AY$2)</f>
        <v>75</v>
      </c>
      <c r="AZ89" s="46">
        <f>VLOOKUP($A89,environment93!$A$2:$AS$333,AZ$2)</f>
        <v>0</v>
      </c>
      <c r="BA89" s="46">
        <f>VLOOKUP($A89,environment93!$A$2:$AS$333,BA$2)</f>
        <v>1000</v>
      </c>
      <c r="BB89" s="46">
        <f>VLOOKUP($A89,environment93!$A$2:$AS$333,BB$2)</f>
        <v>0.6</v>
      </c>
      <c r="BC89" s="46">
        <f>VLOOKUP($A89,environment93!$A$2:$AS$333,BC$2)</f>
        <v>6.19</v>
      </c>
      <c r="BD89" s="46">
        <f>VLOOKUP($A89,environment93!$A$2:$AS$333,BD$2)</f>
        <v>8.3800000000000008</v>
      </c>
      <c r="BE89" s="46">
        <f>VLOOKUP($A89,environment93!$A$2:$AS$333,BE$2)</f>
        <v>0</v>
      </c>
      <c r="BF89" s="46">
        <f>VLOOKUP($A89,environment93!$A$2:$AS$333,BF$2)</f>
        <v>15.17</v>
      </c>
      <c r="BG89" s="46">
        <f>VLOOKUP($A89,environment93!$A$2:$AS$333,BG$2)</f>
        <v>5</v>
      </c>
      <c r="BH89" s="46">
        <f>VLOOKUP($A89,environment93!$A$2:$AS$333,BH$2)</f>
        <v>0</v>
      </c>
      <c r="BI89" s="46">
        <f>VLOOKUP($A89,environment93!$A$2:$AS$333,BI$2)</f>
        <v>3</v>
      </c>
    </row>
    <row r="90" spans="1:61" x14ac:dyDescent="0.2">
      <c r="A90" s="40" t="s">
        <v>766</v>
      </c>
      <c r="B90" s="40" t="s">
        <v>192</v>
      </c>
      <c r="C90" s="40">
        <v>7</v>
      </c>
      <c r="D90" s="40">
        <v>3</v>
      </c>
      <c r="E90" s="40">
        <v>2</v>
      </c>
      <c r="F90" s="40">
        <v>2</v>
      </c>
      <c r="H90" s="41">
        <f t="shared" si="1"/>
        <v>1</v>
      </c>
      <c r="I90" s="40" t="s">
        <v>766</v>
      </c>
      <c r="J90" s="46">
        <f>VLOOKUP($A90,environment05!$A$2:$M$333,J$2)</f>
        <v>4.1349999999999998</v>
      </c>
      <c r="K90" s="46">
        <f>VLOOKUP($A90,environment05!$A$2:$M$333,K$2)</f>
        <v>10.03870351382518</v>
      </c>
      <c r="L90" s="46">
        <f>VLOOKUP($A90,environment05!$A$2:$M$333,L$2)</f>
        <v>17.181383210091347</v>
      </c>
      <c r="M90" s="46">
        <f>VLOOKUP($A90,environment05!$A$2:$M$333,M$2)</f>
        <v>2.5096095298591687</v>
      </c>
      <c r="N90" s="46">
        <f>VLOOKUP($A90,environment05!$A$2:$M$333,N$2)</f>
        <v>3.4148611433749503</v>
      </c>
      <c r="O90" s="46">
        <f>VLOOKUP($A90,environment05!$A$2:$M$333,O$2)</f>
        <v>2.3596809862195363</v>
      </c>
      <c r="P90" s="46">
        <f>VLOOKUP($A90,environment05!$A$2:$M$333,P$2)</f>
        <v>0.18439041206052736</v>
      </c>
      <c r="Q90" s="46">
        <f>VLOOKUP($A90,environment05!$A$2:$M$333,Q$2)</f>
        <v>0.46919017677786651</v>
      </c>
      <c r="R90" s="46">
        <f>VLOOKUP($A90,environment05!$A$2:$M$333,R$2)</f>
        <v>8.8000000000000007</v>
      </c>
      <c r="S90" s="46">
        <f>VLOOKUP($A90,environment05!$A$2:$M$333,S$2)</f>
        <v>6</v>
      </c>
      <c r="T90" s="46">
        <f>VLOOKUP($A90,environment05!$A$2:$M$333,T$2)</f>
        <v>1.5</v>
      </c>
      <c r="U90" s="46">
        <f>VLOOKUP($A90,environment93!$A$2:$AS$333,U$2)</f>
        <v>6</v>
      </c>
      <c r="V90" s="46">
        <f>VLOOKUP($A90,environment93!$A$2:$AS$333,V$2)</f>
        <v>21</v>
      </c>
      <c r="W90" s="46">
        <f>VLOOKUP($A90,environment93!$A$2:$AS$333,W$2)</f>
        <v>12</v>
      </c>
      <c r="X90" s="46">
        <f>VLOOKUP($A90,environment93!$A$2:$AS$333,X$2)</f>
        <v>0</v>
      </c>
      <c r="Y90" s="46">
        <f>VLOOKUP($A90,environment93!$A$2:$AS$333,Y$2)</f>
        <v>9</v>
      </c>
      <c r="Z90" s="46">
        <f>VLOOKUP($A90,environment93!$A$2:$AS$333,Z$2)</f>
        <v>10</v>
      </c>
      <c r="AA90" s="46">
        <f>VLOOKUP($A90,environment93!$A$2:$AS$333,AA$2)</f>
        <v>1</v>
      </c>
      <c r="AB90" s="46">
        <f>VLOOKUP($A90,environment93!$A$2:$AS$333,AB$2)</f>
        <v>1.08</v>
      </c>
      <c r="AC90" s="46">
        <f>VLOOKUP($A90,environment93!$A$2:$AS$333,AC$2)</f>
        <v>517.79999999999995</v>
      </c>
      <c r="AD90" s="46">
        <f>VLOOKUP($A90,environment93!$A$2:$AS$333,AD$2)</f>
        <v>1.4</v>
      </c>
      <c r="AE90" s="46">
        <f>VLOOKUP($A90,environment93!$A$2:$AS$333,AE$2)</f>
        <v>10</v>
      </c>
      <c r="AF90" s="46" t="str">
        <f>VLOOKUP($A90,environment93!$A$2:$AS$333,AF$2)</f>
        <v>coni.med</v>
      </c>
      <c r="AG90" s="46">
        <f>VLOOKUP($A90,environment93!$A$2:$AS$333,AG$2)</f>
        <v>7.21</v>
      </c>
      <c r="AH90" s="46">
        <f>VLOOKUP($A90,environment93!$A$2:$AS$333,AH$2)</f>
        <v>131.07</v>
      </c>
      <c r="AI90" s="46">
        <f>VLOOKUP($A90,environment93!$A$2:$AS$333,AI$2)</f>
        <v>15</v>
      </c>
      <c r="AJ90" s="46" t="str">
        <f>VLOOKUP($A90,environment93!$A$2:$AS$333,AJ$2)</f>
        <v>44S</v>
      </c>
      <c r="AK90" s="46">
        <f>VLOOKUP($A90,environment93!$A$2:$AS$333,AK$2)</f>
        <v>15</v>
      </c>
      <c r="AL90" s="46" t="str">
        <f>VLOOKUP($A90,environment93!$A$2:$AS$333,AL$2)</f>
        <v>S</v>
      </c>
      <c r="AM90" s="46">
        <f>VLOOKUP($A90,environment93!$A$2:$AS$333,AM$2)</f>
        <v>71.430000000000007</v>
      </c>
      <c r="AN90" s="46">
        <f>VLOOKUP($A90,environment93!$A$2:$AS$333,AN$2)</f>
        <v>0</v>
      </c>
      <c r="AO90" s="46">
        <f>VLOOKUP($A90,environment93!$A$2:$AS$333,AO$2)</f>
        <v>19.39</v>
      </c>
      <c r="AP90" s="46">
        <f>VLOOKUP($A90,environment93!$A$2:$AS$333,AP$2)</f>
        <v>0</v>
      </c>
      <c r="AQ90" s="46">
        <f>VLOOKUP($A90,environment93!$A$2:$AS$333,AQ$2)</f>
        <v>40.31</v>
      </c>
      <c r="AR90" s="46">
        <f>VLOOKUP($A90,environment93!$A$2:$AS$333,AR$2)</f>
        <v>0</v>
      </c>
      <c r="AS90" s="46">
        <f>VLOOKUP($A90,environment93!$A$2:$AS$333,AS$2)</f>
        <v>0</v>
      </c>
      <c r="AT90" s="46">
        <f>VLOOKUP($A90,environment93!$A$2:$AS$333,AT$2)</f>
        <v>40.31</v>
      </c>
      <c r="AU90" s="46">
        <f>VLOOKUP($A90,environment93!$A$2:$AS$333,AU$2)</f>
        <v>0</v>
      </c>
      <c r="AV90" s="46">
        <f>VLOOKUP($A90,environment93!$A$2:$AS$333,AV$2)</f>
        <v>0</v>
      </c>
      <c r="AW90" s="46">
        <f>VLOOKUP($A90,environment93!$A$2:$AS$333,AW$2)</f>
        <v>450</v>
      </c>
      <c r="AX90" s="46">
        <f>VLOOKUP($A90,environment93!$A$2:$AS$333,AX$2)</f>
        <v>400</v>
      </c>
      <c r="AY90" s="46">
        <f>VLOOKUP($A90,environment93!$A$2:$AS$333,AY$2)</f>
        <v>25</v>
      </c>
      <c r="AZ90" s="46">
        <f>VLOOKUP($A90,environment93!$A$2:$AS$333,AZ$2)</f>
        <v>0</v>
      </c>
      <c r="BA90" s="46">
        <f>VLOOKUP($A90,environment93!$A$2:$AS$333,BA$2)</f>
        <v>875</v>
      </c>
      <c r="BB90" s="46">
        <f>VLOOKUP($A90,environment93!$A$2:$AS$333,BB$2)</f>
        <v>0.5</v>
      </c>
      <c r="BC90" s="46">
        <f>VLOOKUP($A90,environment93!$A$2:$AS$333,BC$2)</f>
        <v>13.3</v>
      </c>
      <c r="BD90" s="46">
        <f>VLOOKUP($A90,environment93!$A$2:$AS$333,BD$2)</f>
        <v>0.95</v>
      </c>
      <c r="BE90" s="46">
        <f>VLOOKUP($A90,environment93!$A$2:$AS$333,BE$2)</f>
        <v>0</v>
      </c>
      <c r="BF90" s="46">
        <f>VLOOKUP($A90,environment93!$A$2:$AS$333,BF$2)</f>
        <v>14.75</v>
      </c>
      <c r="BG90" s="46">
        <f>VLOOKUP($A90,environment93!$A$2:$AS$333,BG$2)</f>
        <v>9</v>
      </c>
      <c r="BH90" s="46">
        <f>VLOOKUP($A90,environment93!$A$2:$AS$333,BH$2)</f>
        <v>0</v>
      </c>
      <c r="BI90" s="46">
        <f>VLOOKUP($A90,environment93!$A$2:$AS$333,BI$2)</f>
        <v>3</v>
      </c>
    </row>
    <row r="91" spans="1:61" x14ac:dyDescent="0.2">
      <c r="A91" s="40" t="s">
        <v>767</v>
      </c>
      <c r="B91" s="40" t="s">
        <v>194</v>
      </c>
      <c r="C91" s="40">
        <v>6</v>
      </c>
      <c r="D91" s="40">
        <v>3</v>
      </c>
      <c r="E91" s="40">
        <v>2</v>
      </c>
      <c r="F91" s="40">
        <v>1</v>
      </c>
      <c r="H91" s="41">
        <f t="shared" si="1"/>
        <v>1</v>
      </c>
      <c r="I91" s="40" t="s">
        <v>767</v>
      </c>
      <c r="J91" s="46">
        <f>VLOOKUP($A91,environment05!$A$2:$M$333,J$2)</f>
        <v>4.5149999999999997</v>
      </c>
      <c r="K91" s="46">
        <f>VLOOKUP($A91,environment05!$A$2:$M$333,K$2)</f>
        <v>5.1718317457543019</v>
      </c>
      <c r="L91" s="46">
        <f>VLOOKUP($A91,environment05!$A$2:$M$333,L$2)</f>
        <v>13.179643323183996</v>
      </c>
      <c r="M91" s="46">
        <f>VLOOKUP($A91,environment05!$A$2:$M$333,M$2)</f>
        <v>2.6421158662151676</v>
      </c>
      <c r="N91" s="46">
        <f>VLOOKUP($A91,environment05!$A$2:$M$333,N$2)</f>
        <v>2.2776292492221342</v>
      </c>
      <c r="O91" s="46">
        <f>VLOOKUP($A91,environment05!$A$2:$M$333,O$2)</f>
        <v>1.5866636457514929</v>
      </c>
      <c r="P91" s="46">
        <f>VLOOKUP($A91,environment05!$A$2:$M$333,P$2)</f>
        <v>0.14514048118132961</v>
      </c>
      <c r="Q91" s="46">
        <f>VLOOKUP($A91,environment05!$A$2:$M$333,Q$2)</f>
        <v>0.31912099480792205</v>
      </c>
      <c r="R91" s="46">
        <f>VLOOKUP($A91,environment05!$A$2:$M$333,R$2)</f>
        <v>10.95</v>
      </c>
      <c r="S91" s="46">
        <f>VLOOKUP($A91,environment05!$A$2:$M$333,S$2)</f>
        <v>1</v>
      </c>
      <c r="T91" s="46">
        <f>VLOOKUP($A91,environment05!$A$2:$M$333,T$2)</f>
        <v>1</v>
      </c>
      <c r="U91" s="46">
        <f>VLOOKUP($A91,environment93!$A$2:$AS$333,U$2)</f>
        <v>4</v>
      </c>
      <c r="V91" s="46">
        <f>VLOOKUP($A91,environment93!$A$2:$AS$333,V$2)</f>
        <v>26</v>
      </c>
      <c r="W91" s="46">
        <f>VLOOKUP($A91,environment93!$A$2:$AS$333,W$2)</f>
        <v>13</v>
      </c>
      <c r="X91" s="46">
        <f>VLOOKUP($A91,environment93!$A$2:$AS$333,X$2)</f>
        <v>3</v>
      </c>
      <c r="Y91" s="46">
        <f>VLOOKUP($A91,environment93!$A$2:$AS$333,Y$2)</f>
        <v>10</v>
      </c>
      <c r="Z91" s="46">
        <f>VLOOKUP($A91,environment93!$A$2:$AS$333,Z$2)</f>
        <v>16</v>
      </c>
      <c r="AA91" s="46">
        <f>VLOOKUP($A91,environment93!$A$2:$AS$333,AA$2)</f>
        <v>0</v>
      </c>
      <c r="AB91" s="46">
        <f>VLOOKUP($A91,environment93!$A$2:$AS$333,AB$2)</f>
        <v>0</v>
      </c>
      <c r="AC91" s="46">
        <f>VLOOKUP($A91,environment93!$A$2:$AS$333,AC$2)</f>
        <v>0</v>
      </c>
      <c r="AD91" s="46">
        <f>VLOOKUP($A91,environment93!$A$2:$AS$333,AD$2)</f>
        <v>0</v>
      </c>
      <c r="AE91" s="46">
        <f>VLOOKUP($A91,environment93!$A$2:$AS$333,AE$2)</f>
        <v>7</v>
      </c>
      <c r="AF91" s="46" t="str">
        <f>VLOOKUP($A91,environment93!$A$2:$AS$333,AF$2)</f>
        <v>road</v>
      </c>
      <c r="AG91" s="46">
        <f>VLOOKUP($A91,environment93!$A$2:$AS$333,AG$2)</f>
        <v>6.63</v>
      </c>
      <c r="AH91" s="46">
        <f>VLOOKUP($A91,environment93!$A$2:$AS$333,AH$2)</f>
        <v>78.680000000000007</v>
      </c>
      <c r="AI91" s="46">
        <f>VLOOKUP($A91,environment93!$A$2:$AS$333,AI$2)</f>
        <v>15</v>
      </c>
      <c r="AJ91" s="46" t="str">
        <f>VLOOKUP($A91,environment93!$A$2:$AS$333,AJ$2)</f>
        <v>43S</v>
      </c>
      <c r="AK91" s="46">
        <f>VLOOKUP($A91,environment93!$A$2:$AS$333,AK$2)</f>
        <v>5</v>
      </c>
      <c r="AL91" s="46" t="str">
        <f>VLOOKUP($A91,environment93!$A$2:$AS$333,AL$2)</f>
        <v>S</v>
      </c>
      <c r="AM91" s="46">
        <f>VLOOKUP($A91,environment93!$A$2:$AS$333,AM$2)</f>
        <v>35.71</v>
      </c>
      <c r="AN91" s="46">
        <f>VLOOKUP($A91,environment93!$A$2:$AS$333,AN$2)</f>
        <v>63.04</v>
      </c>
      <c r="AO91" s="46">
        <f>VLOOKUP($A91,environment93!$A$2:$AS$333,AO$2)</f>
        <v>36.96</v>
      </c>
      <c r="AP91" s="46">
        <f>VLOOKUP($A91,environment93!$A$2:$AS$333,AP$2)</f>
        <v>0</v>
      </c>
      <c r="AQ91" s="46">
        <f>VLOOKUP($A91,environment93!$A$2:$AS$333,AQ$2)</f>
        <v>0</v>
      </c>
      <c r="AR91" s="46">
        <f>VLOOKUP($A91,environment93!$A$2:$AS$333,AR$2)</f>
        <v>0</v>
      </c>
      <c r="AS91" s="46">
        <f>VLOOKUP($A91,environment93!$A$2:$AS$333,AS$2)</f>
        <v>0</v>
      </c>
      <c r="AT91" s="46">
        <f>VLOOKUP($A91,environment93!$A$2:$AS$333,AT$2)</f>
        <v>0</v>
      </c>
      <c r="AU91" s="46">
        <f>VLOOKUP($A91,environment93!$A$2:$AS$333,AU$2)</f>
        <v>0</v>
      </c>
      <c r="AV91" s="46">
        <f>VLOOKUP($A91,environment93!$A$2:$AS$333,AV$2)</f>
        <v>0</v>
      </c>
      <c r="AW91" s="46">
        <f>VLOOKUP($A91,environment93!$A$2:$AS$333,AW$2)</f>
        <v>2300</v>
      </c>
      <c r="AX91" s="46">
        <f>VLOOKUP($A91,environment93!$A$2:$AS$333,AX$2)</f>
        <v>0</v>
      </c>
      <c r="AY91" s="46">
        <f>VLOOKUP($A91,environment93!$A$2:$AS$333,AY$2)</f>
        <v>0</v>
      </c>
      <c r="AZ91" s="46">
        <f>VLOOKUP($A91,environment93!$A$2:$AS$333,AZ$2)</f>
        <v>0</v>
      </c>
      <c r="BA91" s="46">
        <f>VLOOKUP($A91,environment93!$A$2:$AS$333,BA$2)</f>
        <v>2300</v>
      </c>
      <c r="BB91" s="46">
        <f>VLOOKUP($A91,environment93!$A$2:$AS$333,BB$2)</f>
        <v>1.85</v>
      </c>
      <c r="BC91" s="46">
        <f>VLOOKUP($A91,environment93!$A$2:$AS$333,BC$2)</f>
        <v>0</v>
      </c>
      <c r="BD91" s="46">
        <f>VLOOKUP($A91,environment93!$A$2:$AS$333,BD$2)</f>
        <v>0</v>
      </c>
      <c r="BE91" s="46">
        <f>VLOOKUP($A91,environment93!$A$2:$AS$333,BE$2)</f>
        <v>0</v>
      </c>
      <c r="BF91" s="46">
        <f>VLOOKUP($A91,environment93!$A$2:$AS$333,BF$2)</f>
        <v>1.85</v>
      </c>
      <c r="BG91" s="46">
        <f>VLOOKUP($A91,environment93!$A$2:$AS$333,BG$2)</f>
        <v>0</v>
      </c>
      <c r="BH91" s="46">
        <f>VLOOKUP($A91,environment93!$A$2:$AS$333,BH$2)</f>
        <v>0</v>
      </c>
      <c r="BI91" s="46">
        <f>VLOOKUP($A91,environment93!$A$2:$AS$333,BI$2)</f>
        <v>1</v>
      </c>
    </row>
    <row r="92" spans="1:61" x14ac:dyDescent="0.2">
      <c r="A92" s="40" t="s">
        <v>768</v>
      </c>
      <c r="B92" s="40" t="s">
        <v>197</v>
      </c>
      <c r="C92" s="40">
        <v>7</v>
      </c>
      <c r="D92" s="40">
        <v>3</v>
      </c>
      <c r="E92" s="40">
        <v>2</v>
      </c>
      <c r="F92" s="40">
        <v>2</v>
      </c>
      <c r="H92" s="41">
        <f t="shared" si="1"/>
        <v>1</v>
      </c>
      <c r="I92" s="40" t="s">
        <v>768</v>
      </c>
      <c r="J92" s="46">
        <f>VLOOKUP($A92,environment05!$A$2:$M$333,J$2)</f>
        <v>4.91</v>
      </c>
      <c r="K92" s="46">
        <f>VLOOKUP($A92,environment05!$A$2:$M$333,K$2)</f>
        <v>7.7329452541681523</v>
      </c>
      <c r="L92" s="46">
        <f>VLOOKUP($A92,environment05!$A$2:$M$333,L$2)</f>
        <v>15.745976511526754</v>
      </c>
      <c r="M92" s="46">
        <f>VLOOKUP($A92,environment05!$A$2:$M$333,M$2)</f>
        <v>2.9241307056928134</v>
      </c>
      <c r="N92" s="46">
        <f>VLOOKUP($A92,environment05!$A$2:$M$333,N$2)</f>
        <v>2.317124793129604</v>
      </c>
      <c r="O92" s="46">
        <f>VLOOKUP($A92,environment05!$A$2:$M$333,O$2)</f>
        <v>1.600299486370695</v>
      </c>
      <c r="P92" s="46">
        <f>VLOOKUP($A92,environment05!$A$2:$M$333,P$2)</f>
        <v>0.1402931679812861</v>
      </c>
      <c r="Q92" s="46">
        <f>VLOOKUP($A92,environment05!$A$2:$M$333,Q$2)</f>
        <v>0.41417883596555843</v>
      </c>
      <c r="R92" s="46">
        <f>VLOOKUP($A92,environment05!$A$2:$M$333,R$2)</f>
        <v>21.65</v>
      </c>
      <c r="S92" s="46">
        <f>VLOOKUP($A92,environment05!$A$2:$M$333,S$2)</f>
        <v>6</v>
      </c>
      <c r="T92" s="46">
        <f>VLOOKUP($A92,environment05!$A$2:$M$333,T$2)</f>
        <v>0.5</v>
      </c>
      <c r="U92" s="46">
        <f>VLOOKUP($A92,environment93!$A$2:$AS$333,U$2)</f>
        <v>3</v>
      </c>
      <c r="V92" s="46">
        <f>VLOOKUP($A92,environment93!$A$2:$AS$333,V$2)</f>
        <v>31</v>
      </c>
      <c r="W92" s="46">
        <f>VLOOKUP($A92,environment93!$A$2:$AS$333,W$2)</f>
        <v>19</v>
      </c>
      <c r="X92" s="46">
        <f>VLOOKUP($A92,environment93!$A$2:$AS$333,X$2)</f>
        <v>1</v>
      </c>
      <c r="Y92" s="46">
        <f>VLOOKUP($A92,environment93!$A$2:$AS$333,Y$2)</f>
        <v>11</v>
      </c>
      <c r="Z92" s="46">
        <f>VLOOKUP($A92,environment93!$A$2:$AS$333,Z$2)</f>
        <v>13</v>
      </c>
      <c r="AA92" s="46">
        <f>VLOOKUP($A92,environment93!$A$2:$AS$333,AA$2)</f>
        <v>3</v>
      </c>
      <c r="AB92" s="46">
        <f>VLOOKUP($A92,environment93!$A$2:$AS$333,AB$2)</f>
        <v>0</v>
      </c>
      <c r="AC92" s="46">
        <f>VLOOKUP($A92,environment93!$A$2:$AS$333,AC$2)</f>
        <v>0</v>
      </c>
      <c r="AD92" s="46">
        <f>VLOOKUP($A92,environment93!$A$2:$AS$333,AD$2)</f>
        <v>0</v>
      </c>
      <c r="AE92" s="46">
        <f>VLOOKUP($A92,environment93!$A$2:$AS$333,AE$2)</f>
        <v>46</v>
      </c>
      <c r="AF92" s="46" t="str">
        <f>VLOOKUP($A92,environment93!$A$2:$AS$333,AF$2)</f>
        <v>road</v>
      </c>
      <c r="AG92" s="46">
        <f>VLOOKUP($A92,environment93!$A$2:$AS$333,AG$2)</f>
        <v>0</v>
      </c>
      <c r="AH92" s="46">
        <f>VLOOKUP($A92,environment93!$A$2:$AS$333,AH$2)</f>
        <v>117.03</v>
      </c>
      <c r="AI92" s="46">
        <f>VLOOKUP($A92,environment93!$A$2:$AS$333,AI$2)</f>
        <v>15</v>
      </c>
      <c r="AJ92" s="46" t="str">
        <f>VLOOKUP($A92,environment93!$A$2:$AS$333,AJ$2)</f>
        <v>33KS</v>
      </c>
      <c r="AK92" s="46">
        <f>VLOOKUP($A92,environment93!$A$2:$AS$333,AK$2)</f>
        <v>5</v>
      </c>
      <c r="AL92" s="46" t="str">
        <f>VLOOKUP($A92,environment93!$A$2:$AS$333,AL$2)</f>
        <v>KS</v>
      </c>
      <c r="AM92" s="46">
        <f>VLOOKUP($A92,environment93!$A$2:$AS$333,AM$2)</f>
        <v>76.069999999999993</v>
      </c>
      <c r="AN92" s="46">
        <f>VLOOKUP($A92,environment93!$A$2:$AS$333,AN$2)</f>
        <v>23.12</v>
      </c>
      <c r="AO92" s="46">
        <f>VLOOKUP($A92,environment93!$A$2:$AS$333,AO$2)</f>
        <v>36.19</v>
      </c>
      <c r="AP92" s="46">
        <f>VLOOKUP($A92,environment93!$A$2:$AS$333,AP$2)</f>
        <v>0</v>
      </c>
      <c r="AQ92" s="46">
        <f>VLOOKUP($A92,environment93!$A$2:$AS$333,AQ$2)</f>
        <v>0</v>
      </c>
      <c r="AR92" s="46">
        <f>VLOOKUP($A92,environment93!$A$2:$AS$333,AR$2)</f>
        <v>0.77</v>
      </c>
      <c r="AS92" s="46">
        <f>VLOOKUP($A92,environment93!$A$2:$AS$333,AS$2)</f>
        <v>0</v>
      </c>
      <c r="AT92" s="46">
        <f>VLOOKUP($A92,environment93!$A$2:$AS$333,AT$2)</f>
        <v>13.74</v>
      </c>
      <c r="AU92" s="46">
        <f>VLOOKUP($A92,environment93!$A$2:$AS$333,AU$2)</f>
        <v>0</v>
      </c>
      <c r="AV92" s="46">
        <f>VLOOKUP($A92,environment93!$A$2:$AS$333,AV$2)</f>
        <v>26.19</v>
      </c>
      <c r="AW92" s="46">
        <f>VLOOKUP($A92,environment93!$A$2:$AS$333,AW$2)</f>
        <v>50</v>
      </c>
      <c r="AX92" s="46">
        <f>VLOOKUP($A92,environment93!$A$2:$AS$333,AX$2)</f>
        <v>0</v>
      </c>
      <c r="AY92" s="46">
        <f>VLOOKUP($A92,environment93!$A$2:$AS$333,AY$2)</f>
        <v>225</v>
      </c>
      <c r="AZ92" s="46">
        <f>VLOOKUP($A92,environment93!$A$2:$AS$333,AZ$2)</f>
        <v>0</v>
      </c>
      <c r="BA92" s="46">
        <f>VLOOKUP($A92,environment93!$A$2:$AS$333,BA$2)</f>
        <v>275</v>
      </c>
      <c r="BB92" s="46">
        <f>VLOOKUP($A92,environment93!$A$2:$AS$333,BB$2)</f>
        <v>0.09</v>
      </c>
      <c r="BC92" s="46">
        <f>VLOOKUP($A92,environment93!$A$2:$AS$333,BC$2)</f>
        <v>0</v>
      </c>
      <c r="BD92" s="46">
        <f>VLOOKUP($A92,environment93!$A$2:$AS$333,BD$2)</f>
        <v>12.57</v>
      </c>
      <c r="BE92" s="46">
        <f>VLOOKUP($A92,environment93!$A$2:$AS$333,BE$2)</f>
        <v>0</v>
      </c>
      <c r="BF92" s="46">
        <f>VLOOKUP($A92,environment93!$A$2:$AS$333,BF$2)</f>
        <v>12.66</v>
      </c>
      <c r="BG92" s="46">
        <f>VLOOKUP($A92,environment93!$A$2:$AS$333,BG$2)</f>
        <v>8</v>
      </c>
      <c r="BH92" s="46">
        <f>VLOOKUP($A92,environment93!$A$2:$AS$333,BH$2)</f>
        <v>0</v>
      </c>
      <c r="BI92" s="46">
        <f>VLOOKUP($A92,environment93!$A$2:$AS$333,BI$2)</f>
        <v>2.2999999999999998</v>
      </c>
    </row>
    <row r="93" spans="1:61" x14ac:dyDescent="0.2">
      <c r="A93" s="40" t="s">
        <v>769</v>
      </c>
      <c r="B93" s="40" t="s">
        <v>199</v>
      </c>
      <c r="C93" s="40">
        <v>7</v>
      </c>
      <c r="D93" s="40">
        <v>3</v>
      </c>
      <c r="E93" s="40">
        <v>2</v>
      </c>
      <c r="F93" s="40">
        <v>2</v>
      </c>
      <c r="H93" s="41">
        <f t="shared" si="1"/>
        <v>1</v>
      </c>
      <c r="I93" s="40" t="s">
        <v>769</v>
      </c>
      <c r="J93" s="46">
        <f>VLOOKUP($A93,environment05!$A$2:$M$333,J$2)</f>
        <v>3.0649999999999999</v>
      </c>
      <c r="K93" s="46">
        <f>VLOOKUP($A93,environment05!$A$2:$M$333,K$2)</f>
        <v>19.491609444367576</v>
      </c>
      <c r="L93" s="46">
        <f>VLOOKUP($A93,environment05!$A$2:$M$333,L$2)</f>
        <v>32.231404958677686</v>
      </c>
      <c r="M93" s="46">
        <f>VLOOKUP($A93,environment05!$A$2:$M$333,M$2)</f>
        <v>1.6719532300400404</v>
      </c>
      <c r="N93" s="46">
        <f>VLOOKUP($A93,environment05!$A$2:$M$333,N$2)</f>
        <v>1.9444187553793792</v>
      </c>
      <c r="O93" s="46">
        <f>VLOOKUP($A93,environment05!$A$2:$M$333,O$2)</f>
        <v>0.98693904386156162</v>
      </c>
      <c r="P93" s="46">
        <f>VLOOKUP($A93,environment05!$A$2:$M$333,P$2)</f>
        <v>0.14752000082182182</v>
      </c>
      <c r="Q93" s="46">
        <f>VLOOKUP($A93,environment05!$A$2:$M$333,Q$2)</f>
        <v>0.61538430087287288</v>
      </c>
      <c r="R93" s="46">
        <f>VLOOKUP($A93,environment05!$A$2:$M$333,R$2)</f>
        <v>18.3</v>
      </c>
      <c r="S93" s="46">
        <f>VLOOKUP($A93,environment05!$A$2:$M$333,S$2)</f>
        <v>2</v>
      </c>
      <c r="T93" s="46">
        <f>VLOOKUP($A93,environment05!$A$2:$M$333,T$2)</f>
        <v>3</v>
      </c>
      <c r="U93" s="46">
        <f>VLOOKUP($A93,environment93!$A$2:$AS$333,U$2)</f>
        <v>1</v>
      </c>
      <c r="V93" s="46">
        <f>VLOOKUP($A93,environment93!$A$2:$AS$333,V$2)</f>
        <v>18</v>
      </c>
      <c r="W93" s="46">
        <f>VLOOKUP($A93,environment93!$A$2:$AS$333,W$2)</f>
        <v>6</v>
      </c>
      <c r="X93" s="46">
        <f>VLOOKUP($A93,environment93!$A$2:$AS$333,X$2)</f>
        <v>3</v>
      </c>
      <c r="Y93" s="46">
        <f>VLOOKUP($A93,environment93!$A$2:$AS$333,Y$2)</f>
        <v>9</v>
      </c>
      <c r="Z93" s="46">
        <f>VLOOKUP($A93,environment93!$A$2:$AS$333,Z$2)</f>
        <v>10</v>
      </c>
      <c r="AA93" s="46">
        <f>VLOOKUP($A93,environment93!$A$2:$AS$333,AA$2)</f>
        <v>4</v>
      </c>
      <c r="AB93" s="46">
        <f>VLOOKUP($A93,environment93!$A$2:$AS$333,AB$2)</f>
        <v>0.62</v>
      </c>
      <c r="AC93" s="46">
        <f>VLOOKUP($A93,environment93!$A$2:$AS$333,AC$2)</f>
        <v>474.5</v>
      </c>
      <c r="AD93" s="46">
        <f>VLOOKUP($A93,environment93!$A$2:$AS$333,AD$2)</f>
        <v>1.7</v>
      </c>
      <c r="AE93" s="46">
        <f>VLOOKUP($A93,environment93!$A$2:$AS$333,AE$2)</f>
        <v>4</v>
      </c>
      <c r="AF93" s="46" t="str">
        <f>VLOOKUP($A93,environment93!$A$2:$AS$333,AF$2)</f>
        <v>open</v>
      </c>
      <c r="AG93" s="46">
        <f>VLOOKUP($A93,environment93!$A$2:$AS$333,AG$2)</f>
        <v>13.78</v>
      </c>
      <c r="AH93" s="46">
        <f>VLOOKUP($A93,environment93!$A$2:$AS$333,AH$2)</f>
        <v>127.2</v>
      </c>
      <c r="AI93" s="46">
        <f>VLOOKUP($A93,environment93!$A$2:$AS$333,AI$2)</f>
        <v>17.5</v>
      </c>
      <c r="AJ93" s="46" t="str">
        <f>VLOOKUP($A93,environment93!$A$2:$AS$333,AJ$2)</f>
        <v>44</v>
      </c>
      <c r="AK93" s="46">
        <f>VLOOKUP($A93,environment93!$A$2:$AS$333,AK$2)</f>
        <v>15</v>
      </c>
      <c r="AL93" s="46">
        <f>VLOOKUP($A93,environment93!$A$2:$AS$333,AL$2)</f>
        <v>0</v>
      </c>
      <c r="AM93" s="46">
        <f>VLOOKUP($A93,environment93!$A$2:$AS$333,AM$2)</f>
        <v>38.21</v>
      </c>
      <c r="AN93" s="46">
        <f>VLOOKUP($A93,environment93!$A$2:$AS$333,AN$2)</f>
        <v>71.41</v>
      </c>
      <c r="AO93" s="46">
        <f>VLOOKUP($A93,environment93!$A$2:$AS$333,AO$2)</f>
        <v>26.43</v>
      </c>
      <c r="AP93" s="46">
        <f>VLOOKUP($A93,environment93!$A$2:$AS$333,AP$2)</f>
        <v>0</v>
      </c>
      <c r="AQ93" s="46">
        <f>VLOOKUP($A93,environment93!$A$2:$AS$333,AQ$2)</f>
        <v>0</v>
      </c>
      <c r="AR93" s="46">
        <f>VLOOKUP($A93,environment93!$A$2:$AS$333,AR$2)</f>
        <v>0</v>
      </c>
      <c r="AS93" s="46">
        <f>VLOOKUP($A93,environment93!$A$2:$AS$333,AS$2)</f>
        <v>0</v>
      </c>
      <c r="AT93" s="46">
        <f>VLOOKUP($A93,environment93!$A$2:$AS$333,AT$2)</f>
        <v>2.16</v>
      </c>
      <c r="AU93" s="46">
        <f>VLOOKUP($A93,environment93!$A$2:$AS$333,AU$2)</f>
        <v>0</v>
      </c>
      <c r="AV93" s="46">
        <f>VLOOKUP($A93,environment93!$A$2:$AS$333,AV$2)</f>
        <v>0</v>
      </c>
      <c r="AW93" s="46">
        <f>VLOOKUP($A93,environment93!$A$2:$AS$333,AW$2)</f>
        <v>0</v>
      </c>
      <c r="AX93" s="46">
        <f>VLOOKUP($A93,environment93!$A$2:$AS$333,AX$2)</f>
        <v>0</v>
      </c>
      <c r="AY93" s="46">
        <f>VLOOKUP($A93,environment93!$A$2:$AS$333,AY$2)</f>
        <v>0</v>
      </c>
      <c r="AZ93" s="46">
        <f>VLOOKUP($A93,environment93!$A$2:$AS$333,AZ$2)</f>
        <v>0</v>
      </c>
      <c r="BA93" s="46">
        <f>VLOOKUP($A93,environment93!$A$2:$AS$333,BA$2)</f>
        <v>0</v>
      </c>
      <c r="BB93" s="46">
        <f>VLOOKUP($A93,environment93!$A$2:$AS$333,BB$2)</f>
        <v>0</v>
      </c>
      <c r="BC93" s="46">
        <f>VLOOKUP($A93,environment93!$A$2:$AS$333,BC$2)</f>
        <v>0</v>
      </c>
      <c r="BD93" s="46">
        <f>VLOOKUP($A93,environment93!$A$2:$AS$333,BD$2)</f>
        <v>0</v>
      </c>
      <c r="BE93" s="46">
        <f>VLOOKUP($A93,environment93!$A$2:$AS$333,BE$2)</f>
        <v>0</v>
      </c>
      <c r="BF93" s="46">
        <f>VLOOKUP($A93,environment93!$A$2:$AS$333,BF$2)</f>
        <v>0</v>
      </c>
      <c r="BG93" s="46">
        <f>VLOOKUP($A93,environment93!$A$2:$AS$333,BG$2)</f>
        <v>0</v>
      </c>
      <c r="BH93" s="46">
        <f>VLOOKUP($A93,environment93!$A$2:$AS$333,BH$2)</f>
        <v>0</v>
      </c>
      <c r="BI93" s="46">
        <f>VLOOKUP($A93,environment93!$A$2:$AS$333,BI$2)</f>
        <v>2</v>
      </c>
    </row>
    <row r="94" spans="1:61" x14ac:dyDescent="0.2">
      <c r="A94" s="40" t="s">
        <v>770</v>
      </c>
      <c r="B94" s="40" t="s">
        <v>201</v>
      </c>
      <c r="C94" s="40">
        <v>4</v>
      </c>
      <c r="D94" s="40">
        <v>1</v>
      </c>
      <c r="E94" s="40">
        <v>1</v>
      </c>
      <c r="F94" s="40">
        <v>2</v>
      </c>
      <c r="H94" s="41">
        <f t="shared" si="1"/>
        <v>0</v>
      </c>
      <c r="I94" s="40" t="s">
        <v>770</v>
      </c>
      <c r="J94" s="46">
        <f>VLOOKUP($A94,environment05!$A$2:$M$333,J$2)</f>
        <v>0</v>
      </c>
      <c r="K94" s="46">
        <f>VLOOKUP($A94,environment05!$A$2:$M$333,K$2)</f>
        <v>0</v>
      </c>
      <c r="L94" s="46">
        <f>VLOOKUP($A94,environment05!$A$2:$M$333,L$2)</f>
        <v>0</v>
      </c>
      <c r="M94" s="46">
        <f>VLOOKUP($A94,environment05!$A$2:$M$333,M$2)</f>
        <v>0</v>
      </c>
      <c r="N94" s="46">
        <f>VLOOKUP($A94,environment05!$A$2:$M$333,N$2)</f>
        <v>0</v>
      </c>
      <c r="O94" s="46">
        <f>VLOOKUP($A94,environment05!$A$2:$M$333,O$2)</f>
        <v>0</v>
      </c>
      <c r="P94" s="46">
        <f>VLOOKUP($A94,environment05!$A$2:$M$333,P$2)</f>
        <v>0</v>
      </c>
      <c r="Q94" s="46">
        <f>VLOOKUP($A94,environment05!$A$2:$M$333,Q$2)</f>
        <v>0</v>
      </c>
      <c r="R94" s="46">
        <f>VLOOKUP($A94,environment05!$A$2:$M$333,R$2)</f>
        <v>0</v>
      </c>
      <c r="S94" s="46">
        <f>VLOOKUP($A94,environment05!$A$2:$M$333,S$2)</f>
        <v>0</v>
      </c>
      <c r="T94" s="46">
        <f>VLOOKUP($A94,environment05!$A$2:$M$333,T$2)</f>
        <v>0</v>
      </c>
      <c r="U94" s="46">
        <f>VLOOKUP($A94,environment93!$A$2:$AS$333,U$2)</f>
        <v>7</v>
      </c>
      <c r="V94" s="46">
        <f>VLOOKUP($A94,environment93!$A$2:$AS$333,V$2)</f>
        <v>33</v>
      </c>
      <c r="W94" s="46">
        <f>VLOOKUP($A94,environment93!$A$2:$AS$333,W$2)</f>
        <v>14</v>
      </c>
      <c r="X94" s="46">
        <f>VLOOKUP($A94,environment93!$A$2:$AS$333,X$2)</f>
        <v>5</v>
      </c>
      <c r="Y94" s="46">
        <f>VLOOKUP($A94,environment93!$A$2:$AS$333,Y$2)</f>
        <v>14</v>
      </c>
      <c r="Z94" s="46">
        <f>VLOOKUP($A94,environment93!$A$2:$AS$333,Z$2)</f>
        <v>10</v>
      </c>
      <c r="AA94" s="46">
        <f>VLOOKUP($A94,environment93!$A$2:$AS$333,AA$2)</f>
        <v>0</v>
      </c>
      <c r="AB94" s="46">
        <f>VLOOKUP($A94,environment93!$A$2:$AS$333,AB$2)</f>
        <v>0.32</v>
      </c>
      <c r="AC94" s="46">
        <f>VLOOKUP($A94,environment93!$A$2:$AS$333,AC$2)</f>
        <v>276.89999999999998</v>
      </c>
      <c r="AD94" s="46">
        <f>VLOOKUP($A94,environment93!$A$2:$AS$333,AD$2)</f>
        <v>1.4</v>
      </c>
      <c r="AE94" s="46">
        <f>VLOOKUP($A94,environment93!$A$2:$AS$333,AE$2)</f>
        <v>73</v>
      </c>
      <c r="AF94" s="46" t="str">
        <f>VLOOKUP($A94,environment93!$A$2:$AS$333,AF$2)</f>
        <v>fagu.old</v>
      </c>
      <c r="AG94" s="46">
        <f>VLOOKUP($A94,environment93!$A$2:$AS$333,AG$2)</f>
        <v>6.43</v>
      </c>
      <c r="AH94" s="46">
        <f>VLOOKUP($A94,environment93!$A$2:$AS$333,AH$2)</f>
        <v>307.2</v>
      </c>
      <c r="AI94" s="46">
        <f>VLOOKUP($A94,environment93!$A$2:$AS$333,AI$2)</f>
        <v>17.5</v>
      </c>
      <c r="AJ94" s="46" t="str">
        <f>VLOOKUP($A94,environment93!$A$2:$AS$333,AJ$2)</f>
        <v>44</v>
      </c>
      <c r="AK94" s="46">
        <f>VLOOKUP($A94,environment93!$A$2:$AS$333,AK$2)</f>
        <v>15</v>
      </c>
      <c r="AL94" s="46">
        <f>VLOOKUP($A94,environment93!$A$2:$AS$333,AL$2)</f>
        <v>0</v>
      </c>
      <c r="AM94" s="46">
        <f>VLOOKUP($A94,environment93!$A$2:$AS$333,AM$2)</f>
        <v>73.930000000000007</v>
      </c>
      <c r="AN94" s="46">
        <f>VLOOKUP($A94,environment93!$A$2:$AS$333,AN$2)</f>
        <v>3.45</v>
      </c>
      <c r="AO94" s="46">
        <f>VLOOKUP($A94,environment93!$A$2:$AS$333,AO$2)</f>
        <v>19.600000000000001</v>
      </c>
      <c r="AP94" s="46">
        <f>VLOOKUP($A94,environment93!$A$2:$AS$333,AP$2)</f>
        <v>0</v>
      </c>
      <c r="AQ94" s="46">
        <f>VLOOKUP($A94,environment93!$A$2:$AS$333,AQ$2)</f>
        <v>32.53</v>
      </c>
      <c r="AR94" s="46">
        <f>VLOOKUP($A94,environment93!$A$2:$AS$333,AR$2)</f>
        <v>0</v>
      </c>
      <c r="AS94" s="46">
        <f>VLOOKUP($A94,environment93!$A$2:$AS$333,AS$2)</f>
        <v>0</v>
      </c>
      <c r="AT94" s="46">
        <f>VLOOKUP($A94,environment93!$A$2:$AS$333,AT$2)</f>
        <v>44.42</v>
      </c>
      <c r="AU94" s="46">
        <f>VLOOKUP($A94,environment93!$A$2:$AS$333,AU$2)</f>
        <v>0</v>
      </c>
      <c r="AV94" s="46">
        <f>VLOOKUP($A94,environment93!$A$2:$AS$333,AV$2)</f>
        <v>0</v>
      </c>
      <c r="AW94" s="46">
        <f>VLOOKUP($A94,environment93!$A$2:$AS$333,AW$2)</f>
        <v>550</v>
      </c>
      <c r="AX94" s="46">
        <f>VLOOKUP($A94,environment93!$A$2:$AS$333,AX$2)</f>
        <v>275</v>
      </c>
      <c r="AY94" s="46">
        <f>VLOOKUP($A94,environment93!$A$2:$AS$333,AY$2)</f>
        <v>50</v>
      </c>
      <c r="AZ94" s="46">
        <f>VLOOKUP($A94,environment93!$A$2:$AS$333,AZ$2)</f>
        <v>0</v>
      </c>
      <c r="BA94" s="46">
        <f>VLOOKUP($A94,environment93!$A$2:$AS$333,BA$2)</f>
        <v>875</v>
      </c>
      <c r="BB94" s="46">
        <f>VLOOKUP($A94,environment93!$A$2:$AS$333,BB$2)</f>
        <v>7.99</v>
      </c>
      <c r="BC94" s="46">
        <f>VLOOKUP($A94,environment93!$A$2:$AS$333,BC$2)</f>
        <v>16.899999999999999</v>
      </c>
      <c r="BD94" s="46">
        <f>VLOOKUP($A94,environment93!$A$2:$AS$333,BD$2)</f>
        <v>0.17</v>
      </c>
      <c r="BE94" s="46">
        <f>VLOOKUP($A94,environment93!$A$2:$AS$333,BE$2)</f>
        <v>0</v>
      </c>
      <c r="BF94" s="46">
        <f>VLOOKUP($A94,environment93!$A$2:$AS$333,BF$2)</f>
        <v>25.07</v>
      </c>
      <c r="BG94" s="46">
        <f>VLOOKUP($A94,environment93!$A$2:$AS$333,BG$2)</f>
        <v>4</v>
      </c>
      <c r="BH94" s="46">
        <f>VLOOKUP($A94,environment93!$A$2:$AS$333,BH$2)</f>
        <v>4</v>
      </c>
      <c r="BI94" s="46">
        <f>VLOOKUP($A94,environment93!$A$2:$AS$333,BI$2)</f>
        <v>2.5</v>
      </c>
    </row>
    <row r="95" spans="1:61" x14ac:dyDescent="0.2">
      <c r="A95" s="40" t="s">
        <v>771</v>
      </c>
      <c r="B95" s="40" t="s">
        <v>203</v>
      </c>
      <c r="C95" s="40">
        <v>6</v>
      </c>
      <c r="D95" s="40">
        <v>3</v>
      </c>
      <c r="E95" s="40">
        <v>2</v>
      </c>
      <c r="F95" s="40">
        <v>1</v>
      </c>
      <c r="H95" s="41">
        <f t="shared" si="1"/>
        <v>1</v>
      </c>
      <c r="I95" s="40" t="s">
        <v>771</v>
      </c>
      <c r="J95" s="46">
        <f>VLOOKUP($A95,environment05!$A$2:$M$333,J$2)</f>
        <v>3.0150000000000001</v>
      </c>
      <c r="K95" s="46">
        <f>VLOOKUP($A95,environment05!$A$2:$M$333,K$2)</f>
        <v>13.868860162898088</v>
      </c>
      <c r="L95" s="46">
        <f>VLOOKUP($A95,environment05!$A$2:$M$333,L$2)</f>
        <v>27.751196172248804</v>
      </c>
      <c r="M95" s="46">
        <f>VLOOKUP($A95,environment05!$A$2:$M$333,M$2)</f>
        <v>1.3464845060201234</v>
      </c>
      <c r="N95" s="46">
        <f>VLOOKUP($A95,environment05!$A$2:$M$333,N$2)</f>
        <v>2.3771455268001596</v>
      </c>
      <c r="O95" s="46">
        <f>VLOOKUP($A95,environment05!$A$2:$M$333,O$2)</f>
        <v>1.327005981552102</v>
      </c>
      <c r="P95" s="46">
        <f>VLOOKUP($A95,environment05!$A$2:$M$333,P$2)</f>
        <v>0.14986236525901572</v>
      </c>
      <c r="Q95" s="46">
        <f>VLOOKUP($A95,environment05!$A$2:$M$333,Q$2)</f>
        <v>0.40730126569336517</v>
      </c>
      <c r="R95" s="46">
        <f>VLOOKUP($A95,environment05!$A$2:$M$333,R$2)</f>
        <v>9.6</v>
      </c>
      <c r="S95" s="46">
        <f>VLOOKUP($A95,environment05!$A$2:$M$333,S$2)</f>
        <v>1</v>
      </c>
      <c r="T95" s="46">
        <f>VLOOKUP($A95,environment05!$A$2:$M$333,T$2)</f>
        <v>1.5</v>
      </c>
      <c r="U95" s="46">
        <f>VLOOKUP($A95,environment93!$A$2:$AS$333,U$2)</f>
        <v>3</v>
      </c>
      <c r="V95" s="46">
        <f>VLOOKUP($A95,environment93!$A$2:$AS$333,V$2)</f>
        <v>12</v>
      </c>
      <c r="W95" s="46">
        <f>VLOOKUP($A95,environment93!$A$2:$AS$333,W$2)</f>
        <v>7</v>
      </c>
      <c r="X95" s="46">
        <f>VLOOKUP($A95,environment93!$A$2:$AS$333,X$2)</f>
        <v>1</v>
      </c>
      <c r="Y95" s="46">
        <f>VLOOKUP($A95,environment93!$A$2:$AS$333,Y$2)</f>
        <v>4</v>
      </c>
      <c r="Z95" s="46">
        <f>VLOOKUP($A95,environment93!$A$2:$AS$333,Z$2)</f>
        <v>26</v>
      </c>
      <c r="AA95" s="46">
        <f>VLOOKUP($A95,environment93!$A$2:$AS$333,AA$2)</f>
        <v>1</v>
      </c>
      <c r="AB95" s="46">
        <f>VLOOKUP($A95,environment93!$A$2:$AS$333,AB$2)</f>
        <v>1.23</v>
      </c>
      <c r="AC95" s="46">
        <f>VLOOKUP($A95,environment93!$A$2:$AS$333,AC$2)</f>
        <v>528.4</v>
      </c>
      <c r="AD95" s="46">
        <f>VLOOKUP($A95,environment93!$A$2:$AS$333,AD$2)</f>
        <v>1.3</v>
      </c>
      <c r="AE95" s="46">
        <f>VLOOKUP($A95,environment93!$A$2:$AS$333,AE$2)</f>
        <v>9</v>
      </c>
      <c r="AF95" s="46" t="str">
        <f>VLOOKUP($A95,environment93!$A$2:$AS$333,AF$2)</f>
        <v>coni.med</v>
      </c>
      <c r="AG95" s="46">
        <f>VLOOKUP($A95,environment93!$A$2:$AS$333,AG$2)</f>
        <v>0</v>
      </c>
      <c r="AH95" s="46">
        <f>VLOOKUP($A95,environment93!$A$2:$AS$333,AH$2)</f>
        <v>-1</v>
      </c>
      <c r="AI95" s="46">
        <f>VLOOKUP($A95,environment93!$A$2:$AS$333,AI$2)</f>
        <v>20</v>
      </c>
      <c r="AJ95" s="46" t="str">
        <f>VLOOKUP($A95,environment93!$A$2:$AS$333,AJ$2)</f>
        <v>44</v>
      </c>
      <c r="AK95" s="46">
        <f>VLOOKUP($A95,environment93!$A$2:$AS$333,AK$2)</f>
        <v>15</v>
      </c>
      <c r="AL95" s="46">
        <f>VLOOKUP($A95,environment93!$A$2:$AS$333,AL$2)</f>
        <v>0</v>
      </c>
      <c r="AM95" s="46">
        <f>VLOOKUP($A95,environment93!$A$2:$AS$333,AM$2)</f>
        <v>50</v>
      </c>
      <c r="AN95" s="46">
        <f>VLOOKUP($A95,environment93!$A$2:$AS$333,AN$2)</f>
        <v>13.81</v>
      </c>
      <c r="AO95" s="46">
        <f>VLOOKUP($A95,environment93!$A$2:$AS$333,AO$2)</f>
        <v>30.79</v>
      </c>
      <c r="AP95" s="46">
        <f>VLOOKUP($A95,environment93!$A$2:$AS$333,AP$2)</f>
        <v>0</v>
      </c>
      <c r="AQ95" s="46">
        <f>VLOOKUP($A95,environment93!$A$2:$AS$333,AQ$2)</f>
        <v>55.4</v>
      </c>
      <c r="AR95" s="46">
        <f>VLOOKUP($A95,environment93!$A$2:$AS$333,AR$2)</f>
        <v>0</v>
      </c>
      <c r="AS95" s="46">
        <f>VLOOKUP($A95,environment93!$A$2:$AS$333,AS$2)</f>
        <v>0</v>
      </c>
      <c r="AT95" s="46">
        <f>VLOOKUP($A95,environment93!$A$2:$AS$333,AT$2)</f>
        <v>0</v>
      </c>
      <c r="AU95" s="46">
        <f>VLOOKUP($A95,environment93!$A$2:$AS$333,AU$2)</f>
        <v>0</v>
      </c>
      <c r="AV95" s="46">
        <f>VLOOKUP($A95,environment93!$A$2:$AS$333,AV$2)</f>
        <v>0</v>
      </c>
      <c r="AW95" s="46">
        <f>VLOOKUP($A95,environment93!$A$2:$AS$333,AW$2)</f>
        <v>2300</v>
      </c>
      <c r="AX95" s="46">
        <f>VLOOKUP($A95,environment93!$A$2:$AS$333,AX$2)</f>
        <v>0</v>
      </c>
      <c r="AY95" s="46">
        <f>VLOOKUP($A95,environment93!$A$2:$AS$333,AY$2)</f>
        <v>0</v>
      </c>
      <c r="AZ95" s="46">
        <f>VLOOKUP($A95,environment93!$A$2:$AS$333,AZ$2)</f>
        <v>0</v>
      </c>
      <c r="BA95" s="46">
        <f>VLOOKUP($A95,environment93!$A$2:$AS$333,BA$2)</f>
        <v>2300</v>
      </c>
      <c r="BB95" s="46">
        <f>VLOOKUP($A95,environment93!$A$2:$AS$333,BB$2)</f>
        <v>1.85</v>
      </c>
      <c r="BC95" s="46">
        <f>VLOOKUP($A95,environment93!$A$2:$AS$333,BC$2)</f>
        <v>0</v>
      </c>
      <c r="BD95" s="46">
        <f>VLOOKUP($A95,environment93!$A$2:$AS$333,BD$2)</f>
        <v>0</v>
      </c>
      <c r="BE95" s="46">
        <f>VLOOKUP($A95,environment93!$A$2:$AS$333,BE$2)</f>
        <v>0</v>
      </c>
      <c r="BF95" s="46">
        <f>VLOOKUP($A95,environment93!$A$2:$AS$333,BF$2)</f>
        <v>1.85</v>
      </c>
      <c r="BG95" s="46">
        <f>VLOOKUP($A95,environment93!$A$2:$AS$333,BG$2)</f>
        <v>0</v>
      </c>
      <c r="BH95" s="46">
        <f>VLOOKUP($A95,environment93!$A$2:$AS$333,BH$2)</f>
        <v>0</v>
      </c>
      <c r="BI95" s="46">
        <f>VLOOKUP($A95,environment93!$A$2:$AS$333,BI$2)</f>
        <v>1</v>
      </c>
    </row>
    <row r="96" spans="1:61" x14ac:dyDescent="0.2">
      <c r="A96" s="40" t="s">
        <v>772</v>
      </c>
      <c r="B96" s="40" t="s">
        <v>205</v>
      </c>
      <c r="C96" s="40">
        <v>7</v>
      </c>
      <c r="D96" s="40">
        <v>3</v>
      </c>
      <c r="E96" s="40">
        <v>2</v>
      </c>
      <c r="F96" s="40">
        <v>2</v>
      </c>
      <c r="H96" s="41">
        <f t="shared" si="1"/>
        <v>1</v>
      </c>
      <c r="I96" s="40" t="s">
        <v>772</v>
      </c>
      <c r="J96" s="46">
        <f>VLOOKUP($A96,environment05!$A$2:$M$333,J$2)</f>
        <v>3.1</v>
      </c>
      <c r="K96" s="46">
        <f>VLOOKUP($A96,environment05!$A$2:$M$333,K$2)</f>
        <v>13.329740247578062</v>
      </c>
      <c r="L96" s="46">
        <f>VLOOKUP($A96,environment05!$A$2:$M$333,L$2)</f>
        <v>27.316224445411052</v>
      </c>
      <c r="M96" s="46">
        <f>VLOOKUP($A96,environment05!$A$2:$M$333,M$2)</f>
        <v>1.652575142590746</v>
      </c>
      <c r="N96" s="46">
        <f>VLOOKUP($A96,environment05!$A$2:$M$333,N$2)</f>
        <v>4.1945359870422818</v>
      </c>
      <c r="O96" s="46">
        <f>VLOOKUP($A96,environment05!$A$2:$M$333,O$2)</f>
        <v>2.4205488687794174</v>
      </c>
      <c r="P96" s="46">
        <f>VLOOKUP($A96,environment05!$A$2:$M$333,P$2)</f>
        <v>0.1968262502134025</v>
      </c>
      <c r="Q96" s="46">
        <f>VLOOKUP($A96,environment05!$A$2:$M$333,Q$2)</f>
        <v>0.40505639820702039</v>
      </c>
      <c r="R96" s="46">
        <f>VLOOKUP($A96,environment05!$A$2:$M$333,R$2)</f>
        <v>13.45</v>
      </c>
      <c r="S96" s="46">
        <f>VLOOKUP($A96,environment05!$A$2:$M$333,S$2)</f>
        <v>4</v>
      </c>
      <c r="T96" s="46">
        <f>VLOOKUP($A96,environment05!$A$2:$M$333,T$2)</f>
        <v>1</v>
      </c>
      <c r="U96" s="46">
        <f>VLOOKUP($A96,environment93!$A$2:$AS$333,U$2)</f>
        <v>3</v>
      </c>
      <c r="V96" s="46">
        <f>VLOOKUP($A96,environment93!$A$2:$AS$333,V$2)</f>
        <v>13</v>
      </c>
      <c r="W96" s="46">
        <f>VLOOKUP($A96,environment93!$A$2:$AS$333,W$2)</f>
        <v>5</v>
      </c>
      <c r="X96" s="46">
        <f>VLOOKUP($A96,environment93!$A$2:$AS$333,X$2)</f>
        <v>0</v>
      </c>
      <c r="Y96" s="46">
        <f>VLOOKUP($A96,environment93!$A$2:$AS$333,Y$2)</f>
        <v>8</v>
      </c>
      <c r="Z96" s="46">
        <f>VLOOKUP($A96,environment93!$A$2:$AS$333,Z$2)</f>
        <v>10</v>
      </c>
      <c r="AA96" s="46">
        <f>VLOOKUP($A96,environment93!$A$2:$AS$333,AA$2)</f>
        <v>0</v>
      </c>
      <c r="AB96" s="46">
        <f>VLOOKUP($A96,environment93!$A$2:$AS$333,AB$2)</f>
        <v>1.23</v>
      </c>
      <c r="AC96" s="46">
        <f>VLOOKUP($A96,environment93!$A$2:$AS$333,AC$2)</f>
        <v>528.4</v>
      </c>
      <c r="AD96" s="46">
        <f>VLOOKUP($A96,environment93!$A$2:$AS$333,AD$2)</f>
        <v>1.3</v>
      </c>
      <c r="AE96" s="46">
        <f>VLOOKUP($A96,environment93!$A$2:$AS$333,AE$2)</f>
        <v>9</v>
      </c>
      <c r="AF96" s="46" t="str">
        <f>VLOOKUP($A96,environment93!$A$2:$AS$333,AF$2)</f>
        <v>coni.med</v>
      </c>
      <c r="AG96" s="46">
        <f>VLOOKUP($A96,environment93!$A$2:$AS$333,AG$2)</f>
        <v>0</v>
      </c>
      <c r="AH96" s="46">
        <f>VLOOKUP($A96,environment93!$A$2:$AS$333,AH$2)</f>
        <v>-1</v>
      </c>
      <c r="AI96" s="46">
        <f>VLOOKUP($A96,environment93!$A$2:$AS$333,AI$2)</f>
        <v>20</v>
      </c>
      <c r="AJ96" s="46" t="str">
        <f>VLOOKUP($A96,environment93!$A$2:$AS$333,AJ$2)</f>
        <v>44SI</v>
      </c>
      <c r="AK96" s="46">
        <f>VLOOKUP($A96,environment93!$A$2:$AS$333,AK$2)</f>
        <v>30</v>
      </c>
      <c r="AL96" s="46" t="str">
        <f>VLOOKUP($A96,environment93!$A$2:$AS$333,AL$2)</f>
        <v>SI</v>
      </c>
      <c r="AM96" s="46">
        <f>VLOOKUP($A96,environment93!$A$2:$AS$333,AM$2)</f>
        <v>38.21</v>
      </c>
      <c r="AN96" s="46">
        <f>VLOOKUP($A96,environment93!$A$2:$AS$333,AN$2)</f>
        <v>0.7</v>
      </c>
      <c r="AO96" s="46">
        <f>VLOOKUP($A96,environment93!$A$2:$AS$333,AO$2)</f>
        <v>0</v>
      </c>
      <c r="AP96" s="46">
        <f>VLOOKUP($A96,environment93!$A$2:$AS$333,AP$2)</f>
        <v>0</v>
      </c>
      <c r="AQ96" s="46">
        <f>VLOOKUP($A96,environment93!$A$2:$AS$333,AQ$2)</f>
        <v>66.77</v>
      </c>
      <c r="AR96" s="46">
        <f>VLOOKUP($A96,environment93!$A$2:$AS$333,AR$2)</f>
        <v>0</v>
      </c>
      <c r="AS96" s="46">
        <f>VLOOKUP($A96,environment93!$A$2:$AS$333,AS$2)</f>
        <v>0</v>
      </c>
      <c r="AT96" s="46">
        <f>VLOOKUP($A96,environment93!$A$2:$AS$333,AT$2)</f>
        <v>32.53</v>
      </c>
      <c r="AU96" s="46">
        <f>VLOOKUP($A96,environment93!$A$2:$AS$333,AU$2)</f>
        <v>0</v>
      </c>
      <c r="AV96" s="46">
        <f>VLOOKUP($A96,environment93!$A$2:$AS$333,AV$2)</f>
        <v>0</v>
      </c>
      <c r="AW96" s="46">
        <f>VLOOKUP($A96,environment93!$A$2:$AS$333,AW$2)</f>
        <v>1100</v>
      </c>
      <c r="AX96" s="46">
        <f>VLOOKUP($A96,environment93!$A$2:$AS$333,AX$2)</f>
        <v>50</v>
      </c>
      <c r="AY96" s="46">
        <f>VLOOKUP($A96,environment93!$A$2:$AS$333,AY$2)</f>
        <v>0</v>
      </c>
      <c r="AZ96" s="46">
        <f>VLOOKUP($A96,environment93!$A$2:$AS$333,AZ$2)</f>
        <v>0</v>
      </c>
      <c r="BA96" s="46">
        <f>VLOOKUP($A96,environment93!$A$2:$AS$333,BA$2)</f>
        <v>1150</v>
      </c>
      <c r="BB96" s="46">
        <f>VLOOKUP($A96,environment93!$A$2:$AS$333,BB$2)</f>
        <v>0.9</v>
      </c>
      <c r="BC96" s="46">
        <f>VLOOKUP($A96,environment93!$A$2:$AS$333,BC$2)</f>
        <v>6.84</v>
      </c>
      <c r="BD96" s="46">
        <f>VLOOKUP($A96,environment93!$A$2:$AS$333,BD$2)</f>
        <v>0</v>
      </c>
      <c r="BE96" s="46">
        <f>VLOOKUP($A96,environment93!$A$2:$AS$333,BE$2)</f>
        <v>0</v>
      </c>
      <c r="BF96" s="46">
        <f>VLOOKUP($A96,environment93!$A$2:$AS$333,BF$2)</f>
        <v>7.74</v>
      </c>
      <c r="BG96" s="46">
        <f>VLOOKUP($A96,environment93!$A$2:$AS$333,BG$2)</f>
        <v>2</v>
      </c>
      <c r="BH96" s="46">
        <f>VLOOKUP($A96,environment93!$A$2:$AS$333,BH$2)</f>
        <v>0</v>
      </c>
      <c r="BI96" s="46">
        <f>VLOOKUP($A96,environment93!$A$2:$AS$333,BI$2)</f>
        <v>2.5</v>
      </c>
    </row>
    <row r="97" spans="1:61" x14ac:dyDescent="0.2">
      <c r="A97" s="40" t="s">
        <v>773</v>
      </c>
      <c r="B97" s="40" t="s">
        <v>207</v>
      </c>
      <c r="C97" s="40">
        <v>7</v>
      </c>
      <c r="D97" s="40">
        <v>3</v>
      </c>
      <c r="E97" s="40">
        <v>2</v>
      </c>
      <c r="F97" s="40">
        <v>2</v>
      </c>
      <c r="H97" s="41">
        <f t="shared" si="1"/>
        <v>1</v>
      </c>
      <c r="I97" s="40" t="s">
        <v>773</v>
      </c>
      <c r="J97" s="46">
        <f>VLOOKUP($A97,environment05!$A$2:$M$333,J$2)</f>
        <v>3.3250000000000002</v>
      </c>
      <c r="K97" s="46">
        <f>VLOOKUP($A97,environment05!$A$2:$M$333,K$2)</f>
        <v>8.7944199860415324</v>
      </c>
      <c r="L97" s="46">
        <f>VLOOKUP($A97,environment05!$A$2:$M$333,L$2)</f>
        <v>16.528925619834713</v>
      </c>
      <c r="M97" s="46">
        <f>VLOOKUP($A97,environment05!$A$2:$M$333,M$2)</f>
        <v>1.5574883679028391</v>
      </c>
      <c r="N97" s="46">
        <f>VLOOKUP($A97,environment05!$A$2:$M$333,N$2)</f>
        <v>2.545771473092763</v>
      </c>
      <c r="O97" s="46">
        <f>VLOOKUP($A97,environment05!$A$2:$M$333,O$2)</f>
        <v>1.6239907285035986</v>
      </c>
      <c r="P97" s="46">
        <f>VLOOKUP($A97,environment05!$A$2:$M$333,P$2)</f>
        <v>0.13929753418232707</v>
      </c>
      <c r="Q97" s="46">
        <f>VLOOKUP($A97,environment05!$A$2:$M$333,Q$2)</f>
        <v>0.2902737935041983</v>
      </c>
      <c r="R97" s="46">
        <f>VLOOKUP($A97,environment05!$A$2:$M$333,R$2)</f>
        <v>6.2</v>
      </c>
      <c r="S97" s="46">
        <f>VLOOKUP($A97,environment05!$A$2:$M$333,S$2)</f>
        <v>2</v>
      </c>
      <c r="T97" s="46">
        <f>VLOOKUP($A97,environment05!$A$2:$M$333,T$2)</f>
        <v>4</v>
      </c>
      <c r="U97" s="46">
        <f>VLOOKUP($A97,environment93!$A$2:$AS$333,U$2)</f>
        <v>3</v>
      </c>
      <c r="V97" s="46">
        <f>VLOOKUP($A97,environment93!$A$2:$AS$333,V$2)</f>
        <v>12</v>
      </c>
      <c r="W97" s="46">
        <f>VLOOKUP($A97,environment93!$A$2:$AS$333,W$2)</f>
        <v>1</v>
      </c>
      <c r="X97" s="46">
        <f>VLOOKUP($A97,environment93!$A$2:$AS$333,X$2)</f>
        <v>1</v>
      </c>
      <c r="Y97" s="46">
        <f>VLOOKUP($A97,environment93!$A$2:$AS$333,Y$2)</f>
        <v>10</v>
      </c>
      <c r="Z97" s="46">
        <f>VLOOKUP($A97,environment93!$A$2:$AS$333,Z$2)</f>
        <v>14</v>
      </c>
      <c r="AA97" s="46">
        <f>VLOOKUP($A97,environment93!$A$2:$AS$333,AA$2)</f>
        <v>1</v>
      </c>
      <c r="AB97" s="46">
        <f>VLOOKUP($A97,environment93!$A$2:$AS$333,AB$2)</f>
        <v>0.88</v>
      </c>
      <c r="AC97" s="46">
        <f>VLOOKUP($A97,environment93!$A$2:$AS$333,AC$2)</f>
        <v>397.5</v>
      </c>
      <c r="AD97" s="46">
        <f>VLOOKUP($A97,environment93!$A$2:$AS$333,AD$2)</f>
        <v>1.2</v>
      </c>
      <c r="AE97" s="46">
        <f>VLOOKUP($A97,environment93!$A$2:$AS$333,AE$2)</f>
        <v>39</v>
      </c>
      <c r="AF97" s="46" t="str">
        <f>VLOOKUP($A97,environment93!$A$2:$AS$333,AF$2)</f>
        <v>fagu.med</v>
      </c>
      <c r="AG97" s="46">
        <f>VLOOKUP($A97,environment93!$A$2:$AS$333,AG$2)</f>
        <v>37.840000000000003</v>
      </c>
      <c r="AH97" s="46">
        <f>VLOOKUP($A97,environment93!$A$2:$AS$333,AH$2)</f>
        <v>208.31</v>
      </c>
      <c r="AI97" s="46">
        <f>VLOOKUP($A97,environment93!$A$2:$AS$333,AI$2)</f>
        <v>17.5</v>
      </c>
      <c r="AJ97" s="46" t="str">
        <f>VLOOKUP($A97,environment93!$A$2:$AS$333,AJ$2)</f>
        <v>44S</v>
      </c>
      <c r="AK97" s="46">
        <f>VLOOKUP($A97,environment93!$A$2:$AS$333,AK$2)</f>
        <v>15</v>
      </c>
      <c r="AL97" s="46" t="str">
        <f>VLOOKUP($A97,environment93!$A$2:$AS$333,AL$2)</f>
        <v>S</v>
      </c>
      <c r="AM97" s="46">
        <f>VLOOKUP($A97,environment93!$A$2:$AS$333,AM$2)</f>
        <v>59.64</v>
      </c>
      <c r="AN97" s="46">
        <f>VLOOKUP($A97,environment93!$A$2:$AS$333,AN$2)</f>
        <v>29.5</v>
      </c>
      <c r="AO97" s="46">
        <f>VLOOKUP($A97,environment93!$A$2:$AS$333,AO$2)</f>
        <v>22.32</v>
      </c>
      <c r="AP97" s="46">
        <f>VLOOKUP($A97,environment93!$A$2:$AS$333,AP$2)</f>
        <v>0</v>
      </c>
      <c r="AQ97" s="46">
        <f>VLOOKUP($A97,environment93!$A$2:$AS$333,AQ$2)</f>
        <v>0</v>
      </c>
      <c r="AR97" s="46">
        <f>VLOOKUP($A97,environment93!$A$2:$AS$333,AR$2)</f>
        <v>0</v>
      </c>
      <c r="AS97" s="46">
        <f>VLOOKUP($A97,environment93!$A$2:$AS$333,AS$2)</f>
        <v>48.19</v>
      </c>
      <c r="AT97" s="46">
        <f>VLOOKUP($A97,environment93!$A$2:$AS$333,AT$2)</f>
        <v>0</v>
      </c>
      <c r="AU97" s="46">
        <f>VLOOKUP($A97,environment93!$A$2:$AS$333,AU$2)</f>
        <v>0</v>
      </c>
      <c r="AV97" s="46">
        <f>VLOOKUP($A97,environment93!$A$2:$AS$333,AV$2)</f>
        <v>0</v>
      </c>
      <c r="AW97" s="46">
        <f>VLOOKUP($A97,environment93!$A$2:$AS$333,AW$2)</f>
        <v>100</v>
      </c>
      <c r="AX97" s="46">
        <f>VLOOKUP($A97,environment93!$A$2:$AS$333,AX$2)</f>
        <v>425</v>
      </c>
      <c r="AY97" s="46">
        <f>VLOOKUP($A97,environment93!$A$2:$AS$333,AY$2)</f>
        <v>0</v>
      </c>
      <c r="AZ97" s="46">
        <f>VLOOKUP($A97,environment93!$A$2:$AS$333,AZ$2)</f>
        <v>0</v>
      </c>
      <c r="BA97" s="46">
        <f>VLOOKUP($A97,environment93!$A$2:$AS$333,BA$2)</f>
        <v>525</v>
      </c>
      <c r="BB97" s="46">
        <f>VLOOKUP($A97,environment93!$A$2:$AS$333,BB$2)</f>
        <v>5.65</v>
      </c>
      <c r="BC97" s="46">
        <f>VLOOKUP($A97,environment93!$A$2:$AS$333,BC$2)</f>
        <v>8.4600000000000009</v>
      </c>
      <c r="BD97" s="46">
        <f>VLOOKUP($A97,environment93!$A$2:$AS$333,BD$2)</f>
        <v>0</v>
      </c>
      <c r="BE97" s="46">
        <f>VLOOKUP($A97,environment93!$A$2:$AS$333,BE$2)</f>
        <v>0</v>
      </c>
      <c r="BF97" s="46">
        <f>VLOOKUP($A97,environment93!$A$2:$AS$333,BF$2)</f>
        <v>14.11</v>
      </c>
      <c r="BG97" s="46">
        <f>VLOOKUP($A97,environment93!$A$2:$AS$333,BG$2)</f>
        <v>3</v>
      </c>
      <c r="BH97" s="46">
        <f>VLOOKUP($A97,environment93!$A$2:$AS$333,BH$2)</f>
        <v>3</v>
      </c>
      <c r="BI97" s="46">
        <f>VLOOKUP($A97,environment93!$A$2:$AS$333,BI$2)</f>
        <v>2</v>
      </c>
    </row>
    <row r="98" spans="1:61" x14ac:dyDescent="0.2">
      <c r="A98" s="40" t="s">
        <v>774</v>
      </c>
      <c r="B98" s="40" t="s">
        <v>209</v>
      </c>
      <c r="C98" s="40">
        <v>7</v>
      </c>
      <c r="D98" s="40">
        <v>3</v>
      </c>
      <c r="E98" s="40">
        <v>2</v>
      </c>
      <c r="F98" s="40">
        <v>2</v>
      </c>
      <c r="H98" s="41">
        <f t="shared" si="1"/>
        <v>1</v>
      </c>
      <c r="I98" s="40" t="s">
        <v>774</v>
      </c>
      <c r="J98" s="46">
        <f>VLOOKUP($A98,environment05!$A$2:$M$333,J$2)</f>
        <v>3.3650000000000002</v>
      </c>
      <c r="K98" s="46">
        <f>VLOOKUP($A98,environment05!$A$2:$M$333,K$2)</f>
        <v>8.3480436276090586</v>
      </c>
      <c r="L98" s="46">
        <f>VLOOKUP($A98,environment05!$A$2:$M$333,L$2)</f>
        <v>16.180948238364508</v>
      </c>
      <c r="M98" s="46">
        <f>VLOOKUP($A98,environment05!$A$2:$M$333,M$2)</f>
        <v>1.5851220803521406</v>
      </c>
      <c r="N98" s="46">
        <f>VLOOKUP($A98,environment05!$A$2:$M$333,N$2)</f>
        <v>2.9308602866876754</v>
      </c>
      <c r="O98" s="46">
        <f>VLOOKUP($A98,environment05!$A$2:$M$333,O$2)</f>
        <v>1.9145043864265707</v>
      </c>
      <c r="P98" s="46">
        <f>VLOOKUP($A98,environment05!$A$2:$M$333,P$2)</f>
        <v>0.15450649178471387</v>
      </c>
      <c r="Q98" s="46">
        <f>VLOOKUP($A98,environment05!$A$2:$M$333,Q$2)</f>
        <v>0.4503700927719087</v>
      </c>
      <c r="R98" s="46">
        <f>VLOOKUP($A98,environment05!$A$2:$M$333,R$2)</f>
        <v>30.9</v>
      </c>
      <c r="S98" s="46">
        <f>VLOOKUP($A98,environment05!$A$2:$M$333,S$2)</f>
        <v>4</v>
      </c>
      <c r="T98" s="46">
        <f>VLOOKUP($A98,environment05!$A$2:$M$333,T$2)</f>
        <v>0.5</v>
      </c>
      <c r="U98" s="46">
        <f>VLOOKUP($A98,environment93!$A$2:$AS$333,U$2)</f>
        <v>4</v>
      </c>
      <c r="V98" s="46">
        <f>VLOOKUP($A98,environment93!$A$2:$AS$333,V$2)</f>
        <v>14</v>
      </c>
      <c r="W98" s="46">
        <f>VLOOKUP($A98,environment93!$A$2:$AS$333,W$2)</f>
        <v>5</v>
      </c>
      <c r="X98" s="46">
        <f>VLOOKUP($A98,environment93!$A$2:$AS$333,X$2)</f>
        <v>0</v>
      </c>
      <c r="Y98" s="46">
        <f>VLOOKUP($A98,environment93!$A$2:$AS$333,Y$2)</f>
        <v>9</v>
      </c>
      <c r="Z98" s="46">
        <f>VLOOKUP($A98,environment93!$A$2:$AS$333,Z$2)</f>
        <v>11</v>
      </c>
      <c r="AA98" s="46">
        <f>VLOOKUP($A98,environment93!$A$2:$AS$333,AA$2)</f>
        <v>0</v>
      </c>
      <c r="AB98" s="46">
        <f>VLOOKUP($A98,environment93!$A$2:$AS$333,AB$2)</f>
        <v>2.73</v>
      </c>
      <c r="AC98" s="46">
        <f>VLOOKUP($A98,environment93!$A$2:$AS$333,AC$2)</f>
        <v>973.3</v>
      </c>
      <c r="AD98" s="46">
        <f>VLOOKUP($A98,environment93!$A$2:$AS$333,AD$2)</f>
        <v>1.7</v>
      </c>
      <c r="AE98" s="46">
        <f>VLOOKUP($A98,environment93!$A$2:$AS$333,AE$2)</f>
        <v>107</v>
      </c>
      <c r="AF98" s="46" t="str">
        <f>VLOOKUP($A98,environment93!$A$2:$AS$333,AF$2)</f>
        <v>fagu.old</v>
      </c>
      <c r="AG98" s="46">
        <f>VLOOKUP($A98,environment93!$A$2:$AS$333,AG$2)</f>
        <v>20.62</v>
      </c>
      <c r="AH98" s="46">
        <f>VLOOKUP($A98,environment93!$A$2:$AS$333,AH$2)</f>
        <v>14.41</v>
      </c>
      <c r="AI98" s="46">
        <f>VLOOKUP($A98,environment93!$A$2:$AS$333,AI$2)</f>
        <v>22.5</v>
      </c>
      <c r="AJ98" s="46" t="str">
        <f>VLOOKUP($A98,environment93!$A$2:$AS$333,AJ$2)</f>
        <v>43</v>
      </c>
      <c r="AK98" s="46">
        <f>VLOOKUP($A98,environment93!$A$2:$AS$333,AK$2)</f>
        <v>15</v>
      </c>
      <c r="AL98" s="46">
        <f>VLOOKUP($A98,environment93!$A$2:$AS$333,AL$2)</f>
        <v>0</v>
      </c>
      <c r="AM98" s="46">
        <f>VLOOKUP($A98,environment93!$A$2:$AS$333,AM$2)</f>
        <v>71.430000000000007</v>
      </c>
      <c r="AN98" s="46">
        <f>VLOOKUP($A98,environment93!$A$2:$AS$333,AN$2)</f>
        <v>6.59</v>
      </c>
      <c r="AO98" s="46">
        <f>VLOOKUP($A98,environment93!$A$2:$AS$333,AO$2)</f>
        <v>5.0599999999999996</v>
      </c>
      <c r="AP98" s="46">
        <f>VLOOKUP($A98,environment93!$A$2:$AS$333,AP$2)</f>
        <v>0</v>
      </c>
      <c r="AQ98" s="46">
        <f>VLOOKUP($A98,environment93!$A$2:$AS$333,AQ$2)</f>
        <v>0</v>
      </c>
      <c r="AR98" s="46">
        <f>VLOOKUP($A98,environment93!$A$2:$AS$333,AR$2)</f>
        <v>33.090000000000003</v>
      </c>
      <c r="AS98" s="46">
        <f>VLOOKUP($A98,environment93!$A$2:$AS$333,AS$2)</f>
        <v>5.0199999999999996</v>
      </c>
      <c r="AT98" s="46">
        <f>VLOOKUP($A98,environment93!$A$2:$AS$333,AT$2)</f>
        <v>50.24</v>
      </c>
      <c r="AU98" s="46">
        <f>VLOOKUP($A98,environment93!$A$2:$AS$333,AU$2)</f>
        <v>0</v>
      </c>
      <c r="AV98" s="46">
        <f>VLOOKUP($A98,environment93!$A$2:$AS$333,AV$2)</f>
        <v>0</v>
      </c>
      <c r="AW98" s="46">
        <f>VLOOKUP($A98,environment93!$A$2:$AS$333,AW$2)</f>
        <v>225</v>
      </c>
      <c r="AX98" s="46">
        <f>VLOOKUP($A98,environment93!$A$2:$AS$333,AX$2)</f>
        <v>200</v>
      </c>
      <c r="AY98" s="46">
        <f>VLOOKUP($A98,environment93!$A$2:$AS$333,AY$2)</f>
        <v>25</v>
      </c>
      <c r="AZ98" s="46">
        <f>VLOOKUP($A98,environment93!$A$2:$AS$333,AZ$2)</f>
        <v>0</v>
      </c>
      <c r="BA98" s="46">
        <f>VLOOKUP($A98,environment93!$A$2:$AS$333,BA$2)</f>
        <v>450</v>
      </c>
      <c r="BB98" s="46">
        <f>VLOOKUP($A98,environment93!$A$2:$AS$333,BB$2)</f>
        <v>13.09</v>
      </c>
      <c r="BC98" s="46">
        <f>VLOOKUP($A98,environment93!$A$2:$AS$333,BC$2)</f>
        <v>16.690000000000001</v>
      </c>
      <c r="BD98" s="46">
        <f>VLOOKUP($A98,environment93!$A$2:$AS$333,BD$2)</f>
        <v>1.54</v>
      </c>
      <c r="BE98" s="46">
        <f>VLOOKUP($A98,environment93!$A$2:$AS$333,BE$2)</f>
        <v>0</v>
      </c>
      <c r="BF98" s="46">
        <f>VLOOKUP($A98,environment93!$A$2:$AS$333,BF$2)</f>
        <v>31.31</v>
      </c>
      <c r="BG98" s="46">
        <f>VLOOKUP($A98,environment93!$A$2:$AS$333,BG$2)</f>
        <v>5</v>
      </c>
      <c r="BH98" s="46">
        <f>VLOOKUP($A98,environment93!$A$2:$AS$333,BH$2)</f>
        <v>8</v>
      </c>
      <c r="BI98" s="46">
        <f>VLOOKUP($A98,environment93!$A$2:$AS$333,BI$2)</f>
        <v>1.5</v>
      </c>
    </row>
    <row r="99" spans="1:61" x14ac:dyDescent="0.2">
      <c r="A99" s="40" t="s">
        <v>775</v>
      </c>
      <c r="B99" s="40" t="s">
        <v>211</v>
      </c>
      <c r="C99" s="40">
        <v>7</v>
      </c>
      <c r="D99" s="40">
        <v>3</v>
      </c>
      <c r="E99" s="40">
        <v>2</v>
      </c>
      <c r="F99" s="40">
        <v>2</v>
      </c>
      <c r="H99" s="41">
        <f t="shared" si="1"/>
        <v>1</v>
      </c>
      <c r="I99" s="40" t="s">
        <v>775</v>
      </c>
      <c r="J99" s="46">
        <f>VLOOKUP($A99,environment05!$A$2:$M$333,J$2)</f>
        <v>3.8250000000000002</v>
      </c>
      <c r="K99" s="46">
        <f>VLOOKUP($A99,environment05!$A$2:$M$333,K$2)</f>
        <v>7.467963337798313</v>
      </c>
      <c r="L99" s="46">
        <f>VLOOKUP($A99,environment05!$A$2:$M$333,L$2)</f>
        <v>14.006089604175731</v>
      </c>
      <c r="M99" s="46">
        <f>VLOOKUP($A99,environment05!$A$2:$M$333,M$2)</f>
        <v>2.8425200895513592</v>
      </c>
      <c r="N99" s="46">
        <f>VLOOKUP($A99,environment05!$A$2:$M$333,N$2)</f>
        <v>3.1543904290387688</v>
      </c>
      <c r="O99" s="46">
        <f>VLOOKUP($A99,environment05!$A$2:$M$333,O$2)</f>
        <v>2.1940136330205835</v>
      </c>
      <c r="P99" s="46">
        <f>VLOOKUP($A99,environment05!$A$2:$M$333,P$2)</f>
        <v>0.16649183430455639</v>
      </c>
      <c r="Q99" s="46">
        <f>VLOOKUP($A99,environment05!$A$2:$M$333,Q$2)</f>
        <v>0.36540450928157475</v>
      </c>
      <c r="R99" s="46">
        <f>VLOOKUP($A99,environment05!$A$2:$M$333,R$2)</f>
        <v>29.25</v>
      </c>
      <c r="S99" s="46">
        <f>VLOOKUP($A99,environment05!$A$2:$M$333,S$2)</f>
        <v>2</v>
      </c>
      <c r="T99" s="46">
        <f>VLOOKUP($A99,environment05!$A$2:$M$333,T$2)</f>
        <v>2</v>
      </c>
      <c r="U99" s="46">
        <f>VLOOKUP($A99,environment93!$A$2:$AS$333,U$2)</f>
        <v>1</v>
      </c>
      <c r="V99" s="46">
        <f>VLOOKUP($A99,environment93!$A$2:$AS$333,V$2)</f>
        <v>14</v>
      </c>
      <c r="W99" s="46">
        <f>VLOOKUP($A99,environment93!$A$2:$AS$333,W$2)</f>
        <v>6</v>
      </c>
      <c r="X99" s="46">
        <f>VLOOKUP($A99,environment93!$A$2:$AS$333,X$2)</f>
        <v>4</v>
      </c>
      <c r="Y99" s="46">
        <f>VLOOKUP($A99,environment93!$A$2:$AS$333,Y$2)</f>
        <v>4</v>
      </c>
      <c r="Z99" s="46">
        <f>VLOOKUP($A99,environment93!$A$2:$AS$333,Z$2)</f>
        <v>7</v>
      </c>
      <c r="AA99" s="46">
        <f>VLOOKUP($A99,environment93!$A$2:$AS$333,AA$2)</f>
        <v>4</v>
      </c>
      <c r="AB99" s="46">
        <f>VLOOKUP($A99,environment93!$A$2:$AS$333,AB$2)</f>
        <v>0.89</v>
      </c>
      <c r="AC99" s="46">
        <f>VLOOKUP($A99,environment93!$A$2:$AS$333,AC$2)</f>
        <v>416.7</v>
      </c>
      <c r="AD99" s="46">
        <f>VLOOKUP($A99,environment93!$A$2:$AS$333,AD$2)</f>
        <v>1.2</v>
      </c>
      <c r="AE99" s="46">
        <f>VLOOKUP($A99,environment93!$A$2:$AS$333,AE$2)</f>
        <v>7</v>
      </c>
      <c r="AF99" s="46" t="str">
        <f>VLOOKUP($A99,environment93!$A$2:$AS$333,AF$2)</f>
        <v>fagu.med</v>
      </c>
      <c r="AG99" s="46">
        <f>VLOOKUP($A99,environment93!$A$2:$AS$333,AG$2)</f>
        <v>32.119999999999997</v>
      </c>
      <c r="AH99" s="46">
        <f>VLOOKUP($A99,environment93!$A$2:$AS$333,AH$2)</f>
        <v>268.12</v>
      </c>
      <c r="AI99" s="46">
        <f>VLOOKUP($A99,environment93!$A$2:$AS$333,AI$2)</f>
        <v>17.5</v>
      </c>
      <c r="AJ99" s="46" t="str">
        <f>VLOOKUP($A99,environment93!$A$2:$AS$333,AJ$2)</f>
        <v>43</v>
      </c>
      <c r="AK99" s="46">
        <f>VLOOKUP($A99,environment93!$A$2:$AS$333,AK$2)</f>
        <v>15</v>
      </c>
      <c r="AL99" s="46">
        <f>VLOOKUP($A99,environment93!$A$2:$AS$333,AL$2)</f>
        <v>0</v>
      </c>
      <c r="AM99" s="46">
        <f>VLOOKUP($A99,environment93!$A$2:$AS$333,AM$2)</f>
        <v>38.21</v>
      </c>
      <c r="AN99" s="46">
        <f>VLOOKUP($A99,environment93!$A$2:$AS$333,AN$2)</f>
        <v>0.7</v>
      </c>
      <c r="AO99" s="46">
        <f>VLOOKUP($A99,environment93!$A$2:$AS$333,AO$2)</f>
        <v>18.2</v>
      </c>
      <c r="AP99" s="46">
        <f>VLOOKUP($A99,environment93!$A$2:$AS$333,AP$2)</f>
        <v>0</v>
      </c>
      <c r="AQ99" s="46">
        <f>VLOOKUP($A99,environment93!$A$2:$AS$333,AQ$2)</f>
        <v>0</v>
      </c>
      <c r="AR99" s="46">
        <f>VLOOKUP($A99,environment93!$A$2:$AS$333,AR$2)</f>
        <v>0</v>
      </c>
      <c r="AS99" s="46">
        <f>VLOOKUP($A99,environment93!$A$2:$AS$333,AS$2)</f>
        <v>81.099999999999994</v>
      </c>
      <c r="AT99" s="46">
        <f>VLOOKUP($A99,environment93!$A$2:$AS$333,AT$2)</f>
        <v>0</v>
      </c>
      <c r="AU99" s="46">
        <f>VLOOKUP($A99,environment93!$A$2:$AS$333,AU$2)</f>
        <v>0</v>
      </c>
      <c r="AV99" s="46">
        <f>VLOOKUP($A99,environment93!$A$2:$AS$333,AV$2)</f>
        <v>0</v>
      </c>
      <c r="AW99" s="46">
        <f>VLOOKUP($A99,environment93!$A$2:$AS$333,AW$2)</f>
        <v>0</v>
      </c>
      <c r="AX99" s="46">
        <f>VLOOKUP($A99,environment93!$A$2:$AS$333,AX$2)</f>
        <v>950</v>
      </c>
      <c r="AY99" s="46">
        <f>VLOOKUP($A99,environment93!$A$2:$AS$333,AY$2)</f>
        <v>0</v>
      </c>
      <c r="AZ99" s="46">
        <f>VLOOKUP($A99,environment93!$A$2:$AS$333,AZ$2)</f>
        <v>0</v>
      </c>
      <c r="BA99" s="46">
        <f>VLOOKUP($A99,environment93!$A$2:$AS$333,BA$2)</f>
        <v>950</v>
      </c>
      <c r="BB99" s="46">
        <f>VLOOKUP($A99,environment93!$A$2:$AS$333,BB$2)</f>
        <v>0</v>
      </c>
      <c r="BC99" s="46">
        <f>VLOOKUP($A99,environment93!$A$2:$AS$333,BC$2)</f>
        <v>17.2</v>
      </c>
      <c r="BD99" s="46">
        <f>VLOOKUP($A99,environment93!$A$2:$AS$333,BD$2)</f>
        <v>0</v>
      </c>
      <c r="BE99" s="46">
        <f>VLOOKUP($A99,environment93!$A$2:$AS$333,BE$2)</f>
        <v>0</v>
      </c>
      <c r="BF99" s="46">
        <f>VLOOKUP($A99,environment93!$A$2:$AS$333,BF$2)</f>
        <v>17.2</v>
      </c>
      <c r="BG99" s="46">
        <f>VLOOKUP($A99,environment93!$A$2:$AS$333,BG$2)</f>
        <v>10</v>
      </c>
      <c r="BH99" s="46">
        <f>VLOOKUP($A99,environment93!$A$2:$AS$333,BH$2)</f>
        <v>0</v>
      </c>
      <c r="BI99" s="46">
        <f>VLOOKUP($A99,environment93!$A$2:$AS$333,BI$2)</f>
        <v>1</v>
      </c>
    </row>
    <row r="100" spans="1:61" x14ac:dyDescent="0.2">
      <c r="A100" s="40" t="s">
        <v>776</v>
      </c>
      <c r="B100" s="40" t="s">
        <v>213</v>
      </c>
      <c r="C100" s="40">
        <v>7</v>
      </c>
      <c r="D100" s="40">
        <v>3</v>
      </c>
      <c r="E100" s="40">
        <v>2</v>
      </c>
      <c r="F100" s="40">
        <v>2</v>
      </c>
      <c r="H100" s="41">
        <f t="shared" si="1"/>
        <v>1</v>
      </c>
      <c r="I100" s="40" t="s">
        <v>776</v>
      </c>
      <c r="J100" s="46">
        <f>VLOOKUP($A100,environment05!$A$2:$M$333,J$2)</f>
        <v>4.085</v>
      </c>
      <c r="K100" s="46">
        <f>VLOOKUP($A100,environment05!$A$2:$M$333,K$2)</f>
        <v>8.0833009504489617</v>
      </c>
      <c r="L100" s="46">
        <f>VLOOKUP($A100,environment05!$A$2:$M$333,L$2)</f>
        <v>17.964332318399304</v>
      </c>
      <c r="M100" s="46">
        <f>VLOOKUP($A100,environment05!$A$2:$M$333,M$2)</f>
        <v>2.1270055996160755</v>
      </c>
      <c r="N100" s="46">
        <f>VLOOKUP($A100,environment05!$A$2:$M$333,N$2)</f>
        <v>2.73017381905365</v>
      </c>
      <c r="O100" s="46">
        <f>VLOOKUP($A100,environment05!$A$2:$M$333,O$2)</f>
        <v>1.877674694259075</v>
      </c>
      <c r="P100" s="46">
        <f>VLOOKUP($A100,environment05!$A$2:$M$333,P$2)</f>
        <v>0.21158225713502193</v>
      </c>
      <c r="Q100" s="46">
        <f>VLOOKUP($A100,environment05!$A$2:$M$333,Q$2)</f>
        <v>0.36358134342840048</v>
      </c>
      <c r="R100" s="46">
        <f>VLOOKUP($A100,environment05!$A$2:$M$333,R$2)</f>
        <v>17.7</v>
      </c>
      <c r="S100" s="46">
        <f>VLOOKUP($A100,environment05!$A$2:$M$333,S$2)</f>
        <v>17</v>
      </c>
      <c r="T100" s="46">
        <f>VLOOKUP($A100,environment05!$A$2:$M$333,T$2)</f>
        <v>1.5</v>
      </c>
      <c r="U100" s="46">
        <f>VLOOKUP($A100,environment93!$A$2:$AS$333,U$2)</f>
        <v>2</v>
      </c>
      <c r="V100" s="46">
        <f>VLOOKUP($A100,environment93!$A$2:$AS$333,V$2)</f>
        <v>13</v>
      </c>
      <c r="W100" s="46">
        <f>VLOOKUP($A100,environment93!$A$2:$AS$333,W$2)</f>
        <v>10</v>
      </c>
      <c r="X100" s="46">
        <f>VLOOKUP($A100,environment93!$A$2:$AS$333,X$2)</f>
        <v>0</v>
      </c>
      <c r="Y100" s="46">
        <f>VLOOKUP($A100,environment93!$A$2:$AS$333,Y$2)</f>
        <v>3</v>
      </c>
      <c r="Z100" s="46">
        <f>VLOOKUP($A100,environment93!$A$2:$AS$333,Z$2)</f>
        <v>24</v>
      </c>
      <c r="AA100" s="46">
        <f>VLOOKUP($A100,environment93!$A$2:$AS$333,AA$2)</f>
        <v>2</v>
      </c>
      <c r="AB100" s="46">
        <f>VLOOKUP($A100,environment93!$A$2:$AS$333,AB$2)</f>
        <v>1.21</v>
      </c>
      <c r="AC100" s="46">
        <f>VLOOKUP($A100,environment93!$A$2:$AS$333,AC$2)</f>
        <v>515.5</v>
      </c>
      <c r="AD100" s="46">
        <f>VLOOKUP($A100,environment93!$A$2:$AS$333,AD$2)</f>
        <v>1.3</v>
      </c>
      <c r="AE100" s="46">
        <f>VLOOKUP($A100,environment93!$A$2:$AS$333,AE$2)</f>
        <v>109</v>
      </c>
      <c r="AF100" s="46" t="str">
        <f>VLOOKUP($A100,environment93!$A$2:$AS$333,AF$2)</f>
        <v>fagu.old</v>
      </c>
      <c r="AG100" s="46">
        <f>VLOOKUP($A100,environment93!$A$2:$AS$333,AG$2)</f>
        <v>0</v>
      </c>
      <c r="AH100" s="46">
        <f>VLOOKUP($A100,environment93!$A$2:$AS$333,AH$2)</f>
        <v>-1</v>
      </c>
      <c r="AI100" s="46">
        <f>VLOOKUP($A100,environment93!$A$2:$AS$333,AI$2)</f>
        <v>20</v>
      </c>
      <c r="AJ100" s="46" t="str">
        <f>VLOOKUP($A100,environment93!$A$2:$AS$333,AJ$2)</f>
        <v>43</v>
      </c>
      <c r="AK100" s="46">
        <f>VLOOKUP($A100,environment93!$A$2:$AS$333,AK$2)</f>
        <v>15</v>
      </c>
      <c r="AL100" s="46">
        <f>VLOOKUP($A100,environment93!$A$2:$AS$333,AL$2)</f>
        <v>0</v>
      </c>
      <c r="AM100" s="46">
        <f>VLOOKUP($A100,environment93!$A$2:$AS$333,AM$2)</f>
        <v>42.86</v>
      </c>
      <c r="AN100" s="46">
        <f>VLOOKUP($A100,environment93!$A$2:$AS$333,AN$2)</f>
        <v>0</v>
      </c>
      <c r="AO100" s="46">
        <f>VLOOKUP($A100,environment93!$A$2:$AS$333,AO$2)</f>
        <v>56.42</v>
      </c>
      <c r="AP100" s="46">
        <f>VLOOKUP($A100,environment93!$A$2:$AS$333,AP$2)</f>
        <v>0</v>
      </c>
      <c r="AQ100" s="46">
        <f>VLOOKUP($A100,environment93!$A$2:$AS$333,AQ$2)</f>
        <v>0</v>
      </c>
      <c r="AR100" s="46">
        <f>VLOOKUP($A100,environment93!$A$2:$AS$333,AR$2)</f>
        <v>0</v>
      </c>
      <c r="AS100" s="46">
        <f>VLOOKUP($A100,environment93!$A$2:$AS$333,AS$2)</f>
        <v>4.32</v>
      </c>
      <c r="AT100" s="46">
        <f>VLOOKUP($A100,environment93!$A$2:$AS$333,AT$2)</f>
        <v>39.26</v>
      </c>
      <c r="AU100" s="46">
        <f>VLOOKUP($A100,environment93!$A$2:$AS$333,AU$2)</f>
        <v>0</v>
      </c>
      <c r="AV100" s="46">
        <f>VLOOKUP($A100,environment93!$A$2:$AS$333,AV$2)</f>
        <v>0</v>
      </c>
      <c r="AW100" s="46">
        <f>VLOOKUP($A100,environment93!$A$2:$AS$333,AW$2)</f>
        <v>0</v>
      </c>
      <c r="AX100" s="46">
        <f>VLOOKUP($A100,environment93!$A$2:$AS$333,AX$2)</f>
        <v>150</v>
      </c>
      <c r="AY100" s="46">
        <f>VLOOKUP($A100,environment93!$A$2:$AS$333,AY$2)</f>
        <v>0</v>
      </c>
      <c r="AZ100" s="46">
        <f>VLOOKUP($A100,environment93!$A$2:$AS$333,AZ$2)</f>
        <v>0</v>
      </c>
      <c r="BA100" s="46">
        <f>VLOOKUP($A100,environment93!$A$2:$AS$333,BA$2)</f>
        <v>150</v>
      </c>
      <c r="BB100" s="46">
        <f>VLOOKUP($A100,environment93!$A$2:$AS$333,BB$2)</f>
        <v>0</v>
      </c>
      <c r="BC100" s="46">
        <f>VLOOKUP($A100,environment93!$A$2:$AS$333,BC$2)</f>
        <v>35.4</v>
      </c>
      <c r="BD100" s="46">
        <f>VLOOKUP($A100,environment93!$A$2:$AS$333,BD$2)</f>
        <v>0</v>
      </c>
      <c r="BE100" s="46">
        <f>VLOOKUP($A100,environment93!$A$2:$AS$333,BE$2)</f>
        <v>0</v>
      </c>
      <c r="BF100" s="46">
        <f>VLOOKUP($A100,environment93!$A$2:$AS$333,BF$2)</f>
        <v>35.4</v>
      </c>
      <c r="BG100" s="46">
        <f>VLOOKUP($A100,environment93!$A$2:$AS$333,BG$2)</f>
        <v>6</v>
      </c>
      <c r="BH100" s="46">
        <f>VLOOKUP($A100,environment93!$A$2:$AS$333,BH$2)</f>
        <v>0</v>
      </c>
      <c r="BI100" s="46">
        <f>VLOOKUP($A100,environment93!$A$2:$AS$333,BI$2)</f>
        <v>1.3</v>
      </c>
    </row>
    <row r="101" spans="1:61" x14ac:dyDescent="0.2">
      <c r="A101" s="40" t="s">
        <v>777</v>
      </c>
      <c r="B101" s="40" t="s">
        <v>215</v>
      </c>
      <c r="C101" s="40">
        <v>7</v>
      </c>
      <c r="D101" s="40">
        <v>3</v>
      </c>
      <c r="E101" s="40">
        <v>2</v>
      </c>
      <c r="F101" s="40">
        <v>2</v>
      </c>
      <c r="H101" s="41">
        <f t="shared" si="1"/>
        <v>1</v>
      </c>
      <c r="I101" s="40" t="s">
        <v>777</v>
      </c>
      <c r="J101" s="46">
        <f>VLOOKUP($A101,environment05!$A$2:$M$333,J$2)</f>
        <v>3.24</v>
      </c>
      <c r="K101" s="46">
        <f>VLOOKUP($A101,environment05!$A$2:$M$333,K$2)</f>
        <v>15.718327972731409</v>
      </c>
      <c r="L101" s="46">
        <f>VLOOKUP($A101,environment05!$A$2:$M$333,L$2)</f>
        <v>66.985645933014354</v>
      </c>
      <c r="M101" s="46">
        <f>VLOOKUP($A101,environment05!$A$2:$M$333,M$2)</f>
        <v>1.9649094748330671</v>
      </c>
      <c r="N101" s="46">
        <f>VLOOKUP($A101,environment05!$A$2:$M$333,N$2)</f>
        <v>2.4509085299700124</v>
      </c>
      <c r="O101" s="46">
        <f>VLOOKUP($A101,environment05!$A$2:$M$333,O$2)</f>
        <v>1.3344324829338265</v>
      </c>
      <c r="P101" s="46">
        <f>VLOOKUP($A101,environment05!$A$2:$M$333,P$2)</f>
        <v>0.16449000187125151</v>
      </c>
      <c r="Q101" s="46">
        <f>VLOOKUP($A101,environment05!$A$2:$M$333,Q$2)</f>
        <v>0.53584627887744896</v>
      </c>
      <c r="R101" s="46">
        <f>VLOOKUP($A101,environment05!$A$2:$M$333,R$2)</f>
        <v>26.8</v>
      </c>
      <c r="S101" s="46">
        <f>VLOOKUP($A101,environment05!$A$2:$M$333,S$2)</f>
        <v>20</v>
      </c>
      <c r="T101" s="46">
        <f>VLOOKUP($A101,environment05!$A$2:$M$333,T$2)</f>
        <v>1.5</v>
      </c>
      <c r="U101" s="46">
        <f>VLOOKUP($A101,environment93!$A$2:$AS$333,U$2)</f>
        <v>2</v>
      </c>
      <c r="V101" s="46">
        <f>VLOOKUP($A101,environment93!$A$2:$AS$333,V$2)</f>
        <v>10</v>
      </c>
      <c r="W101" s="46">
        <f>VLOOKUP($A101,environment93!$A$2:$AS$333,W$2)</f>
        <v>4</v>
      </c>
      <c r="X101" s="46">
        <f>VLOOKUP($A101,environment93!$A$2:$AS$333,X$2)</f>
        <v>1</v>
      </c>
      <c r="Y101" s="46">
        <f>VLOOKUP($A101,environment93!$A$2:$AS$333,Y$2)</f>
        <v>5</v>
      </c>
      <c r="Z101" s="46">
        <f>VLOOKUP($A101,environment93!$A$2:$AS$333,Z$2)</f>
        <v>16</v>
      </c>
      <c r="AA101" s="46">
        <f>VLOOKUP($A101,environment93!$A$2:$AS$333,AA$2)</f>
        <v>4</v>
      </c>
      <c r="AB101" s="46">
        <f>VLOOKUP($A101,environment93!$A$2:$AS$333,AB$2)</f>
        <v>0.93</v>
      </c>
      <c r="AC101" s="46">
        <f>VLOOKUP($A101,environment93!$A$2:$AS$333,AC$2)</f>
        <v>414.2</v>
      </c>
      <c r="AD101" s="46">
        <f>VLOOKUP($A101,environment93!$A$2:$AS$333,AD$2)</f>
        <v>1.2</v>
      </c>
      <c r="AE101" s="46">
        <f>VLOOKUP($A101,environment93!$A$2:$AS$333,AE$2)</f>
        <v>5</v>
      </c>
      <c r="AF101" s="46" t="str">
        <f>VLOOKUP($A101,environment93!$A$2:$AS$333,AF$2)</f>
        <v>fagu.old</v>
      </c>
      <c r="AG101" s="46">
        <f>VLOOKUP($A101,environment93!$A$2:$AS$333,AG$2)</f>
        <v>12.42</v>
      </c>
      <c r="AH101" s="46">
        <f>VLOOKUP($A101,environment93!$A$2:$AS$333,AH$2)</f>
        <v>21.72</v>
      </c>
      <c r="AI101" s="46">
        <f>VLOOKUP($A101,environment93!$A$2:$AS$333,AI$2)</f>
        <v>12.5</v>
      </c>
      <c r="AJ101" s="46" t="str">
        <f>VLOOKUP($A101,environment93!$A$2:$AS$333,AJ$2)</f>
        <v>43</v>
      </c>
      <c r="AK101" s="46">
        <f>VLOOKUP($A101,environment93!$A$2:$AS$333,AK$2)</f>
        <v>15</v>
      </c>
      <c r="AL101" s="46">
        <f>VLOOKUP($A101,environment93!$A$2:$AS$333,AL$2)</f>
        <v>0</v>
      </c>
      <c r="AM101" s="46">
        <f>VLOOKUP($A101,environment93!$A$2:$AS$333,AM$2)</f>
        <v>7.14</v>
      </c>
      <c r="AN101" s="46">
        <f>VLOOKUP($A101,environment93!$A$2:$AS$333,AN$2)</f>
        <v>0</v>
      </c>
      <c r="AO101" s="46">
        <f>VLOOKUP($A101,environment93!$A$2:$AS$333,AO$2)</f>
        <v>0</v>
      </c>
      <c r="AP101" s="46">
        <f>VLOOKUP($A101,environment93!$A$2:$AS$333,AP$2)</f>
        <v>0</v>
      </c>
      <c r="AQ101" s="46">
        <f>VLOOKUP($A101,environment93!$A$2:$AS$333,AQ$2)</f>
        <v>7.67</v>
      </c>
      <c r="AR101" s="46">
        <f>VLOOKUP($A101,environment93!$A$2:$AS$333,AR$2)</f>
        <v>0</v>
      </c>
      <c r="AS101" s="46">
        <f>VLOOKUP($A101,environment93!$A$2:$AS$333,AS$2)</f>
        <v>0</v>
      </c>
      <c r="AT101" s="46">
        <f>VLOOKUP($A101,environment93!$A$2:$AS$333,AT$2)</f>
        <v>92.33</v>
      </c>
      <c r="AU101" s="46">
        <f>VLOOKUP($A101,environment93!$A$2:$AS$333,AU$2)</f>
        <v>0</v>
      </c>
      <c r="AV101" s="46">
        <f>VLOOKUP($A101,environment93!$A$2:$AS$333,AV$2)</f>
        <v>0</v>
      </c>
      <c r="AW101" s="46">
        <f>VLOOKUP($A101,environment93!$A$2:$AS$333,AW$2)</f>
        <v>0</v>
      </c>
      <c r="AX101" s="46">
        <f>VLOOKUP($A101,environment93!$A$2:$AS$333,AX$2)</f>
        <v>150</v>
      </c>
      <c r="AY101" s="46">
        <f>VLOOKUP($A101,environment93!$A$2:$AS$333,AY$2)</f>
        <v>25</v>
      </c>
      <c r="AZ101" s="46">
        <f>VLOOKUP($A101,environment93!$A$2:$AS$333,AZ$2)</f>
        <v>0</v>
      </c>
      <c r="BA101" s="46">
        <f>VLOOKUP($A101,environment93!$A$2:$AS$333,BA$2)</f>
        <v>175</v>
      </c>
      <c r="BB101" s="46">
        <f>VLOOKUP($A101,environment93!$A$2:$AS$333,BB$2)</f>
        <v>0</v>
      </c>
      <c r="BC101" s="46">
        <f>VLOOKUP($A101,environment93!$A$2:$AS$333,BC$2)</f>
        <v>7.37</v>
      </c>
      <c r="BD101" s="46">
        <f>VLOOKUP($A101,environment93!$A$2:$AS$333,BD$2)</f>
        <v>0.03</v>
      </c>
      <c r="BE101" s="46">
        <f>VLOOKUP($A101,environment93!$A$2:$AS$333,BE$2)</f>
        <v>0</v>
      </c>
      <c r="BF101" s="46">
        <f>VLOOKUP($A101,environment93!$A$2:$AS$333,BF$2)</f>
        <v>7.4</v>
      </c>
      <c r="BG101" s="46">
        <f>VLOOKUP($A101,environment93!$A$2:$AS$333,BG$2)</f>
        <v>4</v>
      </c>
      <c r="BH101" s="46">
        <f>VLOOKUP($A101,environment93!$A$2:$AS$333,BH$2)</f>
        <v>0</v>
      </c>
      <c r="BI101" s="46">
        <f>VLOOKUP($A101,environment93!$A$2:$AS$333,BI$2)</f>
        <v>2</v>
      </c>
    </row>
    <row r="102" spans="1:61" x14ac:dyDescent="0.2">
      <c r="A102" s="40" t="s">
        <v>778</v>
      </c>
      <c r="B102" s="40" t="s">
        <v>217</v>
      </c>
      <c r="C102" s="40">
        <v>7</v>
      </c>
      <c r="D102" s="40">
        <v>3</v>
      </c>
      <c r="E102" s="40">
        <v>2</v>
      </c>
      <c r="F102" s="40">
        <v>2</v>
      </c>
      <c r="H102" s="41">
        <f t="shared" si="1"/>
        <v>1</v>
      </c>
      <c r="I102" s="40" t="s">
        <v>778</v>
      </c>
      <c r="J102" s="46">
        <f>VLOOKUP($A102,environment05!$A$2:$M$333,J$2)</f>
        <v>3.96</v>
      </c>
      <c r="K102" s="46">
        <f>VLOOKUP($A102,environment05!$A$2:$M$333,K$2)</f>
        <v>8.270485522264666</v>
      </c>
      <c r="L102" s="46">
        <f>VLOOKUP($A102,environment05!$A$2:$M$333,L$2)</f>
        <v>15.919965202261855</v>
      </c>
      <c r="M102" s="46">
        <f>VLOOKUP($A102,environment05!$A$2:$M$333,M$2)</f>
        <v>2.21074406421168</v>
      </c>
      <c r="N102" s="46">
        <f>VLOOKUP($A102,environment05!$A$2:$M$333,N$2)</f>
        <v>2.8712778203944587</v>
      </c>
      <c r="O102" s="46">
        <f>VLOOKUP($A102,environment05!$A$2:$M$333,O$2)</f>
        <v>1.820742997091489</v>
      </c>
      <c r="P102" s="46">
        <f>VLOOKUP($A102,environment05!$A$2:$M$333,P$2)</f>
        <v>0.18649448826689258</v>
      </c>
      <c r="Q102" s="46">
        <f>VLOOKUP($A102,environment05!$A$2:$M$333,Q$2)</f>
        <v>0.38213342919673104</v>
      </c>
      <c r="R102" s="46">
        <f>VLOOKUP($A102,environment05!$A$2:$M$333,R$2)</f>
        <v>20.2</v>
      </c>
      <c r="S102" s="46">
        <f>VLOOKUP($A102,environment05!$A$2:$M$333,S$2)</f>
        <v>14</v>
      </c>
      <c r="T102" s="46">
        <f>VLOOKUP($A102,environment05!$A$2:$M$333,T$2)</f>
        <v>2</v>
      </c>
      <c r="U102" s="46">
        <f>VLOOKUP($A102,environment93!$A$2:$AS$333,U$2)</f>
        <v>7</v>
      </c>
      <c r="V102" s="46">
        <f>VLOOKUP($A102,environment93!$A$2:$AS$333,V$2)</f>
        <v>18</v>
      </c>
      <c r="W102" s="46">
        <f>VLOOKUP($A102,environment93!$A$2:$AS$333,W$2)</f>
        <v>10</v>
      </c>
      <c r="X102" s="46">
        <f>VLOOKUP($A102,environment93!$A$2:$AS$333,X$2)</f>
        <v>1</v>
      </c>
      <c r="Y102" s="46">
        <f>VLOOKUP($A102,environment93!$A$2:$AS$333,Y$2)</f>
        <v>7</v>
      </c>
      <c r="Z102" s="46">
        <f>VLOOKUP($A102,environment93!$A$2:$AS$333,Z$2)</f>
        <v>6</v>
      </c>
      <c r="AA102" s="46">
        <f>VLOOKUP($A102,environment93!$A$2:$AS$333,AA$2)</f>
        <v>0</v>
      </c>
      <c r="AB102" s="46">
        <f>VLOOKUP($A102,environment93!$A$2:$AS$333,AB$2)</f>
        <v>1.44</v>
      </c>
      <c r="AC102" s="46">
        <f>VLOOKUP($A102,environment93!$A$2:$AS$333,AC$2)</f>
        <v>826.7</v>
      </c>
      <c r="AD102" s="46">
        <f>VLOOKUP($A102,environment93!$A$2:$AS$333,AD$2)</f>
        <v>1.9</v>
      </c>
      <c r="AE102" s="46">
        <f>VLOOKUP($A102,environment93!$A$2:$AS$333,AE$2)</f>
        <v>32</v>
      </c>
      <c r="AF102" s="46" t="str">
        <f>VLOOKUP($A102,environment93!$A$2:$AS$333,AF$2)</f>
        <v>quer.med</v>
      </c>
      <c r="AG102" s="46">
        <f>VLOOKUP($A102,environment93!$A$2:$AS$333,AG$2)</f>
        <v>0</v>
      </c>
      <c r="AH102" s="46">
        <f>VLOOKUP($A102,environment93!$A$2:$AS$333,AH$2)</f>
        <v>-1</v>
      </c>
      <c r="AI102" s="46">
        <f>VLOOKUP($A102,environment93!$A$2:$AS$333,AI$2)</f>
        <v>2.5</v>
      </c>
      <c r="AJ102" s="46" t="str">
        <f>VLOOKUP($A102,environment93!$A$2:$AS$333,AJ$2)</f>
        <v>44</v>
      </c>
      <c r="AK102" s="46">
        <f>VLOOKUP($A102,environment93!$A$2:$AS$333,AK$2)</f>
        <v>15</v>
      </c>
      <c r="AL102" s="46">
        <f>VLOOKUP($A102,environment93!$A$2:$AS$333,AL$2)</f>
        <v>0</v>
      </c>
      <c r="AM102" s="46">
        <f>VLOOKUP($A102,environment93!$A$2:$AS$333,AM$2)</f>
        <v>14.29</v>
      </c>
      <c r="AN102" s="46">
        <f>VLOOKUP($A102,environment93!$A$2:$AS$333,AN$2)</f>
        <v>0</v>
      </c>
      <c r="AO102" s="46">
        <f>VLOOKUP($A102,environment93!$A$2:$AS$333,AO$2)</f>
        <v>0</v>
      </c>
      <c r="AP102" s="46">
        <f>VLOOKUP($A102,environment93!$A$2:$AS$333,AP$2)</f>
        <v>0</v>
      </c>
      <c r="AQ102" s="46">
        <f>VLOOKUP($A102,environment93!$A$2:$AS$333,AQ$2)</f>
        <v>0</v>
      </c>
      <c r="AR102" s="46">
        <f>VLOOKUP($A102,environment93!$A$2:$AS$333,AR$2)</f>
        <v>0</v>
      </c>
      <c r="AS102" s="46">
        <f>VLOOKUP($A102,environment93!$A$2:$AS$333,AS$2)</f>
        <v>0</v>
      </c>
      <c r="AT102" s="46">
        <f>VLOOKUP($A102,environment93!$A$2:$AS$333,AT$2)</f>
        <v>15.13</v>
      </c>
      <c r="AU102" s="46">
        <f>VLOOKUP($A102,environment93!$A$2:$AS$333,AU$2)</f>
        <v>84.87</v>
      </c>
      <c r="AV102" s="46">
        <f>VLOOKUP($A102,environment93!$A$2:$AS$333,AV$2)</f>
        <v>0</v>
      </c>
      <c r="AW102" s="46">
        <f>VLOOKUP($A102,environment93!$A$2:$AS$333,AW$2)</f>
        <v>575</v>
      </c>
      <c r="AX102" s="46">
        <f>VLOOKUP($A102,environment93!$A$2:$AS$333,AX$2)</f>
        <v>0</v>
      </c>
      <c r="AY102" s="46">
        <f>VLOOKUP($A102,environment93!$A$2:$AS$333,AY$2)</f>
        <v>600</v>
      </c>
      <c r="AZ102" s="46">
        <f>VLOOKUP($A102,environment93!$A$2:$AS$333,AZ$2)</f>
        <v>0</v>
      </c>
      <c r="BA102" s="46">
        <f>VLOOKUP($A102,environment93!$A$2:$AS$333,BA$2)</f>
        <v>1175</v>
      </c>
      <c r="BB102" s="46">
        <f>VLOOKUP($A102,environment93!$A$2:$AS$333,BB$2)</f>
        <v>2.13</v>
      </c>
      <c r="BC102" s="46">
        <f>VLOOKUP($A102,environment93!$A$2:$AS$333,BC$2)</f>
        <v>0</v>
      </c>
      <c r="BD102" s="46">
        <f>VLOOKUP($A102,environment93!$A$2:$AS$333,BD$2)</f>
        <v>14.58</v>
      </c>
      <c r="BE102" s="46">
        <f>VLOOKUP($A102,environment93!$A$2:$AS$333,BE$2)</f>
        <v>0</v>
      </c>
      <c r="BF102" s="46">
        <f>VLOOKUP($A102,environment93!$A$2:$AS$333,BF$2)</f>
        <v>16.72</v>
      </c>
      <c r="BG102" s="46">
        <f>VLOOKUP($A102,environment93!$A$2:$AS$333,BG$2)</f>
        <v>6</v>
      </c>
      <c r="BH102" s="46">
        <f>VLOOKUP($A102,environment93!$A$2:$AS$333,BH$2)</f>
        <v>0</v>
      </c>
      <c r="BI102" s="46">
        <f>VLOOKUP($A102,environment93!$A$2:$AS$333,BI$2)</f>
        <v>1</v>
      </c>
    </row>
    <row r="103" spans="1:61" x14ac:dyDescent="0.2">
      <c r="A103" s="40" t="s">
        <v>779</v>
      </c>
      <c r="B103" s="40" t="s">
        <v>219</v>
      </c>
      <c r="C103" s="40">
        <v>5</v>
      </c>
      <c r="D103" s="40">
        <v>2</v>
      </c>
      <c r="E103" s="40">
        <v>1</v>
      </c>
      <c r="F103" s="40">
        <v>2</v>
      </c>
      <c r="H103" s="41">
        <f t="shared" si="1"/>
        <v>0</v>
      </c>
      <c r="I103" s="40" t="s">
        <v>779</v>
      </c>
      <c r="J103" s="46">
        <f>VLOOKUP($A103,environment05!$A$2:$M$333,J$2)</f>
        <v>0</v>
      </c>
      <c r="K103" s="46">
        <f>VLOOKUP($A103,environment05!$A$2:$M$333,K$2)</f>
        <v>0</v>
      </c>
      <c r="L103" s="46">
        <f>VLOOKUP($A103,environment05!$A$2:$M$333,L$2)</f>
        <v>0</v>
      </c>
      <c r="M103" s="46">
        <f>VLOOKUP($A103,environment05!$A$2:$M$333,M$2)</f>
        <v>0</v>
      </c>
      <c r="N103" s="46">
        <f>VLOOKUP($A103,environment05!$A$2:$M$333,N$2)</f>
        <v>0</v>
      </c>
      <c r="O103" s="46">
        <f>VLOOKUP($A103,environment05!$A$2:$M$333,O$2)</f>
        <v>0</v>
      </c>
      <c r="P103" s="46">
        <f>VLOOKUP($A103,environment05!$A$2:$M$333,P$2)</f>
        <v>0</v>
      </c>
      <c r="Q103" s="46">
        <f>VLOOKUP($A103,environment05!$A$2:$M$333,Q$2)</f>
        <v>0</v>
      </c>
      <c r="R103" s="46">
        <f>VLOOKUP($A103,environment05!$A$2:$M$333,R$2)</f>
        <v>0</v>
      </c>
      <c r="S103" s="46">
        <f>VLOOKUP($A103,environment05!$A$2:$M$333,S$2)</f>
        <v>0</v>
      </c>
      <c r="T103" s="46">
        <f>VLOOKUP($A103,environment05!$A$2:$M$333,T$2)</f>
        <v>0</v>
      </c>
      <c r="U103" s="46">
        <f>VLOOKUP($A103,environment93!$A$2:$AS$333,U$2)</f>
        <v>2</v>
      </c>
      <c r="V103" s="46">
        <f>VLOOKUP($A103,environment93!$A$2:$AS$333,V$2)</f>
        <v>17</v>
      </c>
      <c r="W103" s="46">
        <f>VLOOKUP($A103,environment93!$A$2:$AS$333,W$2)</f>
        <v>3</v>
      </c>
      <c r="X103" s="46">
        <f>VLOOKUP($A103,environment93!$A$2:$AS$333,X$2)</f>
        <v>4</v>
      </c>
      <c r="Y103" s="46">
        <f>VLOOKUP($A103,environment93!$A$2:$AS$333,Y$2)</f>
        <v>10</v>
      </c>
      <c r="Z103" s="46">
        <f>VLOOKUP($A103,environment93!$A$2:$AS$333,Z$2)</f>
        <v>9</v>
      </c>
      <c r="AA103" s="46">
        <f>VLOOKUP($A103,environment93!$A$2:$AS$333,AA$2)</f>
        <v>0</v>
      </c>
      <c r="AB103" s="46">
        <f>VLOOKUP($A103,environment93!$A$2:$AS$333,AB$2)</f>
        <v>1.8</v>
      </c>
      <c r="AC103" s="46">
        <f>VLOOKUP($A103,environment93!$A$2:$AS$333,AC$2)</f>
        <v>578.9</v>
      </c>
      <c r="AD103" s="46">
        <f>VLOOKUP($A103,environment93!$A$2:$AS$333,AD$2)</f>
        <v>1.2</v>
      </c>
      <c r="AE103" s="46">
        <f>VLOOKUP($A103,environment93!$A$2:$AS$333,AE$2)</f>
        <v>54</v>
      </c>
      <c r="AF103" s="46" t="str">
        <f>VLOOKUP($A103,environment93!$A$2:$AS$333,AF$2)</f>
        <v>fagu.old</v>
      </c>
      <c r="AG103" s="46">
        <f>VLOOKUP($A103,environment93!$A$2:$AS$333,AG$2)</f>
        <v>9.36</v>
      </c>
      <c r="AH103" s="46">
        <f>VLOOKUP($A103,environment93!$A$2:$AS$333,AH$2)</f>
        <v>152.09</v>
      </c>
      <c r="AI103" s="46">
        <f>VLOOKUP($A103,environment93!$A$2:$AS$333,AI$2)</f>
        <v>10</v>
      </c>
      <c r="AJ103" s="46" t="str">
        <f>VLOOKUP($A103,environment93!$A$2:$AS$333,AJ$2)</f>
        <v>44</v>
      </c>
      <c r="AK103" s="46">
        <f>VLOOKUP($A103,environment93!$A$2:$AS$333,AK$2)</f>
        <v>15</v>
      </c>
      <c r="AL103" s="46">
        <f>VLOOKUP($A103,environment93!$A$2:$AS$333,AL$2)</f>
        <v>0</v>
      </c>
      <c r="AM103" s="46">
        <f>VLOOKUP($A103,environment93!$A$2:$AS$333,AM$2)</f>
        <v>35.71</v>
      </c>
      <c r="AN103" s="46">
        <f>VLOOKUP($A103,environment93!$A$2:$AS$333,AN$2)</f>
        <v>0</v>
      </c>
      <c r="AO103" s="46">
        <f>VLOOKUP($A103,environment93!$A$2:$AS$333,AO$2)</f>
        <v>15.27</v>
      </c>
      <c r="AP103" s="46">
        <f>VLOOKUP($A103,environment93!$A$2:$AS$333,AP$2)</f>
        <v>0</v>
      </c>
      <c r="AQ103" s="46">
        <f>VLOOKUP($A103,environment93!$A$2:$AS$333,AQ$2)</f>
        <v>0</v>
      </c>
      <c r="AR103" s="46">
        <f>VLOOKUP($A103,environment93!$A$2:$AS$333,AR$2)</f>
        <v>0</v>
      </c>
      <c r="AS103" s="46">
        <f>VLOOKUP($A103,environment93!$A$2:$AS$333,AS$2)</f>
        <v>0</v>
      </c>
      <c r="AT103" s="46">
        <f>VLOOKUP($A103,environment93!$A$2:$AS$333,AT$2)</f>
        <v>84.73</v>
      </c>
      <c r="AU103" s="46">
        <f>VLOOKUP($A103,environment93!$A$2:$AS$333,AU$2)</f>
        <v>0</v>
      </c>
      <c r="AV103" s="46">
        <f>VLOOKUP($A103,environment93!$A$2:$AS$333,AV$2)</f>
        <v>0</v>
      </c>
      <c r="AW103" s="46">
        <f>VLOOKUP($A103,environment93!$A$2:$AS$333,AW$2)</f>
        <v>0</v>
      </c>
      <c r="AX103" s="46">
        <f>VLOOKUP($A103,environment93!$A$2:$AS$333,AX$2)</f>
        <v>525</v>
      </c>
      <c r="AY103" s="46">
        <f>VLOOKUP($A103,environment93!$A$2:$AS$333,AY$2)</f>
        <v>0</v>
      </c>
      <c r="AZ103" s="46">
        <f>VLOOKUP($A103,environment93!$A$2:$AS$333,AZ$2)</f>
        <v>0</v>
      </c>
      <c r="BA103" s="46">
        <f>VLOOKUP($A103,environment93!$A$2:$AS$333,BA$2)</f>
        <v>525</v>
      </c>
      <c r="BB103" s="46">
        <f>VLOOKUP($A103,environment93!$A$2:$AS$333,BB$2)</f>
        <v>0</v>
      </c>
      <c r="BC103" s="46">
        <f>VLOOKUP($A103,environment93!$A$2:$AS$333,BC$2)</f>
        <v>20.88</v>
      </c>
      <c r="BD103" s="46">
        <f>VLOOKUP($A103,environment93!$A$2:$AS$333,BD$2)</f>
        <v>0</v>
      </c>
      <c r="BE103" s="46">
        <f>VLOOKUP($A103,environment93!$A$2:$AS$333,BE$2)</f>
        <v>0</v>
      </c>
      <c r="BF103" s="46">
        <f>VLOOKUP($A103,environment93!$A$2:$AS$333,BF$2)</f>
        <v>20.88</v>
      </c>
      <c r="BG103" s="46">
        <f>VLOOKUP($A103,environment93!$A$2:$AS$333,BG$2)</f>
        <v>11</v>
      </c>
      <c r="BH103" s="46">
        <f>VLOOKUP($A103,environment93!$A$2:$AS$333,BH$2)</f>
        <v>0</v>
      </c>
      <c r="BI103" s="46">
        <f>VLOOKUP($A103,environment93!$A$2:$AS$333,BI$2)</f>
        <v>1</v>
      </c>
    </row>
    <row r="104" spans="1:61" x14ac:dyDescent="0.2">
      <c r="A104" s="40" t="s">
        <v>780</v>
      </c>
      <c r="B104" s="40" t="s">
        <v>221</v>
      </c>
      <c r="C104" s="40">
        <v>6</v>
      </c>
      <c r="D104" s="40">
        <v>3</v>
      </c>
      <c r="E104" s="40">
        <v>2</v>
      </c>
      <c r="F104" s="40">
        <v>2</v>
      </c>
      <c r="H104" s="41">
        <f t="shared" si="1"/>
        <v>1</v>
      </c>
      <c r="I104" s="40" t="s">
        <v>780</v>
      </c>
      <c r="J104" s="46">
        <f>VLOOKUP($A104,environment05!$A$2:$M$333,J$2)</f>
        <v>3.49</v>
      </c>
      <c r="K104" s="46">
        <f>VLOOKUP($A104,environment05!$A$2:$M$333,K$2)</f>
        <v>6.3393961953744906</v>
      </c>
      <c r="L104" s="46">
        <f>VLOOKUP($A104,environment05!$A$2:$M$333,L$2)</f>
        <v>0</v>
      </c>
      <c r="M104" s="46">
        <f>VLOOKUP($A104,environment05!$A$2:$M$333,M$2)</f>
        <v>2.0255685467558693</v>
      </c>
      <c r="N104" s="46">
        <f>VLOOKUP($A104,environment05!$A$2:$M$333,N$2)</f>
        <v>2.6596099671955824</v>
      </c>
      <c r="O104" s="46">
        <f>VLOOKUP($A104,environment05!$A$2:$M$333,O$2)</f>
        <v>1.6207154397980501</v>
      </c>
      <c r="P104" s="46">
        <f>VLOOKUP($A104,environment05!$A$2:$M$333,P$2)</f>
        <v>0.13403305347990449</v>
      </c>
      <c r="Q104" s="46">
        <f>VLOOKUP($A104,environment05!$A$2:$M$333,Q$2)</f>
        <v>0.53266120911062476</v>
      </c>
      <c r="R104" s="46">
        <f>VLOOKUP($A104,environment05!$A$2:$M$333,R$2)</f>
        <v>21.65</v>
      </c>
      <c r="S104" s="46">
        <f>VLOOKUP($A104,environment05!$A$2:$M$333,S$2)</f>
        <v>2</v>
      </c>
      <c r="T104" s="46">
        <f>VLOOKUP($A104,environment05!$A$2:$M$333,T$2)</f>
        <v>3</v>
      </c>
      <c r="U104" s="46">
        <f>VLOOKUP($A104,environment93!$A$2:$AS$333,U$2)</f>
        <v>1</v>
      </c>
      <c r="V104" s="46">
        <f>VLOOKUP($A104,environment93!$A$2:$AS$333,V$2)</f>
        <v>9</v>
      </c>
      <c r="W104" s="46">
        <f>VLOOKUP($A104,environment93!$A$2:$AS$333,W$2)</f>
        <v>4</v>
      </c>
      <c r="X104" s="46">
        <f>VLOOKUP($A104,environment93!$A$2:$AS$333,X$2)</f>
        <v>0</v>
      </c>
      <c r="Y104" s="46">
        <f>VLOOKUP($A104,environment93!$A$2:$AS$333,Y$2)</f>
        <v>5</v>
      </c>
      <c r="Z104" s="46">
        <f>VLOOKUP($A104,environment93!$A$2:$AS$333,Z$2)</f>
        <v>13</v>
      </c>
      <c r="AA104" s="46">
        <f>VLOOKUP($A104,environment93!$A$2:$AS$333,AA$2)</f>
        <v>0</v>
      </c>
      <c r="AB104" s="46">
        <f>VLOOKUP($A104,environment93!$A$2:$AS$333,AB$2)</f>
        <v>1.1599999999999999</v>
      </c>
      <c r="AC104" s="46">
        <f>VLOOKUP($A104,environment93!$A$2:$AS$333,AC$2)</f>
        <v>637.9</v>
      </c>
      <c r="AD104" s="46">
        <f>VLOOKUP($A104,environment93!$A$2:$AS$333,AD$2)</f>
        <v>1.7</v>
      </c>
      <c r="AE104" s="46">
        <f>VLOOKUP($A104,environment93!$A$2:$AS$333,AE$2)</f>
        <v>55</v>
      </c>
      <c r="AF104" s="46" t="str">
        <f>VLOOKUP($A104,environment93!$A$2:$AS$333,AF$2)</f>
        <v>fagu.old</v>
      </c>
      <c r="AG104" s="46">
        <f>VLOOKUP($A104,environment93!$A$2:$AS$333,AG$2)</f>
        <v>11.66</v>
      </c>
      <c r="AH104" s="46">
        <f>VLOOKUP($A104,environment93!$A$2:$AS$333,AH$2)</f>
        <v>63.37</v>
      </c>
      <c r="AI104" s="46">
        <f>VLOOKUP($A104,environment93!$A$2:$AS$333,AI$2)</f>
        <v>10</v>
      </c>
      <c r="AJ104" s="46" t="str">
        <f>VLOOKUP($A104,environment93!$A$2:$AS$333,AJ$2)</f>
        <v>44</v>
      </c>
      <c r="AK104" s="46">
        <f>VLOOKUP($A104,environment93!$A$2:$AS$333,AK$2)</f>
        <v>15</v>
      </c>
      <c r="AL104" s="46">
        <f>VLOOKUP($A104,environment93!$A$2:$AS$333,AL$2)</f>
        <v>0</v>
      </c>
      <c r="AM104" s="46">
        <f>VLOOKUP($A104,environment93!$A$2:$AS$333,AM$2)</f>
        <v>14.29</v>
      </c>
      <c r="AN104" s="46">
        <f>VLOOKUP($A104,environment93!$A$2:$AS$333,AN$2)</f>
        <v>0</v>
      </c>
      <c r="AO104" s="46">
        <f>VLOOKUP($A104,environment93!$A$2:$AS$333,AO$2)</f>
        <v>18.97</v>
      </c>
      <c r="AP104" s="46">
        <f>VLOOKUP($A104,environment93!$A$2:$AS$333,AP$2)</f>
        <v>0</v>
      </c>
      <c r="AQ104" s="46">
        <f>VLOOKUP($A104,environment93!$A$2:$AS$333,AQ$2)</f>
        <v>0</v>
      </c>
      <c r="AR104" s="46">
        <f>VLOOKUP($A104,environment93!$A$2:$AS$333,AR$2)</f>
        <v>0</v>
      </c>
      <c r="AS104" s="46">
        <f>VLOOKUP($A104,environment93!$A$2:$AS$333,AS$2)</f>
        <v>0</v>
      </c>
      <c r="AT104" s="46">
        <f>VLOOKUP($A104,environment93!$A$2:$AS$333,AT$2)</f>
        <v>81.03</v>
      </c>
      <c r="AU104" s="46">
        <f>VLOOKUP($A104,environment93!$A$2:$AS$333,AU$2)</f>
        <v>0</v>
      </c>
      <c r="AV104" s="46">
        <f>VLOOKUP($A104,environment93!$A$2:$AS$333,AV$2)</f>
        <v>0</v>
      </c>
      <c r="AW104" s="46">
        <f>VLOOKUP($A104,environment93!$A$2:$AS$333,AW$2)</f>
        <v>0</v>
      </c>
      <c r="AX104" s="46">
        <f>VLOOKUP($A104,environment93!$A$2:$AS$333,AX$2)</f>
        <v>525</v>
      </c>
      <c r="AY104" s="46">
        <f>VLOOKUP($A104,environment93!$A$2:$AS$333,AY$2)</f>
        <v>0</v>
      </c>
      <c r="AZ104" s="46">
        <f>VLOOKUP($A104,environment93!$A$2:$AS$333,AZ$2)</f>
        <v>0</v>
      </c>
      <c r="BA104" s="46">
        <f>VLOOKUP($A104,environment93!$A$2:$AS$333,BA$2)</f>
        <v>525</v>
      </c>
      <c r="BB104" s="46">
        <f>VLOOKUP($A104,environment93!$A$2:$AS$333,BB$2)</f>
        <v>0</v>
      </c>
      <c r="BC104" s="46">
        <f>VLOOKUP($A104,environment93!$A$2:$AS$333,BC$2)</f>
        <v>20.07</v>
      </c>
      <c r="BD104" s="46">
        <f>VLOOKUP($A104,environment93!$A$2:$AS$333,BD$2)</f>
        <v>0</v>
      </c>
      <c r="BE104" s="46">
        <f>VLOOKUP($A104,environment93!$A$2:$AS$333,BE$2)</f>
        <v>0</v>
      </c>
      <c r="BF104" s="46">
        <f>VLOOKUP($A104,environment93!$A$2:$AS$333,BF$2)</f>
        <v>20.07</v>
      </c>
      <c r="BG104" s="46">
        <f>VLOOKUP($A104,environment93!$A$2:$AS$333,BG$2)</f>
        <v>12</v>
      </c>
      <c r="BH104" s="46">
        <f>VLOOKUP($A104,environment93!$A$2:$AS$333,BH$2)</f>
        <v>0</v>
      </c>
      <c r="BI104" s="46">
        <f>VLOOKUP($A104,environment93!$A$2:$AS$333,BI$2)</f>
        <v>1</v>
      </c>
    </row>
    <row r="105" spans="1:61" x14ac:dyDescent="0.2">
      <c r="A105" s="40" t="s">
        <v>781</v>
      </c>
      <c r="B105" s="40" t="s">
        <v>223</v>
      </c>
      <c r="C105" s="40">
        <v>4</v>
      </c>
      <c r="D105" s="40">
        <v>2</v>
      </c>
      <c r="E105" s="40">
        <v>1</v>
      </c>
      <c r="F105" s="40">
        <v>1</v>
      </c>
      <c r="H105" s="41">
        <f t="shared" si="1"/>
        <v>0</v>
      </c>
      <c r="I105" s="40" t="s">
        <v>781</v>
      </c>
      <c r="J105" s="46">
        <f>VLOOKUP($A105,environment05!$A$2:$M$333,J$2)</f>
        <v>0</v>
      </c>
      <c r="K105" s="46">
        <f>VLOOKUP($A105,environment05!$A$2:$M$333,K$2)</f>
        <v>0</v>
      </c>
      <c r="L105" s="46">
        <f>VLOOKUP($A105,environment05!$A$2:$M$333,L$2)</f>
        <v>0</v>
      </c>
      <c r="M105" s="46">
        <f>VLOOKUP($A105,environment05!$A$2:$M$333,M$2)</f>
        <v>0</v>
      </c>
      <c r="N105" s="46">
        <f>VLOOKUP($A105,environment05!$A$2:$M$333,N$2)</f>
        <v>0</v>
      </c>
      <c r="O105" s="46">
        <f>VLOOKUP($A105,environment05!$A$2:$M$333,O$2)</f>
        <v>0</v>
      </c>
      <c r="P105" s="46">
        <f>VLOOKUP($A105,environment05!$A$2:$M$333,P$2)</f>
        <v>0</v>
      </c>
      <c r="Q105" s="46">
        <f>VLOOKUP($A105,environment05!$A$2:$M$333,Q$2)</f>
        <v>0</v>
      </c>
      <c r="R105" s="46">
        <f>VLOOKUP($A105,environment05!$A$2:$M$333,R$2)</f>
        <v>0</v>
      </c>
      <c r="S105" s="46">
        <f>VLOOKUP($A105,environment05!$A$2:$M$333,S$2)</f>
        <v>0</v>
      </c>
      <c r="T105" s="46">
        <f>VLOOKUP($A105,environment05!$A$2:$M$333,T$2)</f>
        <v>0</v>
      </c>
      <c r="U105" s="46">
        <f>VLOOKUP($A105,environment93!$A$2:$AS$333,U$2)</f>
        <v>5</v>
      </c>
      <c r="V105" s="46">
        <f>VLOOKUP($A105,environment93!$A$2:$AS$333,V$2)</f>
        <v>16</v>
      </c>
      <c r="W105" s="46">
        <f>VLOOKUP($A105,environment93!$A$2:$AS$333,W$2)</f>
        <v>9</v>
      </c>
      <c r="X105" s="46">
        <f>VLOOKUP($A105,environment93!$A$2:$AS$333,X$2)</f>
        <v>1</v>
      </c>
      <c r="Y105" s="46">
        <f>VLOOKUP($A105,environment93!$A$2:$AS$333,Y$2)</f>
        <v>6</v>
      </c>
      <c r="Z105" s="46">
        <f>VLOOKUP($A105,environment93!$A$2:$AS$333,Z$2)</f>
        <v>8</v>
      </c>
      <c r="AA105" s="46">
        <f>VLOOKUP($A105,environment93!$A$2:$AS$333,AA$2)</f>
        <v>1</v>
      </c>
      <c r="AB105" s="46">
        <f>VLOOKUP($A105,environment93!$A$2:$AS$333,AB$2)</f>
        <v>2.89</v>
      </c>
      <c r="AC105" s="46">
        <f>VLOOKUP($A105,environment93!$A$2:$AS$333,AC$2)</f>
        <v>745.7</v>
      </c>
      <c r="AD105" s="46">
        <f>VLOOKUP($A105,environment93!$A$2:$AS$333,AD$2)</f>
        <v>1.2</v>
      </c>
      <c r="AE105" s="46">
        <f>VLOOKUP($A105,environment93!$A$2:$AS$333,AE$2)</f>
        <v>7</v>
      </c>
      <c r="AF105" s="46" t="str">
        <f>VLOOKUP($A105,environment93!$A$2:$AS$333,AF$2)</f>
        <v>open</v>
      </c>
      <c r="AG105" s="46">
        <f>VLOOKUP($A105,environment93!$A$2:$AS$333,AG$2)</f>
        <v>0</v>
      </c>
      <c r="AH105" s="46">
        <f>VLOOKUP($A105,environment93!$A$2:$AS$333,AH$2)</f>
        <v>-1</v>
      </c>
      <c r="AI105" s="46">
        <f>VLOOKUP($A105,environment93!$A$2:$AS$333,AI$2)</f>
        <v>10</v>
      </c>
      <c r="AJ105" s="46" t="str">
        <f>VLOOKUP($A105,environment93!$A$2:$AS$333,AJ$2)</f>
        <v>43S</v>
      </c>
      <c r="AK105" s="46">
        <f>VLOOKUP($A105,environment93!$A$2:$AS$333,AK$2)</f>
        <v>5</v>
      </c>
      <c r="AL105" s="46" t="str">
        <f>VLOOKUP($A105,environment93!$A$2:$AS$333,AL$2)</f>
        <v>S</v>
      </c>
      <c r="AM105" s="46">
        <f>VLOOKUP($A105,environment93!$A$2:$AS$333,AM$2)</f>
        <v>0</v>
      </c>
      <c r="AN105" s="46">
        <f>VLOOKUP($A105,environment93!$A$2:$AS$333,AN$2)</f>
        <v>100</v>
      </c>
      <c r="AO105" s="46">
        <f>VLOOKUP($A105,environment93!$A$2:$AS$333,AO$2)</f>
        <v>0</v>
      </c>
      <c r="AP105" s="46">
        <f>VLOOKUP($A105,environment93!$A$2:$AS$333,AP$2)</f>
        <v>0</v>
      </c>
      <c r="AQ105" s="46">
        <f>VLOOKUP($A105,environment93!$A$2:$AS$333,AQ$2)</f>
        <v>0</v>
      </c>
      <c r="AR105" s="46">
        <f>VLOOKUP($A105,environment93!$A$2:$AS$333,AR$2)</f>
        <v>0</v>
      </c>
      <c r="AS105" s="46">
        <f>VLOOKUP($A105,environment93!$A$2:$AS$333,AS$2)</f>
        <v>0</v>
      </c>
      <c r="AT105" s="46">
        <f>VLOOKUP($A105,environment93!$A$2:$AS$333,AT$2)</f>
        <v>0</v>
      </c>
      <c r="AU105" s="46">
        <f>VLOOKUP($A105,environment93!$A$2:$AS$333,AU$2)</f>
        <v>0</v>
      </c>
      <c r="AV105" s="46">
        <f>VLOOKUP($A105,environment93!$A$2:$AS$333,AV$2)</f>
        <v>0</v>
      </c>
      <c r="AW105" s="46">
        <f>VLOOKUP($A105,environment93!$A$2:$AS$333,AW$2)</f>
        <v>2300</v>
      </c>
      <c r="AX105" s="46">
        <f>VLOOKUP($A105,environment93!$A$2:$AS$333,AX$2)</f>
        <v>0</v>
      </c>
      <c r="AY105" s="46">
        <f>VLOOKUP($A105,environment93!$A$2:$AS$333,AY$2)</f>
        <v>0</v>
      </c>
      <c r="AZ105" s="46">
        <f>VLOOKUP($A105,environment93!$A$2:$AS$333,AZ$2)</f>
        <v>0</v>
      </c>
      <c r="BA105" s="46">
        <f>VLOOKUP($A105,environment93!$A$2:$AS$333,BA$2)</f>
        <v>2300</v>
      </c>
      <c r="BB105" s="46">
        <f>VLOOKUP($A105,environment93!$A$2:$AS$333,BB$2)</f>
        <v>1.85</v>
      </c>
      <c r="BC105" s="46">
        <f>VLOOKUP($A105,environment93!$A$2:$AS$333,BC$2)</f>
        <v>0</v>
      </c>
      <c r="BD105" s="46">
        <f>VLOOKUP($A105,environment93!$A$2:$AS$333,BD$2)</f>
        <v>0</v>
      </c>
      <c r="BE105" s="46">
        <f>VLOOKUP($A105,environment93!$A$2:$AS$333,BE$2)</f>
        <v>0</v>
      </c>
      <c r="BF105" s="46">
        <f>VLOOKUP($A105,environment93!$A$2:$AS$333,BF$2)</f>
        <v>1.85</v>
      </c>
      <c r="BG105" s="46">
        <f>VLOOKUP($A105,environment93!$A$2:$AS$333,BG$2)</f>
        <v>0</v>
      </c>
      <c r="BH105" s="46">
        <f>VLOOKUP($A105,environment93!$A$2:$AS$333,BH$2)</f>
        <v>0</v>
      </c>
      <c r="BI105" s="46">
        <f>VLOOKUP($A105,environment93!$A$2:$AS$333,BI$2)</f>
        <v>1</v>
      </c>
    </row>
    <row r="106" spans="1:61" x14ac:dyDescent="0.2">
      <c r="A106" s="40" t="s">
        <v>782</v>
      </c>
      <c r="B106" s="40" t="s">
        <v>225</v>
      </c>
      <c r="C106" s="40">
        <v>4</v>
      </c>
      <c r="D106" s="40">
        <v>2</v>
      </c>
      <c r="E106" s="40">
        <v>1</v>
      </c>
      <c r="F106" s="40">
        <v>1</v>
      </c>
      <c r="H106" s="41">
        <f t="shared" si="1"/>
        <v>0</v>
      </c>
      <c r="I106" s="40" t="s">
        <v>782</v>
      </c>
      <c r="J106" s="46">
        <f>VLOOKUP($A106,environment05!$A$2:$M$333,J$2)</f>
        <v>0</v>
      </c>
      <c r="K106" s="46">
        <f>VLOOKUP($A106,environment05!$A$2:$M$333,K$2)</f>
        <v>0</v>
      </c>
      <c r="L106" s="46">
        <f>VLOOKUP($A106,environment05!$A$2:$M$333,L$2)</f>
        <v>0</v>
      </c>
      <c r="M106" s="46">
        <f>VLOOKUP($A106,environment05!$A$2:$M$333,M$2)</f>
        <v>0</v>
      </c>
      <c r="N106" s="46">
        <f>VLOOKUP($A106,environment05!$A$2:$M$333,N$2)</f>
        <v>0</v>
      </c>
      <c r="O106" s="46">
        <f>VLOOKUP($A106,environment05!$A$2:$M$333,O$2)</f>
        <v>0</v>
      </c>
      <c r="P106" s="46">
        <f>VLOOKUP($A106,environment05!$A$2:$M$333,P$2)</f>
        <v>0</v>
      </c>
      <c r="Q106" s="46">
        <f>VLOOKUP($A106,environment05!$A$2:$M$333,Q$2)</f>
        <v>0</v>
      </c>
      <c r="R106" s="46">
        <f>VLOOKUP($A106,environment05!$A$2:$M$333,R$2)</f>
        <v>0</v>
      </c>
      <c r="S106" s="46">
        <f>VLOOKUP($A106,environment05!$A$2:$M$333,S$2)</f>
        <v>0</v>
      </c>
      <c r="T106" s="46">
        <f>VLOOKUP($A106,environment05!$A$2:$M$333,T$2)</f>
        <v>0</v>
      </c>
      <c r="U106" s="46">
        <f>VLOOKUP($A106,environment93!$A$2:$AS$333,U$2)</f>
        <v>3</v>
      </c>
      <c r="V106" s="46">
        <f>VLOOKUP($A106,environment93!$A$2:$AS$333,V$2)</f>
        <v>14</v>
      </c>
      <c r="W106" s="46">
        <f>VLOOKUP($A106,environment93!$A$2:$AS$333,W$2)</f>
        <v>10</v>
      </c>
      <c r="X106" s="46">
        <f>VLOOKUP($A106,environment93!$A$2:$AS$333,X$2)</f>
        <v>0</v>
      </c>
      <c r="Y106" s="46">
        <f>VLOOKUP($A106,environment93!$A$2:$AS$333,Y$2)</f>
        <v>4</v>
      </c>
      <c r="Z106" s="46">
        <f>VLOOKUP($A106,environment93!$A$2:$AS$333,Z$2)</f>
        <v>11</v>
      </c>
      <c r="AA106" s="46">
        <f>VLOOKUP($A106,environment93!$A$2:$AS$333,AA$2)</f>
        <v>0</v>
      </c>
      <c r="AB106" s="46">
        <f>VLOOKUP($A106,environment93!$A$2:$AS$333,AB$2)</f>
        <v>2.89</v>
      </c>
      <c r="AC106" s="46">
        <f>VLOOKUP($A106,environment93!$A$2:$AS$333,AC$2)</f>
        <v>745.7</v>
      </c>
      <c r="AD106" s="46">
        <f>VLOOKUP($A106,environment93!$A$2:$AS$333,AD$2)</f>
        <v>1.2</v>
      </c>
      <c r="AE106" s="46">
        <f>VLOOKUP($A106,environment93!$A$2:$AS$333,AE$2)</f>
        <v>7</v>
      </c>
      <c r="AF106" s="46" t="str">
        <f>VLOOKUP($A106,environment93!$A$2:$AS$333,AF$2)</f>
        <v>open</v>
      </c>
      <c r="AG106" s="46">
        <f>VLOOKUP($A106,environment93!$A$2:$AS$333,AG$2)</f>
        <v>10.75</v>
      </c>
      <c r="AH106" s="46">
        <f>VLOOKUP($A106,environment93!$A$2:$AS$333,AH$2)</f>
        <v>180.88</v>
      </c>
      <c r="AI106" s="46">
        <f>VLOOKUP($A106,environment93!$A$2:$AS$333,AI$2)</f>
        <v>12.5</v>
      </c>
      <c r="AJ106" s="46" t="str">
        <f>VLOOKUP($A106,environment93!$A$2:$AS$333,AJ$2)</f>
        <v>43S</v>
      </c>
      <c r="AK106" s="46">
        <f>VLOOKUP($A106,environment93!$A$2:$AS$333,AK$2)</f>
        <v>5</v>
      </c>
      <c r="AL106" s="46" t="str">
        <f>VLOOKUP($A106,environment93!$A$2:$AS$333,AL$2)</f>
        <v>S</v>
      </c>
      <c r="AM106" s="46">
        <f>VLOOKUP($A106,environment93!$A$2:$AS$333,AM$2)</f>
        <v>7.14</v>
      </c>
      <c r="AN106" s="46">
        <f>VLOOKUP($A106,environment93!$A$2:$AS$333,AN$2)</f>
        <v>90.31</v>
      </c>
      <c r="AO106" s="46">
        <f>VLOOKUP($A106,environment93!$A$2:$AS$333,AO$2)</f>
        <v>0</v>
      </c>
      <c r="AP106" s="46">
        <f>VLOOKUP($A106,environment93!$A$2:$AS$333,AP$2)</f>
        <v>0</v>
      </c>
      <c r="AQ106" s="46">
        <f>VLOOKUP($A106,environment93!$A$2:$AS$333,AQ$2)</f>
        <v>0</v>
      </c>
      <c r="AR106" s="46">
        <f>VLOOKUP($A106,environment93!$A$2:$AS$333,AR$2)</f>
        <v>0</v>
      </c>
      <c r="AS106" s="46">
        <f>VLOOKUP($A106,environment93!$A$2:$AS$333,AS$2)</f>
        <v>0</v>
      </c>
      <c r="AT106" s="46">
        <f>VLOOKUP($A106,environment93!$A$2:$AS$333,AT$2)</f>
        <v>9.69</v>
      </c>
      <c r="AU106" s="46">
        <f>VLOOKUP($A106,environment93!$A$2:$AS$333,AU$2)</f>
        <v>0</v>
      </c>
      <c r="AV106" s="46">
        <f>VLOOKUP($A106,environment93!$A$2:$AS$333,AV$2)</f>
        <v>0</v>
      </c>
      <c r="AW106" s="46">
        <f>VLOOKUP($A106,environment93!$A$2:$AS$333,AW$2)</f>
        <v>2300</v>
      </c>
      <c r="AX106" s="46">
        <f>VLOOKUP($A106,environment93!$A$2:$AS$333,AX$2)</f>
        <v>0</v>
      </c>
      <c r="AY106" s="46">
        <f>VLOOKUP($A106,environment93!$A$2:$AS$333,AY$2)</f>
        <v>0</v>
      </c>
      <c r="AZ106" s="46">
        <f>VLOOKUP($A106,environment93!$A$2:$AS$333,AZ$2)</f>
        <v>0</v>
      </c>
      <c r="BA106" s="46">
        <f>VLOOKUP($A106,environment93!$A$2:$AS$333,BA$2)</f>
        <v>2300</v>
      </c>
      <c r="BB106" s="46">
        <f>VLOOKUP($A106,environment93!$A$2:$AS$333,BB$2)</f>
        <v>1.85</v>
      </c>
      <c r="BC106" s="46">
        <f>VLOOKUP($A106,environment93!$A$2:$AS$333,BC$2)</f>
        <v>0</v>
      </c>
      <c r="BD106" s="46">
        <f>VLOOKUP($A106,environment93!$A$2:$AS$333,BD$2)</f>
        <v>0</v>
      </c>
      <c r="BE106" s="46">
        <f>VLOOKUP($A106,environment93!$A$2:$AS$333,BE$2)</f>
        <v>0</v>
      </c>
      <c r="BF106" s="46">
        <f>VLOOKUP($A106,environment93!$A$2:$AS$333,BF$2)</f>
        <v>1.85</v>
      </c>
      <c r="BG106" s="46">
        <f>VLOOKUP($A106,environment93!$A$2:$AS$333,BG$2)</f>
        <v>0</v>
      </c>
      <c r="BH106" s="46">
        <f>VLOOKUP($A106,environment93!$A$2:$AS$333,BH$2)</f>
        <v>0</v>
      </c>
      <c r="BI106" s="46">
        <f>VLOOKUP($A106,environment93!$A$2:$AS$333,BI$2)</f>
        <v>1</v>
      </c>
    </row>
    <row r="107" spans="1:61" x14ac:dyDescent="0.2">
      <c r="A107" s="40" t="s">
        <v>783</v>
      </c>
      <c r="B107" s="40" t="s">
        <v>227</v>
      </c>
      <c r="C107" s="40">
        <v>7</v>
      </c>
      <c r="D107" s="40">
        <v>3</v>
      </c>
      <c r="E107" s="40">
        <v>2</v>
      </c>
      <c r="F107" s="40">
        <v>2</v>
      </c>
      <c r="H107" s="41">
        <f t="shared" si="1"/>
        <v>1</v>
      </c>
      <c r="I107" s="40" t="s">
        <v>783</v>
      </c>
      <c r="J107" s="46">
        <f>VLOOKUP($A107,environment05!$A$2:$M$333,J$2)</f>
        <v>3.41</v>
      </c>
      <c r="K107" s="46">
        <f>VLOOKUP($A107,environment05!$A$2:$M$333,K$2)</f>
        <v>10.259434446479698</v>
      </c>
      <c r="L107" s="46">
        <f>VLOOKUP($A107,environment05!$A$2:$M$333,L$2)</f>
        <v>20.226185297955634</v>
      </c>
      <c r="M107" s="46">
        <f>VLOOKUP($A107,environment05!$A$2:$M$333,M$2)</f>
        <v>2.1161073484796962</v>
      </c>
      <c r="N107" s="46">
        <f>VLOOKUP($A107,environment05!$A$2:$M$333,N$2)</f>
        <v>1.9182277103640728</v>
      </c>
      <c r="O107" s="46">
        <f>VLOOKUP($A107,environment05!$A$2:$M$333,O$2)</f>
        <v>1.2105224212522505</v>
      </c>
      <c r="P107" s="46">
        <f>VLOOKUP($A107,environment05!$A$2:$M$333,P$2)</f>
        <v>0.12533582663132625</v>
      </c>
      <c r="Q107" s="46">
        <f>VLOOKUP($A107,environment05!$A$2:$M$333,Q$2)</f>
        <v>0.45147299655731143</v>
      </c>
      <c r="R107" s="46">
        <f>VLOOKUP($A107,environment05!$A$2:$M$333,R$2)</f>
        <v>21.65</v>
      </c>
      <c r="S107" s="46">
        <f>VLOOKUP($A107,environment05!$A$2:$M$333,S$2)</f>
        <v>2</v>
      </c>
      <c r="T107" s="46">
        <f>VLOOKUP($A107,environment05!$A$2:$M$333,T$2)</f>
        <v>2</v>
      </c>
      <c r="U107" s="46">
        <f>VLOOKUP($A107,environment93!$A$2:$AS$333,U$2)</f>
        <v>3</v>
      </c>
      <c r="V107" s="46">
        <f>VLOOKUP($A107,environment93!$A$2:$AS$333,V$2)</f>
        <v>18</v>
      </c>
      <c r="W107" s="46">
        <f>VLOOKUP($A107,environment93!$A$2:$AS$333,W$2)</f>
        <v>4</v>
      </c>
      <c r="X107" s="46">
        <f>VLOOKUP($A107,environment93!$A$2:$AS$333,X$2)</f>
        <v>0</v>
      </c>
      <c r="Y107" s="46">
        <f>VLOOKUP($A107,environment93!$A$2:$AS$333,Y$2)</f>
        <v>14</v>
      </c>
      <c r="Z107" s="46">
        <f>VLOOKUP($A107,environment93!$A$2:$AS$333,Z$2)</f>
        <v>13</v>
      </c>
      <c r="AA107" s="46">
        <f>VLOOKUP($A107,environment93!$A$2:$AS$333,AA$2)</f>
        <v>0</v>
      </c>
      <c r="AB107" s="46">
        <f>VLOOKUP($A107,environment93!$A$2:$AS$333,AB$2)</f>
        <v>1.57</v>
      </c>
      <c r="AC107" s="46">
        <f>VLOOKUP($A107,environment93!$A$2:$AS$333,AC$2)</f>
        <v>558.20000000000005</v>
      </c>
      <c r="AD107" s="46">
        <f>VLOOKUP($A107,environment93!$A$2:$AS$333,AD$2)</f>
        <v>1.3</v>
      </c>
      <c r="AE107" s="46">
        <f>VLOOKUP($A107,environment93!$A$2:$AS$333,AE$2)</f>
        <v>17</v>
      </c>
      <c r="AF107" s="46" t="str">
        <f>VLOOKUP($A107,environment93!$A$2:$AS$333,AF$2)</f>
        <v>coni.med</v>
      </c>
      <c r="AG107" s="46">
        <f>VLOOKUP($A107,environment93!$A$2:$AS$333,AG$2)</f>
        <v>6.16</v>
      </c>
      <c r="AH107" s="46">
        <f>VLOOKUP($A107,environment93!$A$2:$AS$333,AH$2)</f>
        <v>147.88</v>
      </c>
      <c r="AI107" s="46">
        <f>VLOOKUP($A107,environment93!$A$2:$AS$333,AI$2)</f>
        <v>15</v>
      </c>
      <c r="AJ107" s="46" t="str">
        <f>VLOOKUP($A107,environment93!$A$2:$AS$333,AJ$2)</f>
        <v>43S</v>
      </c>
      <c r="AK107" s="46">
        <f>VLOOKUP($A107,environment93!$A$2:$AS$333,AK$2)</f>
        <v>5</v>
      </c>
      <c r="AL107" s="46" t="str">
        <f>VLOOKUP($A107,environment93!$A$2:$AS$333,AL$2)</f>
        <v>S</v>
      </c>
      <c r="AM107" s="46">
        <f>VLOOKUP($A107,environment93!$A$2:$AS$333,AM$2)</f>
        <v>7.14</v>
      </c>
      <c r="AN107" s="46">
        <f>VLOOKUP($A107,environment93!$A$2:$AS$333,AN$2)</f>
        <v>0</v>
      </c>
      <c r="AO107" s="46">
        <f>VLOOKUP($A107,environment93!$A$2:$AS$333,AO$2)</f>
        <v>0</v>
      </c>
      <c r="AP107" s="46">
        <f>VLOOKUP($A107,environment93!$A$2:$AS$333,AP$2)</f>
        <v>0</v>
      </c>
      <c r="AQ107" s="46">
        <f>VLOOKUP($A107,environment93!$A$2:$AS$333,AQ$2)</f>
        <v>94.11</v>
      </c>
      <c r="AR107" s="46">
        <f>VLOOKUP($A107,environment93!$A$2:$AS$333,AR$2)</f>
        <v>0</v>
      </c>
      <c r="AS107" s="46">
        <f>VLOOKUP($A107,environment93!$A$2:$AS$333,AS$2)</f>
        <v>0</v>
      </c>
      <c r="AT107" s="46">
        <f>VLOOKUP($A107,environment93!$A$2:$AS$333,AT$2)</f>
        <v>0</v>
      </c>
      <c r="AU107" s="46">
        <f>VLOOKUP($A107,environment93!$A$2:$AS$333,AU$2)</f>
        <v>0</v>
      </c>
      <c r="AV107" s="46">
        <f>VLOOKUP($A107,environment93!$A$2:$AS$333,AV$2)</f>
        <v>5.89</v>
      </c>
      <c r="AW107" s="46">
        <f>VLOOKUP($A107,environment93!$A$2:$AS$333,AW$2)</f>
        <v>225</v>
      </c>
      <c r="AX107" s="46">
        <f>VLOOKUP($A107,environment93!$A$2:$AS$333,AX$2)</f>
        <v>1625</v>
      </c>
      <c r="AY107" s="46">
        <f>VLOOKUP($A107,environment93!$A$2:$AS$333,AY$2)</f>
        <v>0</v>
      </c>
      <c r="AZ107" s="46">
        <f>VLOOKUP($A107,environment93!$A$2:$AS$333,AZ$2)</f>
        <v>75</v>
      </c>
      <c r="BA107" s="46">
        <f>VLOOKUP($A107,environment93!$A$2:$AS$333,BA$2)</f>
        <v>1925</v>
      </c>
      <c r="BB107" s="46">
        <f>VLOOKUP($A107,environment93!$A$2:$AS$333,BB$2)</f>
        <v>9.06</v>
      </c>
      <c r="BC107" s="46">
        <f>VLOOKUP($A107,environment93!$A$2:$AS$333,BC$2)</f>
        <v>9.91</v>
      </c>
      <c r="BD107" s="46">
        <f>VLOOKUP($A107,environment93!$A$2:$AS$333,BD$2)</f>
        <v>0</v>
      </c>
      <c r="BE107" s="46">
        <f>VLOOKUP($A107,environment93!$A$2:$AS$333,BE$2)</f>
        <v>2.4700000000000002</v>
      </c>
      <c r="BF107" s="46">
        <f>VLOOKUP($A107,environment93!$A$2:$AS$333,BF$2)</f>
        <v>21.45</v>
      </c>
      <c r="BG107" s="46">
        <f>VLOOKUP($A107,environment93!$A$2:$AS$333,BG$2)</f>
        <v>1</v>
      </c>
      <c r="BH107" s="46">
        <f>VLOOKUP($A107,environment93!$A$2:$AS$333,BH$2)</f>
        <v>6</v>
      </c>
      <c r="BI107" s="46">
        <f>VLOOKUP($A107,environment93!$A$2:$AS$333,BI$2)</f>
        <v>1</v>
      </c>
    </row>
    <row r="108" spans="1:61" x14ac:dyDescent="0.2">
      <c r="A108" s="40" t="s">
        <v>784</v>
      </c>
      <c r="B108" s="40" t="s">
        <v>229</v>
      </c>
      <c r="C108" s="40">
        <v>7</v>
      </c>
      <c r="D108" s="40">
        <v>3</v>
      </c>
      <c r="E108" s="40">
        <v>2</v>
      </c>
      <c r="F108" s="40">
        <v>2</v>
      </c>
      <c r="H108" s="41">
        <f t="shared" si="1"/>
        <v>1</v>
      </c>
      <c r="I108" s="40" t="s">
        <v>784</v>
      </c>
      <c r="J108" s="46">
        <f>VLOOKUP($A108,environment05!$A$2:$M$333,J$2)</f>
        <v>3.085</v>
      </c>
      <c r="K108" s="46">
        <f>VLOOKUP($A108,environment05!$A$2:$M$333,K$2)</f>
        <v>11.485608444549161</v>
      </c>
      <c r="L108" s="46">
        <f>VLOOKUP($A108,environment05!$A$2:$M$333,L$2)</f>
        <v>14.528055676381035</v>
      </c>
      <c r="M108" s="46">
        <f>VLOOKUP($A108,environment05!$A$2:$M$333,M$2)</f>
        <v>1.5896697184773951</v>
      </c>
      <c r="N108" s="46">
        <f>VLOOKUP($A108,environment05!$A$2:$M$333,N$2)</f>
        <v>2.2263046064001193</v>
      </c>
      <c r="O108" s="46">
        <f>VLOOKUP($A108,environment05!$A$2:$M$333,O$2)</f>
        <v>1.2865117868980283</v>
      </c>
      <c r="P108" s="46">
        <f>VLOOKUP($A108,environment05!$A$2:$M$333,P$2)</f>
        <v>0.12603395912666801</v>
      </c>
      <c r="Q108" s="46">
        <f>VLOOKUP($A108,environment05!$A$2:$M$333,Q$2)</f>
        <v>0.51020266479784904</v>
      </c>
      <c r="R108" s="46">
        <f>VLOOKUP($A108,environment05!$A$2:$M$333,R$2)</f>
        <v>22.65</v>
      </c>
      <c r="S108" s="46">
        <f>VLOOKUP($A108,environment05!$A$2:$M$333,S$2)</f>
        <v>3</v>
      </c>
      <c r="T108" s="46">
        <f>VLOOKUP($A108,environment05!$A$2:$M$333,T$2)</f>
        <v>3</v>
      </c>
      <c r="U108" s="46">
        <f>VLOOKUP($A108,environment93!$A$2:$AS$333,U$2)</f>
        <v>2</v>
      </c>
      <c r="V108" s="46">
        <f>VLOOKUP($A108,environment93!$A$2:$AS$333,V$2)</f>
        <v>7</v>
      </c>
      <c r="W108" s="46">
        <f>VLOOKUP($A108,environment93!$A$2:$AS$333,W$2)</f>
        <v>2</v>
      </c>
      <c r="X108" s="46">
        <f>VLOOKUP($A108,environment93!$A$2:$AS$333,X$2)</f>
        <v>1</v>
      </c>
      <c r="Y108" s="46">
        <f>VLOOKUP($A108,environment93!$A$2:$AS$333,Y$2)</f>
        <v>4</v>
      </c>
      <c r="Z108" s="46">
        <f>VLOOKUP($A108,environment93!$A$2:$AS$333,Z$2)</f>
        <v>7</v>
      </c>
      <c r="AA108" s="46">
        <f>VLOOKUP($A108,environment93!$A$2:$AS$333,AA$2)</f>
        <v>0</v>
      </c>
      <c r="AB108" s="46">
        <f>VLOOKUP($A108,environment93!$A$2:$AS$333,AB$2)</f>
        <v>1.57</v>
      </c>
      <c r="AC108" s="46">
        <f>VLOOKUP($A108,environment93!$A$2:$AS$333,AC$2)</f>
        <v>558.20000000000005</v>
      </c>
      <c r="AD108" s="46">
        <f>VLOOKUP($A108,environment93!$A$2:$AS$333,AD$2)</f>
        <v>1.3</v>
      </c>
      <c r="AE108" s="46">
        <f>VLOOKUP($A108,environment93!$A$2:$AS$333,AE$2)</f>
        <v>17</v>
      </c>
      <c r="AF108" s="46" t="str">
        <f>VLOOKUP($A108,environment93!$A$2:$AS$333,AF$2)</f>
        <v>coni.med</v>
      </c>
      <c r="AG108" s="46">
        <f>VLOOKUP($A108,environment93!$A$2:$AS$333,AG$2)</f>
        <v>0</v>
      </c>
      <c r="AH108" s="46">
        <f>VLOOKUP($A108,environment93!$A$2:$AS$333,AH$2)</f>
        <v>-1</v>
      </c>
      <c r="AI108" s="46">
        <f>VLOOKUP($A108,environment93!$A$2:$AS$333,AI$2)</f>
        <v>20</v>
      </c>
      <c r="AJ108" s="46" t="str">
        <f>VLOOKUP($A108,environment93!$A$2:$AS$333,AJ$2)</f>
        <v>44</v>
      </c>
      <c r="AK108" s="46">
        <f>VLOOKUP($A108,environment93!$A$2:$AS$333,AK$2)</f>
        <v>15</v>
      </c>
      <c r="AL108" s="46">
        <f>VLOOKUP($A108,environment93!$A$2:$AS$333,AL$2)</f>
        <v>0</v>
      </c>
      <c r="AM108" s="46">
        <f>VLOOKUP($A108,environment93!$A$2:$AS$333,AM$2)</f>
        <v>7.14</v>
      </c>
      <c r="AN108" s="46">
        <f>VLOOKUP($A108,environment93!$A$2:$AS$333,AN$2)</f>
        <v>0</v>
      </c>
      <c r="AO108" s="46">
        <f>VLOOKUP($A108,environment93!$A$2:$AS$333,AO$2)</f>
        <v>0</v>
      </c>
      <c r="AP108" s="46">
        <f>VLOOKUP($A108,environment93!$A$2:$AS$333,AP$2)</f>
        <v>0</v>
      </c>
      <c r="AQ108" s="46">
        <f>VLOOKUP($A108,environment93!$A$2:$AS$333,AQ$2)</f>
        <v>91.98</v>
      </c>
      <c r="AR108" s="46">
        <f>VLOOKUP($A108,environment93!$A$2:$AS$333,AR$2)</f>
        <v>0</v>
      </c>
      <c r="AS108" s="46">
        <f>VLOOKUP($A108,environment93!$A$2:$AS$333,AS$2)</f>
        <v>0</v>
      </c>
      <c r="AT108" s="46">
        <f>VLOOKUP($A108,environment93!$A$2:$AS$333,AT$2)</f>
        <v>0</v>
      </c>
      <c r="AU108" s="46">
        <f>VLOOKUP($A108,environment93!$A$2:$AS$333,AU$2)</f>
        <v>8.02</v>
      </c>
      <c r="AV108" s="46">
        <f>VLOOKUP($A108,environment93!$A$2:$AS$333,AV$2)</f>
        <v>0</v>
      </c>
      <c r="AW108" s="46">
        <f>VLOOKUP($A108,environment93!$A$2:$AS$333,AW$2)</f>
        <v>175</v>
      </c>
      <c r="AX108" s="46">
        <f>VLOOKUP($A108,environment93!$A$2:$AS$333,AX$2)</f>
        <v>2075</v>
      </c>
      <c r="AY108" s="46">
        <f>VLOOKUP($A108,environment93!$A$2:$AS$333,AY$2)</f>
        <v>0</v>
      </c>
      <c r="AZ108" s="46">
        <f>VLOOKUP($A108,environment93!$A$2:$AS$333,AZ$2)</f>
        <v>0</v>
      </c>
      <c r="BA108" s="46">
        <f>VLOOKUP($A108,environment93!$A$2:$AS$333,BA$2)</f>
        <v>2250</v>
      </c>
      <c r="BB108" s="46">
        <f>VLOOKUP($A108,environment93!$A$2:$AS$333,BB$2)</f>
        <v>6.15</v>
      </c>
      <c r="BC108" s="46">
        <f>VLOOKUP($A108,environment93!$A$2:$AS$333,BC$2)</f>
        <v>11.34</v>
      </c>
      <c r="BD108" s="46">
        <f>VLOOKUP($A108,environment93!$A$2:$AS$333,BD$2)</f>
        <v>0</v>
      </c>
      <c r="BE108" s="46">
        <f>VLOOKUP($A108,environment93!$A$2:$AS$333,BE$2)</f>
        <v>0</v>
      </c>
      <c r="BF108" s="46">
        <f>VLOOKUP($A108,environment93!$A$2:$AS$333,BF$2)</f>
        <v>17.489999999999998</v>
      </c>
      <c r="BG108" s="46">
        <f>VLOOKUP($A108,environment93!$A$2:$AS$333,BG$2)</f>
        <v>0</v>
      </c>
      <c r="BH108" s="46">
        <f>VLOOKUP($A108,environment93!$A$2:$AS$333,BH$2)</f>
        <v>4</v>
      </c>
      <c r="BI108" s="46">
        <f>VLOOKUP($A108,environment93!$A$2:$AS$333,BI$2)</f>
        <v>1</v>
      </c>
    </row>
    <row r="109" spans="1:61" x14ac:dyDescent="0.2">
      <c r="A109" s="40" t="s">
        <v>785</v>
      </c>
      <c r="B109" s="40" t="s">
        <v>230</v>
      </c>
      <c r="C109" s="40">
        <v>5</v>
      </c>
      <c r="D109" s="40">
        <v>2</v>
      </c>
      <c r="E109" s="40">
        <v>1</v>
      </c>
      <c r="F109" s="40">
        <v>2</v>
      </c>
      <c r="H109" s="41">
        <f t="shared" si="1"/>
        <v>0</v>
      </c>
      <c r="I109" s="40" t="s">
        <v>785</v>
      </c>
      <c r="J109" s="46">
        <f>VLOOKUP($A109,environment05!$A$2:$M$333,J$2)</f>
        <v>0</v>
      </c>
      <c r="K109" s="46">
        <f>VLOOKUP($A109,environment05!$A$2:$M$333,K$2)</f>
        <v>0</v>
      </c>
      <c r="L109" s="46">
        <f>VLOOKUP($A109,environment05!$A$2:$M$333,L$2)</f>
        <v>0</v>
      </c>
      <c r="M109" s="46">
        <f>VLOOKUP($A109,environment05!$A$2:$M$333,M$2)</f>
        <v>0</v>
      </c>
      <c r="N109" s="46">
        <f>VLOOKUP($A109,environment05!$A$2:$M$333,N$2)</f>
        <v>0</v>
      </c>
      <c r="O109" s="46">
        <f>VLOOKUP($A109,environment05!$A$2:$M$333,O$2)</f>
        <v>0</v>
      </c>
      <c r="P109" s="46">
        <f>VLOOKUP($A109,environment05!$A$2:$M$333,P$2)</f>
        <v>0</v>
      </c>
      <c r="Q109" s="46">
        <f>VLOOKUP($A109,environment05!$A$2:$M$333,Q$2)</f>
        <v>0</v>
      </c>
      <c r="R109" s="46">
        <f>VLOOKUP($A109,environment05!$A$2:$M$333,R$2)</f>
        <v>0</v>
      </c>
      <c r="S109" s="46">
        <f>VLOOKUP($A109,environment05!$A$2:$M$333,S$2)</f>
        <v>0</v>
      </c>
      <c r="T109" s="46">
        <f>VLOOKUP($A109,environment05!$A$2:$M$333,T$2)</f>
        <v>0</v>
      </c>
      <c r="U109" s="46">
        <f>VLOOKUP($A109,environment93!$A$2:$AS$333,U$2)</f>
        <v>0</v>
      </c>
      <c r="V109" s="46">
        <f>VLOOKUP($A109,environment93!$A$2:$AS$333,V$2)</f>
        <v>19</v>
      </c>
      <c r="W109" s="46">
        <f>VLOOKUP($A109,environment93!$A$2:$AS$333,W$2)</f>
        <v>12</v>
      </c>
      <c r="X109" s="46">
        <f>VLOOKUP($A109,environment93!$A$2:$AS$333,X$2)</f>
        <v>4</v>
      </c>
      <c r="Y109" s="46">
        <f>VLOOKUP($A109,environment93!$A$2:$AS$333,Y$2)</f>
        <v>3</v>
      </c>
      <c r="Z109" s="46">
        <f>VLOOKUP($A109,environment93!$A$2:$AS$333,Z$2)</f>
        <v>12</v>
      </c>
      <c r="AA109" s="46">
        <f>VLOOKUP($A109,environment93!$A$2:$AS$333,AA$2)</f>
        <v>1</v>
      </c>
      <c r="AB109" s="46">
        <f>VLOOKUP($A109,environment93!$A$2:$AS$333,AB$2)</f>
        <v>0</v>
      </c>
      <c r="AC109" s="46">
        <f>VLOOKUP($A109,environment93!$A$2:$AS$333,AC$2)</f>
        <v>0</v>
      </c>
      <c r="AD109" s="46">
        <f>VLOOKUP($A109,environment93!$A$2:$AS$333,AD$2)</f>
        <v>0</v>
      </c>
      <c r="AE109" s="46">
        <f>VLOOKUP($A109,environment93!$A$2:$AS$333,AE$2)</f>
        <v>91</v>
      </c>
      <c r="AF109" s="46" t="str">
        <f>VLOOKUP($A109,environment93!$A$2:$AS$333,AF$2)</f>
        <v>road</v>
      </c>
      <c r="AG109" s="46">
        <f>VLOOKUP($A109,environment93!$A$2:$AS$333,AG$2)</f>
        <v>0</v>
      </c>
      <c r="AH109" s="46">
        <f>VLOOKUP($A109,environment93!$A$2:$AS$333,AH$2)</f>
        <v>-1</v>
      </c>
      <c r="AI109" s="46">
        <f>VLOOKUP($A109,environment93!$A$2:$AS$333,AI$2)</f>
        <v>22.5</v>
      </c>
      <c r="AJ109" s="46" t="str">
        <f>VLOOKUP($A109,environment93!$A$2:$AS$333,AJ$2)</f>
        <v>44</v>
      </c>
      <c r="AK109" s="46">
        <f>VLOOKUP($A109,environment93!$A$2:$AS$333,AK$2)</f>
        <v>15</v>
      </c>
      <c r="AL109" s="46">
        <f>VLOOKUP($A109,environment93!$A$2:$AS$333,AL$2)</f>
        <v>0</v>
      </c>
      <c r="AM109" s="46">
        <f>VLOOKUP($A109,environment93!$A$2:$AS$333,AM$2)</f>
        <v>23.93</v>
      </c>
      <c r="AN109" s="46">
        <f>VLOOKUP($A109,environment93!$A$2:$AS$333,AN$2)</f>
        <v>0</v>
      </c>
      <c r="AO109" s="46">
        <f>VLOOKUP($A109,environment93!$A$2:$AS$333,AO$2)</f>
        <v>41</v>
      </c>
      <c r="AP109" s="46">
        <f>VLOOKUP($A109,environment93!$A$2:$AS$333,AP$2)</f>
        <v>0</v>
      </c>
      <c r="AQ109" s="46">
        <f>VLOOKUP($A109,environment93!$A$2:$AS$333,AQ$2)</f>
        <v>0</v>
      </c>
      <c r="AR109" s="46">
        <f>VLOOKUP($A109,environment93!$A$2:$AS$333,AR$2)</f>
        <v>0</v>
      </c>
      <c r="AS109" s="46">
        <f>VLOOKUP($A109,environment93!$A$2:$AS$333,AS$2)</f>
        <v>0</v>
      </c>
      <c r="AT109" s="46">
        <f>VLOOKUP($A109,environment93!$A$2:$AS$333,AT$2)</f>
        <v>59</v>
      </c>
      <c r="AU109" s="46">
        <f>VLOOKUP($A109,environment93!$A$2:$AS$333,AU$2)</f>
        <v>0</v>
      </c>
      <c r="AV109" s="46">
        <f>VLOOKUP($A109,environment93!$A$2:$AS$333,AV$2)</f>
        <v>0</v>
      </c>
      <c r="AW109" s="46">
        <f>VLOOKUP($A109,environment93!$A$2:$AS$333,AW$2)</f>
        <v>0</v>
      </c>
      <c r="AX109" s="46">
        <f>VLOOKUP($A109,environment93!$A$2:$AS$333,AX$2)</f>
        <v>150</v>
      </c>
      <c r="AY109" s="46">
        <f>VLOOKUP($A109,environment93!$A$2:$AS$333,AY$2)</f>
        <v>0</v>
      </c>
      <c r="AZ109" s="46">
        <f>VLOOKUP($A109,environment93!$A$2:$AS$333,AZ$2)</f>
        <v>0</v>
      </c>
      <c r="BA109" s="46">
        <f>VLOOKUP($A109,environment93!$A$2:$AS$333,BA$2)</f>
        <v>150</v>
      </c>
      <c r="BB109" s="46">
        <f>VLOOKUP($A109,environment93!$A$2:$AS$333,BB$2)</f>
        <v>0</v>
      </c>
      <c r="BC109" s="46">
        <f>VLOOKUP($A109,environment93!$A$2:$AS$333,BC$2)</f>
        <v>32.659999999999997</v>
      </c>
      <c r="BD109" s="46">
        <f>VLOOKUP($A109,environment93!$A$2:$AS$333,BD$2)</f>
        <v>0</v>
      </c>
      <c r="BE109" s="46">
        <f>VLOOKUP($A109,environment93!$A$2:$AS$333,BE$2)</f>
        <v>0</v>
      </c>
      <c r="BF109" s="46">
        <f>VLOOKUP($A109,environment93!$A$2:$AS$333,BF$2)</f>
        <v>32.659999999999997</v>
      </c>
      <c r="BG109" s="46">
        <f>VLOOKUP($A109,environment93!$A$2:$AS$333,BG$2)</f>
        <v>6</v>
      </c>
      <c r="BH109" s="46">
        <f>VLOOKUP($A109,environment93!$A$2:$AS$333,BH$2)</f>
        <v>0</v>
      </c>
      <c r="BI109" s="46">
        <f>VLOOKUP($A109,environment93!$A$2:$AS$333,BI$2)</f>
        <v>2</v>
      </c>
    </row>
    <row r="110" spans="1:61" x14ac:dyDescent="0.2">
      <c r="A110" s="40" t="s">
        <v>786</v>
      </c>
      <c r="B110" s="40" t="s">
        <v>232</v>
      </c>
      <c r="C110" s="40">
        <v>5</v>
      </c>
      <c r="D110" s="40">
        <v>2</v>
      </c>
      <c r="E110" s="40">
        <v>1</v>
      </c>
      <c r="F110" s="40">
        <v>2</v>
      </c>
      <c r="H110" s="41">
        <f t="shared" si="1"/>
        <v>0</v>
      </c>
      <c r="I110" s="40" t="s">
        <v>786</v>
      </c>
      <c r="J110" s="46">
        <f>VLOOKUP($A110,environment05!$A$2:$M$333,J$2)</f>
        <v>0</v>
      </c>
      <c r="K110" s="46">
        <f>VLOOKUP($A110,environment05!$A$2:$M$333,K$2)</f>
        <v>0</v>
      </c>
      <c r="L110" s="46">
        <f>VLOOKUP($A110,environment05!$A$2:$M$333,L$2)</f>
        <v>0</v>
      </c>
      <c r="M110" s="46">
        <f>VLOOKUP($A110,environment05!$A$2:$M$333,M$2)</f>
        <v>0</v>
      </c>
      <c r="N110" s="46">
        <f>VLOOKUP($A110,environment05!$A$2:$M$333,N$2)</f>
        <v>0</v>
      </c>
      <c r="O110" s="46">
        <f>VLOOKUP($A110,environment05!$A$2:$M$333,O$2)</f>
        <v>0</v>
      </c>
      <c r="P110" s="46">
        <f>VLOOKUP($A110,environment05!$A$2:$M$333,P$2)</f>
        <v>0</v>
      </c>
      <c r="Q110" s="46">
        <f>VLOOKUP($A110,environment05!$A$2:$M$333,Q$2)</f>
        <v>0</v>
      </c>
      <c r="R110" s="46">
        <f>VLOOKUP($A110,environment05!$A$2:$M$333,R$2)</f>
        <v>0</v>
      </c>
      <c r="S110" s="46">
        <f>VLOOKUP($A110,environment05!$A$2:$M$333,S$2)</f>
        <v>0</v>
      </c>
      <c r="T110" s="46">
        <f>VLOOKUP($A110,environment05!$A$2:$M$333,T$2)</f>
        <v>0</v>
      </c>
      <c r="U110" s="46">
        <f>VLOOKUP($A110,environment93!$A$2:$AS$333,U$2)</f>
        <v>1</v>
      </c>
      <c r="V110" s="46">
        <f>VLOOKUP($A110,environment93!$A$2:$AS$333,V$2)</f>
        <v>20</v>
      </c>
      <c r="W110" s="46">
        <f>VLOOKUP($A110,environment93!$A$2:$AS$333,W$2)</f>
        <v>13</v>
      </c>
      <c r="X110" s="46">
        <f>VLOOKUP($A110,environment93!$A$2:$AS$333,X$2)</f>
        <v>5</v>
      </c>
      <c r="Y110" s="46">
        <f>VLOOKUP($A110,environment93!$A$2:$AS$333,Y$2)</f>
        <v>2</v>
      </c>
      <c r="Z110" s="46">
        <f>VLOOKUP($A110,environment93!$A$2:$AS$333,Z$2)</f>
        <v>7</v>
      </c>
      <c r="AA110" s="46">
        <f>VLOOKUP($A110,environment93!$A$2:$AS$333,AA$2)</f>
        <v>0</v>
      </c>
      <c r="AB110" s="46">
        <f>VLOOKUP($A110,environment93!$A$2:$AS$333,AB$2)</f>
        <v>5.47</v>
      </c>
      <c r="AC110" s="46">
        <f>VLOOKUP($A110,environment93!$A$2:$AS$333,AC$2)</f>
        <v>1391.2</v>
      </c>
      <c r="AD110" s="46">
        <f>VLOOKUP($A110,environment93!$A$2:$AS$333,AD$2)</f>
        <v>1.7</v>
      </c>
      <c r="AE110" s="46">
        <f>VLOOKUP($A110,environment93!$A$2:$AS$333,AE$2)</f>
        <v>91</v>
      </c>
      <c r="AF110" s="46" t="str">
        <f>VLOOKUP($A110,environment93!$A$2:$AS$333,AF$2)</f>
        <v>fagu.old</v>
      </c>
      <c r="AG110" s="46">
        <f>VLOOKUP($A110,environment93!$A$2:$AS$333,AG$2)</f>
        <v>0</v>
      </c>
      <c r="AH110" s="46">
        <f>VLOOKUP($A110,environment93!$A$2:$AS$333,AH$2)</f>
        <v>-1</v>
      </c>
      <c r="AI110" s="46">
        <f>VLOOKUP($A110,environment93!$A$2:$AS$333,AI$2)</f>
        <v>20</v>
      </c>
      <c r="AJ110" s="46" t="str">
        <f>VLOOKUP($A110,environment93!$A$2:$AS$333,AJ$2)</f>
        <v>44S</v>
      </c>
      <c r="AK110" s="46">
        <f>VLOOKUP($A110,environment93!$A$2:$AS$333,AK$2)</f>
        <v>15</v>
      </c>
      <c r="AL110" s="46" t="str">
        <f>VLOOKUP($A110,environment93!$A$2:$AS$333,AL$2)</f>
        <v>S</v>
      </c>
      <c r="AM110" s="46">
        <f>VLOOKUP($A110,environment93!$A$2:$AS$333,AM$2)</f>
        <v>42.86</v>
      </c>
      <c r="AN110" s="46">
        <f>VLOOKUP($A110,environment93!$A$2:$AS$333,AN$2)</f>
        <v>0</v>
      </c>
      <c r="AO110" s="46">
        <f>VLOOKUP($A110,environment93!$A$2:$AS$333,AO$2)</f>
        <v>23.82</v>
      </c>
      <c r="AP110" s="46">
        <f>VLOOKUP($A110,environment93!$A$2:$AS$333,AP$2)</f>
        <v>0</v>
      </c>
      <c r="AQ110" s="46">
        <f>VLOOKUP($A110,environment93!$A$2:$AS$333,AQ$2)</f>
        <v>0</v>
      </c>
      <c r="AR110" s="46">
        <f>VLOOKUP($A110,environment93!$A$2:$AS$333,AR$2)</f>
        <v>7.99</v>
      </c>
      <c r="AS110" s="46">
        <f>VLOOKUP($A110,environment93!$A$2:$AS$333,AS$2)</f>
        <v>0</v>
      </c>
      <c r="AT110" s="46">
        <f>VLOOKUP($A110,environment93!$A$2:$AS$333,AT$2)</f>
        <v>68.2</v>
      </c>
      <c r="AU110" s="46">
        <f>VLOOKUP($A110,environment93!$A$2:$AS$333,AU$2)</f>
        <v>0</v>
      </c>
      <c r="AV110" s="46">
        <f>VLOOKUP($A110,environment93!$A$2:$AS$333,AV$2)</f>
        <v>0</v>
      </c>
      <c r="AW110" s="46">
        <f>VLOOKUP($A110,environment93!$A$2:$AS$333,AW$2)</f>
        <v>0</v>
      </c>
      <c r="AX110" s="46">
        <f>VLOOKUP($A110,environment93!$A$2:$AS$333,AX$2)</f>
        <v>300</v>
      </c>
      <c r="AY110" s="46">
        <f>VLOOKUP($A110,environment93!$A$2:$AS$333,AY$2)</f>
        <v>0</v>
      </c>
      <c r="AZ110" s="46">
        <f>VLOOKUP($A110,environment93!$A$2:$AS$333,AZ$2)</f>
        <v>0</v>
      </c>
      <c r="BA110" s="46">
        <f>VLOOKUP($A110,environment93!$A$2:$AS$333,BA$2)</f>
        <v>300</v>
      </c>
      <c r="BB110" s="46">
        <f>VLOOKUP($A110,environment93!$A$2:$AS$333,BB$2)</f>
        <v>0</v>
      </c>
      <c r="BC110" s="46">
        <f>VLOOKUP($A110,environment93!$A$2:$AS$333,BC$2)</f>
        <v>26.16</v>
      </c>
      <c r="BD110" s="46">
        <f>VLOOKUP($A110,environment93!$A$2:$AS$333,BD$2)</f>
        <v>0</v>
      </c>
      <c r="BE110" s="46">
        <f>VLOOKUP($A110,environment93!$A$2:$AS$333,BE$2)</f>
        <v>0</v>
      </c>
      <c r="BF110" s="46">
        <f>VLOOKUP($A110,environment93!$A$2:$AS$333,BF$2)</f>
        <v>26.16</v>
      </c>
      <c r="BG110" s="46">
        <f>VLOOKUP($A110,environment93!$A$2:$AS$333,BG$2)</f>
        <v>6</v>
      </c>
      <c r="BH110" s="46">
        <f>VLOOKUP($A110,environment93!$A$2:$AS$333,BH$2)</f>
        <v>0</v>
      </c>
      <c r="BI110" s="46">
        <f>VLOOKUP($A110,environment93!$A$2:$AS$333,BI$2)</f>
        <v>2</v>
      </c>
    </row>
    <row r="111" spans="1:61" x14ac:dyDescent="0.2">
      <c r="A111" s="40" t="s">
        <v>787</v>
      </c>
      <c r="B111" s="40" t="s">
        <v>234</v>
      </c>
      <c r="C111" s="40">
        <v>7</v>
      </c>
      <c r="D111" s="40">
        <v>3</v>
      </c>
      <c r="E111" s="40">
        <v>2</v>
      </c>
      <c r="F111" s="40">
        <v>2</v>
      </c>
      <c r="H111" s="41">
        <f t="shared" si="1"/>
        <v>1</v>
      </c>
      <c r="I111" s="40" t="s">
        <v>787</v>
      </c>
      <c r="J111" s="46">
        <f>VLOOKUP($A111,environment05!$A$2:$M$333,J$2)</f>
        <v>3.875</v>
      </c>
      <c r="K111" s="46">
        <f>VLOOKUP($A111,environment05!$A$2:$M$333,K$2)</f>
        <v>7.1572190285799433</v>
      </c>
      <c r="L111" s="46">
        <f>VLOOKUP($A111,environment05!$A$2:$M$333,L$2)</f>
        <v>24.488908220965637</v>
      </c>
      <c r="M111" s="46">
        <f>VLOOKUP($A111,environment05!$A$2:$M$333,M$2)</f>
        <v>2.2123421918695043</v>
      </c>
      <c r="N111" s="46">
        <f>VLOOKUP($A111,environment05!$A$2:$M$333,N$2)</f>
        <v>6.4822555499420469</v>
      </c>
      <c r="O111" s="46">
        <f>VLOOKUP($A111,environment05!$A$2:$M$333,O$2)</f>
        <v>4.9376654945313749</v>
      </c>
      <c r="P111" s="46">
        <f>VLOOKUP($A111,environment05!$A$2:$M$333,P$2)</f>
        <v>0.33945564345723422</v>
      </c>
      <c r="Q111" s="46">
        <f>VLOOKUP($A111,environment05!$A$2:$M$333,Q$2)</f>
        <v>0.46205588857813751</v>
      </c>
      <c r="R111" s="46">
        <f>VLOOKUP($A111,environment05!$A$2:$M$333,R$2)</f>
        <v>38.75</v>
      </c>
      <c r="S111" s="46">
        <f>VLOOKUP($A111,environment05!$A$2:$M$333,S$2)</f>
        <v>2</v>
      </c>
      <c r="T111" s="46">
        <f>VLOOKUP($A111,environment05!$A$2:$M$333,T$2)</f>
        <v>1.5</v>
      </c>
      <c r="U111" s="46">
        <f>VLOOKUP($A111,environment93!$A$2:$AS$333,U$2)</f>
        <v>1</v>
      </c>
      <c r="V111" s="46">
        <f>VLOOKUP($A111,environment93!$A$2:$AS$333,V$2)</f>
        <v>19</v>
      </c>
      <c r="W111" s="46">
        <f>VLOOKUP($A111,environment93!$A$2:$AS$333,W$2)</f>
        <v>6</v>
      </c>
      <c r="X111" s="46">
        <f>VLOOKUP($A111,environment93!$A$2:$AS$333,X$2)</f>
        <v>5</v>
      </c>
      <c r="Y111" s="46">
        <f>VLOOKUP($A111,environment93!$A$2:$AS$333,Y$2)</f>
        <v>8</v>
      </c>
      <c r="Z111" s="46">
        <f>VLOOKUP($A111,environment93!$A$2:$AS$333,Z$2)</f>
        <v>7</v>
      </c>
      <c r="AA111" s="46">
        <f>VLOOKUP($A111,environment93!$A$2:$AS$333,AA$2)</f>
        <v>1</v>
      </c>
      <c r="AB111" s="46">
        <f>VLOOKUP($A111,environment93!$A$2:$AS$333,AB$2)</f>
        <v>5.47</v>
      </c>
      <c r="AC111" s="46">
        <f>VLOOKUP($A111,environment93!$A$2:$AS$333,AC$2)</f>
        <v>1391.2</v>
      </c>
      <c r="AD111" s="46">
        <f>VLOOKUP($A111,environment93!$A$2:$AS$333,AD$2)</f>
        <v>1.7</v>
      </c>
      <c r="AE111" s="46">
        <f>VLOOKUP($A111,environment93!$A$2:$AS$333,AE$2)</f>
        <v>91</v>
      </c>
      <c r="AF111" s="46" t="str">
        <f>VLOOKUP($A111,environment93!$A$2:$AS$333,AF$2)</f>
        <v>fagu.old</v>
      </c>
      <c r="AG111" s="46">
        <f>VLOOKUP($A111,environment93!$A$2:$AS$333,AG$2)</f>
        <v>0</v>
      </c>
      <c r="AH111" s="46">
        <f>VLOOKUP($A111,environment93!$A$2:$AS$333,AH$2)</f>
        <v>-1</v>
      </c>
      <c r="AI111" s="46">
        <f>VLOOKUP($A111,environment93!$A$2:$AS$333,AI$2)</f>
        <v>20</v>
      </c>
      <c r="AJ111" s="46" t="str">
        <f>VLOOKUP($A111,environment93!$A$2:$AS$333,AJ$2)</f>
        <v>44SI</v>
      </c>
      <c r="AK111" s="46">
        <f>VLOOKUP($A111,environment93!$A$2:$AS$333,AK$2)</f>
        <v>30</v>
      </c>
      <c r="AL111" s="46" t="str">
        <f>VLOOKUP($A111,environment93!$A$2:$AS$333,AL$2)</f>
        <v>SI</v>
      </c>
      <c r="AM111" s="46">
        <f>VLOOKUP($A111,environment93!$A$2:$AS$333,AM$2)</f>
        <v>35.71</v>
      </c>
      <c r="AN111" s="46">
        <f>VLOOKUP($A111,environment93!$A$2:$AS$333,AN$2)</f>
        <v>25.7</v>
      </c>
      <c r="AO111" s="46">
        <f>VLOOKUP($A111,environment93!$A$2:$AS$333,AO$2)</f>
        <v>0</v>
      </c>
      <c r="AP111" s="46">
        <f>VLOOKUP($A111,environment93!$A$2:$AS$333,AP$2)</f>
        <v>0</v>
      </c>
      <c r="AQ111" s="46">
        <f>VLOOKUP($A111,environment93!$A$2:$AS$333,AQ$2)</f>
        <v>0</v>
      </c>
      <c r="AR111" s="46">
        <f>VLOOKUP($A111,environment93!$A$2:$AS$333,AR$2)</f>
        <v>0</v>
      </c>
      <c r="AS111" s="46">
        <f>VLOOKUP($A111,environment93!$A$2:$AS$333,AS$2)</f>
        <v>0</v>
      </c>
      <c r="AT111" s="46">
        <f>VLOOKUP($A111,environment93!$A$2:$AS$333,AT$2)</f>
        <v>74.3</v>
      </c>
      <c r="AU111" s="46">
        <f>VLOOKUP($A111,environment93!$A$2:$AS$333,AU$2)</f>
        <v>0</v>
      </c>
      <c r="AV111" s="46">
        <f>VLOOKUP($A111,environment93!$A$2:$AS$333,AV$2)</f>
        <v>0</v>
      </c>
      <c r="AW111" s="46">
        <f>VLOOKUP($A111,environment93!$A$2:$AS$333,AW$2)</f>
        <v>1000</v>
      </c>
      <c r="AX111" s="46">
        <f>VLOOKUP($A111,environment93!$A$2:$AS$333,AX$2)</f>
        <v>250</v>
      </c>
      <c r="AY111" s="46">
        <f>VLOOKUP($A111,environment93!$A$2:$AS$333,AY$2)</f>
        <v>0</v>
      </c>
      <c r="AZ111" s="46">
        <f>VLOOKUP($A111,environment93!$A$2:$AS$333,AZ$2)</f>
        <v>0</v>
      </c>
      <c r="BA111" s="46">
        <f>VLOOKUP($A111,environment93!$A$2:$AS$333,BA$2)</f>
        <v>1250</v>
      </c>
      <c r="BB111" s="46">
        <f>VLOOKUP($A111,environment93!$A$2:$AS$333,BB$2)</f>
        <v>0.75</v>
      </c>
      <c r="BC111" s="46">
        <f>VLOOKUP($A111,environment93!$A$2:$AS$333,BC$2)</f>
        <v>30.32</v>
      </c>
      <c r="BD111" s="46">
        <f>VLOOKUP($A111,environment93!$A$2:$AS$333,BD$2)</f>
        <v>0</v>
      </c>
      <c r="BE111" s="46">
        <f>VLOOKUP($A111,environment93!$A$2:$AS$333,BE$2)</f>
        <v>0</v>
      </c>
      <c r="BF111" s="46">
        <f>VLOOKUP($A111,environment93!$A$2:$AS$333,BF$2)</f>
        <v>31.07</v>
      </c>
      <c r="BG111" s="46">
        <f>VLOOKUP($A111,environment93!$A$2:$AS$333,BG$2)</f>
        <v>4</v>
      </c>
      <c r="BH111" s="46">
        <f>VLOOKUP($A111,environment93!$A$2:$AS$333,BH$2)</f>
        <v>0</v>
      </c>
      <c r="BI111" s="46">
        <f>VLOOKUP($A111,environment93!$A$2:$AS$333,BI$2)</f>
        <v>2.5</v>
      </c>
    </row>
    <row r="112" spans="1:61" x14ac:dyDescent="0.2">
      <c r="A112" s="40" t="s">
        <v>788</v>
      </c>
      <c r="B112" s="40" t="s">
        <v>236</v>
      </c>
      <c r="C112" s="40">
        <v>5</v>
      </c>
      <c r="D112" s="40">
        <v>2</v>
      </c>
      <c r="E112" s="40">
        <v>1</v>
      </c>
      <c r="F112" s="40">
        <v>2</v>
      </c>
      <c r="H112" s="41">
        <f t="shared" si="1"/>
        <v>0</v>
      </c>
      <c r="I112" s="40" t="s">
        <v>788</v>
      </c>
      <c r="J112" s="46">
        <f>VLOOKUP($A112,environment05!$A$2:$M$333,J$2)</f>
        <v>0</v>
      </c>
      <c r="K112" s="46">
        <f>VLOOKUP($A112,environment05!$A$2:$M$333,K$2)</f>
        <v>0</v>
      </c>
      <c r="L112" s="46">
        <f>VLOOKUP($A112,environment05!$A$2:$M$333,L$2)</f>
        <v>0</v>
      </c>
      <c r="M112" s="46">
        <f>VLOOKUP($A112,environment05!$A$2:$M$333,M$2)</f>
        <v>0</v>
      </c>
      <c r="N112" s="46">
        <f>VLOOKUP($A112,environment05!$A$2:$M$333,N$2)</f>
        <v>0</v>
      </c>
      <c r="O112" s="46">
        <f>VLOOKUP($A112,environment05!$A$2:$M$333,O$2)</f>
        <v>0</v>
      </c>
      <c r="P112" s="46">
        <f>VLOOKUP($A112,environment05!$A$2:$M$333,P$2)</f>
        <v>0</v>
      </c>
      <c r="Q112" s="46">
        <f>VLOOKUP($A112,environment05!$A$2:$M$333,Q$2)</f>
        <v>0</v>
      </c>
      <c r="R112" s="46">
        <f>VLOOKUP($A112,environment05!$A$2:$M$333,R$2)</f>
        <v>0</v>
      </c>
      <c r="S112" s="46">
        <f>VLOOKUP($A112,environment05!$A$2:$M$333,S$2)</f>
        <v>0</v>
      </c>
      <c r="T112" s="46">
        <f>VLOOKUP($A112,environment05!$A$2:$M$333,T$2)</f>
        <v>0</v>
      </c>
      <c r="U112" s="46">
        <f>VLOOKUP($A112,environment93!$A$2:$AS$333,U$2)</f>
        <v>4</v>
      </c>
      <c r="V112" s="46">
        <f>VLOOKUP($A112,environment93!$A$2:$AS$333,V$2)</f>
        <v>17</v>
      </c>
      <c r="W112" s="46">
        <f>VLOOKUP($A112,environment93!$A$2:$AS$333,W$2)</f>
        <v>10</v>
      </c>
      <c r="X112" s="46">
        <f>VLOOKUP($A112,environment93!$A$2:$AS$333,X$2)</f>
        <v>1</v>
      </c>
      <c r="Y112" s="46">
        <f>VLOOKUP($A112,environment93!$A$2:$AS$333,Y$2)</f>
        <v>6</v>
      </c>
      <c r="Z112" s="46">
        <f>VLOOKUP($A112,environment93!$A$2:$AS$333,Z$2)</f>
        <v>4</v>
      </c>
      <c r="AA112" s="46">
        <f>VLOOKUP($A112,environment93!$A$2:$AS$333,AA$2)</f>
        <v>0</v>
      </c>
      <c r="AB112" s="46">
        <f>VLOOKUP($A112,environment93!$A$2:$AS$333,AB$2)</f>
        <v>2.73</v>
      </c>
      <c r="AC112" s="46">
        <f>VLOOKUP($A112,environment93!$A$2:$AS$333,AC$2)</f>
        <v>973.3</v>
      </c>
      <c r="AD112" s="46">
        <f>VLOOKUP($A112,environment93!$A$2:$AS$333,AD$2)</f>
        <v>1.7</v>
      </c>
      <c r="AE112" s="46">
        <f>VLOOKUP($A112,environment93!$A$2:$AS$333,AE$2)</f>
        <v>107</v>
      </c>
      <c r="AF112" s="46" t="str">
        <f>VLOOKUP($A112,environment93!$A$2:$AS$333,AF$2)</f>
        <v>fagu.old</v>
      </c>
      <c r="AG112" s="46">
        <f>VLOOKUP($A112,environment93!$A$2:$AS$333,AG$2)</f>
        <v>12.09</v>
      </c>
      <c r="AH112" s="46">
        <f>VLOOKUP($A112,environment93!$A$2:$AS$333,AH$2)</f>
        <v>-1</v>
      </c>
      <c r="AI112" s="46">
        <f>VLOOKUP($A112,environment93!$A$2:$AS$333,AI$2)</f>
        <v>20</v>
      </c>
      <c r="AJ112" s="46" t="str">
        <f>VLOOKUP($A112,environment93!$A$2:$AS$333,AJ$2)</f>
        <v>43</v>
      </c>
      <c r="AK112" s="46">
        <f>VLOOKUP($A112,environment93!$A$2:$AS$333,AK$2)</f>
        <v>15</v>
      </c>
      <c r="AL112" s="46">
        <f>VLOOKUP($A112,environment93!$A$2:$AS$333,AL$2)</f>
        <v>0</v>
      </c>
      <c r="AM112" s="46">
        <f>VLOOKUP($A112,environment93!$A$2:$AS$333,AM$2)</f>
        <v>2.5</v>
      </c>
      <c r="AN112" s="46">
        <f>VLOOKUP($A112,environment93!$A$2:$AS$333,AN$2)</f>
        <v>2.2999999999999998</v>
      </c>
      <c r="AO112" s="46">
        <f>VLOOKUP($A112,environment93!$A$2:$AS$333,AO$2)</f>
        <v>0</v>
      </c>
      <c r="AP112" s="46">
        <f>VLOOKUP($A112,environment93!$A$2:$AS$333,AP$2)</f>
        <v>0</v>
      </c>
      <c r="AQ112" s="46">
        <f>VLOOKUP($A112,environment93!$A$2:$AS$333,AQ$2)</f>
        <v>0</v>
      </c>
      <c r="AR112" s="46">
        <f>VLOOKUP($A112,environment93!$A$2:$AS$333,AR$2)</f>
        <v>0</v>
      </c>
      <c r="AS112" s="46">
        <f>VLOOKUP($A112,environment93!$A$2:$AS$333,AS$2)</f>
        <v>0</v>
      </c>
      <c r="AT112" s="46">
        <f>VLOOKUP($A112,environment93!$A$2:$AS$333,AT$2)</f>
        <v>97.7</v>
      </c>
      <c r="AU112" s="46">
        <f>VLOOKUP($A112,environment93!$A$2:$AS$333,AU$2)</f>
        <v>0</v>
      </c>
      <c r="AV112" s="46">
        <f>VLOOKUP($A112,environment93!$A$2:$AS$333,AV$2)</f>
        <v>0</v>
      </c>
      <c r="AW112" s="46">
        <f>VLOOKUP($A112,environment93!$A$2:$AS$333,AW$2)</f>
        <v>0</v>
      </c>
      <c r="AX112" s="46">
        <f>VLOOKUP($A112,environment93!$A$2:$AS$333,AX$2)</f>
        <v>200</v>
      </c>
      <c r="AY112" s="46">
        <f>VLOOKUP($A112,environment93!$A$2:$AS$333,AY$2)</f>
        <v>0</v>
      </c>
      <c r="AZ112" s="46">
        <f>VLOOKUP($A112,environment93!$A$2:$AS$333,AZ$2)</f>
        <v>0</v>
      </c>
      <c r="BA112" s="46">
        <f>VLOOKUP($A112,environment93!$A$2:$AS$333,BA$2)</f>
        <v>200</v>
      </c>
      <c r="BB112" s="46">
        <f>VLOOKUP($A112,environment93!$A$2:$AS$333,BB$2)</f>
        <v>0</v>
      </c>
      <c r="BC112" s="46">
        <f>VLOOKUP($A112,environment93!$A$2:$AS$333,BC$2)</f>
        <v>20.079999999999998</v>
      </c>
      <c r="BD112" s="46">
        <f>VLOOKUP($A112,environment93!$A$2:$AS$333,BD$2)</f>
        <v>0</v>
      </c>
      <c r="BE112" s="46">
        <f>VLOOKUP($A112,environment93!$A$2:$AS$333,BE$2)</f>
        <v>0</v>
      </c>
      <c r="BF112" s="46">
        <f>VLOOKUP($A112,environment93!$A$2:$AS$333,BF$2)</f>
        <v>20.079999999999998</v>
      </c>
      <c r="BG112" s="46">
        <f>VLOOKUP($A112,environment93!$A$2:$AS$333,BG$2)</f>
        <v>4</v>
      </c>
      <c r="BH112" s="46">
        <f>VLOOKUP($A112,environment93!$A$2:$AS$333,BH$2)</f>
        <v>0</v>
      </c>
      <c r="BI112" s="46">
        <f>VLOOKUP($A112,environment93!$A$2:$AS$333,BI$2)</f>
        <v>1</v>
      </c>
    </row>
    <row r="113" spans="1:61" x14ac:dyDescent="0.2">
      <c r="A113" s="40" t="s">
        <v>789</v>
      </c>
      <c r="B113" s="40" t="s">
        <v>238</v>
      </c>
      <c r="C113" s="40">
        <v>7</v>
      </c>
      <c r="D113" s="40">
        <v>3</v>
      </c>
      <c r="E113" s="40">
        <v>2</v>
      </c>
      <c r="F113" s="40">
        <v>2</v>
      </c>
      <c r="H113" s="41">
        <f t="shared" si="1"/>
        <v>1</v>
      </c>
      <c r="I113" s="40" t="s">
        <v>789</v>
      </c>
      <c r="J113" s="46">
        <f>VLOOKUP($A113,environment05!$A$2:$M$333,J$2)</f>
        <v>3.97</v>
      </c>
      <c r="K113" s="46">
        <f>VLOOKUP($A113,environment05!$A$2:$M$333,K$2)</f>
        <v>7.6277650288087528</v>
      </c>
      <c r="L113" s="46">
        <f>VLOOKUP($A113,environment05!$A$2:$M$333,L$2)</f>
        <v>16.180948238364508</v>
      </c>
      <c r="M113" s="46">
        <f>VLOOKUP($A113,environment05!$A$2:$M$333,M$2)</f>
        <v>2.890460761709948</v>
      </c>
      <c r="N113" s="46">
        <f>VLOOKUP($A113,environment05!$A$2:$M$333,N$2)</f>
        <v>3.4190269838923291</v>
      </c>
      <c r="O113" s="46">
        <f>VLOOKUP($A113,environment05!$A$2:$M$333,O$2)</f>
        <v>2.2735562491357366</v>
      </c>
      <c r="P113" s="46">
        <f>VLOOKUP($A113,environment05!$A$2:$M$333,P$2)</f>
        <v>0.19085782934678386</v>
      </c>
      <c r="Q113" s="46">
        <f>VLOOKUP($A113,environment05!$A$2:$M$333,Q$2)</f>
        <v>0.41015980145625253</v>
      </c>
      <c r="R113" s="46">
        <f>VLOOKUP($A113,environment05!$A$2:$M$333,R$2)</f>
        <v>9.9499999999999993</v>
      </c>
      <c r="S113" s="46">
        <f>VLOOKUP($A113,environment05!$A$2:$M$333,S$2)</f>
        <v>4</v>
      </c>
      <c r="T113" s="46">
        <f>VLOOKUP($A113,environment05!$A$2:$M$333,T$2)</f>
        <v>2.5</v>
      </c>
      <c r="U113" s="46">
        <f>VLOOKUP($A113,environment93!$A$2:$AS$333,U$2)</f>
        <v>3</v>
      </c>
      <c r="V113" s="46">
        <f>VLOOKUP($A113,environment93!$A$2:$AS$333,V$2)</f>
        <v>15</v>
      </c>
      <c r="W113" s="46">
        <f>VLOOKUP($A113,environment93!$A$2:$AS$333,W$2)</f>
        <v>8</v>
      </c>
      <c r="X113" s="46">
        <f>VLOOKUP($A113,environment93!$A$2:$AS$333,X$2)</f>
        <v>2</v>
      </c>
      <c r="Y113" s="46">
        <f>VLOOKUP($A113,environment93!$A$2:$AS$333,Y$2)</f>
        <v>5</v>
      </c>
      <c r="Z113" s="46">
        <f>VLOOKUP($A113,environment93!$A$2:$AS$333,Z$2)</f>
        <v>5</v>
      </c>
      <c r="AA113" s="46">
        <f>VLOOKUP($A113,environment93!$A$2:$AS$333,AA$2)</f>
        <v>0</v>
      </c>
      <c r="AB113" s="46">
        <f>VLOOKUP($A113,environment93!$A$2:$AS$333,AB$2)</f>
        <v>2.73</v>
      </c>
      <c r="AC113" s="46">
        <f>VLOOKUP($A113,environment93!$A$2:$AS$333,AC$2)</f>
        <v>973.3</v>
      </c>
      <c r="AD113" s="46">
        <f>VLOOKUP($A113,environment93!$A$2:$AS$333,AD$2)</f>
        <v>1.7</v>
      </c>
      <c r="AE113" s="46">
        <f>VLOOKUP($A113,environment93!$A$2:$AS$333,AE$2)</f>
        <v>107</v>
      </c>
      <c r="AF113" s="46" t="str">
        <f>VLOOKUP($A113,environment93!$A$2:$AS$333,AF$2)</f>
        <v>fagu.old</v>
      </c>
      <c r="AG113" s="46">
        <f>VLOOKUP($A113,environment93!$A$2:$AS$333,AG$2)</f>
        <v>16.399999999999999</v>
      </c>
      <c r="AH113" s="46">
        <f>VLOOKUP($A113,environment93!$A$2:$AS$333,AH$2)</f>
        <v>229.96</v>
      </c>
      <c r="AI113" s="46">
        <f>VLOOKUP($A113,environment93!$A$2:$AS$333,AI$2)</f>
        <v>25</v>
      </c>
      <c r="AJ113" s="46" t="str">
        <f>VLOOKUP($A113,environment93!$A$2:$AS$333,AJ$2)</f>
        <v>44</v>
      </c>
      <c r="AK113" s="46">
        <f>VLOOKUP($A113,environment93!$A$2:$AS$333,AK$2)</f>
        <v>15</v>
      </c>
      <c r="AL113" s="46">
        <f>VLOOKUP($A113,environment93!$A$2:$AS$333,AL$2)</f>
        <v>0</v>
      </c>
      <c r="AM113" s="46">
        <f>VLOOKUP($A113,environment93!$A$2:$AS$333,AM$2)</f>
        <v>0</v>
      </c>
      <c r="AN113" s="46">
        <f>VLOOKUP($A113,environment93!$A$2:$AS$333,AN$2)</f>
        <v>0</v>
      </c>
      <c r="AO113" s="46">
        <f>VLOOKUP($A113,environment93!$A$2:$AS$333,AO$2)</f>
        <v>0</v>
      </c>
      <c r="AP113" s="46">
        <f>VLOOKUP($A113,environment93!$A$2:$AS$333,AP$2)</f>
        <v>0</v>
      </c>
      <c r="AQ113" s="46">
        <f>VLOOKUP($A113,environment93!$A$2:$AS$333,AQ$2)</f>
        <v>0</v>
      </c>
      <c r="AR113" s="46">
        <f>VLOOKUP($A113,environment93!$A$2:$AS$333,AR$2)</f>
        <v>0</v>
      </c>
      <c r="AS113" s="46">
        <f>VLOOKUP($A113,environment93!$A$2:$AS$333,AS$2)</f>
        <v>0</v>
      </c>
      <c r="AT113" s="46">
        <f>VLOOKUP($A113,environment93!$A$2:$AS$333,AT$2)</f>
        <v>100</v>
      </c>
      <c r="AU113" s="46">
        <f>VLOOKUP($A113,environment93!$A$2:$AS$333,AU$2)</f>
        <v>0</v>
      </c>
      <c r="AV113" s="46">
        <f>VLOOKUP($A113,environment93!$A$2:$AS$333,AV$2)</f>
        <v>0</v>
      </c>
      <c r="AW113" s="46">
        <f>VLOOKUP($A113,environment93!$A$2:$AS$333,AW$2)</f>
        <v>0</v>
      </c>
      <c r="AX113" s="46">
        <f>VLOOKUP($A113,environment93!$A$2:$AS$333,AX$2)</f>
        <v>250</v>
      </c>
      <c r="AY113" s="46">
        <f>VLOOKUP($A113,environment93!$A$2:$AS$333,AY$2)</f>
        <v>0</v>
      </c>
      <c r="AZ113" s="46">
        <f>VLOOKUP($A113,environment93!$A$2:$AS$333,AZ$2)</f>
        <v>0</v>
      </c>
      <c r="BA113" s="46">
        <f>VLOOKUP($A113,environment93!$A$2:$AS$333,BA$2)</f>
        <v>250</v>
      </c>
      <c r="BB113" s="46">
        <f>VLOOKUP($A113,environment93!$A$2:$AS$333,BB$2)</f>
        <v>0</v>
      </c>
      <c r="BC113" s="46">
        <f>VLOOKUP($A113,environment93!$A$2:$AS$333,BC$2)</f>
        <v>22.41</v>
      </c>
      <c r="BD113" s="46">
        <f>VLOOKUP($A113,environment93!$A$2:$AS$333,BD$2)</f>
        <v>0</v>
      </c>
      <c r="BE113" s="46">
        <f>VLOOKUP($A113,environment93!$A$2:$AS$333,BE$2)</f>
        <v>0</v>
      </c>
      <c r="BF113" s="46">
        <f>VLOOKUP($A113,environment93!$A$2:$AS$333,BF$2)</f>
        <v>22.41</v>
      </c>
      <c r="BG113" s="46">
        <f>VLOOKUP($A113,environment93!$A$2:$AS$333,BG$2)</f>
        <v>6</v>
      </c>
      <c r="BH113" s="46">
        <f>VLOOKUP($A113,environment93!$A$2:$AS$333,BH$2)</f>
        <v>0</v>
      </c>
      <c r="BI113" s="46">
        <f>VLOOKUP($A113,environment93!$A$2:$AS$333,BI$2)</f>
        <v>1</v>
      </c>
    </row>
    <row r="114" spans="1:61" x14ac:dyDescent="0.2">
      <c r="A114" s="40" t="s">
        <v>790</v>
      </c>
      <c r="B114" s="40" t="s">
        <v>240</v>
      </c>
      <c r="C114" s="40">
        <v>5</v>
      </c>
      <c r="D114" s="40">
        <v>2</v>
      </c>
      <c r="E114" s="40">
        <v>1</v>
      </c>
      <c r="F114" s="40">
        <v>2</v>
      </c>
      <c r="H114" s="41">
        <f t="shared" si="1"/>
        <v>0</v>
      </c>
      <c r="I114" s="40" t="s">
        <v>790</v>
      </c>
      <c r="J114" s="46">
        <f>VLOOKUP($A114,environment05!$A$2:$M$333,J$2)</f>
        <v>0</v>
      </c>
      <c r="K114" s="46">
        <f>VLOOKUP($A114,environment05!$A$2:$M$333,K$2)</f>
        <v>0</v>
      </c>
      <c r="L114" s="46">
        <f>VLOOKUP($A114,environment05!$A$2:$M$333,L$2)</f>
        <v>0</v>
      </c>
      <c r="M114" s="46">
        <f>VLOOKUP($A114,environment05!$A$2:$M$333,M$2)</f>
        <v>0</v>
      </c>
      <c r="N114" s="46">
        <f>VLOOKUP($A114,environment05!$A$2:$M$333,N$2)</f>
        <v>0</v>
      </c>
      <c r="O114" s="46">
        <f>VLOOKUP($A114,environment05!$A$2:$M$333,O$2)</f>
        <v>0</v>
      </c>
      <c r="P114" s="46">
        <f>VLOOKUP($A114,environment05!$A$2:$M$333,P$2)</f>
        <v>0</v>
      </c>
      <c r="Q114" s="46">
        <f>VLOOKUP($A114,environment05!$A$2:$M$333,Q$2)</f>
        <v>0</v>
      </c>
      <c r="R114" s="46">
        <f>VLOOKUP($A114,environment05!$A$2:$M$333,R$2)</f>
        <v>0</v>
      </c>
      <c r="S114" s="46">
        <f>VLOOKUP($A114,environment05!$A$2:$M$333,S$2)</f>
        <v>0</v>
      </c>
      <c r="T114" s="46">
        <f>VLOOKUP($A114,environment05!$A$2:$M$333,T$2)</f>
        <v>0</v>
      </c>
      <c r="U114" s="46">
        <f>VLOOKUP($A114,environment93!$A$2:$AS$333,U$2)</f>
        <v>3</v>
      </c>
      <c r="V114" s="46">
        <f>VLOOKUP($A114,environment93!$A$2:$AS$333,V$2)</f>
        <v>16</v>
      </c>
      <c r="W114" s="46">
        <f>VLOOKUP($A114,environment93!$A$2:$AS$333,W$2)</f>
        <v>9</v>
      </c>
      <c r="X114" s="46">
        <f>VLOOKUP($A114,environment93!$A$2:$AS$333,X$2)</f>
        <v>2</v>
      </c>
      <c r="Y114" s="46">
        <f>VLOOKUP($A114,environment93!$A$2:$AS$333,Y$2)</f>
        <v>5</v>
      </c>
      <c r="Z114" s="46">
        <f>VLOOKUP($A114,environment93!$A$2:$AS$333,Z$2)</f>
        <v>1</v>
      </c>
      <c r="AA114" s="46">
        <f>VLOOKUP($A114,environment93!$A$2:$AS$333,AA$2)</f>
        <v>0</v>
      </c>
      <c r="AB114" s="46">
        <f>VLOOKUP($A114,environment93!$A$2:$AS$333,AB$2)</f>
        <v>1.21</v>
      </c>
      <c r="AC114" s="46">
        <f>VLOOKUP($A114,environment93!$A$2:$AS$333,AC$2)</f>
        <v>515.5</v>
      </c>
      <c r="AD114" s="46">
        <f>VLOOKUP($A114,environment93!$A$2:$AS$333,AD$2)</f>
        <v>1.3</v>
      </c>
      <c r="AE114" s="46">
        <f>VLOOKUP($A114,environment93!$A$2:$AS$333,AE$2)</f>
        <v>109</v>
      </c>
      <c r="AF114" s="46" t="str">
        <f>VLOOKUP($A114,environment93!$A$2:$AS$333,AF$2)</f>
        <v>fagu.old</v>
      </c>
      <c r="AG114" s="46">
        <f>VLOOKUP($A114,environment93!$A$2:$AS$333,AG$2)</f>
        <v>16.559999999999999</v>
      </c>
      <c r="AH114" s="46">
        <f>VLOOKUP($A114,environment93!$A$2:$AS$333,AH$2)</f>
        <v>340.51</v>
      </c>
      <c r="AI114" s="46">
        <f>VLOOKUP($A114,environment93!$A$2:$AS$333,AI$2)</f>
        <v>25</v>
      </c>
      <c r="AJ114" s="46" t="str">
        <f>VLOOKUP($A114,environment93!$A$2:$AS$333,AJ$2)</f>
        <v>44</v>
      </c>
      <c r="AK114" s="46">
        <f>VLOOKUP($A114,environment93!$A$2:$AS$333,AK$2)</f>
        <v>15</v>
      </c>
      <c r="AL114" s="46">
        <f>VLOOKUP($A114,environment93!$A$2:$AS$333,AL$2)</f>
        <v>0</v>
      </c>
      <c r="AM114" s="46">
        <f>VLOOKUP($A114,environment93!$A$2:$AS$333,AM$2)</f>
        <v>2.5</v>
      </c>
      <c r="AN114" s="46">
        <f>VLOOKUP($A114,environment93!$A$2:$AS$333,AN$2)</f>
        <v>0</v>
      </c>
      <c r="AO114" s="46">
        <f>VLOOKUP($A114,environment93!$A$2:$AS$333,AO$2)</f>
        <v>3</v>
      </c>
      <c r="AP114" s="46">
        <f>VLOOKUP($A114,environment93!$A$2:$AS$333,AP$2)</f>
        <v>0</v>
      </c>
      <c r="AQ114" s="46">
        <f>VLOOKUP($A114,environment93!$A$2:$AS$333,AQ$2)</f>
        <v>0</v>
      </c>
      <c r="AR114" s="46">
        <f>VLOOKUP($A114,environment93!$A$2:$AS$333,AR$2)</f>
        <v>0</v>
      </c>
      <c r="AS114" s="46">
        <f>VLOOKUP($A114,environment93!$A$2:$AS$333,AS$2)</f>
        <v>0</v>
      </c>
      <c r="AT114" s="46">
        <f>VLOOKUP($A114,environment93!$A$2:$AS$333,AT$2)</f>
        <v>97</v>
      </c>
      <c r="AU114" s="46">
        <f>VLOOKUP($A114,environment93!$A$2:$AS$333,AU$2)</f>
        <v>0</v>
      </c>
      <c r="AV114" s="46">
        <f>VLOOKUP($A114,environment93!$A$2:$AS$333,AV$2)</f>
        <v>0</v>
      </c>
      <c r="AW114" s="46">
        <f>VLOOKUP($A114,environment93!$A$2:$AS$333,AW$2)</f>
        <v>0</v>
      </c>
      <c r="AX114" s="46">
        <f>VLOOKUP($A114,environment93!$A$2:$AS$333,AX$2)</f>
        <v>150</v>
      </c>
      <c r="AY114" s="46">
        <f>VLOOKUP($A114,environment93!$A$2:$AS$333,AY$2)</f>
        <v>0</v>
      </c>
      <c r="AZ114" s="46">
        <f>VLOOKUP($A114,environment93!$A$2:$AS$333,AZ$2)</f>
        <v>0</v>
      </c>
      <c r="BA114" s="46">
        <f>VLOOKUP($A114,environment93!$A$2:$AS$333,BA$2)</f>
        <v>150</v>
      </c>
      <c r="BB114" s="46">
        <f>VLOOKUP($A114,environment93!$A$2:$AS$333,BB$2)</f>
        <v>0</v>
      </c>
      <c r="BC114" s="46">
        <f>VLOOKUP($A114,environment93!$A$2:$AS$333,BC$2)</f>
        <v>20.3</v>
      </c>
      <c r="BD114" s="46">
        <f>VLOOKUP($A114,environment93!$A$2:$AS$333,BD$2)</f>
        <v>0</v>
      </c>
      <c r="BE114" s="46">
        <f>VLOOKUP($A114,environment93!$A$2:$AS$333,BE$2)</f>
        <v>0</v>
      </c>
      <c r="BF114" s="46">
        <f>VLOOKUP($A114,environment93!$A$2:$AS$333,BF$2)</f>
        <v>20.3</v>
      </c>
      <c r="BG114" s="46">
        <f>VLOOKUP($A114,environment93!$A$2:$AS$333,BG$2)</f>
        <v>4</v>
      </c>
      <c r="BH114" s="46">
        <f>VLOOKUP($A114,environment93!$A$2:$AS$333,BH$2)</f>
        <v>0</v>
      </c>
      <c r="BI114" s="46">
        <f>VLOOKUP($A114,environment93!$A$2:$AS$333,BI$2)</f>
        <v>1</v>
      </c>
    </row>
    <row r="115" spans="1:61" x14ac:dyDescent="0.2">
      <c r="A115" s="40" t="s">
        <v>791</v>
      </c>
      <c r="B115" s="40" t="s">
        <v>241</v>
      </c>
      <c r="C115" s="40">
        <v>7</v>
      </c>
      <c r="D115" s="40">
        <v>3</v>
      </c>
      <c r="E115" s="40">
        <v>2</v>
      </c>
      <c r="F115" s="40">
        <v>2</v>
      </c>
      <c r="H115" s="41">
        <f t="shared" si="1"/>
        <v>1</v>
      </c>
      <c r="I115" s="40" t="s">
        <v>791</v>
      </c>
      <c r="J115" s="46">
        <f>VLOOKUP($A115,environment05!$A$2:$M$333,J$2)</f>
        <v>4.2850000000000001</v>
      </c>
      <c r="K115" s="46">
        <f>VLOOKUP($A115,environment05!$A$2:$M$333,K$2)</f>
        <v>6.7644990266812339</v>
      </c>
      <c r="L115" s="46">
        <f>VLOOKUP($A115,environment05!$A$2:$M$333,L$2)</f>
        <v>13.919095258808179</v>
      </c>
      <c r="M115" s="46">
        <f>VLOOKUP($A115,environment05!$A$2:$M$333,M$2)</f>
        <v>2.4025316813310718</v>
      </c>
      <c r="N115" s="46">
        <f>VLOOKUP($A115,environment05!$A$2:$M$333,N$2)</f>
        <v>3.6053355218357614</v>
      </c>
      <c r="O115" s="46">
        <f>VLOOKUP($A115,environment05!$A$2:$M$333,O$2)</f>
        <v>2.5490030276208344</v>
      </c>
      <c r="P115" s="46">
        <f>VLOOKUP($A115,environment05!$A$2:$M$333,P$2)</f>
        <v>0.14988430854819398</v>
      </c>
      <c r="Q115" s="46">
        <f>VLOOKUP($A115,environment05!$A$2:$M$333,Q$2)</f>
        <v>0.42521326118140096</v>
      </c>
      <c r="R115" s="46">
        <f>VLOOKUP($A115,environment05!$A$2:$M$333,R$2)</f>
        <v>23.65</v>
      </c>
      <c r="S115" s="46">
        <f>VLOOKUP($A115,environment05!$A$2:$M$333,S$2)</f>
        <v>5</v>
      </c>
      <c r="T115" s="46">
        <f>VLOOKUP($A115,environment05!$A$2:$M$333,T$2)</f>
        <v>0.5</v>
      </c>
      <c r="U115" s="46">
        <f>VLOOKUP($A115,environment93!$A$2:$AS$333,U$2)</f>
        <v>3</v>
      </c>
      <c r="V115" s="46">
        <f>VLOOKUP($A115,environment93!$A$2:$AS$333,V$2)</f>
        <v>16</v>
      </c>
      <c r="W115" s="46">
        <f>VLOOKUP($A115,environment93!$A$2:$AS$333,W$2)</f>
        <v>12</v>
      </c>
      <c r="X115" s="46">
        <f>VLOOKUP($A115,environment93!$A$2:$AS$333,X$2)</f>
        <v>1</v>
      </c>
      <c r="Y115" s="46">
        <f>VLOOKUP($A115,environment93!$A$2:$AS$333,Y$2)</f>
        <v>3</v>
      </c>
      <c r="Z115" s="46">
        <f>VLOOKUP($A115,environment93!$A$2:$AS$333,Z$2)</f>
        <v>18</v>
      </c>
      <c r="AA115" s="46">
        <f>VLOOKUP($A115,environment93!$A$2:$AS$333,AA$2)</f>
        <v>2</v>
      </c>
      <c r="AB115" s="46">
        <f>VLOOKUP($A115,environment93!$A$2:$AS$333,AB$2)</f>
        <v>0.49</v>
      </c>
      <c r="AC115" s="46">
        <f>VLOOKUP($A115,environment93!$A$2:$AS$333,AC$2)</f>
        <v>338</v>
      </c>
      <c r="AD115" s="46">
        <f>VLOOKUP($A115,environment93!$A$2:$AS$333,AD$2)</f>
        <v>1.4</v>
      </c>
      <c r="AE115" s="46">
        <f>VLOOKUP($A115,environment93!$A$2:$AS$333,AE$2)</f>
        <v>11</v>
      </c>
      <c r="AF115" s="46" t="str">
        <f>VLOOKUP($A115,environment93!$A$2:$AS$333,AF$2)</f>
        <v>open</v>
      </c>
      <c r="AG115" s="46">
        <f>VLOOKUP($A115,environment93!$A$2:$AS$333,AG$2)</f>
        <v>16.45</v>
      </c>
      <c r="AH115" s="46">
        <f>VLOOKUP($A115,environment93!$A$2:$AS$333,AH$2)</f>
        <v>335.54</v>
      </c>
      <c r="AI115" s="46">
        <f>VLOOKUP($A115,environment93!$A$2:$AS$333,AI$2)</f>
        <v>10</v>
      </c>
      <c r="AJ115" s="46" t="str">
        <f>VLOOKUP($A115,environment93!$A$2:$AS$333,AJ$2)</f>
        <v>43S</v>
      </c>
      <c r="AK115" s="46">
        <f>VLOOKUP($A115,environment93!$A$2:$AS$333,AK$2)</f>
        <v>5</v>
      </c>
      <c r="AL115" s="46" t="str">
        <f>VLOOKUP($A115,environment93!$A$2:$AS$333,AL$2)</f>
        <v>S</v>
      </c>
      <c r="AM115" s="46">
        <f>VLOOKUP($A115,environment93!$A$2:$AS$333,AM$2)</f>
        <v>4.6399999999999997</v>
      </c>
      <c r="AN115" s="46">
        <f>VLOOKUP($A115,environment93!$A$2:$AS$333,AN$2)</f>
        <v>95.05</v>
      </c>
      <c r="AO115" s="46">
        <f>VLOOKUP($A115,environment93!$A$2:$AS$333,AO$2)</f>
        <v>2.09</v>
      </c>
      <c r="AP115" s="46">
        <f>VLOOKUP($A115,environment93!$A$2:$AS$333,AP$2)</f>
        <v>0</v>
      </c>
      <c r="AQ115" s="46">
        <f>VLOOKUP($A115,environment93!$A$2:$AS$333,AQ$2)</f>
        <v>0</v>
      </c>
      <c r="AR115" s="46">
        <f>VLOOKUP($A115,environment93!$A$2:$AS$333,AR$2)</f>
        <v>0</v>
      </c>
      <c r="AS115" s="46">
        <f>VLOOKUP($A115,environment93!$A$2:$AS$333,AS$2)</f>
        <v>0</v>
      </c>
      <c r="AT115" s="46">
        <f>VLOOKUP($A115,environment93!$A$2:$AS$333,AT$2)</f>
        <v>2.86</v>
      </c>
      <c r="AU115" s="46">
        <f>VLOOKUP($A115,environment93!$A$2:$AS$333,AU$2)</f>
        <v>0</v>
      </c>
      <c r="AV115" s="46">
        <f>VLOOKUP($A115,environment93!$A$2:$AS$333,AV$2)</f>
        <v>0</v>
      </c>
      <c r="AW115" s="46">
        <f>VLOOKUP($A115,environment93!$A$2:$AS$333,AW$2)</f>
        <v>0</v>
      </c>
      <c r="AX115" s="46">
        <f>VLOOKUP($A115,environment93!$A$2:$AS$333,AX$2)</f>
        <v>0</v>
      </c>
      <c r="AY115" s="46">
        <f>VLOOKUP($A115,environment93!$A$2:$AS$333,AY$2)</f>
        <v>225</v>
      </c>
      <c r="AZ115" s="46">
        <f>VLOOKUP($A115,environment93!$A$2:$AS$333,AZ$2)</f>
        <v>0</v>
      </c>
      <c r="BA115" s="46">
        <f>VLOOKUP($A115,environment93!$A$2:$AS$333,BA$2)</f>
        <v>225</v>
      </c>
      <c r="BB115" s="46">
        <f>VLOOKUP($A115,environment93!$A$2:$AS$333,BB$2)</f>
        <v>0</v>
      </c>
      <c r="BC115" s="46">
        <f>VLOOKUP($A115,environment93!$A$2:$AS$333,BC$2)</f>
        <v>0</v>
      </c>
      <c r="BD115" s="46">
        <f>VLOOKUP($A115,environment93!$A$2:$AS$333,BD$2)</f>
        <v>21.45</v>
      </c>
      <c r="BE115" s="46">
        <f>VLOOKUP($A115,environment93!$A$2:$AS$333,BE$2)</f>
        <v>0</v>
      </c>
      <c r="BF115" s="46">
        <f>VLOOKUP($A115,environment93!$A$2:$AS$333,BF$2)</f>
        <v>21.45</v>
      </c>
      <c r="BG115" s="46">
        <f>VLOOKUP($A115,environment93!$A$2:$AS$333,BG$2)</f>
        <v>0</v>
      </c>
      <c r="BH115" s="46">
        <f>VLOOKUP($A115,environment93!$A$2:$AS$333,BH$2)</f>
        <v>0</v>
      </c>
      <c r="BI115" s="46">
        <f>VLOOKUP($A115,environment93!$A$2:$AS$333,BI$2)</f>
        <v>1</v>
      </c>
    </row>
    <row r="116" spans="1:61" x14ac:dyDescent="0.2">
      <c r="A116" s="40" t="s">
        <v>792</v>
      </c>
      <c r="B116" s="40" t="s">
        <v>243</v>
      </c>
      <c r="C116" s="40">
        <v>7</v>
      </c>
      <c r="D116" s="40">
        <v>3</v>
      </c>
      <c r="E116" s="40">
        <v>2</v>
      </c>
      <c r="F116" s="40">
        <v>2</v>
      </c>
      <c r="H116" s="41">
        <f t="shared" si="1"/>
        <v>1</v>
      </c>
      <c r="I116" s="40" t="s">
        <v>792</v>
      </c>
      <c r="J116" s="46">
        <f>VLOOKUP($A116,environment05!$A$2:$M$333,J$2)</f>
        <v>4.05</v>
      </c>
      <c r="K116" s="46">
        <f>VLOOKUP($A116,environment05!$A$2:$M$333,K$2)</f>
        <v>7.6352348370910761</v>
      </c>
      <c r="L116" s="46">
        <f>VLOOKUP($A116,environment05!$A$2:$M$333,L$2)</f>
        <v>19.051761635493694</v>
      </c>
      <c r="M116" s="46">
        <f>VLOOKUP($A116,environment05!$A$2:$M$333,M$2)</f>
        <v>2.5532860155789177</v>
      </c>
      <c r="N116" s="46">
        <f>VLOOKUP($A116,environment05!$A$2:$M$333,N$2)</f>
        <v>1.8883787085654986</v>
      </c>
      <c r="O116" s="46">
        <f>VLOOKUP($A116,environment05!$A$2:$M$333,O$2)</f>
        <v>1.5589611622752955</v>
      </c>
      <c r="P116" s="46">
        <f>VLOOKUP($A116,environment05!$A$2:$M$333,P$2)</f>
        <v>0.23641630040818179</v>
      </c>
      <c r="Q116" s="46">
        <f>VLOOKUP($A116,environment05!$A$2:$M$333,Q$2)</f>
        <v>0.55616836846677731</v>
      </c>
      <c r="R116" s="46">
        <f>VLOOKUP($A116,environment05!$A$2:$M$333,R$2)</f>
        <v>13.25</v>
      </c>
      <c r="S116" s="46">
        <f>VLOOKUP($A116,environment05!$A$2:$M$333,S$2)</f>
        <v>4</v>
      </c>
      <c r="T116" s="46">
        <f>VLOOKUP($A116,environment05!$A$2:$M$333,T$2)</f>
        <v>1</v>
      </c>
      <c r="U116" s="46">
        <f>VLOOKUP($A116,environment93!$A$2:$AS$333,U$2)</f>
        <v>5</v>
      </c>
      <c r="V116" s="46">
        <f>VLOOKUP($A116,environment93!$A$2:$AS$333,V$2)</f>
        <v>29</v>
      </c>
      <c r="W116" s="46">
        <f>VLOOKUP($A116,environment93!$A$2:$AS$333,W$2)</f>
        <v>15</v>
      </c>
      <c r="X116" s="46">
        <f>VLOOKUP($A116,environment93!$A$2:$AS$333,X$2)</f>
        <v>2</v>
      </c>
      <c r="Y116" s="46">
        <f>VLOOKUP($A116,environment93!$A$2:$AS$333,Y$2)</f>
        <v>12</v>
      </c>
      <c r="Z116" s="46">
        <f>VLOOKUP($A116,environment93!$A$2:$AS$333,Z$2)</f>
        <v>8</v>
      </c>
      <c r="AA116" s="46">
        <f>VLOOKUP($A116,environment93!$A$2:$AS$333,AA$2)</f>
        <v>4</v>
      </c>
      <c r="AB116" s="46">
        <f>VLOOKUP($A116,environment93!$A$2:$AS$333,AB$2)</f>
        <v>1.44</v>
      </c>
      <c r="AC116" s="46">
        <f>VLOOKUP($A116,environment93!$A$2:$AS$333,AC$2)</f>
        <v>826.7</v>
      </c>
      <c r="AD116" s="46">
        <f>VLOOKUP($A116,environment93!$A$2:$AS$333,AD$2)</f>
        <v>1.9</v>
      </c>
      <c r="AE116" s="46">
        <f>VLOOKUP($A116,environment93!$A$2:$AS$333,AE$2)</f>
        <v>32</v>
      </c>
      <c r="AF116" s="46" t="str">
        <f>VLOOKUP($A116,environment93!$A$2:$AS$333,AF$2)</f>
        <v>quer.med</v>
      </c>
      <c r="AG116" s="46">
        <f>VLOOKUP($A116,environment93!$A$2:$AS$333,AG$2)</f>
        <v>4.5999999999999996</v>
      </c>
      <c r="AH116" s="46">
        <f>VLOOKUP($A116,environment93!$A$2:$AS$333,AH$2)</f>
        <v>160.33000000000001</v>
      </c>
      <c r="AI116" s="46">
        <f>VLOOKUP($A116,environment93!$A$2:$AS$333,AI$2)</f>
        <v>0</v>
      </c>
      <c r="AJ116" s="46" t="str">
        <f>VLOOKUP($A116,environment93!$A$2:$AS$333,AJ$2)</f>
        <v>52</v>
      </c>
      <c r="AK116" s="46">
        <f>VLOOKUP($A116,environment93!$A$2:$AS$333,AK$2)</f>
        <v>1</v>
      </c>
      <c r="AL116" s="46" t="str">
        <f>VLOOKUP($A116,environment93!$A$2:$AS$333,AL$2)</f>
        <v>U</v>
      </c>
      <c r="AM116" s="46">
        <f>VLOOKUP($A116,environment93!$A$2:$AS$333,AM$2)</f>
        <v>50</v>
      </c>
      <c r="AN116" s="46">
        <f>VLOOKUP($A116,environment93!$A$2:$AS$333,AN$2)</f>
        <v>21.41</v>
      </c>
      <c r="AO116" s="46">
        <f>VLOOKUP($A116,environment93!$A$2:$AS$333,AO$2)</f>
        <v>0</v>
      </c>
      <c r="AP116" s="46">
        <f>VLOOKUP($A116,environment93!$A$2:$AS$333,AP$2)</f>
        <v>0</v>
      </c>
      <c r="AQ116" s="46">
        <f>VLOOKUP($A116,environment93!$A$2:$AS$333,AQ$2)</f>
        <v>0</v>
      </c>
      <c r="AR116" s="46">
        <f>VLOOKUP($A116,environment93!$A$2:$AS$333,AR$2)</f>
        <v>0</v>
      </c>
      <c r="AS116" s="46">
        <f>VLOOKUP($A116,environment93!$A$2:$AS$333,AS$2)</f>
        <v>23.26</v>
      </c>
      <c r="AT116" s="46">
        <f>VLOOKUP($A116,environment93!$A$2:$AS$333,AT$2)</f>
        <v>1.4</v>
      </c>
      <c r="AU116" s="46">
        <f>VLOOKUP($A116,environment93!$A$2:$AS$333,AU$2)</f>
        <v>53.94</v>
      </c>
      <c r="AV116" s="46">
        <f>VLOOKUP($A116,environment93!$A$2:$AS$333,AV$2)</f>
        <v>0</v>
      </c>
      <c r="AW116" s="46">
        <f>VLOOKUP($A116,environment93!$A$2:$AS$333,AW$2)</f>
        <v>425</v>
      </c>
      <c r="AX116" s="46">
        <f>VLOOKUP($A116,environment93!$A$2:$AS$333,AX$2)</f>
        <v>25</v>
      </c>
      <c r="AY116" s="46">
        <f>VLOOKUP($A116,environment93!$A$2:$AS$333,AY$2)</f>
        <v>1825</v>
      </c>
      <c r="AZ116" s="46">
        <f>VLOOKUP($A116,environment93!$A$2:$AS$333,AZ$2)</f>
        <v>0</v>
      </c>
      <c r="BA116" s="46">
        <f>VLOOKUP($A116,environment93!$A$2:$AS$333,BA$2)</f>
        <v>2275</v>
      </c>
      <c r="BB116" s="46">
        <f>VLOOKUP($A116,environment93!$A$2:$AS$333,BB$2)</f>
        <v>1.43</v>
      </c>
      <c r="BC116" s="46">
        <f>VLOOKUP($A116,environment93!$A$2:$AS$333,BC$2)</f>
        <v>7.0000000000000007E-2</v>
      </c>
      <c r="BD116" s="46">
        <f>VLOOKUP($A116,environment93!$A$2:$AS$333,BD$2)</f>
        <v>17.12</v>
      </c>
      <c r="BE116" s="46">
        <f>VLOOKUP($A116,environment93!$A$2:$AS$333,BE$2)</f>
        <v>0</v>
      </c>
      <c r="BF116" s="46">
        <f>VLOOKUP($A116,environment93!$A$2:$AS$333,BF$2)</f>
        <v>18.62</v>
      </c>
      <c r="BG116" s="46">
        <f>VLOOKUP($A116,environment93!$A$2:$AS$333,BG$2)</f>
        <v>1</v>
      </c>
      <c r="BH116" s="46">
        <f>VLOOKUP($A116,environment93!$A$2:$AS$333,BH$2)</f>
        <v>0</v>
      </c>
      <c r="BI116" s="46">
        <f>VLOOKUP($A116,environment93!$A$2:$AS$333,BI$2)</f>
        <v>2</v>
      </c>
    </row>
    <row r="117" spans="1:61" x14ac:dyDescent="0.2">
      <c r="A117" s="40" t="s">
        <v>793</v>
      </c>
      <c r="B117" s="40" t="s">
        <v>245</v>
      </c>
      <c r="C117" s="40">
        <v>7</v>
      </c>
      <c r="D117" s="40">
        <v>3</v>
      </c>
      <c r="E117" s="40">
        <v>2</v>
      </c>
      <c r="F117" s="40">
        <v>2</v>
      </c>
      <c r="H117" s="41">
        <f t="shared" si="1"/>
        <v>1</v>
      </c>
      <c r="I117" s="40" t="s">
        <v>793</v>
      </c>
      <c r="J117" s="46">
        <f>VLOOKUP($A117,environment05!$A$2:$M$333,J$2)</f>
        <v>3.9049999999999998</v>
      </c>
      <c r="K117" s="46">
        <f>VLOOKUP($A117,environment05!$A$2:$M$333,K$2)</f>
        <v>6.1614498048991555</v>
      </c>
      <c r="L117" s="46">
        <f>VLOOKUP($A117,environment05!$A$2:$M$333,L$2)</f>
        <v>14.571552849064812</v>
      </c>
      <c r="M117" s="46">
        <f>VLOOKUP($A117,environment05!$A$2:$M$333,M$2)</f>
        <v>2.4473520107992015</v>
      </c>
      <c r="N117" s="46">
        <f>VLOOKUP($A117,environment05!$A$2:$M$333,N$2)</f>
        <v>2.9554774381858144</v>
      </c>
      <c r="O117" s="46">
        <f>VLOOKUP($A117,environment05!$A$2:$M$333,O$2)</f>
        <v>2.0036385413763238</v>
      </c>
      <c r="P117" s="46">
        <f>VLOOKUP($A117,environment05!$A$2:$M$333,P$2)</f>
        <v>0.16600328223876124</v>
      </c>
      <c r="Q117" s="46">
        <f>VLOOKUP($A117,environment05!$A$2:$M$333,Q$2)</f>
        <v>0.54588809297902108</v>
      </c>
      <c r="R117" s="46">
        <f>VLOOKUP($A117,environment05!$A$2:$M$333,R$2)</f>
        <v>30.8</v>
      </c>
      <c r="S117" s="46">
        <f>VLOOKUP($A117,environment05!$A$2:$M$333,S$2)</f>
        <v>1</v>
      </c>
      <c r="T117" s="46">
        <f>VLOOKUP($A117,environment05!$A$2:$M$333,T$2)</f>
        <v>2</v>
      </c>
      <c r="U117" s="46">
        <f>VLOOKUP($A117,environment93!$A$2:$AS$333,U$2)</f>
        <v>1</v>
      </c>
      <c r="V117" s="46">
        <f>VLOOKUP($A117,environment93!$A$2:$AS$333,V$2)</f>
        <v>21</v>
      </c>
      <c r="W117" s="46">
        <f>VLOOKUP($A117,environment93!$A$2:$AS$333,W$2)</f>
        <v>12</v>
      </c>
      <c r="X117" s="46">
        <f>VLOOKUP($A117,environment93!$A$2:$AS$333,X$2)</f>
        <v>2</v>
      </c>
      <c r="Y117" s="46">
        <f>VLOOKUP($A117,environment93!$A$2:$AS$333,Y$2)</f>
        <v>7</v>
      </c>
      <c r="Z117" s="46">
        <f>VLOOKUP($A117,environment93!$A$2:$AS$333,Z$2)</f>
        <v>16</v>
      </c>
      <c r="AA117" s="46">
        <f>VLOOKUP($A117,environment93!$A$2:$AS$333,AA$2)</f>
        <v>0</v>
      </c>
      <c r="AB117" s="46">
        <f>VLOOKUP($A117,environment93!$A$2:$AS$333,AB$2)</f>
        <v>1.1599999999999999</v>
      </c>
      <c r="AC117" s="46">
        <f>VLOOKUP($A117,environment93!$A$2:$AS$333,AC$2)</f>
        <v>637.9</v>
      </c>
      <c r="AD117" s="46">
        <f>VLOOKUP($A117,environment93!$A$2:$AS$333,AD$2)</f>
        <v>1.7</v>
      </c>
      <c r="AE117" s="46">
        <f>VLOOKUP($A117,environment93!$A$2:$AS$333,AE$2)</f>
        <v>55</v>
      </c>
      <c r="AF117" s="46" t="str">
        <f>VLOOKUP($A117,environment93!$A$2:$AS$333,AF$2)</f>
        <v>fagu.old</v>
      </c>
      <c r="AG117" s="46">
        <f>VLOOKUP($A117,environment93!$A$2:$AS$333,AG$2)</f>
        <v>5.17</v>
      </c>
      <c r="AH117" s="46">
        <f>VLOOKUP($A117,environment93!$A$2:$AS$333,AH$2)</f>
        <v>274.5</v>
      </c>
      <c r="AI117" s="46">
        <f>VLOOKUP($A117,environment93!$A$2:$AS$333,AI$2)</f>
        <v>2.5</v>
      </c>
      <c r="AJ117" s="46" t="str">
        <f>VLOOKUP($A117,environment93!$A$2:$AS$333,AJ$2)</f>
        <v>54T</v>
      </c>
      <c r="AK117" s="46">
        <f>VLOOKUP($A117,environment93!$A$2:$AS$333,AK$2)</f>
        <v>-999</v>
      </c>
      <c r="AL117" s="46" t="str">
        <f>VLOOKUP($A117,environment93!$A$2:$AS$333,AL$2)</f>
        <v>T</v>
      </c>
      <c r="AM117" s="46">
        <f>VLOOKUP($A117,environment93!$A$2:$AS$333,AM$2)</f>
        <v>47.5</v>
      </c>
      <c r="AN117" s="46">
        <f>VLOOKUP($A117,environment93!$A$2:$AS$333,AN$2)</f>
        <v>0</v>
      </c>
      <c r="AO117" s="46">
        <f>VLOOKUP($A117,environment93!$A$2:$AS$333,AO$2)</f>
        <v>26.53</v>
      </c>
      <c r="AP117" s="46">
        <f>VLOOKUP($A117,environment93!$A$2:$AS$333,AP$2)</f>
        <v>28.24</v>
      </c>
      <c r="AQ117" s="46">
        <f>VLOOKUP($A117,environment93!$A$2:$AS$333,AQ$2)</f>
        <v>0</v>
      </c>
      <c r="AR117" s="46">
        <f>VLOOKUP($A117,environment93!$A$2:$AS$333,AR$2)</f>
        <v>0</v>
      </c>
      <c r="AS117" s="46">
        <f>VLOOKUP($A117,environment93!$A$2:$AS$333,AS$2)</f>
        <v>0</v>
      </c>
      <c r="AT117" s="46">
        <f>VLOOKUP($A117,environment93!$A$2:$AS$333,AT$2)</f>
        <v>45.22</v>
      </c>
      <c r="AU117" s="46">
        <f>VLOOKUP($A117,environment93!$A$2:$AS$333,AU$2)</f>
        <v>0</v>
      </c>
      <c r="AV117" s="46">
        <f>VLOOKUP($A117,environment93!$A$2:$AS$333,AV$2)</f>
        <v>0</v>
      </c>
      <c r="AW117" s="46">
        <f>VLOOKUP($A117,environment93!$A$2:$AS$333,AW$2)</f>
        <v>0</v>
      </c>
      <c r="AX117" s="46">
        <f>VLOOKUP($A117,environment93!$A$2:$AS$333,AX$2)</f>
        <v>850</v>
      </c>
      <c r="AY117" s="46">
        <f>VLOOKUP($A117,environment93!$A$2:$AS$333,AY$2)</f>
        <v>50</v>
      </c>
      <c r="AZ117" s="46">
        <f>VLOOKUP($A117,environment93!$A$2:$AS$333,AZ$2)</f>
        <v>25</v>
      </c>
      <c r="BA117" s="46">
        <f>VLOOKUP($A117,environment93!$A$2:$AS$333,BA$2)</f>
        <v>925</v>
      </c>
      <c r="BB117" s="46">
        <f>VLOOKUP($A117,environment93!$A$2:$AS$333,BB$2)</f>
        <v>0</v>
      </c>
      <c r="BC117" s="46">
        <f>VLOOKUP($A117,environment93!$A$2:$AS$333,BC$2)</f>
        <v>14.55</v>
      </c>
      <c r="BD117" s="46">
        <f>VLOOKUP($A117,environment93!$A$2:$AS$333,BD$2)</f>
        <v>7.32</v>
      </c>
      <c r="BE117" s="46">
        <f>VLOOKUP($A117,environment93!$A$2:$AS$333,BE$2)</f>
        <v>4.34</v>
      </c>
      <c r="BF117" s="46">
        <f>VLOOKUP($A117,environment93!$A$2:$AS$333,BF$2)</f>
        <v>26.21</v>
      </c>
      <c r="BG117" s="46">
        <f>VLOOKUP($A117,environment93!$A$2:$AS$333,BG$2)</f>
        <v>8</v>
      </c>
      <c r="BH117" s="46">
        <f>VLOOKUP($A117,environment93!$A$2:$AS$333,BH$2)</f>
        <v>0</v>
      </c>
      <c r="BI117" s="46">
        <f>VLOOKUP($A117,environment93!$A$2:$AS$333,BI$2)</f>
        <v>1.3</v>
      </c>
    </row>
    <row r="118" spans="1:61" x14ac:dyDescent="0.2">
      <c r="A118" s="40" t="s">
        <v>794</v>
      </c>
      <c r="B118" s="40" t="s">
        <v>247</v>
      </c>
      <c r="C118" s="40">
        <v>6</v>
      </c>
      <c r="D118" s="40">
        <v>2</v>
      </c>
      <c r="E118" s="40">
        <v>2</v>
      </c>
      <c r="F118" s="40">
        <v>2</v>
      </c>
      <c r="H118" s="41">
        <f t="shared" si="1"/>
        <v>1</v>
      </c>
      <c r="I118" s="40" t="s">
        <v>794</v>
      </c>
      <c r="J118" s="46">
        <f>VLOOKUP($A118,environment05!$A$2:$M$333,J$2)</f>
        <v>4.3550000000000004</v>
      </c>
      <c r="K118" s="46">
        <f>VLOOKUP($A118,environment05!$A$2:$M$333,K$2)</f>
        <v>13.069129202758024</v>
      </c>
      <c r="L118" s="46">
        <f>VLOOKUP($A118,environment05!$A$2:$M$333,L$2)</f>
        <v>35.189212701174434</v>
      </c>
      <c r="M118" s="46">
        <f>VLOOKUP($A118,environment05!$A$2:$M$333,M$2)</f>
        <v>6.4400389825243582</v>
      </c>
      <c r="N118" s="46">
        <f>VLOOKUP($A118,environment05!$A$2:$M$333,N$2)</f>
        <v>3.2279142169238413</v>
      </c>
      <c r="O118" s="46">
        <f>VLOOKUP($A118,environment05!$A$2:$M$333,O$2)</f>
        <v>2.5514127579310002</v>
      </c>
      <c r="P118" s="46">
        <f>VLOOKUP($A118,environment05!$A$2:$M$333,P$2)</f>
        <v>0.19560105395903757</v>
      </c>
      <c r="Q118" s="46">
        <f>VLOOKUP($A118,environment05!$A$2:$M$333,Q$2)</f>
        <v>0.67133794958142767</v>
      </c>
      <c r="R118" s="46">
        <f>VLOOKUP($A118,environment05!$A$2:$M$333,R$2)</f>
        <v>19.05</v>
      </c>
      <c r="S118" s="46">
        <f>VLOOKUP($A118,environment05!$A$2:$M$333,S$2)</f>
        <v>13</v>
      </c>
      <c r="T118" s="46">
        <f>VLOOKUP($A118,environment05!$A$2:$M$333,T$2)</f>
        <v>0.5</v>
      </c>
      <c r="U118" s="46">
        <f>VLOOKUP($A118,environment93!$A$2:$AS$333,U$2)</f>
        <v>5</v>
      </c>
      <c r="V118" s="46">
        <f>VLOOKUP($A118,environment93!$A$2:$AS$333,V$2)</f>
        <v>21</v>
      </c>
      <c r="W118" s="46">
        <f>VLOOKUP($A118,environment93!$A$2:$AS$333,W$2)</f>
        <v>14</v>
      </c>
      <c r="X118" s="46">
        <f>VLOOKUP($A118,environment93!$A$2:$AS$333,X$2)</f>
        <v>2</v>
      </c>
      <c r="Y118" s="46">
        <f>VLOOKUP($A118,environment93!$A$2:$AS$333,Y$2)</f>
        <v>5</v>
      </c>
      <c r="Z118" s="46">
        <f>VLOOKUP($A118,environment93!$A$2:$AS$333,Z$2)</f>
        <v>10</v>
      </c>
      <c r="AA118" s="46">
        <f>VLOOKUP($A118,environment93!$A$2:$AS$333,AA$2)</f>
        <v>0</v>
      </c>
      <c r="AB118" s="46">
        <f>VLOOKUP($A118,environment93!$A$2:$AS$333,AB$2)</f>
        <v>0.96</v>
      </c>
      <c r="AC118" s="46">
        <f>VLOOKUP($A118,environment93!$A$2:$AS$333,AC$2)</f>
        <v>582.29999999999995</v>
      </c>
      <c r="AD118" s="46">
        <f>VLOOKUP($A118,environment93!$A$2:$AS$333,AD$2)</f>
        <v>1.7</v>
      </c>
      <c r="AE118" s="46">
        <f>VLOOKUP($A118,environment93!$A$2:$AS$333,AE$2)</f>
        <v>38</v>
      </c>
      <c r="AF118" s="46" t="str">
        <f>VLOOKUP($A118,environment93!$A$2:$AS$333,AF$2)</f>
        <v>alnu.all</v>
      </c>
      <c r="AG118" s="46">
        <f>VLOOKUP($A118,environment93!$A$2:$AS$333,AG$2)</f>
        <v>5.24</v>
      </c>
      <c r="AH118" s="46">
        <f>VLOOKUP($A118,environment93!$A$2:$AS$333,AH$2)</f>
        <v>263.29000000000002</v>
      </c>
      <c r="AI118" s="46">
        <f>VLOOKUP($A118,environment93!$A$2:$AS$333,AI$2)</f>
        <v>2.5</v>
      </c>
      <c r="AJ118" s="46" t="str">
        <f>VLOOKUP($A118,environment93!$A$2:$AS$333,AJ$2)</f>
        <v>54T</v>
      </c>
      <c r="AK118" s="46">
        <f>VLOOKUP($A118,environment93!$A$2:$AS$333,AK$2)</f>
        <v>-999</v>
      </c>
      <c r="AL118" s="46" t="str">
        <f>VLOOKUP($A118,environment93!$A$2:$AS$333,AL$2)</f>
        <v>T</v>
      </c>
      <c r="AM118" s="46">
        <f>VLOOKUP($A118,environment93!$A$2:$AS$333,AM$2)</f>
        <v>35.71</v>
      </c>
      <c r="AN118" s="46">
        <f>VLOOKUP($A118,environment93!$A$2:$AS$333,AN$2)</f>
        <v>0</v>
      </c>
      <c r="AO118" s="46">
        <f>VLOOKUP($A118,environment93!$A$2:$AS$333,AO$2)</f>
        <v>0</v>
      </c>
      <c r="AP118" s="46">
        <f>VLOOKUP($A118,environment93!$A$2:$AS$333,AP$2)</f>
        <v>54.95</v>
      </c>
      <c r="AQ118" s="46">
        <f>VLOOKUP($A118,environment93!$A$2:$AS$333,AQ$2)</f>
        <v>0</v>
      </c>
      <c r="AR118" s="46">
        <f>VLOOKUP($A118,environment93!$A$2:$AS$333,AR$2)</f>
        <v>45.05</v>
      </c>
      <c r="AS118" s="46">
        <f>VLOOKUP($A118,environment93!$A$2:$AS$333,AS$2)</f>
        <v>0</v>
      </c>
      <c r="AT118" s="46">
        <f>VLOOKUP($A118,environment93!$A$2:$AS$333,AT$2)</f>
        <v>0</v>
      </c>
      <c r="AU118" s="46">
        <f>VLOOKUP($A118,environment93!$A$2:$AS$333,AU$2)</f>
        <v>0</v>
      </c>
      <c r="AV118" s="46">
        <f>VLOOKUP($A118,environment93!$A$2:$AS$333,AV$2)</f>
        <v>0</v>
      </c>
      <c r="AW118" s="46">
        <f>VLOOKUP($A118,environment93!$A$2:$AS$333,AW$2)</f>
        <v>50</v>
      </c>
      <c r="AX118" s="46">
        <f>VLOOKUP($A118,environment93!$A$2:$AS$333,AX$2)</f>
        <v>0</v>
      </c>
      <c r="AY118" s="46">
        <f>VLOOKUP($A118,environment93!$A$2:$AS$333,AY$2)</f>
        <v>50</v>
      </c>
      <c r="AZ118" s="46">
        <f>VLOOKUP($A118,environment93!$A$2:$AS$333,AZ$2)</f>
        <v>300</v>
      </c>
      <c r="BA118" s="46">
        <f>VLOOKUP($A118,environment93!$A$2:$AS$333,BA$2)</f>
        <v>400</v>
      </c>
      <c r="BB118" s="46">
        <f>VLOOKUP($A118,environment93!$A$2:$AS$333,BB$2)</f>
        <v>1.07</v>
      </c>
      <c r="BC118" s="46">
        <f>VLOOKUP($A118,environment93!$A$2:$AS$333,BC$2)</f>
        <v>0</v>
      </c>
      <c r="BD118" s="46">
        <f>VLOOKUP($A118,environment93!$A$2:$AS$333,BD$2)</f>
        <v>4.68</v>
      </c>
      <c r="BE118" s="46">
        <f>VLOOKUP($A118,environment93!$A$2:$AS$333,BE$2)</f>
        <v>29.97</v>
      </c>
      <c r="BF118" s="46">
        <f>VLOOKUP($A118,environment93!$A$2:$AS$333,BF$2)</f>
        <v>35.729999999999997</v>
      </c>
      <c r="BG118" s="46">
        <f>VLOOKUP($A118,environment93!$A$2:$AS$333,BG$2)</f>
        <v>11</v>
      </c>
      <c r="BH118" s="46">
        <f>VLOOKUP($A118,environment93!$A$2:$AS$333,BH$2)</f>
        <v>0</v>
      </c>
      <c r="BI118" s="46">
        <f>VLOOKUP($A118,environment93!$A$2:$AS$333,BI$2)</f>
        <v>1.5</v>
      </c>
    </row>
    <row r="119" spans="1:61" x14ac:dyDescent="0.2">
      <c r="A119" s="40" t="s">
        <v>795</v>
      </c>
      <c r="B119" s="40" t="s">
        <v>249</v>
      </c>
      <c r="C119" s="40">
        <v>5</v>
      </c>
      <c r="D119" s="40">
        <v>2</v>
      </c>
      <c r="E119" s="40">
        <v>1</v>
      </c>
      <c r="F119" s="40">
        <v>2</v>
      </c>
      <c r="H119" s="41">
        <f t="shared" si="1"/>
        <v>0</v>
      </c>
      <c r="I119" s="40" t="s">
        <v>795</v>
      </c>
      <c r="J119" s="46">
        <f>VLOOKUP($A119,environment05!$A$2:$M$333,J$2)</f>
        <v>0</v>
      </c>
      <c r="K119" s="46">
        <f>VLOOKUP($A119,environment05!$A$2:$M$333,K$2)</f>
        <v>0</v>
      </c>
      <c r="L119" s="46">
        <f>VLOOKUP($A119,environment05!$A$2:$M$333,L$2)</f>
        <v>0</v>
      </c>
      <c r="M119" s="46">
        <f>VLOOKUP($A119,environment05!$A$2:$M$333,M$2)</f>
        <v>0</v>
      </c>
      <c r="N119" s="46">
        <f>VLOOKUP($A119,environment05!$A$2:$M$333,N$2)</f>
        <v>0</v>
      </c>
      <c r="O119" s="46">
        <f>VLOOKUP($A119,environment05!$A$2:$M$333,O$2)</f>
        <v>0</v>
      </c>
      <c r="P119" s="46">
        <f>VLOOKUP($A119,environment05!$A$2:$M$333,P$2)</f>
        <v>0</v>
      </c>
      <c r="Q119" s="46">
        <f>VLOOKUP($A119,environment05!$A$2:$M$333,Q$2)</f>
        <v>0</v>
      </c>
      <c r="R119" s="46">
        <f>VLOOKUP($A119,environment05!$A$2:$M$333,R$2)</f>
        <v>0</v>
      </c>
      <c r="S119" s="46">
        <f>VLOOKUP($A119,environment05!$A$2:$M$333,S$2)</f>
        <v>0</v>
      </c>
      <c r="T119" s="46">
        <f>VLOOKUP($A119,environment05!$A$2:$M$333,T$2)</f>
        <v>0</v>
      </c>
      <c r="U119" s="46">
        <f>VLOOKUP($A119,environment93!$A$2:$AS$333,U$2)</f>
        <v>7</v>
      </c>
      <c r="V119" s="46">
        <f>VLOOKUP($A119,environment93!$A$2:$AS$333,V$2)</f>
        <v>18</v>
      </c>
      <c r="W119" s="46">
        <f>VLOOKUP($A119,environment93!$A$2:$AS$333,W$2)</f>
        <v>3</v>
      </c>
      <c r="X119" s="46">
        <f>VLOOKUP($A119,environment93!$A$2:$AS$333,X$2)</f>
        <v>2</v>
      </c>
      <c r="Y119" s="46">
        <f>VLOOKUP($A119,environment93!$A$2:$AS$333,Y$2)</f>
        <v>13</v>
      </c>
      <c r="Z119" s="46">
        <f>VLOOKUP($A119,environment93!$A$2:$AS$333,Z$2)</f>
        <v>23</v>
      </c>
      <c r="AA119" s="46">
        <f>VLOOKUP($A119,environment93!$A$2:$AS$333,AA$2)</f>
        <v>2</v>
      </c>
      <c r="AB119" s="46">
        <f>VLOOKUP($A119,environment93!$A$2:$AS$333,AB$2)</f>
        <v>2.89</v>
      </c>
      <c r="AC119" s="46">
        <f>VLOOKUP($A119,environment93!$A$2:$AS$333,AC$2)</f>
        <v>745.7</v>
      </c>
      <c r="AD119" s="46">
        <f>VLOOKUP($A119,environment93!$A$2:$AS$333,AD$2)</f>
        <v>1.2</v>
      </c>
      <c r="AE119" s="46">
        <f>VLOOKUP($A119,environment93!$A$2:$AS$333,AE$2)</f>
        <v>7</v>
      </c>
      <c r="AF119" s="46" t="str">
        <f>VLOOKUP($A119,environment93!$A$2:$AS$333,AF$2)</f>
        <v>open</v>
      </c>
      <c r="AG119" s="46">
        <f>VLOOKUP($A119,environment93!$A$2:$AS$333,AG$2)</f>
        <v>9.1199999999999992</v>
      </c>
      <c r="AH119" s="46">
        <f>VLOOKUP($A119,environment93!$A$2:$AS$333,AH$2)</f>
        <v>159.87</v>
      </c>
      <c r="AI119" s="46">
        <f>VLOOKUP($A119,environment93!$A$2:$AS$333,AI$2)</f>
        <v>5</v>
      </c>
      <c r="AJ119" s="46" t="str">
        <f>VLOOKUP($A119,environment93!$A$2:$AS$333,AJ$2)</f>
        <v>44S</v>
      </c>
      <c r="AK119" s="46">
        <f>VLOOKUP($A119,environment93!$A$2:$AS$333,AK$2)</f>
        <v>15</v>
      </c>
      <c r="AL119" s="46" t="str">
        <f>VLOOKUP($A119,environment93!$A$2:$AS$333,AL$2)</f>
        <v>S</v>
      </c>
      <c r="AM119" s="46">
        <f>VLOOKUP($A119,environment93!$A$2:$AS$333,AM$2)</f>
        <v>59.64</v>
      </c>
      <c r="AN119" s="46">
        <f>VLOOKUP($A119,environment93!$A$2:$AS$333,AN$2)</f>
        <v>60.04</v>
      </c>
      <c r="AO119" s="46">
        <f>VLOOKUP($A119,environment93!$A$2:$AS$333,AO$2)</f>
        <v>6.66</v>
      </c>
      <c r="AP119" s="46">
        <f>VLOOKUP($A119,environment93!$A$2:$AS$333,AP$2)</f>
        <v>0</v>
      </c>
      <c r="AQ119" s="46">
        <f>VLOOKUP($A119,environment93!$A$2:$AS$333,AQ$2)</f>
        <v>0</v>
      </c>
      <c r="AR119" s="46">
        <f>VLOOKUP($A119,environment93!$A$2:$AS$333,AR$2)</f>
        <v>33.299999999999997</v>
      </c>
      <c r="AS119" s="46">
        <f>VLOOKUP($A119,environment93!$A$2:$AS$333,AS$2)</f>
        <v>0</v>
      </c>
      <c r="AT119" s="46">
        <f>VLOOKUP($A119,environment93!$A$2:$AS$333,AT$2)</f>
        <v>0</v>
      </c>
      <c r="AU119" s="46">
        <f>VLOOKUP($A119,environment93!$A$2:$AS$333,AU$2)</f>
        <v>0</v>
      </c>
      <c r="AV119" s="46">
        <f>VLOOKUP($A119,environment93!$A$2:$AS$333,AV$2)</f>
        <v>0</v>
      </c>
      <c r="AW119" s="46">
        <f>VLOOKUP($A119,environment93!$A$2:$AS$333,AW$2)</f>
        <v>650</v>
      </c>
      <c r="AX119" s="46">
        <f>VLOOKUP($A119,environment93!$A$2:$AS$333,AX$2)</f>
        <v>0</v>
      </c>
      <c r="AY119" s="46">
        <f>VLOOKUP($A119,environment93!$A$2:$AS$333,AY$2)</f>
        <v>0</v>
      </c>
      <c r="AZ119" s="46">
        <f>VLOOKUP($A119,environment93!$A$2:$AS$333,AZ$2)</f>
        <v>150</v>
      </c>
      <c r="BA119" s="46">
        <f>VLOOKUP($A119,environment93!$A$2:$AS$333,BA$2)</f>
        <v>800</v>
      </c>
      <c r="BB119" s="46">
        <f>VLOOKUP($A119,environment93!$A$2:$AS$333,BB$2)</f>
        <v>19.489999999999998</v>
      </c>
      <c r="BC119" s="46">
        <f>VLOOKUP($A119,environment93!$A$2:$AS$333,BC$2)</f>
        <v>0</v>
      </c>
      <c r="BD119" s="46">
        <f>VLOOKUP($A119,environment93!$A$2:$AS$333,BD$2)</f>
        <v>0</v>
      </c>
      <c r="BE119" s="46">
        <f>VLOOKUP($A119,environment93!$A$2:$AS$333,BE$2)</f>
        <v>1.6</v>
      </c>
      <c r="BF119" s="46">
        <f>VLOOKUP($A119,environment93!$A$2:$AS$333,BF$2)</f>
        <v>21.09</v>
      </c>
      <c r="BG119" s="46">
        <f>VLOOKUP($A119,environment93!$A$2:$AS$333,BG$2)</f>
        <v>1</v>
      </c>
      <c r="BH119" s="46">
        <f>VLOOKUP($A119,environment93!$A$2:$AS$333,BH$2)</f>
        <v>10</v>
      </c>
      <c r="BI119" s="46">
        <f>VLOOKUP($A119,environment93!$A$2:$AS$333,BI$2)</f>
        <v>2</v>
      </c>
    </row>
    <row r="120" spans="1:61" x14ac:dyDescent="0.2">
      <c r="A120" s="40" t="s">
        <v>796</v>
      </c>
      <c r="B120" s="40" t="s">
        <v>251</v>
      </c>
      <c r="C120" s="40">
        <v>7</v>
      </c>
      <c r="D120" s="40">
        <v>3</v>
      </c>
      <c r="E120" s="40">
        <v>2</v>
      </c>
      <c r="F120" s="40">
        <v>2</v>
      </c>
      <c r="H120" s="41">
        <f t="shared" si="1"/>
        <v>1</v>
      </c>
      <c r="I120" s="40" t="s">
        <v>796</v>
      </c>
      <c r="J120" s="46">
        <f>VLOOKUP($A120,environment05!$A$2:$M$333,J$2)</f>
        <v>4.07</v>
      </c>
      <c r="K120" s="46">
        <f>VLOOKUP($A120,environment05!$A$2:$M$333,K$2)</f>
        <v>6.4054255557424193</v>
      </c>
      <c r="L120" s="46">
        <f>VLOOKUP($A120,environment05!$A$2:$M$333,L$2)</f>
        <v>16.789908655937367</v>
      </c>
      <c r="M120" s="46">
        <f>VLOOKUP($A120,environment05!$A$2:$M$333,M$2)</f>
        <v>2.8781697902313237</v>
      </c>
      <c r="N120" s="46">
        <f>VLOOKUP($A120,environment05!$A$2:$M$333,N$2)</f>
        <v>3.521081020856939</v>
      </c>
      <c r="O120" s="46">
        <f>VLOOKUP($A120,environment05!$A$2:$M$333,O$2)</f>
        <v>2.3196770302763863</v>
      </c>
      <c r="P120" s="46">
        <f>VLOOKUP($A120,environment05!$A$2:$M$333,P$2)</f>
        <v>0.15825334211696376</v>
      </c>
      <c r="Q120" s="46">
        <f>VLOOKUP($A120,environment05!$A$2:$M$333,Q$2)</f>
        <v>0.43653133281193662</v>
      </c>
      <c r="R120" s="46">
        <f>VLOOKUP($A120,environment05!$A$2:$M$333,R$2)</f>
        <v>16.850000000000001</v>
      </c>
      <c r="S120" s="46">
        <f>VLOOKUP($A120,environment05!$A$2:$M$333,S$2)</f>
        <v>19</v>
      </c>
      <c r="T120" s="46">
        <f>VLOOKUP($A120,environment05!$A$2:$M$333,T$2)</f>
        <v>0.5</v>
      </c>
      <c r="U120" s="46">
        <f>VLOOKUP($A120,environment93!$A$2:$AS$333,U$2)</f>
        <v>3</v>
      </c>
      <c r="V120" s="46">
        <f>VLOOKUP($A120,environment93!$A$2:$AS$333,V$2)</f>
        <v>10</v>
      </c>
      <c r="W120" s="46">
        <f>VLOOKUP($A120,environment93!$A$2:$AS$333,W$2)</f>
        <v>5</v>
      </c>
      <c r="X120" s="46">
        <f>VLOOKUP($A120,environment93!$A$2:$AS$333,X$2)</f>
        <v>0</v>
      </c>
      <c r="Y120" s="46">
        <f>VLOOKUP($A120,environment93!$A$2:$AS$333,Y$2)</f>
        <v>5</v>
      </c>
      <c r="Z120" s="46">
        <f>VLOOKUP($A120,environment93!$A$2:$AS$333,Z$2)</f>
        <v>7</v>
      </c>
      <c r="AA120" s="46">
        <f>VLOOKUP($A120,environment93!$A$2:$AS$333,AA$2)</f>
        <v>2</v>
      </c>
      <c r="AB120" s="46">
        <f>VLOOKUP($A120,environment93!$A$2:$AS$333,AB$2)</f>
        <v>2.89</v>
      </c>
      <c r="AC120" s="46">
        <f>VLOOKUP($A120,environment93!$A$2:$AS$333,AC$2)</f>
        <v>745.7</v>
      </c>
      <c r="AD120" s="46">
        <f>VLOOKUP($A120,environment93!$A$2:$AS$333,AD$2)</f>
        <v>1.2</v>
      </c>
      <c r="AE120" s="46">
        <f>VLOOKUP($A120,environment93!$A$2:$AS$333,AE$2)</f>
        <v>7</v>
      </c>
      <c r="AF120" s="46" t="str">
        <f>VLOOKUP($A120,environment93!$A$2:$AS$333,AF$2)</f>
        <v>open</v>
      </c>
      <c r="AG120" s="46">
        <f>VLOOKUP($A120,environment93!$A$2:$AS$333,AG$2)</f>
        <v>7.97</v>
      </c>
      <c r="AH120" s="46">
        <f>VLOOKUP($A120,environment93!$A$2:$AS$333,AH$2)</f>
        <v>161.41</v>
      </c>
      <c r="AI120" s="46">
        <f>VLOOKUP($A120,environment93!$A$2:$AS$333,AI$2)</f>
        <v>12.5</v>
      </c>
      <c r="AJ120" s="46" t="str">
        <f>VLOOKUP($A120,environment93!$A$2:$AS$333,AJ$2)</f>
        <v>44</v>
      </c>
      <c r="AK120" s="46">
        <f>VLOOKUP($A120,environment93!$A$2:$AS$333,AK$2)</f>
        <v>15</v>
      </c>
      <c r="AL120" s="46">
        <f>VLOOKUP($A120,environment93!$A$2:$AS$333,AL$2)</f>
        <v>0</v>
      </c>
      <c r="AM120" s="46">
        <f>VLOOKUP($A120,environment93!$A$2:$AS$333,AM$2)</f>
        <v>47.5</v>
      </c>
      <c r="AN120" s="46">
        <f>VLOOKUP($A120,environment93!$A$2:$AS$333,AN$2)</f>
        <v>42.96</v>
      </c>
      <c r="AO120" s="46">
        <f>VLOOKUP($A120,environment93!$A$2:$AS$333,AO$2)</f>
        <v>0</v>
      </c>
      <c r="AP120" s="46">
        <f>VLOOKUP($A120,environment93!$A$2:$AS$333,AP$2)</f>
        <v>0</v>
      </c>
      <c r="AQ120" s="46">
        <f>VLOOKUP($A120,environment93!$A$2:$AS$333,AQ$2)</f>
        <v>0</v>
      </c>
      <c r="AR120" s="46">
        <f>VLOOKUP($A120,environment93!$A$2:$AS$333,AR$2)</f>
        <v>26.88</v>
      </c>
      <c r="AS120" s="46">
        <f>VLOOKUP($A120,environment93!$A$2:$AS$333,AS$2)</f>
        <v>0</v>
      </c>
      <c r="AT120" s="46">
        <f>VLOOKUP($A120,environment93!$A$2:$AS$333,AT$2)</f>
        <v>30.16</v>
      </c>
      <c r="AU120" s="46">
        <f>VLOOKUP($A120,environment93!$A$2:$AS$333,AU$2)</f>
        <v>0</v>
      </c>
      <c r="AV120" s="46">
        <f>VLOOKUP($A120,environment93!$A$2:$AS$333,AV$2)</f>
        <v>0</v>
      </c>
      <c r="AW120" s="46">
        <f>VLOOKUP($A120,environment93!$A$2:$AS$333,AW$2)</f>
        <v>200</v>
      </c>
      <c r="AX120" s="46">
        <f>VLOOKUP($A120,environment93!$A$2:$AS$333,AX$2)</f>
        <v>25</v>
      </c>
      <c r="AY120" s="46">
        <f>VLOOKUP($A120,environment93!$A$2:$AS$333,AY$2)</f>
        <v>0</v>
      </c>
      <c r="AZ120" s="46">
        <f>VLOOKUP($A120,environment93!$A$2:$AS$333,AZ$2)</f>
        <v>0</v>
      </c>
      <c r="BA120" s="46">
        <f>VLOOKUP($A120,environment93!$A$2:$AS$333,BA$2)</f>
        <v>225</v>
      </c>
      <c r="BB120" s="46">
        <f>VLOOKUP($A120,environment93!$A$2:$AS$333,BB$2)</f>
        <v>12.08</v>
      </c>
      <c r="BC120" s="46">
        <f>VLOOKUP($A120,environment93!$A$2:$AS$333,BC$2)</f>
        <v>0.1</v>
      </c>
      <c r="BD120" s="46">
        <f>VLOOKUP($A120,environment93!$A$2:$AS$333,BD$2)</f>
        <v>0</v>
      </c>
      <c r="BE120" s="46">
        <f>VLOOKUP($A120,environment93!$A$2:$AS$333,BE$2)</f>
        <v>0</v>
      </c>
      <c r="BF120" s="46">
        <f>VLOOKUP($A120,environment93!$A$2:$AS$333,BF$2)</f>
        <v>12.17</v>
      </c>
      <c r="BG120" s="46">
        <f>VLOOKUP($A120,environment93!$A$2:$AS$333,BG$2)</f>
        <v>0</v>
      </c>
      <c r="BH120" s="46">
        <f>VLOOKUP($A120,environment93!$A$2:$AS$333,BH$2)</f>
        <v>8</v>
      </c>
      <c r="BI120" s="46">
        <f>VLOOKUP($A120,environment93!$A$2:$AS$333,BI$2)</f>
        <v>1</v>
      </c>
    </row>
    <row r="121" spans="1:61" x14ac:dyDescent="0.2">
      <c r="A121" s="40" t="s">
        <v>797</v>
      </c>
      <c r="B121" s="40" t="s">
        <v>252</v>
      </c>
      <c r="C121" s="40">
        <v>7</v>
      </c>
      <c r="D121" s="40">
        <v>3</v>
      </c>
      <c r="E121" s="40">
        <v>2</v>
      </c>
      <c r="F121" s="40">
        <v>2</v>
      </c>
      <c r="H121" s="41">
        <f t="shared" si="1"/>
        <v>1</v>
      </c>
      <c r="I121" s="40" t="s">
        <v>797</v>
      </c>
      <c r="J121" s="46">
        <f>VLOOKUP($A121,environment05!$A$2:$M$333,J$2)</f>
        <v>3.5950000000000002</v>
      </c>
      <c r="K121" s="46">
        <f>VLOOKUP($A121,environment05!$A$2:$M$333,K$2)</f>
        <v>8.6726556698245254</v>
      </c>
      <c r="L121" s="46">
        <f>VLOOKUP($A121,environment05!$A$2:$M$333,L$2)</f>
        <v>18.551544149630278</v>
      </c>
      <c r="M121" s="46">
        <f>VLOOKUP($A121,environment05!$A$2:$M$333,M$2)</f>
        <v>2.2542763053350621</v>
      </c>
      <c r="N121" s="46">
        <f>VLOOKUP($A121,environment05!$A$2:$M$333,N$2)</f>
        <v>3.7070865045931396</v>
      </c>
      <c r="O121" s="46">
        <f>VLOOKUP($A121,environment05!$A$2:$M$333,O$2)</f>
        <v>2.2817450893617872</v>
      </c>
      <c r="P121" s="46">
        <f>VLOOKUP($A121,environment05!$A$2:$M$333,P$2)</f>
        <v>0.17087054458915038</v>
      </c>
      <c r="Q121" s="46">
        <f>VLOOKUP($A121,environment05!$A$2:$M$333,Q$2)</f>
        <v>0.56748765289389713</v>
      </c>
      <c r="R121" s="46">
        <f>VLOOKUP($A121,environment05!$A$2:$M$333,R$2)</f>
        <v>13.65</v>
      </c>
      <c r="S121" s="46">
        <f>VLOOKUP($A121,environment05!$A$2:$M$333,S$2)</f>
        <v>9</v>
      </c>
      <c r="T121" s="46">
        <f>VLOOKUP($A121,environment05!$A$2:$M$333,T$2)</f>
        <v>1.5</v>
      </c>
      <c r="U121" s="46">
        <f>VLOOKUP($A121,environment93!$A$2:$AS$333,U$2)</f>
        <v>1</v>
      </c>
      <c r="V121" s="46">
        <f>VLOOKUP($A121,environment93!$A$2:$AS$333,V$2)</f>
        <v>6</v>
      </c>
      <c r="W121" s="46">
        <f>VLOOKUP($A121,environment93!$A$2:$AS$333,W$2)</f>
        <v>2</v>
      </c>
      <c r="X121" s="46">
        <f>VLOOKUP($A121,environment93!$A$2:$AS$333,X$2)</f>
        <v>0</v>
      </c>
      <c r="Y121" s="46">
        <f>VLOOKUP($A121,environment93!$A$2:$AS$333,Y$2)</f>
        <v>4</v>
      </c>
      <c r="Z121" s="46">
        <f>VLOOKUP($A121,environment93!$A$2:$AS$333,Z$2)</f>
        <v>3</v>
      </c>
      <c r="AA121" s="46">
        <f>VLOOKUP($A121,environment93!$A$2:$AS$333,AA$2)</f>
        <v>0</v>
      </c>
      <c r="AB121" s="46">
        <f>VLOOKUP($A121,environment93!$A$2:$AS$333,AB$2)</f>
        <v>0.92</v>
      </c>
      <c r="AC121" s="46">
        <f>VLOOKUP($A121,environment93!$A$2:$AS$333,AC$2)</f>
        <v>507.1</v>
      </c>
      <c r="AD121" s="46">
        <f>VLOOKUP($A121,environment93!$A$2:$AS$333,AD$2)</f>
        <v>1.5</v>
      </c>
      <c r="AE121" s="46">
        <f>VLOOKUP($A121,environment93!$A$2:$AS$333,AE$2)</f>
        <v>30</v>
      </c>
      <c r="AF121" s="46" t="str">
        <f>VLOOKUP($A121,environment93!$A$2:$AS$333,AF$2)</f>
        <v>fagu.med</v>
      </c>
      <c r="AG121" s="46">
        <f>VLOOKUP($A121,environment93!$A$2:$AS$333,AG$2)</f>
        <v>7.56</v>
      </c>
      <c r="AH121" s="46">
        <f>VLOOKUP($A121,environment93!$A$2:$AS$333,AH$2)</f>
        <v>150.84</v>
      </c>
      <c r="AI121" s="46">
        <f>VLOOKUP($A121,environment93!$A$2:$AS$333,AI$2)</f>
        <v>15</v>
      </c>
      <c r="AJ121" s="46" t="str">
        <f>VLOOKUP($A121,environment93!$A$2:$AS$333,AJ$2)</f>
        <v>44S</v>
      </c>
      <c r="AK121" s="46">
        <f>VLOOKUP($A121,environment93!$A$2:$AS$333,AK$2)</f>
        <v>15</v>
      </c>
      <c r="AL121" s="46" t="str">
        <f>VLOOKUP($A121,environment93!$A$2:$AS$333,AL$2)</f>
        <v>S</v>
      </c>
      <c r="AM121" s="46">
        <f>VLOOKUP($A121,environment93!$A$2:$AS$333,AM$2)</f>
        <v>23.93</v>
      </c>
      <c r="AN121" s="46">
        <f>VLOOKUP($A121,environment93!$A$2:$AS$333,AN$2)</f>
        <v>0</v>
      </c>
      <c r="AO121" s="46">
        <f>VLOOKUP($A121,environment93!$A$2:$AS$333,AO$2)</f>
        <v>0</v>
      </c>
      <c r="AP121" s="46">
        <f>VLOOKUP($A121,environment93!$A$2:$AS$333,AP$2)</f>
        <v>0</v>
      </c>
      <c r="AQ121" s="46">
        <f>VLOOKUP($A121,environment93!$A$2:$AS$333,AQ$2)</f>
        <v>0</v>
      </c>
      <c r="AR121" s="46">
        <f>VLOOKUP($A121,environment93!$A$2:$AS$333,AR$2)</f>
        <v>31.8</v>
      </c>
      <c r="AS121" s="46">
        <f>VLOOKUP($A121,environment93!$A$2:$AS$333,AS$2)</f>
        <v>68.2</v>
      </c>
      <c r="AT121" s="46">
        <f>VLOOKUP($A121,environment93!$A$2:$AS$333,AT$2)</f>
        <v>0</v>
      </c>
      <c r="AU121" s="46">
        <f>VLOOKUP($A121,environment93!$A$2:$AS$333,AU$2)</f>
        <v>0</v>
      </c>
      <c r="AV121" s="46">
        <f>VLOOKUP($A121,environment93!$A$2:$AS$333,AV$2)</f>
        <v>0</v>
      </c>
      <c r="AW121" s="46">
        <f>VLOOKUP($A121,environment93!$A$2:$AS$333,AW$2)</f>
        <v>50</v>
      </c>
      <c r="AX121" s="46">
        <f>VLOOKUP($A121,environment93!$A$2:$AS$333,AX$2)</f>
        <v>1025</v>
      </c>
      <c r="AY121" s="46">
        <f>VLOOKUP($A121,environment93!$A$2:$AS$333,AY$2)</f>
        <v>0</v>
      </c>
      <c r="AZ121" s="46">
        <f>VLOOKUP($A121,environment93!$A$2:$AS$333,AZ$2)</f>
        <v>0</v>
      </c>
      <c r="BA121" s="46">
        <f>VLOOKUP($A121,environment93!$A$2:$AS$333,BA$2)</f>
        <v>1075</v>
      </c>
      <c r="BB121" s="46">
        <f>VLOOKUP($A121,environment93!$A$2:$AS$333,BB$2)</f>
        <v>4.8600000000000003</v>
      </c>
      <c r="BC121" s="46">
        <f>VLOOKUP($A121,environment93!$A$2:$AS$333,BC$2)</f>
        <v>12.16</v>
      </c>
      <c r="BD121" s="46">
        <f>VLOOKUP($A121,environment93!$A$2:$AS$333,BD$2)</f>
        <v>0</v>
      </c>
      <c r="BE121" s="46">
        <f>VLOOKUP($A121,environment93!$A$2:$AS$333,BE$2)</f>
        <v>0</v>
      </c>
      <c r="BF121" s="46">
        <f>VLOOKUP($A121,environment93!$A$2:$AS$333,BF$2)</f>
        <v>17.03</v>
      </c>
      <c r="BG121" s="46">
        <f>VLOOKUP($A121,environment93!$A$2:$AS$333,BG$2)</f>
        <v>2</v>
      </c>
      <c r="BH121" s="46">
        <f>VLOOKUP($A121,environment93!$A$2:$AS$333,BH$2)</f>
        <v>1</v>
      </c>
      <c r="BI121" s="46">
        <f>VLOOKUP($A121,environment93!$A$2:$AS$333,BI$2)</f>
        <v>1</v>
      </c>
    </row>
    <row r="122" spans="1:61" x14ac:dyDescent="0.2">
      <c r="A122" s="40" t="s">
        <v>798</v>
      </c>
      <c r="B122" s="40" t="s">
        <v>253</v>
      </c>
      <c r="C122" s="40">
        <v>7</v>
      </c>
      <c r="D122" s="40">
        <v>3</v>
      </c>
      <c r="E122" s="40">
        <v>2</v>
      </c>
      <c r="F122" s="40">
        <v>2</v>
      </c>
      <c r="H122" s="41">
        <f t="shared" si="1"/>
        <v>1</v>
      </c>
      <c r="I122" s="40" t="s">
        <v>798</v>
      </c>
      <c r="J122" s="46">
        <f>VLOOKUP($A122,environment05!$A$2:$M$333,J$2)</f>
        <v>3.2749999999999999</v>
      </c>
      <c r="K122" s="46">
        <f>VLOOKUP($A122,environment05!$A$2:$M$333,K$2)</f>
        <v>8.5846968337941298</v>
      </c>
      <c r="L122" s="46">
        <f>VLOOKUP($A122,environment05!$A$2:$M$333,L$2)</f>
        <v>16.006959547629407</v>
      </c>
      <c r="M122" s="46">
        <f>VLOOKUP($A122,environment05!$A$2:$M$333,M$2)</f>
        <v>1.7212145280596869</v>
      </c>
      <c r="N122" s="46">
        <f>VLOOKUP($A122,environment05!$A$2:$M$333,N$2)</f>
        <v>2.8274638807465795</v>
      </c>
      <c r="O122" s="46">
        <f>VLOOKUP($A122,environment05!$A$2:$M$333,O$2)</f>
        <v>1.8634448299335713</v>
      </c>
      <c r="P122" s="46">
        <f>VLOOKUP($A122,environment05!$A$2:$M$333,P$2)</f>
        <v>0.14601811721495145</v>
      </c>
      <c r="Q122" s="46">
        <f>VLOOKUP($A122,environment05!$A$2:$M$333,Q$2)</f>
        <v>0.53593089330200283</v>
      </c>
      <c r="R122" s="46">
        <f>VLOOKUP($A122,environment05!$A$2:$M$333,R$2)</f>
        <v>16.45</v>
      </c>
      <c r="S122" s="46">
        <f>VLOOKUP($A122,environment05!$A$2:$M$333,S$2)</f>
        <v>10</v>
      </c>
      <c r="T122" s="46">
        <f>VLOOKUP($A122,environment05!$A$2:$M$333,T$2)</f>
        <v>2.5</v>
      </c>
      <c r="U122" s="46">
        <f>VLOOKUP($A122,environment93!$A$2:$AS$333,U$2)</f>
        <v>4</v>
      </c>
      <c r="V122" s="46">
        <f>VLOOKUP($A122,environment93!$A$2:$AS$333,V$2)</f>
        <v>6</v>
      </c>
      <c r="W122" s="46">
        <f>VLOOKUP($A122,environment93!$A$2:$AS$333,W$2)</f>
        <v>2</v>
      </c>
      <c r="X122" s="46">
        <f>VLOOKUP($A122,environment93!$A$2:$AS$333,X$2)</f>
        <v>1</v>
      </c>
      <c r="Y122" s="46">
        <f>VLOOKUP($A122,environment93!$A$2:$AS$333,Y$2)</f>
        <v>3</v>
      </c>
      <c r="Z122" s="46">
        <f>VLOOKUP($A122,environment93!$A$2:$AS$333,Z$2)</f>
        <v>29</v>
      </c>
      <c r="AA122" s="46">
        <f>VLOOKUP($A122,environment93!$A$2:$AS$333,AA$2)</f>
        <v>6</v>
      </c>
      <c r="AB122" s="46">
        <f>VLOOKUP($A122,environment93!$A$2:$AS$333,AB$2)</f>
        <v>1.21</v>
      </c>
      <c r="AC122" s="46">
        <f>VLOOKUP($A122,environment93!$A$2:$AS$333,AC$2)</f>
        <v>651.9</v>
      </c>
      <c r="AD122" s="46">
        <f>VLOOKUP($A122,environment93!$A$2:$AS$333,AD$2)</f>
        <v>1.7</v>
      </c>
      <c r="AE122" s="46">
        <f>VLOOKUP($A122,environment93!$A$2:$AS$333,AE$2)</f>
        <v>23</v>
      </c>
      <c r="AF122" s="46" t="str">
        <f>VLOOKUP($A122,environment93!$A$2:$AS$333,AF$2)</f>
        <v>fagu.med</v>
      </c>
      <c r="AG122" s="46">
        <f>VLOOKUP($A122,environment93!$A$2:$AS$333,AG$2)</f>
        <v>9.6</v>
      </c>
      <c r="AH122" s="46">
        <f>VLOOKUP($A122,environment93!$A$2:$AS$333,AH$2)</f>
        <v>154.56</v>
      </c>
      <c r="AI122" s="46">
        <f>VLOOKUP($A122,environment93!$A$2:$AS$333,AI$2)</f>
        <v>17.5</v>
      </c>
      <c r="AJ122" s="46" t="str">
        <f>VLOOKUP($A122,environment93!$A$2:$AS$333,AJ$2)</f>
        <v>44</v>
      </c>
      <c r="AK122" s="46">
        <f>VLOOKUP($A122,environment93!$A$2:$AS$333,AK$2)</f>
        <v>15</v>
      </c>
      <c r="AL122" s="46">
        <f>VLOOKUP($A122,environment93!$A$2:$AS$333,AL$2)</f>
        <v>0</v>
      </c>
      <c r="AM122" s="46">
        <f>VLOOKUP($A122,environment93!$A$2:$AS$333,AM$2)</f>
        <v>23.93</v>
      </c>
      <c r="AN122" s="46">
        <f>VLOOKUP($A122,environment93!$A$2:$AS$333,AN$2)</f>
        <v>0</v>
      </c>
      <c r="AO122" s="46">
        <f>VLOOKUP($A122,environment93!$A$2:$AS$333,AO$2)</f>
        <v>24.09</v>
      </c>
      <c r="AP122" s="46">
        <f>VLOOKUP($A122,environment93!$A$2:$AS$333,AP$2)</f>
        <v>0</v>
      </c>
      <c r="AQ122" s="46">
        <f>VLOOKUP($A122,environment93!$A$2:$AS$333,AQ$2)</f>
        <v>0</v>
      </c>
      <c r="AR122" s="46">
        <f>VLOOKUP($A122,environment93!$A$2:$AS$333,AR$2)</f>
        <v>0</v>
      </c>
      <c r="AS122" s="46">
        <f>VLOOKUP($A122,environment93!$A$2:$AS$333,AS$2)</f>
        <v>75.91</v>
      </c>
      <c r="AT122" s="46">
        <f>VLOOKUP($A122,environment93!$A$2:$AS$333,AT$2)</f>
        <v>0</v>
      </c>
      <c r="AU122" s="46">
        <f>VLOOKUP($A122,environment93!$A$2:$AS$333,AU$2)</f>
        <v>0</v>
      </c>
      <c r="AV122" s="46">
        <f>VLOOKUP($A122,environment93!$A$2:$AS$333,AV$2)</f>
        <v>0</v>
      </c>
      <c r="AW122" s="46">
        <f>VLOOKUP($A122,environment93!$A$2:$AS$333,AW$2)</f>
        <v>300</v>
      </c>
      <c r="AX122" s="46">
        <f>VLOOKUP($A122,environment93!$A$2:$AS$333,AX$2)</f>
        <v>650</v>
      </c>
      <c r="AY122" s="46">
        <f>VLOOKUP($A122,environment93!$A$2:$AS$333,AY$2)</f>
        <v>25</v>
      </c>
      <c r="AZ122" s="46">
        <f>VLOOKUP($A122,environment93!$A$2:$AS$333,AZ$2)</f>
        <v>0</v>
      </c>
      <c r="BA122" s="46">
        <f>VLOOKUP($A122,environment93!$A$2:$AS$333,BA$2)</f>
        <v>975</v>
      </c>
      <c r="BB122" s="46">
        <f>VLOOKUP($A122,environment93!$A$2:$AS$333,BB$2)</f>
        <v>3.8</v>
      </c>
      <c r="BC122" s="46">
        <f>VLOOKUP($A122,environment93!$A$2:$AS$333,BC$2)</f>
        <v>8.43</v>
      </c>
      <c r="BD122" s="46">
        <f>VLOOKUP($A122,environment93!$A$2:$AS$333,BD$2)</f>
        <v>0.2</v>
      </c>
      <c r="BE122" s="46">
        <f>VLOOKUP($A122,environment93!$A$2:$AS$333,BE$2)</f>
        <v>0</v>
      </c>
      <c r="BF122" s="46">
        <f>VLOOKUP($A122,environment93!$A$2:$AS$333,BF$2)</f>
        <v>12.43</v>
      </c>
      <c r="BG122" s="46">
        <f>VLOOKUP($A122,environment93!$A$2:$AS$333,BG$2)</f>
        <v>1</v>
      </c>
      <c r="BH122" s="46">
        <f>VLOOKUP($A122,environment93!$A$2:$AS$333,BH$2)</f>
        <v>1</v>
      </c>
      <c r="BI122" s="46">
        <f>VLOOKUP($A122,environment93!$A$2:$AS$333,BI$2)</f>
        <v>2</v>
      </c>
    </row>
    <row r="123" spans="1:61" x14ac:dyDescent="0.2">
      <c r="A123" s="40" t="s">
        <v>799</v>
      </c>
      <c r="B123" s="40" t="s">
        <v>255</v>
      </c>
      <c r="C123" s="40">
        <v>7</v>
      </c>
      <c r="D123" s="40">
        <v>3</v>
      </c>
      <c r="E123" s="40">
        <v>2</v>
      </c>
      <c r="F123" s="40">
        <v>2</v>
      </c>
      <c r="H123" s="41">
        <f t="shared" si="1"/>
        <v>1</v>
      </c>
      <c r="I123" s="40" t="s">
        <v>799</v>
      </c>
      <c r="J123" s="46">
        <f>VLOOKUP($A123,environment05!$A$2:$M$333,J$2)</f>
        <v>3.2149999999999999</v>
      </c>
      <c r="K123" s="46">
        <f>VLOOKUP($A123,environment05!$A$2:$M$333,K$2)</f>
        <v>10.831776276054121</v>
      </c>
      <c r="L123" s="46">
        <f>VLOOKUP($A123,environment05!$A$2:$M$333,L$2)</f>
        <v>25.489343192692477</v>
      </c>
      <c r="M123" s="46">
        <f>VLOOKUP($A123,environment05!$A$2:$M$333,M$2)</f>
        <v>2.0876838633757959</v>
      </c>
      <c r="N123" s="46">
        <f>VLOOKUP($A123,environment05!$A$2:$M$333,N$2)</f>
        <v>2.6822429188843557</v>
      </c>
      <c r="O123" s="46">
        <f>VLOOKUP($A123,environment05!$A$2:$M$333,O$2)</f>
        <v>1.6879271608668394</v>
      </c>
      <c r="P123" s="46">
        <f>VLOOKUP($A123,environment05!$A$2:$M$333,P$2)</f>
        <v>0.19179952799860669</v>
      </c>
      <c r="Q123" s="46">
        <f>VLOOKUP($A123,environment05!$A$2:$M$333,Q$2)</f>
        <v>0.457308097944367</v>
      </c>
      <c r="R123" s="46">
        <f>VLOOKUP($A123,environment05!$A$2:$M$333,R$2)</f>
        <v>5.3</v>
      </c>
      <c r="S123" s="46">
        <f>VLOOKUP($A123,environment05!$A$2:$M$333,S$2)</f>
        <v>8</v>
      </c>
      <c r="T123" s="46">
        <f>VLOOKUP($A123,environment05!$A$2:$M$333,T$2)</f>
        <v>1.5</v>
      </c>
      <c r="U123" s="46">
        <f>VLOOKUP($A123,environment93!$A$2:$AS$333,U$2)</f>
        <v>2</v>
      </c>
      <c r="V123" s="46">
        <f>VLOOKUP($A123,environment93!$A$2:$AS$333,V$2)</f>
        <v>9</v>
      </c>
      <c r="W123" s="46">
        <f>VLOOKUP($A123,environment93!$A$2:$AS$333,W$2)</f>
        <v>3</v>
      </c>
      <c r="X123" s="46">
        <f>VLOOKUP($A123,environment93!$A$2:$AS$333,X$2)</f>
        <v>1</v>
      </c>
      <c r="Y123" s="46">
        <f>VLOOKUP($A123,environment93!$A$2:$AS$333,Y$2)</f>
        <v>5</v>
      </c>
      <c r="Z123" s="46">
        <f>VLOOKUP($A123,environment93!$A$2:$AS$333,Z$2)</f>
        <v>18</v>
      </c>
      <c r="AA123" s="46">
        <f>VLOOKUP($A123,environment93!$A$2:$AS$333,AA$2)</f>
        <v>1</v>
      </c>
      <c r="AB123" s="46">
        <f>VLOOKUP($A123,environment93!$A$2:$AS$333,AB$2)</f>
        <v>1.1499999999999999</v>
      </c>
      <c r="AC123" s="46">
        <f>VLOOKUP($A123,environment93!$A$2:$AS$333,AC$2)</f>
        <v>699.9</v>
      </c>
      <c r="AD123" s="46">
        <f>VLOOKUP($A123,environment93!$A$2:$AS$333,AD$2)</f>
        <v>1.8</v>
      </c>
      <c r="AE123" s="46">
        <f>VLOOKUP($A123,environment93!$A$2:$AS$333,AE$2)</f>
        <v>32</v>
      </c>
      <c r="AF123" s="46" t="str">
        <f>VLOOKUP($A123,environment93!$A$2:$AS$333,AF$2)</f>
        <v>coni.old</v>
      </c>
      <c r="AG123" s="46">
        <f>VLOOKUP($A123,environment93!$A$2:$AS$333,AG$2)</f>
        <v>18.32</v>
      </c>
      <c r="AH123" s="46">
        <f>VLOOKUP($A123,environment93!$A$2:$AS$333,AH$2)</f>
        <v>141.19999999999999</v>
      </c>
      <c r="AI123" s="46">
        <f>VLOOKUP($A123,environment93!$A$2:$AS$333,AI$2)</f>
        <v>17.5</v>
      </c>
      <c r="AJ123" s="46" t="str">
        <f>VLOOKUP($A123,environment93!$A$2:$AS$333,AJ$2)</f>
        <v>44S</v>
      </c>
      <c r="AK123" s="46">
        <f>VLOOKUP($A123,environment93!$A$2:$AS$333,AK$2)</f>
        <v>15</v>
      </c>
      <c r="AL123" s="46" t="str">
        <f>VLOOKUP($A123,environment93!$A$2:$AS$333,AL$2)</f>
        <v>S</v>
      </c>
      <c r="AM123" s="46">
        <f>VLOOKUP($A123,environment93!$A$2:$AS$333,AM$2)</f>
        <v>23.93</v>
      </c>
      <c r="AN123" s="46">
        <f>VLOOKUP($A123,environment93!$A$2:$AS$333,AN$2)</f>
        <v>0</v>
      </c>
      <c r="AO123" s="46">
        <f>VLOOKUP($A123,environment93!$A$2:$AS$333,AO$2)</f>
        <v>0</v>
      </c>
      <c r="AP123" s="46">
        <f>VLOOKUP($A123,environment93!$A$2:$AS$333,AP$2)</f>
        <v>0</v>
      </c>
      <c r="AQ123" s="46">
        <f>VLOOKUP($A123,environment93!$A$2:$AS$333,AQ$2)</f>
        <v>0</v>
      </c>
      <c r="AR123" s="46">
        <f>VLOOKUP($A123,environment93!$A$2:$AS$333,AR$2)</f>
        <v>67.400000000000006</v>
      </c>
      <c r="AS123" s="46">
        <f>VLOOKUP($A123,environment93!$A$2:$AS$333,AS$2)</f>
        <v>0</v>
      </c>
      <c r="AT123" s="46">
        <f>VLOOKUP($A123,environment93!$A$2:$AS$333,AT$2)</f>
        <v>32.6</v>
      </c>
      <c r="AU123" s="46">
        <f>VLOOKUP($A123,environment93!$A$2:$AS$333,AU$2)</f>
        <v>0</v>
      </c>
      <c r="AV123" s="46">
        <f>VLOOKUP($A123,environment93!$A$2:$AS$333,AV$2)</f>
        <v>0</v>
      </c>
      <c r="AW123" s="46">
        <f>VLOOKUP($A123,environment93!$A$2:$AS$333,AW$2)</f>
        <v>225</v>
      </c>
      <c r="AX123" s="46">
        <f>VLOOKUP($A123,environment93!$A$2:$AS$333,AX$2)</f>
        <v>100</v>
      </c>
      <c r="AY123" s="46">
        <f>VLOOKUP($A123,environment93!$A$2:$AS$333,AY$2)</f>
        <v>0</v>
      </c>
      <c r="AZ123" s="46">
        <f>VLOOKUP($A123,environment93!$A$2:$AS$333,AZ$2)</f>
        <v>0</v>
      </c>
      <c r="BA123" s="46">
        <f>VLOOKUP($A123,environment93!$A$2:$AS$333,BA$2)</f>
        <v>325</v>
      </c>
      <c r="BB123" s="46">
        <f>VLOOKUP($A123,environment93!$A$2:$AS$333,BB$2)</f>
        <v>9.32</v>
      </c>
      <c r="BC123" s="46">
        <f>VLOOKUP($A123,environment93!$A$2:$AS$333,BC$2)</f>
        <v>19.86</v>
      </c>
      <c r="BD123" s="46">
        <f>VLOOKUP($A123,environment93!$A$2:$AS$333,BD$2)</f>
        <v>0</v>
      </c>
      <c r="BE123" s="46">
        <f>VLOOKUP($A123,environment93!$A$2:$AS$333,BE$2)</f>
        <v>0</v>
      </c>
      <c r="BF123" s="46">
        <f>VLOOKUP($A123,environment93!$A$2:$AS$333,BF$2)</f>
        <v>29.18</v>
      </c>
      <c r="BG123" s="46">
        <f>VLOOKUP($A123,environment93!$A$2:$AS$333,BG$2)</f>
        <v>4</v>
      </c>
      <c r="BH123" s="46">
        <f>VLOOKUP($A123,environment93!$A$2:$AS$333,BH$2)</f>
        <v>6</v>
      </c>
      <c r="BI123" s="46">
        <f>VLOOKUP($A123,environment93!$A$2:$AS$333,BI$2)</f>
        <v>2</v>
      </c>
    </row>
    <row r="124" spans="1:61" x14ac:dyDescent="0.2">
      <c r="A124" s="40" t="s">
        <v>800</v>
      </c>
      <c r="B124" s="40" t="s">
        <v>257</v>
      </c>
      <c r="C124" s="40">
        <v>7</v>
      </c>
      <c r="D124" s="40">
        <v>3</v>
      </c>
      <c r="E124" s="40">
        <v>2</v>
      </c>
      <c r="F124" s="40">
        <v>2</v>
      </c>
      <c r="H124" s="41">
        <f t="shared" si="1"/>
        <v>1</v>
      </c>
      <c r="I124" s="40" t="s">
        <v>800</v>
      </c>
      <c r="J124" s="46">
        <f>VLOOKUP($A124,environment05!$A$2:$M$333,J$2)</f>
        <v>3.5249999999999999</v>
      </c>
      <c r="K124" s="46">
        <f>VLOOKUP($A124,environment05!$A$2:$M$333,K$2)</f>
        <v>7.009404402990584</v>
      </c>
      <c r="L124" s="46">
        <f>VLOOKUP($A124,environment05!$A$2:$M$333,L$2)</f>
        <v>18.747281426707268</v>
      </c>
      <c r="M124" s="46">
        <f>VLOOKUP($A124,environment05!$A$2:$M$333,M$2)</f>
        <v>1.7052476436718593</v>
      </c>
      <c r="N124" s="46">
        <f>VLOOKUP($A124,environment05!$A$2:$M$333,N$2)</f>
        <v>3.9105405238849609</v>
      </c>
      <c r="O124" s="46">
        <f>VLOOKUP($A124,environment05!$A$2:$M$333,O$2)</f>
        <v>2.416344176404134</v>
      </c>
      <c r="P124" s="46">
        <f>VLOOKUP($A124,environment05!$A$2:$M$333,P$2)</f>
        <v>0.16419427520571198</v>
      </c>
      <c r="Q124" s="46">
        <f>VLOOKUP($A124,environment05!$A$2:$M$333,Q$2)</f>
        <v>0.32928167753445176</v>
      </c>
      <c r="R124" s="46">
        <f>VLOOKUP($A124,environment05!$A$2:$M$333,R$2)</f>
        <v>24.8</v>
      </c>
      <c r="S124" s="46">
        <f>VLOOKUP($A124,environment05!$A$2:$M$333,S$2)</f>
        <v>3</v>
      </c>
      <c r="T124" s="46">
        <f>VLOOKUP($A124,environment05!$A$2:$M$333,T$2)</f>
        <v>2.5</v>
      </c>
      <c r="U124" s="46">
        <f>VLOOKUP($A124,environment93!$A$2:$AS$333,U$2)</f>
        <v>0</v>
      </c>
      <c r="V124" s="46">
        <f>VLOOKUP($A124,environment93!$A$2:$AS$333,V$2)</f>
        <v>13</v>
      </c>
      <c r="W124" s="46">
        <f>VLOOKUP($A124,environment93!$A$2:$AS$333,W$2)</f>
        <v>8</v>
      </c>
      <c r="X124" s="46">
        <f>VLOOKUP($A124,environment93!$A$2:$AS$333,X$2)</f>
        <v>2</v>
      </c>
      <c r="Y124" s="46">
        <f>VLOOKUP($A124,environment93!$A$2:$AS$333,Y$2)</f>
        <v>3</v>
      </c>
      <c r="Z124" s="46">
        <f>VLOOKUP($A124,environment93!$A$2:$AS$333,Z$2)</f>
        <v>10</v>
      </c>
      <c r="AA124" s="46">
        <f>VLOOKUP($A124,environment93!$A$2:$AS$333,AA$2)</f>
        <v>0</v>
      </c>
      <c r="AB124" s="46">
        <f>VLOOKUP($A124,environment93!$A$2:$AS$333,AB$2)</f>
        <v>5.47</v>
      </c>
      <c r="AC124" s="46">
        <f>VLOOKUP($A124,environment93!$A$2:$AS$333,AC$2)</f>
        <v>1391.2</v>
      </c>
      <c r="AD124" s="46">
        <f>VLOOKUP($A124,environment93!$A$2:$AS$333,AD$2)</f>
        <v>1.7</v>
      </c>
      <c r="AE124" s="46">
        <f>VLOOKUP($A124,environment93!$A$2:$AS$333,AE$2)</f>
        <v>91</v>
      </c>
      <c r="AF124" s="46" t="str">
        <f>VLOOKUP($A124,environment93!$A$2:$AS$333,AF$2)</f>
        <v>fagu.old</v>
      </c>
      <c r="AG124" s="46">
        <f>VLOOKUP($A124,environment93!$A$2:$AS$333,AG$2)</f>
        <v>0</v>
      </c>
      <c r="AH124" s="46">
        <f>VLOOKUP($A124,environment93!$A$2:$AS$333,AH$2)</f>
        <v>-1</v>
      </c>
      <c r="AI124" s="46">
        <f>VLOOKUP($A124,environment93!$A$2:$AS$333,AI$2)</f>
        <v>20</v>
      </c>
      <c r="AJ124" s="46" t="str">
        <f>VLOOKUP($A124,environment93!$A$2:$AS$333,AJ$2)</f>
        <v>44S</v>
      </c>
      <c r="AK124" s="46">
        <f>VLOOKUP($A124,environment93!$A$2:$AS$333,AK$2)</f>
        <v>15</v>
      </c>
      <c r="AL124" s="46" t="str">
        <f>VLOOKUP($A124,environment93!$A$2:$AS$333,AL$2)</f>
        <v>S</v>
      </c>
      <c r="AM124" s="46">
        <f>VLOOKUP($A124,environment93!$A$2:$AS$333,AM$2)</f>
        <v>0</v>
      </c>
      <c r="AN124" s="46">
        <f>VLOOKUP($A124,environment93!$A$2:$AS$333,AN$2)</f>
        <v>0</v>
      </c>
      <c r="AO124" s="46">
        <f>VLOOKUP($A124,environment93!$A$2:$AS$333,AO$2)</f>
        <v>0</v>
      </c>
      <c r="AP124" s="46">
        <f>VLOOKUP($A124,environment93!$A$2:$AS$333,AP$2)</f>
        <v>0</v>
      </c>
      <c r="AQ124" s="46">
        <f>VLOOKUP($A124,environment93!$A$2:$AS$333,AQ$2)</f>
        <v>0</v>
      </c>
      <c r="AR124" s="46">
        <f>VLOOKUP($A124,environment93!$A$2:$AS$333,AR$2)</f>
        <v>0</v>
      </c>
      <c r="AS124" s="46">
        <f>VLOOKUP($A124,environment93!$A$2:$AS$333,AS$2)</f>
        <v>0</v>
      </c>
      <c r="AT124" s="46">
        <f>VLOOKUP($A124,environment93!$A$2:$AS$333,AT$2)</f>
        <v>100</v>
      </c>
      <c r="AU124" s="46">
        <f>VLOOKUP($A124,environment93!$A$2:$AS$333,AU$2)</f>
        <v>0</v>
      </c>
      <c r="AV124" s="46">
        <f>VLOOKUP($A124,environment93!$A$2:$AS$333,AV$2)</f>
        <v>0</v>
      </c>
      <c r="AW124" s="46">
        <f>VLOOKUP($A124,environment93!$A$2:$AS$333,AW$2)</f>
        <v>0</v>
      </c>
      <c r="AX124" s="46">
        <f>VLOOKUP($A124,environment93!$A$2:$AS$333,AX$2)</f>
        <v>250</v>
      </c>
      <c r="AY124" s="46">
        <f>VLOOKUP($A124,environment93!$A$2:$AS$333,AY$2)</f>
        <v>0</v>
      </c>
      <c r="AZ124" s="46">
        <f>VLOOKUP($A124,environment93!$A$2:$AS$333,AZ$2)</f>
        <v>0</v>
      </c>
      <c r="BA124" s="46">
        <f>VLOOKUP($A124,environment93!$A$2:$AS$333,BA$2)</f>
        <v>250</v>
      </c>
      <c r="BB124" s="46">
        <f>VLOOKUP($A124,environment93!$A$2:$AS$333,BB$2)</f>
        <v>0</v>
      </c>
      <c r="BC124" s="46">
        <f>VLOOKUP($A124,environment93!$A$2:$AS$333,BC$2)</f>
        <v>29.66</v>
      </c>
      <c r="BD124" s="46">
        <f>VLOOKUP($A124,environment93!$A$2:$AS$333,BD$2)</f>
        <v>0</v>
      </c>
      <c r="BE124" s="46">
        <f>VLOOKUP($A124,environment93!$A$2:$AS$333,BE$2)</f>
        <v>0</v>
      </c>
      <c r="BF124" s="46">
        <f>VLOOKUP($A124,environment93!$A$2:$AS$333,BF$2)</f>
        <v>29.66</v>
      </c>
      <c r="BG124" s="46">
        <f>VLOOKUP($A124,environment93!$A$2:$AS$333,BG$2)</f>
        <v>7</v>
      </c>
      <c r="BH124" s="46">
        <f>VLOOKUP($A124,environment93!$A$2:$AS$333,BH$2)</f>
        <v>0</v>
      </c>
      <c r="BI124" s="46">
        <f>VLOOKUP($A124,environment93!$A$2:$AS$333,BI$2)</f>
        <v>1.2</v>
      </c>
    </row>
    <row r="125" spans="1:61" x14ac:dyDescent="0.2">
      <c r="A125" s="40" t="s">
        <v>801</v>
      </c>
      <c r="B125" s="40" t="s">
        <v>259</v>
      </c>
      <c r="C125" s="40">
        <v>7</v>
      </c>
      <c r="D125" s="40">
        <v>3</v>
      </c>
      <c r="E125" s="40">
        <v>2</v>
      </c>
      <c r="F125" s="40">
        <v>2</v>
      </c>
      <c r="H125" s="41">
        <f t="shared" si="1"/>
        <v>1</v>
      </c>
      <c r="I125" s="40" t="s">
        <v>801</v>
      </c>
      <c r="J125" s="46">
        <f>VLOOKUP($A125,environment05!$A$2:$M$333,J$2)</f>
        <v>3.2450000000000001</v>
      </c>
      <c r="K125" s="46">
        <f>VLOOKUP($A125,environment05!$A$2:$M$333,K$2)</f>
        <v>7.7399044223856643</v>
      </c>
      <c r="L125" s="46">
        <f>VLOOKUP($A125,environment05!$A$2:$M$333,L$2)</f>
        <v>16.963897346672468</v>
      </c>
      <c r="M125" s="46">
        <f>VLOOKUP($A125,environment05!$A$2:$M$333,M$2)</f>
        <v>1.5938738725250001</v>
      </c>
      <c r="N125" s="46">
        <f>VLOOKUP($A125,environment05!$A$2:$M$333,N$2)</f>
        <v>3.8901537444277401</v>
      </c>
      <c r="O125" s="46">
        <f>VLOOKUP($A125,environment05!$A$2:$M$333,O$2)</f>
        <v>2.5419635614340002</v>
      </c>
      <c r="P125" s="46">
        <f>VLOOKUP($A125,environment05!$A$2:$M$333,P$2)</f>
        <v>0.17592291653800002</v>
      </c>
      <c r="Q125" s="46">
        <f>VLOOKUP($A125,environment05!$A$2:$M$333,Q$2)</f>
        <v>0.30599363364599996</v>
      </c>
      <c r="R125" s="46">
        <f>VLOOKUP($A125,environment05!$A$2:$M$333,R$2)</f>
        <v>12.35</v>
      </c>
      <c r="S125" s="46">
        <f>VLOOKUP($A125,environment05!$A$2:$M$333,S$2)</f>
        <v>6</v>
      </c>
      <c r="T125" s="46">
        <f>VLOOKUP($A125,environment05!$A$2:$M$333,T$2)</f>
        <v>3</v>
      </c>
      <c r="U125" s="46">
        <f>VLOOKUP($A125,environment93!$A$2:$AS$333,U$2)</f>
        <v>1</v>
      </c>
      <c r="V125" s="46">
        <f>VLOOKUP($A125,environment93!$A$2:$AS$333,V$2)</f>
        <v>17</v>
      </c>
      <c r="W125" s="46">
        <f>VLOOKUP($A125,environment93!$A$2:$AS$333,W$2)</f>
        <v>8</v>
      </c>
      <c r="X125" s="46">
        <f>VLOOKUP($A125,environment93!$A$2:$AS$333,X$2)</f>
        <v>4</v>
      </c>
      <c r="Y125" s="46">
        <f>VLOOKUP($A125,environment93!$A$2:$AS$333,Y$2)</f>
        <v>5</v>
      </c>
      <c r="Z125" s="46">
        <f>VLOOKUP($A125,environment93!$A$2:$AS$333,Z$2)</f>
        <v>12</v>
      </c>
      <c r="AA125" s="46">
        <f>VLOOKUP($A125,environment93!$A$2:$AS$333,AA$2)</f>
        <v>1</v>
      </c>
      <c r="AB125" s="46">
        <f>VLOOKUP($A125,environment93!$A$2:$AS$333,AB$2)</f>
        <v>5.47</v>
      </c>
      <c r="AC125" s="46">
        <f>VLOOKUP($A125,environment93!$A$2:$AS$333,AC$2)</f>
        <v>1391.2</v>
      </c>
      <c r="AD125" s="46">
        <f>VLOOKUP($A125,environment93!$A$2:$AS$333,AD$2)</f>
        <v>1.7</v>
      </c>
      <c r="AE125" s="46">
        <f>VLOOKUP($A125,environment93!$A$2:$AS$333,AE$2)</f>
        <v>91</v>
      </c>
      <c r="AF125" s="46" t="str">
        <f>VLOOKUP($A125,environment93!$A$2:$AS$333,AF$2)</f>
        <v>fagu.old</v>
      </c>
      <c r="AG125" s="46">
        <f>VLOOKUP($A125,environment93!$A$2:$AS$333,AG$2)</f>
        <v>15.94</v>
      </c>
      <c r="AH125" s="46">
        <f>VLOOKUP($A125,environment93!$A$2:$AS$333,AH$2)</f>
        <v>207.54</v>
      </c>
      <c r="AI125" s="46">
        <f>VLOOKUP($A125,environment93!$A$2:$AS$333,AI$2)</f>
        <v>22.5</v>
      </c>
      <c r="AJ125" s="46" t="str">
        <f>VLOOKUP($A125,environment93!$A$2:$AS$333,AJ$2)</f>
        <v>44</v>
      </c>
      <c r="AK125" s="46">
        <f>VLOOKUP($A125,environment93!$A$2:$AS$333,AK$2)</f>
        <v>15</v>
      </c>
      <c r="AL125" s="46">
        <f>VLOOKUP($A125,environment93!$A$2:$AS$333,AL$2)</f>
        <v>0</v>
      </c>
      <c r="AM125" s="46">
        <f>VLOOKUP($A125,environment93!$A$2:$AS$333,AM$2)</f>
        <v>0</v>
      </c>
      <c r="AN125" s="46">
        <f>VLOOKUP($A125,environment93!$A$2:$AS$333,AN$2)</f>
        <v>0</v>
      </c>
      <c r="AO125" s="46">
        <f>VLOOKUP($A125,environment93!$A$2:$AS$333,AO$2)</f>
        <v>0</v>
      </c>
      <c r="AP125" s="46">
        <f>VLOOKUP($A125,environment93!$A$2:$AS$333,AP$2)</f>
        <v>0</v>
      </c>
      <c r="AQ125" s="46">
        <f>VLOOKUP($A125,environment93!$A$2:$AS$333,AQ$2)</f>
        <v>0</v>
      </c>
      <c r="AR125" s="46">
        <f>VLOOKUP($A125,environment93!$A$2:$AS$333,AR$2)</f>
        <v>0</v>
      </c>
      <c r="AS125" s="46">
        <f>VLOOKUP($A125,environment93!$A$2:$AS$333,AS$2)</f>
        <v>0</v>
      </c>
      <c r="AT125" s="46">
        <f>VLOOKUP($A125,environment93!$A$2:$AS$333,AT$2)</f>
        <v>100</v>
      </c>
      <c r="AU125" s="46">
        <f>VLOOKUP($A125,environment93!$A$2:$AS$333,AU$2)</f>
        <v>0</v>
      </c>
      <c r="AV125" s="46">
        <f>VLOOKUP($A125,environment93!$A$2:$AS$333,AV$2)</f>
        <v>0</v>
      </c>
      <c r="AW125" s="46">
        <f>VLOOKUP($A125,environment93!$A$2:$AS$333,AW$2)</f>
        <v>0</v>
      </c>
      <c r="AX125" s="46">
        <f>VLOOKUP($A125,environment93!$A$2:$AS$333,AX$2)</f>
        <v>275</v>
      </c>
      <c r="AY125" s="46">
        <f>VLOOKUP($A125,environment93!$A$2:$AS$333,AY$2)</f>
        <v>0</v>
      </c>
      <c r="AZ125" s="46">
        <f>VLOOKUP($A125,environment93!$A$2:$AS$333,AZ$2)</f>
        <v>0</v>
      </c>
      <c r="BA125" s="46">
        <f>VLOOKUP($A125,environment93!$A$2:$AS$333,BA$2)</f>
        <v>275</v>
      </c>
      <c r="BB125" s="46">
        <f>VLOOKUP($A125,environment93!$A$2:$AS$333,BB$2)</f>
        <v>0</v>
      </c>
      <c r="BC125" s="46">
        <f>VLOOKUP($A125,environment93!$A$2:$AS$333,BC$2)</f>
        <v>16.61</v>
      </c>
      <c r="BD125" s="46">
        <f>VLOOKUP($A125,environment93!$A$2:$AS$333,BD$2)</f>
        <v>0</v>
      </c>
      <c r="BE125" s="46">
        <f>VLOOKUP($A125,environment93!$A$2:$AS$333,BE$2)</f>
        <v>0</v>
      </c>
      <c r="BF125" s="46">
        <f>VLOOKUP($A125,environment93!$A$2:$AS$333,BF$2)</f>
        <v>16.61</v>
      </c>
      <c r="BG125" s="46">
        <f>VLOOKUP($A125,environment93!$A$2:$AS$333,BG$2)</f>
        <v>3</v>
      </c>
      <c r="BH125" s="46">
        <f>VLOOKUP($A125,environment93!$A$2:$AS$333,BH$2)</f>
        <v>0</v>
      </c>
      <c r="BI125" s="46">
        <f>VLOOKUP($A125,environment93!$A$2:$AS$333,BI$2)</f>
        <v>1.2</v>
      </c>
    </row>
    <row r="126" spans="1:61" x14ac:dyDescent="0.2">
      <c r="A126" s="40" t="s">
        <v>802</v>
      </c>
      <c r="B126" s="40" t="s">
        <v>261</v>
      </c>
      <c r="C126" s="40">
        <v>7</v>
      </c>
      <c r="D126" s="40">
        <v>3</v>
      </c>
      <c r="E126" s="40">
        <v>2</v>
      </c>
      <c r="F126" s="40">
        <v>2</v>
      </c>
      <c r="H126" s="41">
        <f t="shared" si="1"/>
        <v>1</v>
      </c>
      <c r="I126" s="40" t="s">
        <v>802</v>
      </c>
      <c r="J126" s="46">
        <f>VLOOKUP($A126,environment05!$A$2:$M$333,J$2)</f>
        <v>3.94</v>
      </c>
      <c r="K126" s="46">
        <f>VLOOKUP($A126,environment05!$A$2:$M$333,K$2)</f>
        <v>8.6344939998270949</v>
      </c>
      <c r="L126" s="46">
        <f>VLOOKUP($A126,environment05!$A$2:$M$333,L$2)</f>
        <v>18.964767290126144</v>
      </c>
      <c r="M126" s="46">
        <f>VLOOKUP($A126,environment05!$A$2:$M$333,M$2)</f>
        <v>2.5904328254928028</v>
      </c>
      <c r="N126" s="46">
        <f>VLOOKUP($A126,environment05!$A$2:$M$333,N$2)</f>
        <v>3.0975288698340666</v>
      </c>
      <c r="O126" s="46">
        <f>VLOOKUP($A126,environment05!$A$2:$M$333,O$2)</f>
        <v>2.2724896640613759</v>
      </c>
      <c r="P126" s="46">
        <f>VLOOKUP($A126,environment05!$A$2:$M$333,P$2)</f>
        <v>0.16217610812874853</v>
      </c>
      <c r="Q126" s="46">
        <f>VLOOKUP($A126,environment05!$A$2:$M$333,Q$2)</f>
        <v>0.39788775948520594</v>
      </c>
      <c r="R126" s="46">
        <f>VLOOKUP($A126,environment05!$A$2:$M$333,R$2)</f>
        <v>22.35</v>
      </c>
      <c r="S126" s="46">
        <f>VLOOKUP($A126,environment05!$A$2:$M$333,S$2)</f>
        <v>1</v>
      </c>
      <c r="T126" s="46">
        <f>VLOOKUP($A126,environment05!$A$2:$M$333,T$2)</f>
        <v>1.5</v>
      </c>
      <c r="U126" s="46">
        <f>VLOOKUP($A126,environment93!$A$2:$AS$333,U$2)</f>
        <v>2</v>
      </c>
      <c r="V126" s="46">
        <f>VLOOKUP($A126,environment93!$A$2:$AS$333,V$2)</f>
        <v>13</v>
      </c>
      <c r="W126" s="46">
        <f>VLOOKUP($A126,environment93!$A$2:$AS$333,W$2)</f>
        <v>7</v>
      </c>
      <c r="X126" s="46">
        <f>VLOOKUP($A126,environment93!$A$2:$AS$333,X$2)</f>
        <v>1</v>
      </c>
      <c r="Y126" s="46">
        <f>VLOOKUP($A126,environment93!$A$2:$AS$333,Y$2)</f>
        <v>5</v>
      </c>
      <c r="Z126" s="46">
        <f>VLOOKUP($A126,environment93!$A$2:$AS$333,Z$2)</f>
        <v>6</v>
      </c>
      <c r="AA126" s="46">
        <f>VLOOKUP($A126,environment93!$A$2:$AS$333,AA$2)</f>
        <v>0</v>
      </c>
      <c r="AB126" s="46">
        <f>VLOOKUP($A126,environment93!$A$2:$AS$333,AB$2)</f>
        <v>5.47</v>
      </c>
      <c r="AC126" s="46">
        <f>VLOOKUP($A126,environment93!$A$2:$AS$333,AC$2)</f>
        <v>1391.2</v>
      </c>
      <c r="AD126" s="46">
        <f>VLOOKUP($A126,environment93!$A$2:$AS$333,AD$2)</f>
        <v>1.7</v>
      </c>
      <c r="AE126" s="46">
        <f>VLOOKUP($A126,environment93!$A$2:$AS$333,AE$2)</f>
        <v>91</v>
      </c>
      <c r="AF126" s="46" t="str">
        <f>VLOOKUP($A126,environment93!$A$2:$AS$333,AF$2)</f>
        <v>fagu.old</v>
      </c>
      <c r="AG126" s="46">
        <f>VLOOKUP($A126,environment93!$A$2:$AS$333,AG$2)</f>
        <v>0</v>
      </c>
      <c r="AH126" s="46">
        <f>VLOOKUP($A126,environment93!$A$2:$AS$333,AH$2)</f>
        <v>-1</v>
      </c>
      <c r="AI126" s="46">
        <f>VLOOKUP($A126,environment93!$A$2:$AS$333,AI$2)</f>
        <v>27.5</v>
      </c>
      <c r="AJ126" s="46" t="str">
        <f>VLOOKUP($A126,environment93!$A$2:$AS$333,AJ$2)</f>
        <v>43</v>
      </c>
      <c r="AK126" s="46">
        <f>VLOOKUP($A126,environment93!$A$2:$AS$333,AK$2)</f>
        <v>15</v>
      </c>
      <c r="AL126" s="46">
        <f>VLOOKUP($A126,environment93!$A$2:$AS$333,AL$2)</f>
        <v>0</v>
      </c>
      <c r="AM126" s="46">
        <f>VLOOKUP($A126,environment93!$A$2:$AS$333,AM$2)</f>
        <v>23.93</v>
      </c>
      <c r="AN126" s="46">
        <f>VLOOKUP($A126,environment93!$A$2:$AS$333,AN$2)</f>
        <v>0</v>
      </c>
      <c r="AO126" s="46">
        <f>VLOOKUP($A126,environment93!$A$2:$AS$333,AO$2)</f>
        <v>14.89</v>
      </c>
      <c r="AP126" s="46">
        <f>VLOOKUP($A126,environment93!$A$2:$AS$333,AP$2)</f>
        <v>0</v>
      </c>
      <c r="AQ126" s="46">
        <f>VLOOKUP($A126,environment93!$A$2:$AS$333,AQ$2)</f>
        <v>0</v>
      </c>
      <c r="AR126" s="46">
        <f>VLOOKUP($A126,environment93!$A$2:$AS$333,AR$2)</f>
        <v>0</v>
      </c>
      <c r="AS126" s="46">
        <f>VLOOKUP($A126,environment93!$A$2:$AS$333,AS$2)</f>
        <v>0</v>
      </c>
      <c r="AT126" s="46">
        <f>VLOOKUP($A126,environment93!$A$2:$AS$333,AT$2)</f>
        <v>85.11</v>
      </c>
      <c r="AU126" s="46">
        <f>VLOOKUP($A126,environment93!$A$2:$AS$333,AU$2)</f>
        <v>0</v>
      </c>
      <c r="AV126" s="46">
        <f>VLOOKUP($A126,environment93!$A$2:$AS$333,AV$2)</f>
        <v>0</v>
      </c>
      <c r="AW126" s="46">
        <f>VLOOKUP($A126,environment93!$A$2:$AS$333,AW$2)</f>
        <v>0</v>
      </c>
      <c r="AX126" s="46">
        <f>VLOOKUP($A126,environment93!$A$2:$AS$333,AX$2)</f>
        <v>325</v>
      </c>
      <c r="AY126" s="46">
        <f>VLOOKUP($A126,environment93!$A$2:$AS$333,AY$2)</f>
        <v>0</v>
      </c>
      <c r="AZ126" s="46">
        <f>VLOOKUP($A126,environment93!$A$2:$AS$333,AZ$2)</f>
        <v>0</v>
      </c>
      <c r="BA126" s="46">
        <f>VLOOKUP($A126,environment93!$A$2:$AS$333,BA$2)</f>
        <v>325</v>
      </c>
      <c r="BB126" s="46">
        <f>VLOOKUP($A126,environment93!$A$2:$AS$333,BB$2)</f>
        <v>0</v>
      </c>
      <c r="BC126" s="46">
        <f>VLOOKUP($A126,environment93!$A$2:$AS$333,BC$2)</f>
        <v>37.61</v>
      </c>
      <c r="BD126" s="46">
        <f>VLOOKUP($A126,environment93!$A$2:$AS$333,BD$2)</f>
        <v>0</v>
      </c>
      <c r="BE126" s="46">
        <f>VLOOKUP($A126,environment93!$A$2:$AS$333,BE$2)</f>
        <v>0</v>
      </c>
      <c r="BF126" s="46">
        <f>VLOOKUP($A126,environment93!$A$2:$AS$333,BF$2)</f>
        <v>37.61</v>
      </c>
      <c r="BG126" s="46">
        <f>VLOOKUP($A126,environment93!$A$2:$AS$333,BG$2)</f>
        <v>5</v>
      </c>
      <c r="BH126" s="46">
        <f>VLOOKUP($A126,environment93!$A$2:$AS$333,BH$2)</f>
        <v>0</v>
      </c>
      <c r="BI126" s="46">
        <f>VLOOKUP($A126,environment93!$A$2:$AS$333,BI$2)</f>
        <v>1.1000000000000001</v>
      </c>
    </row>
    <row r="127" spans="1:61" x14ac:dyDescent="0.2">
      <c r="A127" s="40" t="s">
        <v>803</v>
      </c>
      <c r="B127" s="40" t="s">
        <v>263</v>
      </c>
      <c r="C127" s="40">
        <v>7</v>
      </c>
      <c r="D127" s="40">
        <v>3</v>
      </c>
      <c r="E127" s="40">
        <v>2</v>
      </c>
      <c r="F127" s="40">
        <v>2</v>
      </c>
      <c r="H127" s="41">
        <f t="shared" si="1"/>
        <v>1</v>
      </c>
      <c r="I127" s="40" t="s">
        <v>803</v>
      </c>
      <c r="J127" s="46">
        <f>VLOOKUP($A127,environment05!$A$2:$M$333,J$2)</f>
        <v>3.49</v>
      </c>
      <c r="K127" s="46">
        <f>VLOOKUP($A127,environment05!$A$2:$M$333,K$2)</f>
        <v>7.94894780866312</v>
      </c>
      <c r="L127" s="46">
        <f>VLOOKUP($A127,environment05!$A$2:$M$333,L$2)</f>
        <v>34.449760765550245</v>
      </c>
      <c r="M127" s="46">
        <f>VLOOKUP($A127,environment05!$A$2:$M$333,M$2)</f>
        <v>1.7470468832566974</v>
      </c>
      <c r="N127" s="46">
        <f>VLOOKUP($A127,environment05!$A$2:$M$333,N$2)</f>
        <v>2.7638501797500998</v>
      </c>
      <c r="O127" s="46">
        <f>VLOOKUP($A127,environment05!$A$2:$M$333,O$2)</f>
        <v>1.7529900027668934</v>
      </c>
      <c r="P127" s="46">
        <f>VLOOKUP($A127,environment05!$A$2:$M$333,P$2)</f>
        <v>0.13868574246901241</v>
      </c>
      <c r="Q127" s="46">
        <f>VLOOKUP($A127,environment05!$A$2:$M$333,Q$2)</f>
        <v>0.46569520197720915</v>
      </c>
      <c r="R127" s="46">
        <f>VLOOKUP($A127,environment05!$A$2:$M$333,R$2)</f>
        <v>17.2</v>
      </c>
      <c r="S127" s="46">
        <f>VLOOKUP($A127,environment05!$A$2:$M$333,S$2)</f>
        <v>2</v>
      </c>
      <c r="T127" s="46">
        <f>VLOOKUP($A127,environment05!$A$2:$M$333,T$2)</f>
        <v>2</v>
      </c>
      <c r="U127" s="46">
        <f>VLOOKUP($A127,environment93!$A$2:$AS$333,U$2)</f>
        <v>1</v>
      </c>
      <c r="V127" s="46">
        <f>VLOOKUP($A127,environment93!$A$2:$AS$333,V$2)</f>
        <v>12</v>
      </c>
      <c r="W127" s="46">
        <f>VLOOKUP($A127,environment93!$A$2:$AS$333,W$2)</f>
        <v>7</v>
      </c>
      <c r="X127" s="46">
        <f>VLOOKUP($A127,environment93!$A$2:$AS$333,X$2)</f>
        <v>1</v>
      </c>
      <c r="Y127" s="46">
        <f>VLOOKUP($A127,environment93!$A$2:$AS$333,Y$2)</f>
        <v>4</v>
      </c>
      <c r="Z127" s="46">
        <f>VLOOKUP($A127,environment93!$A$2:$AS$333,Z$2)</f>
        <v>5</v>
      </c>
      <c r="AA127" s="46">
        <f>VLOOKUP($A127,environment93!$A$2:$AS$333,AA$2)</f>
        <v>0</v>
      </c>
      <c r="AB127" s="46">
        <f>VLOOKUP($A127,environment93!$A$2:$AS$333,AB$2)</f>
        <v>1.97</v>
      </c>
      <c r="AC127" s="46">
        <f>VLOOKUP($A127,environment93!$A$2:$AS$333,AC$2)</f>
        <v>929.5</v>
      </c>
      <c r="AD127" s="46">
        <f>VLOOKUP($A127,environment93!$A$2:$AS$333,AD$2)</f>
        <v>1.9</v>
      </c>
      <c r="AE127" s="46">
        <f>VLOOKUP($A127,environment93!$A$2:$AS$333,AE$2)</f>
        <v>111</v>
      </c>
      <c r="AF127" s="46" t="str">
        <f>VLOOKUP($A127,environment93!$A$2:$AS$333,AF$2)</f>
        <v>fagu.old</v>
      </c>
      <c r="AG127" s="46">
        <f>VLOOKUP($A127,environment93!$A$2:$AS$333,AG$2)</f>
        <v>0</v>
      </c>
      <c r="AH127" s="46">
        <f>VLOOKUP($A127,environment93!$A$2:$AS$333,AH$2)</f>
        <v>-1</v>
      </c>
      <c r="AI127" s="46">
        <f>VLOOKUP($A127,environment93!$A$2:$AS$333,AI$2)</f>
        <v>27.5</v>
      </c>
      <c r="AJ127" s="46" t="str">
        <f>VLOOKUP($A127,environment93!$A$2:$AS$333,AJ$2)</f>
        <v>33</v>
      </c>
      <c r="AK127" s="46">
        <f>VLOOKUP($A127,environment93!$A$2:$AS$333,AK$2)</f>
        <v>1</v>
      </c>
      <c r="AL127" s="46">
        <f>VLOOKUP($A127,environment93!$A$2:$AS$333,AL$2)</f>
        <v>0</v>
      </c>
      <c r="AM127" s="46">
        <f>VLOOKUP($A127,environment93!$A$2:$AS$333,AM$2)</f>
        <v>0</v>
      </c>
      <c r="AN127" s="46">
        <f>VLOOKUP($A127,environment93!$A$2:$AS$333,AN$2)</f>
        <v>0</v>
      </c>
      <c r="AO127" s="46">
        <f>VLOOKUP($A127,environment93!$A$2:$AS$333,AO$2)</f>
        <v>0</v>
      </c>
      <c r="AP127" s="46">
        <f>VLOOKUP($A127,environment93!$A$2:$AS$333,AP$2)</f>
        <v>0</v>
      </c>
      <c r="AQ127" s="46">
        <f>VLOOKUP($A127,environment93!$A$2:$AS$333,AQ$2)</f>
        <v>0</v>
      </c>
      <c r="AR127" s="46">
        <f>VLOOKUP($A127,environment93!$A$2:$AS$333,AR$2)</f>
        <v>0</v>
      </c>
      <c r="AS127" s="46">
        <f>VLOOKUP($A127,environment93!$A$2:$AS$333,AS$2)</f>
        <v>0</v>
      </c>
      <c r="AT127" s="46">
        <f>VLOOKUP($A127,environment93!$A$2:$AS$333,AT$2)</f>
        <v>100</v>
      </c>
      <c r="AU127" s="46">
        <f>VLOOKUP($A127,environment93!$A$2:$AS$333,AU$2)</f>
        <v>0</v>
      </c>
      <c r="AV127" s="46">
        <f>VLOOKUP($A127,environment93!$A$2:$AS$333,AV$2)</f>
        <v>0</v>
      </c>
      <c r="AW127" s="46">
        <f>VLOOKUP($A127,environment93!$A$2:$AS$333,AW$2)</f>
        <v>0</v>
      </c>
      <c r="AX127" s="46">
        <f>VLOOKUP($A127,environment93!$A$2:$AS$333,AX$2)</f>
        <v>75</v>
      </c>
      <c r="AY127" s="46">
        <f>VLOOKUP($A127,environment93!$A$2:$AS$333,AY$2)</f>
        <v>0</v>
      </c>
      <c r="AZ127" s="46">
        <f>VLOOKUP($A127,environment93!$A$2:$AS$333,AZ$2)</f>
        <v>0</v>
      </c>
      <c r="BA127" s="46">
        <f>VLOOKUP($A127,environment93!$A$2:$AS$333,BA$2)</f>
        <v>75</v>
      </c>
      <c r="BB127" s="46">
        <f>VLOOKUP($A127,environment93!$A$2:$AS$333,BB$2)</f>
        <v>0</v>
      </c>
      <c r="BC127" s="46">
        <f>VLOOKUP($A127,environment93!$A$2:$AS$333,BC$2)</f>
        <v>23.78</v>
      </c>
      <c r="BD127" s="46">
        <f>VLOOKUP($A127,environment93!$A$2:$AS$333,BD$2)</f>
        <v>0</v>
      </c>
      <c r="BE127" s="46">
        <f>VLOOKUP($A127,environment93!$A$2:$AS$333,BE$2)</f>
        <v>0</v>
      </c>
      <c r="BF127" s="46">
        <f>VLOOKUP($A127,environment93!$A$2:$AS$333,BF$2)</f>
        <v>23.78</v>
      </c>
      <c r="BG127" s="46">
        <f>VLOOKUP($A127,environment93!$A$2:$AS$333,BG$2)</f>
        <v>3</v>
      </c>
      <c r="BH127" s="46">
        <f>VLOOKUP($A127,environment93!$A$2:$AS$333,BH$2)</f>
        <v>0</v>
      </c>
      <c r="BI127" s="46">
        <f>VLOOKUP($A127,environment93!$A$2:$AS$333,BI$2)</f>
        <v>1</v>
      </c>
    </row>
    <row r="128" spans="1:61" x14ac:dyDescent="0.2">
      <c r="A128" s="40" t="s">
        <v>804</v>
      </c>
      <c r="B128" s="40" t="s">
        <v>265</v>
      </c>
      <c r="C128" s="40">
        <v>7</v>
      </c>
      <c r="D128" s="40">
        <v>3</v>
      </c>
      <c r="E128" s="40">
        <v>2</v>
      </c>
      <c r="F128" s="40">
        <v>2</v>
      </c>
      <c r="H128" s="41">
        <f t="shared" si="1"/>
        <v>1</v>
      </c>
      <c r="I128" s="40" t="s">
        <v>804</v>
      </c>
      <c r="J128" s="46">
        <f>VLOOKUP($A128,environment05!$A$2:$M$333,J$2)</f>
        <v>4.1749999999999998</v>
      </c>
      <c r="K128" s="46">
        <f>VLOOKUP($A128,environment05!$A$2:$M$333,K$2)</f>
        <v>6.8652954048865809</v>
      </c>
      <c r="L128" s="46">
        <f>VLOOKUP($A128,environment05!$A$2:$M$333,L$2)</f>
        <v>15.441496302740324</v>
      </c>
      <c r="M128" s="46">
        <f>VLOOKUP($A128,environment05!$A$2:$M$333,M$2)</f>
        <v>2.6744659887850468</v>
      </c>
      <c r="N128" s="46">
        <f>VLOOKUP($A128,environment05!$A$2:$M$333,N$2)</f>
        <v>2.8953615545565716</v>
      </c>
      <c r="O128" s="46">
        <f>VLOOKUP($A128,environment05!$A$2:$M$333,O$2)</f>
        <v>2.2186949400198843</v>
      </c>
      <c r="P128" s="46">
        <f>VLOOKUP($A128,environment05!$A$2:$M$333,P$2)</f>
        <v>0.13020621951481406</v>
      </c>
      <c r="Q128" s="46">
        <f>VLOOKUP($A128,environment05!$A$2:$M$333,Q$2)</f>
        <v>0.36034772224577449</v>
      </c>
      <c r="R128" s="46">
        <f>VLOOKUP($A128,environment05!$A$2:$M$333,R$2)</f>
        <v>37.35</v>
      </c>
      <c r="S128" s="46">
        <f>VLOOKUP($A128,environment05!$A$2:$M$333,S$2)</f>
        <v>25</v>
      </c>
      <c r="T128" s="46">
        <f>VLOOKUP($A128,environment05!$A$2:$M$333,T$2)</f>
        <v>0.5</v>
      </c>
      <c r="U128" s="46">
        <f>VLOOKUP($A128,environment93!$A$2:$AS$333,U$2)</f>
        <v>1</v>
      </c>
      <c r="V128" s="46">
        <f>VLOOKUP($A128,environment93!$A$2:$AS$333,V$2)</f>
        <v>19</v>
      </c>
      <c r="W128" s="46">
        <f>VLOOKUP($A128,environment93!$A$2:$AS$333,W$2)</f>
        <v>12</v>
      </c>
      <c r="X128" s="46">
        <f>VLOOKUP($A128,environment93!$A$2:$AS$333,X$2)</f>
        <v>1</v>
      </c>
      <c r="Y128" s="46">
        <f>VLOOKUP($A128,environment93!$A$2:$AS$333,Y$2)</f>
        <v>6</v>
      </c>
      <c r="Z128" s="46">
        <f>VLOOKUP($A128,environment93!$A$2:$AS$333,Z$2)</f>
        <v>13</v>
      </c>
      <c r="AA128" s="46">
        <f>VLOOKUP($A128,environment93!$A$2:$AS$333,AA$2)</f>
        <v>1</v>
      </c>
      <c r="AB128" s="46">
        <f>VLOOKUP($A128,environment93!$A$2:$AS$333,AB$2)</f>
        <v>1.21</v>
      </c>
      <c r="AC128" s="46">
        <f>VLOOKUP($A128,environment93!$A$2:$AS$333,AC$2)</f>
        <v>515.5</v>
      </c>
      <c r="AD128" s="46">
        <f>VLOOKUP($A128,environment93!$A$2:$AS$333,AD$2)</f>
        <v>1.3</v>
      </c>
      <c r="AE128" s="46">
        <f>VLOOKUP($A128,environment93!$A$2:$AS$333,AE$2)</f>
        <v>109</v>
      </c>
      <c r="AF128" s="46" t="str">
        <f>VLOOKUP($A128,environment93!$A$2:$AS$333,AF$2)</f>
        <v>fagu.old</v>
      </c>
      <c r="AG128" s="46">
        <f>VLOOKUP($A128,environment93!$A$2:$AS$333,AG$2)</f>
        <v>10.58</v>
      </c>
      <c r="AH128" s="46">
        <f>VLOOKUP($A128,environment93!$A$2:$AS$333,AH$2)</f>
        <v>14.25</v>
      </c>
      <c r="AI128" s="46">
        <f>VLOOKUP($A128,environment93!$A$2:$AS$333,AI$2)</f>
        <v>22.5</v>
      </c>
      <c r="AJ128" s="46" t="str">
        <f>VLOOKUP($A128,environment93!$A$2:$AS$333,AJ$2)</f>
        <v>44</v>
      </c>
      <c r="AK128" s="46">
        <f>VLOOKUP($A128,environment93!$A$2:$AS$333,AK$2)</f>
        <v>15</v>
      </c>
      <c r="AL128" s="46">
        <f>VLOOKUP($A128,environment93!$A$2:$AS$333,AL$2)</f>
        <v>0</v>
      </c>
      <c r="AM128" s="46">
        <f>VLOOKUP($A128,environment93!$A$2:$AS$333,AM$2)</f>
        <v>14.29</v>
      </c>
      <c r="AN128" s="46">
        <f>VLOOKUP($A128,environment93!$A$2:$AS$333,AN$2)</f>
        <v>13.84</v>
      </c>
      <c r="AO128" s="46">
        <f>VLOOKUP($A128,environment93!$A$2:$AS$333,AO$2)</f>
        <v>0</v>
      </c>
      <c r="AP128" s="46">
        <f>VLOOKUP($A128,environment93!$A$2:$AS$333,AP$2)</f>
        <v>0</v>
      </c>
      <c r="AQ128" s="46">
        <f>VLOOKUP($A128,environment93!$A$2:$AS$333,AQ$2)</f>
        <v>0</v>
      </c>
      <c r="AR128" s="46">
        <f>VLOOKUP($A128,environment93!$A$2:$AS$333,AR$2)</f>
        <v>0</v>
      </c>
      <c r="AS128" s="46">
        <f>VLOOKUP($A128,environment93!$A$2:$AS$333,AS$2)</f>
        <v>0</v>
      </c>
      <c r="AT128" s="46">
        <f>VLOOKUP($A128,environment93!$A$2:$AS$333,AT$2)</f>
        <v>86.16</v>
      </c>
      <c r="AU128" s="46">
        <f>VLOOKUP($A128,environment93!$A$2:$AS$333,AU$2)</f>
        <v>0</v>
      </c>
      <c r="AV128" s="46">
        <f>VLOOKUP($A128,environment93!$A$2:$AS$333,AV$2)</f>
        <v>0</v>
      </c>
      <c r="AW128" s="46">
        <f>VLOOKUP($A128,environment93!$A$2:$AS$333,AW$2)</f>
        <v>0</v>
      </c>
      <c r="AX128" s="46">
        <f>VLOOKUP($A128,environment93!$A$2:$AS$333,AX$2)</f>
        <v>175</v>
      </c>
      <c r="AY128" s="46">
        <f>VLOOKUP($A128,environment93!$A$2:$AS$333,AY$2)</f>
        <v>0</v>
      </c>
      <c r="AZ128" s="46">
        <f>VLOOKUP($A128,environment93!$A$2:$AS$333,AZ$2)</f>
        <v>0</v>
      </c>
      <c r="BA128" s="46">
        <f>VLOOKUP($A128,environment93!$A$2:$AS$333,BA$2)</f>
        <v>175</v>
      </c>
      <c r="BB128" s="46">
        <f>VLOOKUP($A128,environment93!$A$2:$AS$333,BB$2)</f>
        <v>0</v>
      </c>
      <c r="BC128" s="46">
        <f>VLOOKUP($A128,environment93!$A$2:$AS$333,BC$2)</f>
        <v>14.99</v>
      </c>
      <c r="BD128" s="46">
        <f>VLOOKUP($A128,environment93!$A$2:$AS$333,BD$2)</f>
        <v>0</v>
      </c>
      <c r="BE128" s="46">
        <f>VLOOKUP($A128,environment93!$A$2:$AS$333,BE$2)</f>
        <v>0</v>
      </c>
      <c r="BF128" s="46">
        <f>VLOOKUP($A128,environment93!$A$2:$AS$333,BF$2)</f>
        <v>14.99</v>
      </c>
      <c r="BG128" s="46">
        <f>VLOOKUP($A128,environment93!$A$2:$AS$333,BG$2)</f>
        <v>4</v>
      </c>
      <c r="BH128" s="46">
        <f>VLOOKUP($A128,environment93!$A$2:$AS$333,BH$2)</f>
        <v>0</v>
      </c>
      <c r="BI128" s="46">
        <f>VLOOKUP($A128,environment93!$A$2:$AS$333,BI$2)</f>
        <v>1</v>
      </c>
    </row>
    <row r="129" spans="1:61" x14ac:dyDescent="0.2">
      <c r="A129" s="40" t="s">
        <v>805</v>
      </c>
      <c r="B129" s="40" t="s">
        <v>267</v>
      </c>
      <c r="C129" s="40">
        <v>4</v>
      </c>
      <c r="D129" s="40">
        <v>1</v>
      </c>
      <c r="E129" s="40">
        <v>1</v>
      </c>
      <c r="F129" s="40">
        <v>2</v>
      </c>
      <c r="H129" s="41">
        <f t="shared" si="1"/>
        <v>0</v>
      </c>
      <c r="I129" s="40" t="s">
        <v>805</v>
      </c>
      <c r="J129" s="46">
        <f>VLOOKUP($A129,environment05!$A$2:$M$333,J$2)</f>
        <v>4.7</v>
      </c>
      <c r="K129" s="46">
        <f>VLOOKUP($A129,environment05!$A$2:$M$333,K$2)</f>
        <v>8.1673502227280732</v>
      </c>
      <c r="L129" s="46">
        <f>VLOOKUP($A129,environment05!$A$2:$M$333,L$2)</f>
        <v>16.441931274467159</v>
      </c>
      <c r="M129" s="46">
        <f>VLOOKUP($A129,environment05!$A$2:$M$333,M$2)</f>
        <v>3.2356738090118022</v>
      </c>
      <c r="N129" s="46">
        <f>VLOOKUP($A129,environment05!$A$2:$M$333,N$2)</f>
        <v>2.9791962999419885</v>
      </c>
      <c r="O129" s="46">
        <f>VLOOKUP($A129,environment05!$A$2:$M$333,O$2)</f>
        <v>2.0863881824314863</v>
      </c>
      <c r="P129" s="46">
        <f>VLOOKUP($A129,environment05!$A$2:$M$333,P$2)</f>
        <v>0.17770390787757551</v>
      </c>
      <c r="Q129" s="46">
        <f>VLOOKUP($A129,environment05!$A$2:$M$333,Q$2)</f>
        <v>0.32446769966153227</v>
      </c>
      <c r="R129" s="46">
        <f>VLOOKUP($A129,environment05!$A$2:$M$333,R$2)</f>
        <v>24</v>
      </c>
      <c r="S129" s="46">
        <f>VLOOKUP($A129,environment05!$A$2:$M$333,S$2)</f>
        <v>6</v>
      </c>
      <c r="T129" s="46">
        <f>VLOOKUP($A129,environment05!$A$2:$M$333,T$2)</f>
        <v>0.5</v>
      </c>
      <c r="U129" s="46" t="e">
        <f>VLOOKUP($A129,environment93!$A$2:$AS$333,U$2)</f>
        <v>#N/A</v>
      </c>
      <c r="V129" s="46" t="e">
        <f>VLOOKUP($A129,environment93!$A$2:$AS$333,V$2)</f>
        <v>#N/A</v>
      </c>
      <c r="W129" s="46" t="e">
        <f>VLOOKUP($A129,environment93!$A$2:$AS$333,W$2)</f>
        <v>#N/A</v>
      </c>
      <c r="X129" s="46" t="e">
        <f>VLOOKUP($A129,environment93!$A$2:$AS$333,X$2)</f>
        <v>#N/A</v>
      </c>
      <c r="Y129" s="46" t="e">
        <f>VLOOKUP($A129,environment93!$A$2:$AS$333,Y$2)</f>
        <v>#N/A</v>
      </c>
      <c r="Z129" s="46" t="e">
        <f>VLOOKUP($A129,environment93!$A$2:$AS$333,Z$2)</f>
        <v>#N/A</v>
      </c>
      <c r="AA129" s="46" t="e">
        <f>VLOOKUP($A129,environment93!$A$2:$AS$333,AA$2)</f>
        <v>#N/A</v>
      </c>
      <c r="AB129" s="46" t="e">
        <f>VLOOKUP($A129,environment93!$A$2:$AS$333,AB$2)</f>
        <v>#N/A</v>
      </c>
      <c r="AC129" s="46" t="e">
        <f>VLOOKUP($A129,environment93!$A$2:$AS$333,AC$2)</f>
        <v>#N/A</v>
      </c>
      <c r="AD129" s="46" t="e">
        <f>VLOOKUP($A129,environment93!$A$2:$AS$333,AD$2)</f>
        <v>#N/A</v>
      </c>
      <c r="AE129" s="46" t="e">
        <f>VLOOKUP($A129,environment93!$A$2:$AS$333,AE$2)</f>
        <v>#N/A</v>
      </c>
      <c r="AF129" s="46" t="e">
        <f>VLOOKUP($A129,environment93!$A$2:$AS$333,AF$2)</f>
        <v>#N/A</v>
      </c>
      <c r="AG129" s="46" t="e">
        <f>VLOOKUP($A129,environment93!$A$2:$AS$333,AG$2)</f>
        <v>#N/A</v>
      </c>
      <c r="AH129" s="46" t="e">
        <f>VLOOKUP($A129,environment93!$A$2:$AS$333,AH$2)</f>
        <v>#N/A</v>
      </c>
      <c r="AI129" s="46" t="e">
        <f>VLOOKUP($A129,environment93!$A$2:$AS$333,AI$2)</f>
        <v>#N/A</v>
      </c>
      <c r="AJ129" s="46" t="e">
        <f>VLOOKUP($A129,environment93!$A$2:$AS$333,AJ$2)</f>
        <v>#N/A</v>
      </c>
      <c r="AK129" s="46" t="e">
        <f>VLOOKUP($A129,environment93!$A$2:$AS$333,AK$2)</f>
        <v>#N/A</v>
      </c>
      <c r="AL129" s="46" t="e">
        <f>VLOOKUP($A129,environment93!$A$2:$AS$333,AL$2)</f>
        <v>#N/A</v>
      </c>
      <c r="AM129" s="46" t="e">
        <f>VLOOKUP($A129,environment93!$A$2:$AS$333,AM$2)</f>
        <v>#N/A</v>
      </c>
      <c r="AN129" s="46" t="e">
        <f>VLOOKUP($A129,environment93!$A$2:$AS$333,AN$2)</f>
        <v>#N/A</v>
      </c>
      <c r="AO129" s="46" t="e">
        <f>VLOOKUP($A129,environment93!$A$2:$AS$333,AO$2)</f>
        <v>#N/A</v>
      </c>
      <c r="AP129" s="46" t="e">
        <f>VLOOKUP($A129,environment93!$A$2:$AS$333,AP$2)</f>
        <v>#N/A</v>
      </c>
      <c r="AQ129" s="46" t="e">
        <f>VLOOKUP($A129,environment93!$A$2:$AS$333,AQ$2)</f>
        <v>#N/A</v>
      </c>
      <c r="AR129" s="46" t="e">
        <f>VLOOKUP($A129,environment93!$A$2:$AS$333,AR$2)</f>
        <v>#N/A</v>
      </c>
      <c r="AS129" s="46" t="e">
        <f>VLOOKUP($A129,environment93!$A$2:$AS$333,AS$2)</f>
        <v>#N/A</v>
      </c>
      <c r="AT129" s="46" t="e">
        <f>VLOOKUP($A129,environment93!$A$2:$AS$333,AT$2)</f>
        <v>#N/A</v>
      </c>
      <c r="AU129" s="46" t="e">
        <f>VLOOKUP($A129,environment93!$A$2:$AS$333,AU$2)</f>
        <v>#N/A</v>
      </c>
      <c r="AV129" s="46" t="e">
        <f>VLOOKUP($A129,environment93!$A$2:$AS$333,AV$2)</f>
        <v>#N/A</v>
      </c>
      <c r="AW129" s="46" t="e">
        <f>VLOOKUP($A129,environment93!$A$2:$AS$333,AW$2)</f>
        <v>#N/A</v>
      </c>
      <c r="AX129" s="46" t="e">
        <f>VLOOKUP($A129,environment93!$A$2:$AS$333,AX$2)</f>
        <v>#N/A</v>
      </c>
      <c r="AY129" s="46" t="e">
        <f>VLOOKUP($A129,environment93!$A$2:$AS$333,AY$2)</f>
        <v>#N/A</v>
      </c>
      <c r="AZ129" s="46" t="e">
        <f>VLOOKUP($A129,environment93!$A$2:$AS$333,AZ$2)</f>
        <v>#N/A</v>
      </c>
      <c r="BA129" s="46" t="e">
        <f>VLOOKUP($A129,environment93!$A$2:$AS$333,BA$2)</f>
        <v>#N/A</v>
      </c>
      <c r="BB129" s="46" t="e">
        <f>VLOOKUP($A129,environment93!$A$2:$AS$333,BB$2)</f>
        <v>#N/A</v>
      </c>
      <c r="BC129" s="46" t="e">
        <f>VLOOKUP($A129,environment93!$A$2:$AS$333,BC$2)</f>
        <v>#N/A</v>
      </c>
      <c r="BD129" s="46" t="e">
        <f>VLOOKUP($A129,environment93!$A$2:$AS$333,BD$2)</f>
        <v>#N/A</v>
      </c>
      <c r="BE129" s="46" t="e">
        <f>VLOOKUP($A129,environment93!$A$2:$AS$333,BE$2)</f>
        <v>#N/A</v>
      </c>
      <c r="BF129" s="46" t="e">
        <f>VLOOKUP($A129,environment93!$A$2:$AS$333,BF$2)</f>
        <v>#N/A</v>
      </c>
      <c r="BG129" s="46" t="e">
        <f>VLOOKUP($A129,environment93!$A$2:$AS$333,BG$2)</f>
        <v>#N/A</v>
      </c>
      <c r="BH129" s="46" t="e">
        <f>VLOOKUP($A129,environment93!$A$2:$AS$333,BH$2)</f>
        <v>#N/A</v>
      </c>
      <c r="BI129" s="46" t="e">
        <f>VLOOKUP($A129,environment93!$A$2:$AS$333,BI$2)</f>
        <v>#N/A</v>
      </c>
    </row>
    <row r="130" spans="1:61" x14ac:dyDescent="0.2">
      <c r="A130" s="40" t="s">
        <v>806</v>
      </c>
      <c r="B130" s="40" t="s">
        <v>269</v>
      </c>
      <c r="C130" s="40">
        <v>5</v>
      </c>
      <c r="D130" s="40">
        <v>2</v>
      </c>
      <c r="E130" s="40">
        <v>1</v>
      </c>
      <c r="F130" s="40">
        <v>2</v>
      </c>
      <c r="H130" s="41">
        <f t="shared" si="1"/>
        <v>0</v>
      </c>
      <c r="I130" s="40" t="s">
        <v>806</v>
      </c>
      <c r="J130" s="46">
        <f>VLOOKUP($A130,environment05!$A$2:$M$333,J$2)</f>
        <v>0</v>
      </c>
      <c r="K130" s="46">
        <f>VLOOKUP($A130,environment05!$A$2:$M$333,K$2)</f>
        <v>0</v>
      </c>
      <c r="L130" s="46">
        <f>VLOOKUP($A130,environment05!$A$2:$M$333,L$2)</f>
        <v>0</v>
      </c>
      <c r="M130" s="46">
        <f>VLOOKUP($A130,environment05!$A$2:$M$333,M$2)</f>
        <v>0</v>
      </c>
      <c r="N130" s="46">
        <f>VLOOKUP($A130,environment05!$A$2:$M$333,N$2)</f>
        <v>0</v>
      </c>
      <c r="O130" s="46">
        <f>VLOOKUP($A130,environment05!$A$2:$M$333,O$2)</f>
        <v>0</v>
      </c>
      <c r="P130" s="46">
        <f>VLOOKUP($A130,environment05!$A$2:$M$333,P$2)</f>
        <v>0</v>
      </c>
      <c r="Q130" s="46">
        <f>VLOOKUP($A130,environment05!$A$2:$M$333,Q$2)</f>
        <v>0</v>
      </c>
      <c r="R130" s="46">
        <f>VLOOKUP($A130,environment05!$A$2:$M$333,R$2)</f>
        <v>0</v>
      </c>
      <c r="S130" s="46">
        <f>VLOOKUP($A130,environment05!$A$2:$M$333,S$2)</f>
        <v>0</v>
      </c>
      <c r="T130" s="46">
        <f>VLOOKUP($A130,environment05!$A$2:$M$333,T$2)</f>
        <v>0</v>
      </c>
      <c r="U130" s="46">
        <f>VLOOKUP($A130,environment93!$A$2:$AS$333,U$2)</f>
        <v>3</v>
      </c>
      <c r="V130" s="46">
        <f>VLOOKUP($A130,environment93!$A$2:$AS$333,V$2)</f>
        <v>18</v>
      </c>
      <c r="W130" s="46">
        <f>VLOOKUP($A130,environment93!$A$2:$AS$333,W$2)</f>
        <v>14</v>
      </c>
      <c r="X130" s="46">
        <f>VLOOKUP($A130,environment93!$A$2:$AS$333,X$2)</f>
        <v>1</v>
      </c>
      <c r="Y130" s="46">
        <f>VLOOKUP($A130,environment93!$A$2:$AS$333,Y$2)</f>
        <v>3</v>
      </c>
      <c r="Z130" s="46">
        <f>VLOOKUP($A130,environment93!$A$2:$AS$333,Z$2)</f>
        <v>14</v>
      </c>
      <c r="AA130" s="46">
        <f>VLOOKUP($A130,environment93!$A$2:$AS$333,AA$2)</f>
        <v>1</v>
      </c>
      <c r="AB130" s="46">
        <f>VLOOKUP($A130,environment93!$A$2:$AS$333,AB$2)</f>
        <v>0.34</v>
      </c>
      <c r="AC130" s="46">
        <f>VLOOKUP($A130,environment93!$A$2:$AS$333,AC$2)</f>
        <v>235</v>
      </c>
      <c r="AD130" s="46">
        <f>VLOOKUP($A130,environment93!$A$2:$AS$333,AD$2)</f>
        <v>1.1000000000000001</v>
      </c>
      <c r="AE130" s="46">
        <f>VLOOKUP($A130,environment93!$A$2:$AS$333,AE$2)</f>
        <v>93</v>
      </c>
      <c r="AF130" s="46" t="str">
        <f>VLOOKUP($A130,environment93!$A$2:$AS$333,AF$2)</f>
        <v>quer.old</v>
      </c>
      <c r="AG130" s="46">
        <f>VLOOKUP($A130,environment93!$A$2:$AS$333,AG$2)</f>
        <v>4.8099999999999996</v>
      </c>
      <c r="AH130" s="46">
        <f>VLOOKUP($A130,environment93!$A$2:$AS$333,AH$2)</f>
        <v>170.38</v>
      </c>
      <c r="AI130" s="46">
        <f>VLOOKUP($A130,environment93!$A$2:$AS$333,AI$2)</f>
        <v>0</v>
      </c>
      <c r="AJ130" s="46" t="str">
        <f>VLOOKUP($A130,environment93!$A$2:$AS$333,AJ$2)</f>
        <v>52</v>
      </c>
      <c r="AK130" s="46">
        <f>VLOOKUP($A130,environment93!$A$2:$AS$333,AK$2)</f>
        <v>1</v>
      </c>
      <c r="AL130" s="46" t="str">
        <f>VLOOKUP($A130,environment93!$A$2:$AS$333,AL$2)</f>
        <v>U</v>
      </c>
      <c r="AM130" s="46">
        <f>VLOOKUP($A130,environment93!$A$2:$AS$333,AM$2)</f>
        <v>23.93</v>
      </c>
      <c r="AN130" s="46">
        <f>VLOOKUP($A130,environment93!$A$2:$AS$333,AN$2)</f>
        <v>25.04</v>
      </c>
      <c r="AO130" s="46">
        <f>VLOOKUP($A130,environment93!$A$2:$AS$333,AO$2)</f>
        <v>0</v>
      </c>
      <c r="AP130" s="46">
        <f>VLOOKUP($A130,environment93!$A$2:$AS$333,AP$2)</f>
        <v>0</v>
      </c>
      <c r="AQ130" s="46">
        <f>VLOOKUP($A130,environment93!$A$2:$AS$333,AQ$2)</f>
        <v>0</v>
      </c>
      <c r="AR130" s="46">
        <f>VLOOKUP($A130,environment93!$A$2:$AS$333,AR$2)</f>
        <v>0</v>
      </c>
      <c r="AS130" s="46">
        <f>VLOOKUP($A130,environment93!$A$2:$AS$333,AS$2)</f>
        <v>0</v>
      </c>
      <c r="AT130" s="46">
        <f>VLOOKUP($A130,environment93!$A$2:$AS$333,AT$2)</f>
        <v>0</v>
      </c>
      <c r="AU130" s="46">
        <f>VLOOKUP($A130,environment93!$A$2:$AS$333,AU$2)</f>
        <v>0</v>
      </c>
      <c r="AV130" s="46">
        <f>VLOOKUP($A130,environment93!$A$2:$AS$333,AV$2)</f>
        <v>74.97</v>
      </c>
      <c r="AW130" s="46">
        <f>VLOOKUP($A130,environment93!$A$2:$AS$333,AW$2)</f>
        <v>0</v>
      </c>
      <c r="AX130" s="46">
        <f>VLOOKUP($A130,environment93!$A$2:$AS$333,AX$2)</f>
        <v>300</v>
      </c>
      <c r="AY130" s="46">
        <f>VLOOKUP($A130,environment93!$A$2:$AS$333,AY$2)</f>
        <v>225</v>
      </c>
      <c r="AZ130" s="46">
        <f>VLOOKUP($A130,environment93!$A$2:$AS$333,AZ$2)</f>
        <v>50</v>
      </c>
      <c r="BA130" s="46">
        <f>VLOOKUP($A130,environment93!$A$2:$AS$333,BA$2)</f>
        <v>575</v>
      </c>
      <c r="BB130" s="46">
        <f>VLOOKUP($A130,environment93!$A$2:$AS$333,BB$2)</f>
        <v>0</v>
      </c>
      <c r="BC130" s="46">
        <f>VLOOKUP($A130,environment93!$A$2:$AS$333,BC$2)</f>
        <v>12.13</v>
      </c>
      <c r="BD130" s="46">
        <f>VLOOKUP($A130,environment93!$A$2:$AS$333,BD$2)</f>
        <v>13.83</v>
      </c>
      <c r="BE130" s="46">
        <f>VLOOKUP($A130,environment93!$A$2:$AS$333,BE$2)</f>
        <v>0.9</v>
      </c>
      <c r="BF130" s="46">
        <f>VLOOKUP($A130,environment93!$A$2:$AS$333,BF$2)</f>
        <v>26.86</v>
      </c>
      <c r="BG130" s="46">
        <f>VLOOKUP($A130,environment93!$A$2:$AS$333,BG$2)</f>
        <v>14</v>
      </c>
      <c r="BH130" s="46">
        <f>VLOOKUP($A130,environment93!$A$2:$AS$333,BH$2)</f>
        <v>0</v>
      </c>
      <c r="BI130" s="46">
        <f>VLOOKUP($A130,environment93!$A$2:$AS$333,BI$2)</f>
        <v>2.2000000000000002</v>
      </c>
    </row>
    <row r="131" spans="1:61" x14ac:dyDescent="0.2">
      <c r="A131" s="40" t="s">
        <v>807</v>
      </c>
      <c r="B131" s="40" t="s">
        <v>271</v>
      </c>
      <c r="C131" s="40">
        <v>7</v>
      </c>
      <c r="D131" s="40">
        <v>3</v>
      </c>
      <c r="E131" s="40">
        <v>2</v>
      </c>
      <c r="F131" s="40">
        <v>2</v>
      </c>
      <c r="H131" s="41">
        <f t="shared" si="1"/>
        <v>1</v>
      </c>
      <c r="I131" s="40" t="s">
        <v>807</v>
      </c>
      <c r="J131" s="46">
        <f>VLOOKUP($A131,environment05!$A$2:$M$333,J$2)</f>
        <v>3.4249999999999998</v>
      </c>
      <c r="K131" s="46">
        <f>VLOOKUP($A131,environment05!$A$2:$M$333,K$2)</f>
        <v>8.8672506772785269</v>
      </c>
      <c r="L131" s="46">
        <f>VLOOKUP($A131,environment05!$A$2:$M$333,L$2)</f>
        <v>18.877772944758593</v>
      </c>
      <c r="M131" s="46">
        <f>VLOOKUP($A131,environment05!$A$2:$M$333,M$2)</f>
        <v>1.9365508019160185</v>
      </c>
      <c r="N131" s="46">
        <f>VLOOKUP($A131,environment05!$A$2:$M$333,N$2)</f>
        <v>1.200075346220826</v>
      </c>
      <c r="O131" s="46">
        <f>VLOOKUP($A131,environment05!$A$2:$M$333,O$2)</f>
        <v>0.77097380946638738</v>
      </c>
      <c r="P131" s="46">
        <f>VLOOKUP($A131,environment05!$A$2:$M$333,P$2)</f>
        <v>8.794671649012567E-2</v>
      </c>
      <c r="Q131" s="46">
        <f>VLOOKUP($A131,environment05!$A$2:$M$333,Q$2)</f>
        <v>0.57302867004229019</v>
      </c>
      <c r="R131" s="46">
        <f>VLOOKUP($A131,environment05!$A$2:$M$333,R$2)</f>
        <v>20.149999999999999</v>
      </c>
      <c r="S131" s="46">
        <f>VLOOKUP($A131,environment05!$A$2:$M$333,S$2)</f>
        <v>4</v>
      </c>
      <c r="T131" s="46">
        <f>VLOOKUP($A131,environment05!$A$2:$M$333,T$2)</f>
        <v>0.5</v>
      </c>
      <c r="U131" s="46">
        <f>VLOOKUP($A131,environment93!$A$2:$AS$333,U$2)</f>
        <v>2</v>
      </c>
      <c r="V131" s="46">
        <f>VLOOKUP($A131,environment93!$A$2:$AS$333,V$2)</f>
        <v>15</v>
      </c>
      <c r="W131" s="46">
        <f>VLOOKUP($A131,environment93!$A$2:$AS$333,W$2)</f>
        <v>7</v>
      </c>
      <c r="X131" s="46">
        <f>VLOOKUP($A131,environment93!$A$2:$AS$333,X$2)</f>
        <v>1</v>
      </c>
      <c r="Y131" s="46">
        <f>VLOOKUP($A131,environment93!$A$2:$AS$333,Y$2)</f>
        <v>7</v>
      </c>
      <c r="Z131" s="46">
        <f>VLOOKUP($A131,environment93!$A$2:$AS$333,Z$2)</f>
        <v>13</v>
      </c>
      <c r="AA131" s="46">
        <f>VLOOKUP($A131,environment93!$A$2:$AS$333,AA$2)</f>
        <v>1</v>
      </c>
      <c r="AB131" s="46">
        <f>VLOOKUP($A131,environment93!$A$2:$AS$333,AB$2)</f>
        <v>0.24</v>
      </c>
      <c r="AC131" s="46">
        <f>VLOOKUP($A131,environment93!$A$2:$AS$333,AC$2)</f>
        <v>198.6</v>
      </c>
      <c r="AD131" s="46">
        <f>VLOOKUP($A131,environment93!$A$2:$AS$333,AD$2)</f>
        <v>1.1000000000000001</v>
      </c>
      <c r="AE131" s="46">
        <f>VLOOKUP($A131,environment93!$A$2:$AS$333,AE$2)</f>
        <v>3</v>
      </c>
      <c r="AF131" s="46" t="str">
        <f>VLOOKUP($A131,environment93!$A$2:$AS$333,AF$2)</f>
        <v>quer.old</v>
      </c>
      <c r="AG131" s="46">
        <f>VLOOKUP($A131,environment93!$A$2:$AS$333,AG$2)</f>
        <v>5.3</v>
      </c>
      <c r="AH131" s="46">
        <f>VLOOKUP($A131,environment93!$A$2:$AS$333,AH$2)</f>
        <v>162.43</v>
      </c>
      <c r="AI131" s="46">
        <f>VLOOKUP($A131,environment93!$A$2:$AS$333,AI$2)</f>
        <v>2.5</v>
      </c>
      <c r="AJ131" s="46" t="str">
        <f>VLOOKUP($A131,environment93!$A$2:$AS$333,AJ$2)</f>
        <v>52</v>
      </c>
      <c r="AK131" s="46">
        <f>VLOOKUP($A131,environment93!$A$2:$AS$333,AK$2)</f>
        <v>1</v>
      </c>
      <c r="AL131" s="46" t="str">
        <f>VLOOKUP($A131,environment93!$A$2:$AS$333,AL$2)</f>
        <v>U</v>
      </c>
      <c r="AM131" s="46">
        <f>VLOOKUP($A131,environment93!$A$2:$AS$333,AM$2)</f>
        <v>16.79</v>
      </c>
      <c r="AN131" s="46">
        <f>VLOOKUP($A131,environment93!$A$2:$AS$333,AN$2)</f>
        <v>18.100000000000001</v>
      </c>
      <c r="AO131" s="46">
        <f>VLOOKUP($A131,environment93!$A$2:$AS$333,AO$2)</f>
        <v>0</v>
      </c>
      <c r="AP131" s="46">
        <f>VLOOKUP($A131,environment93!$A$2:$AS$333,AP$2)</f>
        <v>2.16</v>
      </c>
      <c r="AQ131" s="46">
        <f>VLOOKUP($A131,environment93!$A$2:$AS$333,AQ$2)</f>
        <v>0</v>
      </c>
      <c r="AR131" s="46">
        <f>VLOOKUP($A131,environment93!$A$2:$AS$333,AR$2)</f>
        <v>0</v>
      </c>
      <c r="AS131" s="46">
        <f>VLOOKUP($A131,environment93!$A$2:$AS$333,AS$2)</f>
        <v>0</v>
      </c>
      <c r="AT131" s="46">
        <f>VLOOKUP($A131,environment93!$A$2:$AS$333,AT$2)</f>
        <v>0</v>
      </c>
      <c r="AU131" s="46">
        <f>VLOOKUP($A131,environment93!$A$2:$AS$333,AU$2)</f>
        <v>0</v>
      </c>
      <c r="AV131" s="46">
        <f>VLOOKUP($A131,environment93!$A$2:$AS$333,AV$2)</f>
        <v>79.739999999999995</v>
      </c>
      <c r="AW131" s="46">
        <f>VLOOKUP($A131,environment93!$A$2:$AS$333,AW$2)</f>
        <v>50</v>
      </c>
      <c r="AX131" s="46">
        <f>VLOOKUP($A131,environment93!$A$2:$AS$333,AX$2)</f>
        <v>0</v>
      </c>
      <c r="AY131" s="46">
        <f>VLOOKUP($A131,environment93!$A$2:$AS$333,AY$2)</f>
        <v>125</v>
      </c>
      <c r="AZ131" s="46">
        <f>VLOOKUP($A131,environment93!$A$2:$AS$333,AZ$2)</f>
        <v>0</v>
      </c>
      <c r="BA131" s="46">
        <f>VLOOKUP($A131,environment93!$A$2:$AS$333,BA$2)</f>
        <v>175</v>
      </c>
      <c r="BB131" s="46">
        <f>VLOOKUP($A131,environment93!$A$2:$AS$333,BB$2)</f>
        <v>0.95</v>
      </c>
      <c r="BC131" s="46">
        <f>VLOOKUP($A131,environment93!$A$2:$AS$333,BC$2)</f>
        <v>0</v>
      </c>
      <c r="BD131" s="46">
        <f>VLOOKUP($A131,environment93!$A$2:$AS$333,BD$2)</f>
        <v>2.91</v>
      </c>
      <c r="BE131" s="46">
        <f>VLOOKUP($A131,environment93!$A$2:$AS$333,BE$2)</f>
        <v>0</v>
      </c>
      <c r="BF131" s="46">
        <f>VLOOKUP($A131,environment93!$A$2:$AS$333,BF$2)</f>
        <v>3.86</v>
      </c>
      <c r="BG131" s="46">
        <f>VLOOKUP($A131,environment93!$A$2:$AS$333,BG$2)</f>
        <v>4</v>
      </c>
      <c r="BH131" s="46">
        <f>VLOOKUP($A131,environment93!$A$2:$AS$333,BH$2)</f>
        <v>0</v>
      </c>
      <c r="BI131" s="46">
        <f>VLOOKUP($A131,environment93!$A$2:$AS$333,BI$2)</f>
        <v>1</v>
      </c>
    </row>
    <row r="132" spans="1:61" x14ac:dyDescent="0.2">
      <c r="A132" s="40" t="s">
        <v>808</v>
      </c>
      <c r="B132" s="40" t="s">
        <v>274</v>
      </c>
      <c r="C132" s="40">
        <v>5</v>
      </c>
      <c r="D132" s="40">
        <v>2</v>
      </c>
      <c r="E132" s="40">
        <v>1</v>
      </c>
      <c r="F132" s="40">
        <v>2</v>
      </c>
      <c r="H132" s="41">
        <f t="shared" si="1"/>
        <v>0</v>
      </c>
      <c r="I132" s="40" t="s">
        <v>808</v>
      </c>
      <c r="J132" s="46">
        <f>VLOOKUP($A132,environment05!$A$2:$M$333,J$2)</f>
        <v>0</v>
      </c>
      <c r="K132" s="46">
        <f>VLOOKUP($A132,environment05!$A$2:$M$333,K$2)</f>
        <v>0</v>
      </c>
      <c r="L132" s="46">
        <f>VLOOKUP($A132,environment05!$A$2:$M$333,L$2)</f>
        <v>0</v>
      </c>
      <c r="M132" s="46">
        <f>VLOOKUP($A132,environment05!$A$2:$M$333,M$2)</f>
        <v>0</v>
      </c>
      <c r="N132" s="46">
        <f>VLOOKUP($A132,environment05!$A$2:$M$333,N$2)</f>
        <v>0</v>
      </c>
      <c r="O132" s="46">
        <f>VLOOKUP($A132,environment05!$A$2:$M$333,O$2)</f>
        <v>0</v>
      </c>
      <c r="P132" s="46">
        <f>VLOOKUP($A132,environment05!$A$2:$M$333,P$2)</f>
        <v>0</v>
      </c>
      <c r="Q132" s="46">
        <f>VLOOKUP($A132,environment05!$A$2:$M$333,Q$2)</f>
        <v>0</v>
      </c>
      <c r="R132" s="46">
        <f>VLOOKUP($A132,environment05!$A$2:$M$333,R$2)</f>
        <v>0</v>
      </c>
      <c r="S132" s="46">
        <f>VLOOKUP($A132,environment05!$A$2:$M$333,S$2)</f>
        <v>0</v>
      </c>
      <c r="T132" s="46">
        <f>VLOOKUP($A132,environment05!$A$2:$M$333,T$2)</f>
        <v>0</v>
      </c>
      <c r="U132" s="46">
        <f>VLOOKUP($A132,environment93!$A$2:$AS$333,U$2)</f>
        <v>8</v>
      </c>
      <c r="V132" s="46">
        <f>VLOOKUP($A132,environment93!$A$2:$AS$333,V$2)</f>
        <v>0</v>
      </c>
      <c r="W132" s="46">
        <f>VLOOKUP($A132,environment93!$A$2:$AS$333,W$2)</f>
        <v>0</v>
      </c>
      <c r="X132" s="46">
        <f>VLOOKUP($A132,environment93!$A$2:$AS$333,X$2)</f>
        <v>0</v>
      </c>
      <c r="Y132" s="46">
        <f>VLOOKUP($A132,environment93!$A$2:$AS$333,Y$2)</f>
        <v>0</v>
      </c>
      <c r="Z132" s="46">
        <f>VLOOKUP($A132,environment93!$A$2:$AS$333,Z$2)</f>
        <v>23</v>
      </c>
      <c r="AA132" s="46">
        <f>VLOOKUP($A132,environment93!$A$2:$AS$333,AA$2)</f>
        <v>0</v>
      </c>
      <c r="AB132" s="46">
        <f>VLOOKUP($A132,environment93!$A$2:$AS$333,AB$2)</f>
        <v>0.12</v>
      </c>
      <c r="AC132" s="46">
        <f>VLOOKUP($A132,environment93!$A$2:$AS$333,AC$2)</f>
        <v>135</v>
      </c>
      <c r="AD132" s="46">
        <f>VLOOKUP($A132,environment93!$A$2:$AS$333,AD$2)</f>
        <v>1.1000000000000001</v>
      </c>
      <c r="AE132" s="46">
        <f>VLOOKUP($A132,environment93!$A$2:$AS$333,AE$2)</f>
        <v>8</v>
      </c>
      <c r="AF132" s="46" t="str">
        <f>VLOOKUP($A132,environment93!$A$2:$AS$333,AF$2)</f>
        <v>alnu.all</v>
      </c>
      <c r="AG132" s="46">
        <f>VLOOKUP($A132,environment93!$A$2:$AS$333,AG$2)</f>
        <v>5.68</v>
      </c>
      <c r="AH132" s="46">
        <f>VLOOKUP($A132,environment93!$A$2:$AS$333,AH$2)</f>
        <v>0.44</v>
      </c>
      <c r="AI132" s="46">
        <f>VLOOKUP($A132,environment93!$A$2:$AS$333,AI$2)</f>
        <v>2.5</v>
      </c>
      <c r="AJ132" s="46" t="str">
        <f>VLOOKUP($A132,environment93!$A$2:$AS$333,AJ$2)</f>
        <v>54T</v>
      </c>
      <c r="AK132" s="46">
        <f>VLOOKUP($A132,environment93!$A$2:$AS$333,AK$2)</f>
        <v>-999</v>
      </c>
      <c r="AL132" s="46" t="str">
        <f>VLOOKUP($A132,environment93!$A$2:$AS$333,AL$2)</f>
        <v>T</v>
      </c>
      <c r="AM132" s="46">
        <f>VLOOKUP($A132,environment93!$A$2:$AS$333,AM$2)</f>
        <v>28.57</v>
      </c>
      <c r="AN132" s="46">
        <f>VLOOKUP($A132,environment93!$A$2:$AS$333,AN$2)</f>
        <v>22.39</v>
      </c>
      <c r="AO132" s="46">
        <f>VLOOKUP($A132,environment93!$A$2:$AS$333,AO$2)</f>
        <v>13.67</v>
      </c>
      <c r="AP132" s="46">
        <f>VLOOKUP($A132,environment93!$A$2:$AS$333,AP$2)</f>
        <v>63.95</v>
      </c>
      <c r="AQ132" s="46">
        <f>VLOOKUP($A132,environment93!$A$2:$AS$333,AQ$2)</f>
        <v>0</v>
      </c>
      <c r="AR132" s="46">
        <f>VLOOKUP($A132,environment93!$A$2:$AS$333,AR$2)</f>
        <v>0</v>
      </c>
      <c r="AS132" s="46">
        <f>VLOOKUP($A132,environment93!$A$2:$AS$333,AS$2)</f>
        <v>0</v>
      </c>
      <c r="AT132" s="46">
        <f>VLOOKUP($A132,environment93!$A$2:$AS$333,AT$2)</f>
        <v>0</v>
      </c>
      <c r="AU132" s="46">
        <f>VLOOKUP($A132,environment93!$A$2:$AS$333,AU$2)</f>
        <v>0</v>
      </c>
      <c r="AV132" s="46">
        <f>VLOOKUP($A132,environment93!$A$2:$AS$333,AV$2)</f>
        <v>0</v>
      </c>
      <c r="AW132" s="46">
        <f>VLOOKUP($A132,environment93!$A$2:$AS$333,AW$2)</f>
        <v>75</v>
      </c>
      <c r="AX132" s="46">
        <f>VLOOKUP($A132,environment93!$A$2:$AS$333,AX$2)</f>
        <v>50</v>
      </c>
      <c r="AY132" s="46">
        <f>VLOOKUP($A132,environment93!$A$2:$AS$333,AY$2)</f>
        <v>50</v>
      </c>
      <c r="AZ132" s="46">
        <f>VLOOKUP($A132,environment93!$A$2:$AS$333,AZ$2)</f>
        <v>1525</v>
      </c>
      <c r="BA132" s="46">
        <f>VLOOKUP($A132,environment93!$A$2:$AS$333,BA$2)</f>
        <v>1700</v>
      </c>
      <c r="BB132" s="46">
        <f>VLOOKUP($A132,environment93!$A$2:$AS$333,BB$2)</f>
        <v>0.17</v>
      </c>
      <c r="BC132" s="46">
        <f>VLOOKUP($A132,environment93!$A$2:$AS$333,BC$2)</f>
        <v>5.63</v>
      </c>
      <c r="BD132" s="46">
        <f>VLOOKUP($A132,environment93!$A$2:$AS$333,BD$2)</f>
        <v>0.52</v>
      </c>
      <c r="BE132" s="46">
        <f>VLOOKUP($A132,environment93!$A$2:$AS$333,BE$2)</f>
        <v>3.6</v>
      </c>
      <c r="BF132" s="46">
        <f>VLOOKUP($A132,environment93!$A$2:$AS$333,BF$2)</f>
        <v>9.92</v>
      </c>
      <c r="BG132" s="46">
        <f>VLOOKUP($A132,environment93!$A$2:$AS$333,BG$2)</f>
        <v>0</v>
      </c>
      <c r="BH132" s="46">
        <f>VLOOKUP($A132,environment93!$A$2:$AS$333,BH$2)</f>
        <v>0</v>
      </c>
      <c r="BI132" s="46">
        <f>VLOOKUP($A132,environment93!$A$2:$AS$333,BI$2)</f>
        <v>2</v>
      </c>
    </row>
    <row r="133" spans="1:61" x14ac:dyDescent="0.2">
      <c r="A133" s="40" t="s">
        <v>809</v>
      </c>
      <c r="B133" s="40" t="s">
        <v>276</v>
      </c>
      <c r="C133" s="40">
        <v>7</v>
      </c>
      <c r="D133" s="40">
        <v>3</v>
      </c>
      <c r="E133" s="40">
        <v>2</v>
      </c>
      <c r="F133" s="40">
        <v>2</v>
      </c>
      <c r="H133" s="41">
        <f t="shared" ref="H133:H196" si="2">IF(E133=2,1,0)</f>
        <v>1</v>
      </c>
      <c r="I133" s="40" t="s">
        <v>809</v>
      </c>
      <c r="J133" s="46">
        <f>VLOOKUP($A133,environment05!$A$2:$M$333,J$2)</f>
        <v>4.5549999999999997</v>
      </c>
      <c r="K133" s="46">
        <f>VLOOKUP($A133,environment05!$A$2:$M$333,K$2)</f>
        <v>10.075022994681863</v>
      </c>
      <c r="L133" s="46">
        <f>VLOOKUP($A133,environment05!$A$2:$M$333,L$2)</f>
        <v>25.663331883427581</v>
      </c>
      <c r="M133" s="46">
        <f>VLOOKUP($A133,environment05!$A$2:$M$333,M$2)</f>
        <v>5.0965255393784972</v>
      </c>
      <c r="N133" s="46">
        <f>VLOOKUP($A133,environment05!$A$2:$M$333,N$2)</f>
        <v>3.857325891910472</v>
      </c>
      <c r="O133" s="46">
        <f>VLOOKUP($A133,environment05!$A$2:$M$333,O$2)</f>
        <v>2.8306753776156075</v>
      </c>
      <c r="P133" s="46">
        <f>VLOOKUP($A133,environment05!$A$2:$M$333,P$2)</f>
        <v>0.20965409514488412</v>
      </c>
      <c r="Q133" s="46">
        <f>VLOOKUP($A133,environment05!$A$2:$M$333,Q$2)</f>
        <v>0.62367005712629897</v>
      </c>
      <c r="R133" s="46">
        <f>VLOOKUP($A133,environment05!$A$2:$M$333,R$2)</f>
        <v>17.649999999999999</v>
      </c>
      <c r="S133" s="46">
        <f>VLOOKUP($A133,environment05!$A$2:$M$333,S$2)</f>
        <v>6</v>
      </c>
      <c r="T133" s="46">
        <f>VLOOKUP($A133,environment05!$A$2:$M$333,T$2)</f>
        <v>1</v>
      </c>
      <c r="U133" s="46">
        <f>VLOOKUP($A133,environment93!$A$2:$AS$333,U$2)</f>
        <v>2</v>
      </c>
      <c r="V133" s="46">
        <f>VLOOKUP($A133,environment93!$A$2:$AS$333,V$2)</f>
        <v>12</v>
      </c>
      <c r="W133" s="46">
        <f>VLOOKUP($A133,environment93!$A$2:$AS$333,W$2)</f>
        <v>2</v>
      </c>
      <c r="X133" s="46">
        <f>VLOOKUP($A133,environment93!$A$2:$AS$333,X$2)</f>
        <v>2</v>
      </c>
      <c r="Y133" s="46">
        <f>VLOOKUP($A133,environment93!$A$2:$AS$333,Y$2)</f>
        <v>8</v>
      </c>
      <c r="Z133" s="46">
        <f>VLOOKUP($A133,environment93!$A$2:$AS$333,Z$2)</f>
        <v>14</v>
      </c>
      <c r="AA133" s="46">
        <f>VLOOKUP($A133,environment93!$A$2:$AS$333,AA$2)</f>
        <v>0</v>
      </c>
      <c r="AB133" s="46">
        <f>VLOOKUP($A133,environment93!$A$2:$AS$333,AB$2)</f>
        <v>1.46</v>
      </c>
      <c r="AC133" s="46">
        <f>VLOOKUP($A133,environment93!$A$2:$AS$333,AC$2)</f>
        <v>616.79999999999995</v>
      </c>
      <c r="AD133" s="46">
        <f>VLOOKUP($A133,environment93!$A$2:$AS$333,AD$2)</f>
        <v>1.4</v>
      </c>
      <c r="AE133" s="46">
        <f>VLOOKUP($A133,environment93!$A$2:$AS$333,AE$2)</f>
        <v>40</v>
      </c>
      <c r="AF133" s="46" t="str">
        <f>VLOOKUP($A133,environment93!$A$2:$AS$333,AF$2)</f>
        <v>coni.old</v>
      </c>
      <c r="AG133" s="46">
        <f>VLOOKUP($A133,environment93!$A$2:$AS$333,AG$2)</f>
        <v>15.6</v>
      </c>
      <c r="AH133" s="46">
        <f>VLOOKUP($A133,environment93!$A$2:$AS$333,AH$2)</f>
        <v>195.55</v>
      </c>
      <c r="AI133" s="46">
        <f>VLOOKUP($A133,environment93!$A$2:$AS$333,AI$2)</f>
        <v>7.5</v>
      </c>
      <c r="AJ133" s="46" t="str">
        <f>VLOOKUP($A133,environment93!$A$2:$AS$333,AJ$2)</f>
        <v>44</v>
      </c>
      <c r="AK133" s="46">
        <f>VLOOKUP($A133,environment93!$A$2:$AS$333,AK$2)</f>
        <v>15</v>
      </c>
      <c r="AL133" s="46">
        <f>VLOOKUP($A133,environment93!$A$2:$AS$333,AL$2)</f>
        <v>0</v>
      </c>
      <c r="AM133" s="46">
        <f>VLOOKUP($A133,environment93!$A$2:$AS$333,AM$2)</f>
        <v>16.79</v>
      </c>
      <c r="AN133" s="46">
        <f>VLOOKUP($A133,environment93!$A$2:$AS$333,AN$2)</f>
        <v>0</v>
      </c>
      <c r="AO133" s="46">
        <f>VLOOKUP($A133,environment93!$A$2:$AS$333,AO$2)</f>
        <v>13.67</v>
      </c>
      <c r="AP133" s="46">
        <f>VLOOKUP($A133,environment93!$A$2:$AS$333,AP$2)</f>
        <v>0</v>
      </c>
      <c r="AQ133" s="46">
        <f>VLOOKUP($A133,environment93!$A$2:$AS$333,AQ$2)</f>
        <v>0</v>
      </c>
      <c r="AR133" s="46">
        <f>VLOOKUP($A133,environment93!$A$2:$AS$333,AR$2)</f>
        <v>85.64</v>
      </c>
      <c r="AS133" s="46">
        <f>VLOOKUP($A133,environment93!$A$2:$AS$333,AS$2)</f>
        <v>0</v>
      </c>
      <c r="AT133" s="46">
        <f>VLOOKUP($A133,environment93!$A$2:$AS$333,AT$2)</f>
        <v>0.7</v>
      </c>
      <c r="AU133" s="46">
        <f>VLOOKUP($A133,environment93!$A$2:$AS$333,AU$2)</f>
        <v>0</v>
      </c>
      <c r="AV133" s="46">
        <f>VLOOKUP($A133,environment93!$A$2:$AS$333,AV$2)</f>
        <v>0</v>
      </c>
      <c r="AW133" s="46">
        <f>VLOOKUP($A133,environment93!$A$2:$AS$333,AW$2)</f>
        <v>925</v>
      </c>
      <c r="AX133" s="46">
        <f>VLOOKUP($A133,environment93!$A$2:$AS$333,AX$2)</f>
        <v>0</v>
      </c>
      <c r="AY133" s="46">
        <f>VLOOKUP($A133,environment93!$A$2:$AS$333,AY$2)</f>
        <v>0</v>
      </c>
      <c r="AZ133" s="46">
        <f>VLOOKUP($A133,environment93!$A$2:$AS$333,AZ$2)</f>
        <v>0</v>
      </c>
      <c r="BA133" s="46">
        <f>VLOOKUP($A133,environment93!$A$2:$AS$333,BA$2)</f>
        <v>925</v>
      </c>
      <c r="BB133" s="46">
        <f>VLOOKUP($A133,environment93!$A$2:$AS$333,BB$2)</f>
        <v>50.54</v>
      </c>
      <c r="BC133" s="46">
        <f>VLOOKUP($A133,environment93!$A$2:$AS$333,BC$2)</f>
        <v>0</v>
      </c>
      <c r="BD133" s="46">
        <f>VLOOKUP($A133,environment93!$A$2:$AS$333,BD$2)</f>
        <v>0</v>
      </c>
      <c r="BE133" s="46">
        <f>VLOOKUP($A133,environment93!$A$2:$AS$333,BE$2)</f>
        <v>0</v>
      </c>
      <c r="BF133" s="46">
        <f>VLOOKUP($A133,environment93!$A$2:$AS$333,BF$2)</f>
        <v>50.54</v>
      </c>
      <c r="BG133" s="46">
        <f>VLOOKUP($A133,environment93!$A$2:$AS$333,BG$2)</f>
        <v>0</v>
      </c>
      <c r="BH133" s="46">
        <f>VLOOKUP($A133,environment93!$A$2:$AS$333,BH$2)</f>
        <v>34</v>
      </c>
      <c r="BI133" s="46">
        <f>VLOOKUP($A133,environment93!$A$2:$AS$333,BI$2)</f>
        <v>1</v>
      </c>
    </row>
    <row r="134" spans="1:61" x14ac:dyDescent="0.2">
      <c r="A134" s="40" t="s">
        <v>810</v>
      </c>
      <c r="B134" s="40" t="s">
        <v>278</v>
      </c>
      <c r="C134" s="40">
        <v>7</v>
      </c>
      <c r="D134" s="40">
        <v>3</v>
      </c>
      <c r="E134" s="40">
        <v>2</v>
      </c>
      <c r="F134" s="40">
        <v>2</v>
      </c>
      <c r="H134" s="41">
        <f t="shared" si="2"/>
        <v>1</v>
      </c>
      <c r="I134" s="40" t="s">
        <v>810</v>
      </c>
      <c r="J134" s="46">
        <f>VLOOKUP($A134,environment05!$A$2:$M$333,J$2)</f>
        <v>3.08</v>
      </c>
      <c r="K134" s="46">
        <f>VLOOKUP($A134,environment05!$A$2:$M$333,K$2)</f>
        <v>7.5068523524303172</v>
      </c>
      <c r="L134" s="46">
        <f>VLOOKUP($A134,environment05!$A$2:$M$333,L$2)</f>
        <v>16.615919965202263</v>
      </c>
      <c r="M134" s="46">
        <f>VLOOKUP($A134,environment05!$A$2:$M$333,M$2)</f>
        <v>1.7423764759977107</v>
      </c>
      <c r="N134" s="46">
        <f>VLOOKUP($A134,environment05!$A$2:$M$333,N$2)</f>
        <v>2.0478625165759961</v>
      </c>
      <c r="O134" s="46">
        <f>VLOOKUP($A134,environment05!$A$2:$M$333,O$2)</f>
        <v>1.4877106654230439</v>
      </c>
      <c r="P134" s="46">
        <f>VLOOKUP($A134,environment05!$A$2:$M$333,P$2)</f>
        <v>0.15033936302470657</v>
      </c>
      <c r="Q134" s="46">
        <f>VLOOKUP($A134,environment05!$A$2:$M$333,Q$2)</f>
        <v>0.31206554968908928</v>
      </c>
      <c r="R134" s="46">
        <f>VLOOKUP($A134,environment05!$A$2:$M$333,R$2)</f>
        <v>12.05</v>
      </c>
      <c r="S134" s="46">
        <f>VLOOKUP($A134,environment05!$A$2:$M$333,S$2)</f>
        <v>5</v>
      </c>
      <c r="T134" s="46">
        <f>VLOOKUP($A134,environment05!$A$2:$M$333,T$2)</f>
        <v>1</v>
      </c>
      <c r="U134" s="46">
        <f>VLOOKUP($A134,environment93!$A$2:$AS$333,U$2)</f>
        <v>5</v>
      </c>
      <c r="V134" s="46">
        <f>VLOOKUP($A134,environment93!$A$2:$AS$333,V$2)</f>
        <v>10</v>
      </c>
      <c r="W134" s="46">
        <f>VLOOKUP($A134,environment93!$A$2:$AS$333,W$2)</f>
        <v>4</v>
      </c>
      <c r="X134" s="46">
        <f>VLOOKUP($A134,environment93!$A$2:$AS$333,X$2)</f>
        <v>0</v>
      </c>
      <c r="Y134" s="46">
        <f>VLOOKUP($A134,environment93!$A$2:$AS$333,Y$2)</f>
        <v>6</v>
      </c>
      <c r="Z134" s="46">
        <f>VLOOKUP($A134,environment93!$A$2:$AS$333,Z$2)</f>
        <v>31</v>
      </c>
      <c r="AA134" s="46">
        <f>VLOOKUP($A134,environment93!$A$2:$AS$333,AA$2)</f>
        <v>1</v>
      </c>
      <c r="AB134" s="46">
        <f>VLOOKUP($A134,environment93!$A$2:$AS$333,AB$2)</f>
        <v>1.46</v>
      </c>
      <c r="AC134" s="46">
        <f>VLOOKUP($A134,environment93!$A$2:$AS$333,AC$2)</f>
        <v>616.79999999999995</v>
      </c>
      <c r="AD134" s="46">
        <f>VLOOKUP($A134,environment93!$A$2:$AS$333,AD$2)</f>
        <v>1.4</v>
      </c>
      <c r="AE134" s="46">
        <f>VLOOKUP($A134,environment93!$A$2:$AS$333,AE$2)</f>
        <v>40</v>
      </c>
      <c r="AF134" s="46" t="str">
        <f>VLOOKUP($A134,environment93!$A$2:$AS$333,AF$2)</f>
        <v>coni.old</v>
      </c>
      <c r="AG134" s="46">
        <f>VLOOKUP($A134,environment93!$A$2:$AS$333,AG$2)</f>
        <v>6.11</v>
      </c>
      <c r="AH134" s="46">
        <f>VLOOKUP($A134,environment93!$A$2:$AS$333,AH$2)</f>
        <v>131.9</v>
      </c>
      <c r="AI134" s="46">
        <f>VLOOKUP($A134,environment93!$A$2:$AS$333,AI$2)</f>
        <v>10</v>
      </c>
      <c r="AJ134" s="46" t="str">
        <f>VLOOKUP($A134,environment93!$A$2:$AS$333,AJ$2)</f>
        <v>44</v>
      </c>
      <c r="AK134" s="46">
        <f>VLOOKUP($A134,environment93!$A$2:$AS$333,AK$2)</f>
        <v>15</v>
      </c>
      <c r="AL134" s="46">
        <f>VLOOKUP($A134,environment93!$A$2:$AS$333,AL$2)</f>
        <v>0</v>
      </c>
      <c r="AM134" s="46">
        <f>VLOOKUP($A134,environment93!$A$2:$AS$333,AM$2)</f>
        <v>52.5</v>
      </c>
      <c r="AN134" s="46">
        <f>VLOOKUP($A134,environment93!$A$2:$AS$333,AN$2)</f>
        <v>0</v>
      </c>
      <c r="AO134" s="46">
        <f>VLOOKUP($A134,environment93!$A$2:$AS$333,AO$2)</f>
        <v>28.98</v>
      </c>
      <c r="AP134" s="46">
        <f>VLOOKUP($A134,environment93!$A$2:$AS$333,AP$2)</f>
        <v>0</v>
      </c>
      <c r="AQ134" s="46">
        <f>VLOOKUP($A134,environment93!$A$2:$AS$333,AQ$2)</f>
        <v>0</v>
      </c>
      <c r="AR134" s="46">
        <f>VLOOKUP($A134,environment93!$A$2:$AS$333,AR$2)</f>
        <v>51.85</v>
      </c>
      <c r="AS134" s="46">
        <f>VLOOKUP($A134,environment93!$A$2:$AS$333,AS$2)</f>
        <v>0</v>
      </c>
      <c r="AT134" s="46">
        <f>VLOOKUP($A134,environment93!$A$2:$AS$333,AT$2)</f>
        <v>2.2999999999999998</v>
      </c>
      <c r="AU134" s="46">
        <f>VLOOKUP($A134,environment93!$A$2:$AS$333,AU$2)</f>
        <v>0</v>
      </c>
      <c r="AV134" s="46">
        <f>VLOOKUP($A134,environment93!$A$2:$AS$333,AV$2)</f>
        <v>16.88</v>
      </c>
      <c r="AW134" s="46">
        <f>VLOOKUP($A134,environment93!$A$2:$AS$333,AW$2)</f>
        <v>600</v>
      </c>
      <c r="AX134" s="46">
        <f>VLOOKUP($A134,environment93!$A$2:$AS$333,AX$2)</f>
        <v>0</v>
      </c>
      <c r="AY134" s="46">
        <f>VLOOKUP($A134,environment93!$A$2:$AS$333,AY$2)</f>
        <v>0</v>
      </c>
      <c r="AZ134" s="46">
        <f>VLOOKUP($A134,environment93!$A$2:$AS$333,AZ$2)</f>
        <v>0</v>
      </c>
      <c r="BA134" s="46">
        <f>VLOOKUP($A134,environment93!$A$2:$AS$333,BA$2)</f>
        <v>600</v>
      </c>
      <c r="BB134" s="46">
        <f>VLOOKUP($A134,environment93!$A$2:$AS$333,BB$2)</f>
        <v>26.15</v>
      </c>
      <c r="BC134" s="46">
        <f>VLOOKUP($A134,environment93!$A$2:$AS$333,BC$2)</f>
        <v>0</v>
      </c>
      <c r="BD134" s="46">
        <f>VLOOKUP($A134,environment93!$A$2:$AS$333,BD$2)</f>
        <v>0</v>
      </c>
      <c r="BE134" s="46">
        <f>VLOOKUP($A134,environment93!$A$2:$AS$333,BE$2)</f>
        <v>0</v>
      </c>
      <c r="BF134" s="46">
        <f>VLOOKUP($A134,environment93!$A$2:$AS$333,BF$2)</f>
        <v>26.15</v>
      </c>
      <c r="BG134" s="46">
        <f>VLOOKUP($A134,environment93!$A$2:$AS$333,BG$2)</f>
        <v>0</v>
      </c>
      <c r="BH134" s="46">
        <f>VLOOKUP($A134,environment93!$A$2:$AS$333,BH$2)</f>
        <v>30</v>
      </c>
      <c r="BI134" s="46">
        <f>VLOOKUP($A134,environment93!$A$2:$AS$333,BI$2)</f>
        <v>1.8</v>
      </c>
    </row>
    <row r="135" spans="1:61" x14ac:dyDescent="0.2">
      <c r="A135" s="40" t="s">
        <v>811</v>
      </c>
      <c r="B135" s="40" t="s">
        <v>280</v>
      </c>
      <c r="C135" s="40">
        <v>7</v>
      </c>
      <c r="D135" s="40">
        <v>3</v>
      </c>
      <c r="E135" s="40">
        <v>2</v>
      </c>
      <c r="F135" s="40">
        <v>2</v>
      </c>
      <c r="H135" s="41">
        <f t="shared" si="2"/>
        <v>1</v>
      </c>
      <c r="I135" s="40" t="s">
        <v>811</v>
      </c>
      <c r="J135" s="46">
        <f>VLOOKUP($A135,environment05!$A$2:$M$333,J$2)</f>
        <v>3.21</v>
      </c>
      <c r="K135" s="46">
        <f>VLOOKUP($A135,environment05!$A$2:$M$333,K$2)</f>
        <v>10.104195600314807</v>
      </c>
      <c r="L135" s="46">
        <f>VLOOKUP($A135,environment05!$A$2:$M$333,L$2)</f>
        <v>18.312309699869509</v>
      </c>
      <c r="M135" s="46">
        <f>VLOOKUP($A135,environment05!$A$2:$M$333,M$2)</f>
        <v>1.8104499429199998</v>
      </c>
      <c r="N135" s="46">
        <f>VLOOKUP($A135,environment05!$A$2:$M$333,N$2)</f>
        <v>2.3949998228950005</v>
      </c>
      <c r="O135" s="46">
        <f>VLOOKUP($A135,environment05!$A$2:$M$333,O$2)</f>
        <v>1.4254342822389998</v>
      </c>
      <c r="P135" s="46">
        <f>VLOOKUP($A135,environment05!$A$2:$M$333,P$2)</f>
        <v>0.12923716553299999</v>
      </c>
      <c r="Q135" s="46">
        <f>VLOOKUP($A135,environment05!$A$2:$M$333,Q$2)</f>
        <v>0.55040677851449993</v>
      </c>
      <c r="R135" s="46">
        <f>VLOOKUP($A135,environment05!$A$2:$M$333,R$2)</f>
        <v>19.649999999999999</v>
      </c>
      <c r="S135" s="46">
        <f>VLOOKUP($A135,environment05!$A$2:$M$333,S$2)</f>
        <v>6</v>
      </c>
      <c r="T135" s="46">
        <f>VLOOKUP($A135,environment05!$A$2:$M$333,T$2)</f>
        <v>2</v>
      </c>
      <c r="U135" s="46">
        <f>VLOOKUP($A135,environment93!$A$2:$AS$333,U$2)</f>
        <v>1</v>
      </c>
      <c r="V135" s="46">
        <f>VLOOKUP($A135,environment93!$A$2:$AS$333,V$2)</f>
        <v>2</v>
      </c>
      <c r="W135" s="46">
        <f>VLOOKUP($A135,environment93!$A$2:$AS$333,W$2)</f>
        <v>2</v>
      </c>
      <c r="X135" s="46">
        <f>VLOOKUP($A135,environment93!$A$2:$AS$333,X$2)</f>
        <v>0</v>
      </c>
      <c r="Y135" s="46">
        <f>VLOOKUP($A135,environment93!$A$2:$AS$333,Y$2)</f>
        <v>0</v>
      </c>
      <c r="Z135" s="46">
        <f>VLOOKUP($A135,environment93!$A$2:$AS$333,Z$2)</f>
        <v>5</v>
      </c>
      <c r="AA135" s="46">
        <f>VLOOKUP($A135,environment93!$A$2:$AS$333,AA$2)</f>
        <v>2</v>
      </c>
      <c r="AB135" s="46">
        <f>VLOOKUP($A135,environment93!$A$2:$AS$333,AB$2)</f>
        <v>1.21</v>
      </c>
      <c r="AC135" s="46">
        <f>VLOOKUP($A135,environment93!$A$2:$AS$333,AC$2)</f>
        <v>651.9</v>
      </c>
      <c r="AD135" s="46">
        <f>VLOOKUP($A135,environment93!$A$2:$AS$333,AD$2)</f>
        <v>1.7</v>
      </c>
      <c r="AE135" s="46">
        <f>VLOOKUP($A135,environment93!$A$2:$AS$333,AE$2)</f>
        <v>23</v>
      </c>
      <c r="AF135" s="46" t="str">
        <f>VLOOKUP($A135,environment93!$A$2:$AS$333,AF$2)</f>
        <v>fagu.med</v>
      </c>
      <c r="AG135" s="46">
        <f>VLOOKUP($A135,environment93!$A$2:$AS$333,AG$2)</f>
        <v>7.83</v>
      </c>
      <c r="AH135" s="46">
        <f>VLOOKUP($A135,environment93!$A$2:$AS$333,AH$2)</f>
        <v>147.24</v>
      </c>
      <c r="AI135" s="46">
        <f>VLOOKUP($A135,environment93!$A$2:$AS$333,AI$2)</f>
        <v>12.5</v>
      </c>
      <c r="AJ135" s="46" t="str">
        <f>VLOOKUP($A135,environment93!$A$2:$AS$333,AJ$2)</f>
        <v>44S</v>
      </c>
      <c r="AK135" s="46">
        <f>VLOOKUP($A135,environment93!$A$2:$AS$333,AK$2)</f>
        <v>15</v>
      </c>
      <c r="AL135" s="46" t="str">
        <f>VLOOKUP($A135,environment93!$A$2:$AS$333,AL$2)</f>
        <v>S</v>
      </c>
      <c r="AM135" s="46">
        <f>VLOOKUP($A135,environment93!$A$2:$AS$333,AM$2)</f>
        <v>9.64</v>
      </c>
      <c r="AN135" s="46">
        <f>VLOOKUP($A135,environment93!$A$2:$AS$333,AN$2)</f>
        <v>0</v>
      </c>
      <c r="AO135" s="46">
        <f>VLOOKUP($A135,environment93!$A$2:$AS$333,AO$2)</f>
        <v>6.21</v>
      </c>
      <c r="AP135" s="46">
        <f>VLOOKUP($A135,environment93!$A$2:$AS$333,AP$2)</f>
        <v>0</v>
      </c>
      <c r="AQ135" s="46">
        <f>VLOOKUP($A135,environment93!$A$2:$AS$333,AQ$2)</f>
        <v>0</v>
      </c>
      <c r="AR135" s="46">
        <f>VLOOKUP($A135,environment93!$A$2:$AS$333,AR$2)</f>
        <v>1.4</v>
      </c>
      <c r="AS135" s="46">
        <f>VLOOKUP($A135,environment93!$A$2:$AS$333,AS$2)</f>
        <v>92.4</v>
      </c>
      <c r="AT135" s="46">
        <f>VLOOKUP($A135,environment93!$A$2:$AS$333,AT$2)</f>
        <v>0</v>
      </c>
      <c r="AU135" s="46">
        <f>VLOOKUP($A135,environment93!$A$2:$AS$333,AU$2)</f>
        <v>0</v>
      </c>
      <c r="AV135" s="46">
        <f>VLOOKUP($A135,environment93!$A$2:$AS$333,AV$2)</f>
        <v>0</v>
      </c>
      <c r="AW135" s="46">
        <f>VLOOKUP($A135,environment93!$A$2:$AS$333,AW$2)</f>
        <v>0</v>
      </c>
      <c r="AX135" s="46">
        <f>VLOOKUP($A135,environment93!$A$2:$AS$333,AX$2)</f>
        <v>1200</v>
      </c>
      <c r="AY135" s="46">
        <f>VLOOKUP($A135,environment93!$A$2:$AS$333,AY$2)</f>
        <v>0</v>
      </c>
      <c r="AZ135" s="46">
        <f>VLOOKUP($A135,environment93!$A$2:$AS$333,AZ$2)</f>
        <v>0</v>
      </c>
      <c r="BA135" s="46">
        <f>VLOOKUP($A135,environment93!$A$2:$AS$333,BA$2)</f>
        <v>1200</v>
      </c>
      <c r="BB135" s="46">
        <f>VLOOKUP($A135,environment93!$A$2:$AS$333,BB$2)</f>
        <v>0</v>
      </c>
      <c r="BC135" s="46">
        <f>VLOOKUP($A135,environment93!$A$2:$AS$333,BC$2)</f>
        <v>13.33</v>
      </c>
      <c r="BD135" s="46">
        <f>VLOOKUP($A135,environment93!$A$2:$AS$333,BD$2)</f>
        <v>0</v>
      </c>
      <c r="BE135" s="46">
        <f>VLOOKUP($A135,environment93!$A$2:$AS$333,BE$2)</f>
        <v>0</v>
      </c>
      <c r="BF135" s="46">
        <f>VLOOKUP($A135,environment93!$A$2:$AS$333,BF$2)</f>
        <v>13.33</v>
      </c>
      <c r="BG135" s="46">
        <f>VLOOKUP($A135,environment93!$A$2:$AS$333,BG$2)</f>
        <v>3</v>
      </c>
      <c r="BH135" s="46">
        <f>VLOOKUP($A135,environment93!$A$2:$AS$333,BH$2)</f>
        <v>0</v>
      </c>
      <c r="BI135" s="46">
        <f>VLOOKUP($A135,environment93!$A$2:$AS$333,BI$2)</f>
        <v>1</v>
      </c>
    </row>
    <row r="136" spans="1:61" x14ac:dyDescent="0.2">
      <c r="A136" s="40" t="s">
        <v>812</v>
      </c>
      <c r="B136" s="40" t="s">
        <v>282</v>
      </c>
      <c r="C136" s="40">
        <v>7</v>
      </c>
      <c r="D136" s="40">
        <v>3</v>
      </c>
      <c r="E136" s="40">
        <v>2</v>
      </c>
      <c r="F136" s="40">
        <v>2</v>
      </c>
      <c r="H136" s="41">
        <f t="shared" si="2"/>
        <v>1</v>
      </c>
      <c r="I136" s="40" t="s">
        <v>812</v>
      </c>
      <c r="J136" s="46">
        <f>VLOOKUP($A136,environment05!$A$2:$M$333,J$2)</f>
        <v>3.22</v>
      </c>
      <c r="K136" s="46">
        <f>VLOOKUP($A136,environment05!$A$2:$M$333,K$2)</f>
        <v>6.650415780179868</v>
      </c>
      <c r="L136" s="46">
        <f>VLOOKUP($A136,environment05!$A$2:$M$333,L$2)</f>
        <v>21.226620269682471</v>
      </c>
      <c r="M136" s="46">
        <f>VLOOKUP($A136,environment05!$A$2:$M$333,M$2)</f>
        <v>1.7214629571457125</v>
      </c>
      <c r="N136" s="46">
        <f>VLOOKUP($A136,environment05!$A$2:$M$333,N$2)</f>
        <v>2.4669621546022391</v>
      </c>
      <c r="O136" s="46">
        <f>VLOOKUP($A136,environment05!$A$2:$M$333,O$2)</f>
        <v>1.6061687889656207</v>
      </c>
      <c r="P136" s="46">
        <f>VLOOKUP($A136,environment05!$A$2:$M$333,P$2)</f>
        <v>0.16204395216170298</v>
      </c>
      <c r="Q136" s="46">
        <f>VLOOKUP($A136,environment05!$A$2:$M$333,Q$2)</f>
        <v>0.45463759355836503</v>
      </c>
      <c r="R136" s="46">
        <f>VLOOKUP($A136,environment05!$A$2:$M$333,R$2)</f>
        <v>6.05</v>
      </c>
      <c r="S136" s="46">
        <f>VLOOKUP($A136,environment05!$A$2:$M$333,S$2)</f>
        <v>2</v>
      </c>
      <c r="T136" s="46">
        <f>VLOOKUP($A136,environment05!$A$2:$M$333,T$2)</f>
        <v>4</v>
      </c>
      <c r="U136" s="46">
        <f>VLOOKUP($A136,environment93!$A$2:$AS$333,U$2)</f>
        <v>1</v>
      </c>
      <c r="V136" s="46">
        <f>VLOOKUP($A136,environment93!$A$2:$AS$333,V$2)</f>
        <v>6</v>
      </c>
      <c r="W136" s="46">
        <f>VLOOKUP($A136,environment93!$A$2:$AS$333,W$2)</f>
        <v>0</v>
      </c>
      <c r="X136" s="46">
        <f>VLOOKUP($A136,environment93!$A$2:$AS$333,X$2)</f>
        <v>2</v>
      </c>
      <c r="Y136" s="46">
        <f>VLOOKUP($A136,environment93!$A$2:$AS$333,Y$2)</f>
        <v>4</v>
      </c>
      <c r="Z136" s="46">
        <f>VLOOKUP($A136,environment93!$A$2:$AS$333,Z$2)</f>
        <v>15</v>
      </c>
      <c r="AA136" s="46">
        <f>VLOOKUP($A136,environment93!$A$2:$AS$333,AA$2)</f>
        <v>1</v>
      </c>
      <c r="AB136" s="46">
        <f>VLOOKUP($A136,environment93!$A$2:$AS$333,AB$2)</f>
        <v>1.1499999999999999</v>
      </c>
      <c r="AC136" s="46">
        <f>VLOOKUP($A136,environment93!$A$2:$AS$333,AC$2)</f>
        <v>699.9</v>
      </c>
      <c r="AD136" s="46">
        <f>VLOOKUP($A136,environment93!$A$2:$AS$333,AD$2)</f>
        <v>1.8</v>
      </c>
      <c r="AE136" s="46">
        <f>VLOOKUP($A136,environment93!$A$2:$AS$333,AE$2)</f>
        <v>32</v>
      </c>
      <c r="AF136" s="46" t="str">
        <f>VLOOKUP($A136,environment93!$A$2:$AS$333,AF$2)</f>
        <v>coni.old</v>
      </c>
      <c r="AG136" s="46">
        <f>VLOOKUP($A136,environment93!$A$2:$AS$333,AG$2)</f>
        <v>7</v>
      </c>
      <c r="AH136" s="46">
        <f>VLOOKUP($A136,environment93!$A$2:$AS$333,AH$2)</f>
        <v>94.6</v>
      </c>
      <c r="AI136" s="46">
        <f>VLOOKUP($A136,environment93!$A$2:$AS$333,AI$2)</f>
        <v>15</v>
      </c>
      <c r="AJ136" s="46" t="str">
        <f>VLOOKUP($A136,environment93!$A$2:$AS$333,AJ$2)</f>
        <v>44S</v>
      </c>
      <c r="AK136" s="46">
        <f>VLOOKUP($A136,environment93!$A$2:$AS$333,AK$2)</f>
        <v>15</v>
      </c>
      <c r="AL136" s="46" t="str">
        <f>VLOOKUP($A136,environment93!$A$2:$AS$333,AL$2)</f>
        <v>S</v>
      </c>
      <c r="AM136" s="46">
        <f>VLOOKUP($A136,environment93!$A$2:$AS$333,AM$2)</f>
        <v>35.71</v>
      </c>
      <c r="AN136" s="46">
        <f>VLOOKUP($A136,environment93!$A$2:$AS$333,AN$2)</f>
        <v>0</v>
      </c>
      <c r="AO136" s="46">
        <f>VLOOKUP($A136,environment93!$A$2:$AS$333,AO$2)</f>
        <v>0</v>
      </c>
      <c r="AP136" s="46">
        <f>VLOOKUP($A136,environment93!$A$2:$AS$333,AP$2)</f>
        <v>0</v>
      </c>
      <c r="AQ136" s="46">
        <f>VLOOKUP($A136,environment93!$A$2:$AS$333,AQ$2)</f>
        <v>0</v>
      </c>
      <c r="AR136" s="46">
        <f>VLOOKUP($A136,environment93!$A$2:$AS$333,AR$2)</f>
        <v>66.53</v>
      </c>
      <c r="AS136" s="46">
        <f>VLOOKUP($A136,environment93!$A$2:$AS$333,AS$2)</f>
        <v>0</v>
      </c>
      <c r="AT136" s="46">
        <f>VLOOKUP($A136,environment93!$A$2:$AS$333,AT$2)</f>
        <v>33.47</v>
      </c>
      <c r="AU136" s="46">
        <f>VLOOKUP($A136,environment93!$A$2:$AS$333,AU$2)</f>
        <v>0</v>
      </c>
      <c r="AV136" s="46">
        <f>VLOOKUP($A136,environment93!$A$2:$AS$333,AV$2)</f>
        <v>0</v>
      </c>
      <c r="AW136" s="46">
        <f>VLOOKUP($A136,environment93!$A$2:$AS$333,AW$2)</f>
        <v>350</v>
      </c>
      <c r="AX136" s="46">
        <f>VLOOKUP($A136,environment93!$A$2:$AS$333,AX$2)</f>
        <v>0</v>
      </c>
      <c r="AY136" s="46">
        <f>VLOOKUP($A136,environment93!$A$2:$AS$333,AY$2)</f>
        <v>0</v>
      </c>
      <c r="AZ136" s="46">
        <f>VLOOKUP($A136,environment93!$A$2:$AS$333,AZ$2)</f>
        <v>0</v>
      </c>
      <c r="BA136" s="46">
        <f>VLOOKUP($A136,environment93!$A$2:$AS$333,BA$2)</f>
        <v>350</v>
      </c>
      <c r="BB136" s="46">
        <f>VLOOKUP($A136,environment93!$A$2:$AS$333,BB$2)</f>
        <v>22.5</v>
      </c>
      <c r="BC136" s="46">
        <f>VLOOKUP($A136,environment93!$A$2:$AS$333,BC$2)</f>
        <v>0</v>
      </c>
      <c r="BD136" s="46">
        <f>VLOOKUP($A136,environment93!$A$2:$AS$333,BD$2)</f>
        <v>0</v>
      </c>
      <c r="BE136" s="46">
        <f>VLOOKUP($A136,environment93!$A$2:$AS$333,BE$2)</f>
        <v>0</v>
      </c>
      <c r="BF136" s="46">
        <f>VLOOKUP($A136,environment93!$A$2:$AS$333,BF$2)</f>
        <v>22.5</v>
      </c>
      <c r="BG136" s="46">
        <f>VLOOKUP($A136,environment93!$A$2:$AS$333,BG$2)</f>
        <v>0</v>
      </c>
      <c r="BH136" s="46">
        <f>VLOOKUP($A136,environment93!$A$2:$AS$333,BH$2)</f>
        <v>13</v>
      </c>
      <c r="BI136" s="46">
        <f>VLOOKUP($A136,environment93!$A$2:$AS$333,BI$2)</f>
        <v>1.4</v>
      </c>
    </row>
    <row r="137" spans="1:61" x14ac:dyDescent="0.2">
      <c r="A137" s="40" t="s">
        <v>813</v>
      </c>
      <c r="B137" s="40" t="s">
        <v>284</v>
      </c>
      <c r="C137" s="40">
        <v>7</v>
      </c>
      <c r="D137" s="40">
        <v>3</v>
      </c>
      <c r="E137" s="40">
        <v>2</v>
      </c>
      <c r="F137" s="40">
        <v>2</v>
      </c>
      <c r="H137" s="41">
        <f t="shared" si="2"/>
        <v>1</v>
      </c>
      <c r="I137" s="40" t="s">
        <v>813</v>
      </c>
      <c r="J137" s="46">
        <f>VLOOKUP($A137,environment05!$A$2:$M$333,J$2)</f>
        <v>3.7650000000000001</v>
      </c>
      <c r="K137" s="46">
        <f>VLOOKUP($A137,environment05!$A$2:$M$333,K$2)</f>
        <v>10.659311185626791</v>
      </c>
      <c r="L137" s="46">
        <f>VLOOKUP($A137,environment05!$A$2:$M$333,L$2)</f>
        <v>25.445846020008705</v>
      </c>
      <c r="M137" s="46">
        <f>VLOOKUP($A137,environment05!$A$2:$M$333,M$2)</f>
        <v>3.0877980030223955</v>
      </c>
      <c r="N137" s="46">
        <f>VLOOKUP($A137,environment05!$A$2:$M$333,N$2)</f>
        <v>3.6081508272165563</v>
      </c>
      <c r="O137" s="46">
        <f>VLOOKUP($A137,environment05!$A$2:$M$333,O$2)</f>
        <v>2.6820474244421115</v>
      </c>
      <c r="P137" s="46">
        <f>VLOOKUP($A137,environment05!$A$2:$M$333,P$2)</f>
        <v>0.18582927771645674</v>
      </c>
      <c r="Q137" s="46">
        <f>VLOOKUP($A137,environment05!$A$2:$M$333,Q$2)</f>
        <v>0.37995164905918827</v>
      </c>
      <c r="R137" s="46">
        <f>VLOOKUP($A137,environment05!$A$2:$M$333,R$2)</f>
        <v>28.2</v>
      </c>
      <c r="S137" s="46">
        <f>VLOOKUP($A137,environment05!$A$2:$M$333,S$2)</f>
        <v>2</v>
      </c>
      <c r="T137" s="46">
        <f>VLOOKUP($A137,environment05!$A$2:$M$333,T$2)</f>
        <v>2</v>
      </c>
      <c r="U137" s="46">
        <f>VLOOKUP($A137,environment93!$A$2:$AS$333,U$2)</f>
        <v>1</v>
      </c>
      <c r="V137" s="46">
        <f>VLOOKUP($A137,environment93!$A$2:$AS$333,V$2)</f>
        <v>13</v>
      </c>
      <c r="W137" s="46">
        <f>VLOOKUP($A137,environment93!$A$2:$AS$333,W$2)</f>
        <v>9</v>
      </c>
      <c r="X137" s="46">
        <f>VLOOKUP($A137,environment93!$A$2:$AS$333,X$2)</f>
        <v>2</v>
      </c>
      <c r="Y137" s="46">
        <f>VLOOKUP($A137,environment93!$A$2:$AS$333,Y$2)</f>
        <v>2</v>
      </c>
      <c r="Z137" s="46">
        <f>VLOOKUP($A137,environment93!$A$2:$AS$333,Z$2)</f>
        <v>3</v>
      </c>
      <c r="AA137" s="46">
        <f>VLOOKUP($A137,environment93!$A$2:$AS$333,AA$2)</f>
        <v>1</v>
      </c>
      <c r="AB137" s="46">
        <f>VLOOKUP($A137,environment93!$A$2:$AS$333,AB$2)</f>
        <v>5.34</v>
      </c>
      <c r="AC137" s="46">
        <f>VLOOKUP($A137,environment93!$A$2:$AS$333,AC$2)</f>
        <v>1104.0999999999999</v>
      </c>
      <c r="AD137" s="46">
        <f>VLOOKUP($A137,environment93!$A$2:$AS$333,AD$2)</f>
        <v>1.3</v>
      </c>
      <c r="AE137" s="46">
        <f>VLOOKUP($A137,environment93!$A$2:$AS$333,AE$2)</f>
        <v>109</v>
      </c>
      <c r="AF137" s="46" t="str">
        <f>VLOOKUP($A137,environment93!$A$2:$AS$333,AF$2)</f>
        <v>fagu.old</v>
      </c>
      <c r="AG137" s="46">
        <f>VLOOKUP($A137,environment93!$A$2:$AS$333,AG$2)</f>
        <v>0</v>
      </c>
      <c r="AH137" s="46">
        <f>VLOOKUP($A137,environment93!$A$2:$AS$333,AH$2)</f>
        <v>-1</v>
      </c>
      <c r="AI137" s="46">
        <f>VLOOKUP($A137,environment93!$A$2:$AS$333,AI$2)</f>
        <v>20</v>
      </c>
      <c r="AJ137" s="46" t="str">
        <f>VLOOKUP($A137,environment93!$A$2:$AS$333,AJ$2)</f>
        <v>44S</v>
      </c>
      <c r="AK137" s="46">
        <f>VLOOKUP($A137,environment93!$A$2:$AS$333,AK$2)</f>
        <v>15</v>
      </c>
      <c r="AL137" s="46" t="str">
        <f>VLOOKUP($A137,environment93!$A$2:$AS$333,AL$2)</f>
        <v>S</v>
      </c>
      <c r="AM137" s="46">
        <f>VLOOKUP($A137,environment93!$A$2:$AS$333,AM$2)</f>
        <v>0</v>
      </c>
      <c r="AN137" s="46">
        <f>VLOOKUP($A137,environment93!$A$2:$AS$333,AN$2)</f>
        <v>0</v>
      </c>
      <c r="AO137" s="46">
        <f>VLOOKUP($A137,environment93!$A$2:$AS$333,AO$2)</f>
        <v>0</v>
      </c>
      <c r="AP137" s="46">
        <f>VLOOKUP($A137,environment93!$A$2:$AS$333,AP$2)</f>
        <v>0</v>
      </c>
      <c r="AQ137" s="46">
        <f>VLOOKUP($A137,environment93!$A$2:$AS$333,AQ$2)</f>
        <v>0</v>
      </c>
      <c r="AR137" s="46">
        <f>VLOOKUP($A137,environment93!$A$2:$AS$333,AR$2)</f>
        <v>0</v>
      </c>
      <c r="AS137" s="46">
        <f>VLOOKUP($A137,environment93!$A$2:$AS$333,AS$2)</f>
        <v>0</v>
      </c>
      <c r="AT137" s="46">
        <f>VLOOKUP($A137,environment93!$A$2:$AS$333,AT$2)</f>
        <v>100</v>
      </c>
      <c r="AU137" s="46">
        <f>VLOOKUP($A137,environment93!$A$2:$AS$333,AU$2)</f>
        <v>0</v>
      </c>
      <c r="AV137" s="46">
        <f>VLOOKUP($A137,environment93!$A$2:$AS$333,AV$2)</f>
        <v>0</v>
      </c>
      <c r="AW137" s="46">
        <f>VLOOKUP($A137,environment93!$A$2:$AS$333,AW$2)</f>
        <v>0</v>
      </c>
      <c r="AX137" s="46">
        <f>VLOOKUP($A137,environment93!$A$2:$AS$333,AX$2)</f>
        <v>375</v>
      </c>
      <c r="AY137" s="46">
        <f>VLOOKUP($A137,environment93!$A$2:$AS$333,AY$2)</f>
        <v>0</v>
      </c>
      <c r="AZ137" s="46">
        <f>VLOOKUP($A137,environment93!$A$2:$AS$333,AZ$2)</f>
        <v>0</v>
      </c>
      <c r="BA137" s="46">
        <f>VLOOKUP($A137,environment93!$A$2:$AS$333,BA$2)</f>
        <v>375</v>
      </c>
      <c r="BB137" s="46">
        <f>VLOOKUP($A137,environment93!$A$2:$AS$333,BB$2)</f>
        <v>0</v>
      </c>
      <c r="BC137" s="46">
        <f>VLOOKUP($A137,environment93!$A$2:$AS$333,BC$2)</f>
        <v>37.57</v>
      </c>
      <c r="BD137" s="46">
        <f>VLOOKUP($A137,environment93!$A$2:$AS$333,BD$2)</f>
        <v>0</v>
      </c>
      <c r="BE137" s="46">
        <f>VLOOKUP($A137,environment93!$A$2:$AS$333,BE$2)</f>
        <v>0</v>
      </c>
      <c r="BF137" s="46">
        <f>VLOOKUP($A137,environment93!$A$2:$AS$333,BF$2)</f>
        <v>37.57</v>
      </c>
      <c r="BG137" s="46">
        <f>VLOOKUP($A137,environment93!$A$2:$AS$333,BG$2)</f>
        <v>8</v>
      </c>
      <c r="BH137" s="46">
        <f>VLOOKUP($A137,environment93!$A$2:$AS$333,BH$2)</f>
        <v>0</v>
      </c>
      <c r="BI137" s="46">
        <f>VLOOKUP($A137,environment93!$A$2:$AS$333,BI$2)</f>
        <v>1</v>
      </c>
    </row>
    <row r="138" spans="1:61" x14ac:dyDescent="0.2">
      <c r="A138" s="40" t="s">
        <v>814</v>
      </c>
      <c r="B138" s="40" t="s">
        <v>286</v>
      </c>
      <c r="C138" s="40">
        <v>7</v>
      </c>
      <c r="D138" s="40">
        <v>3</v>
      </c>
      <c r="E138" s="40">
        <v>2</v>
      </c>
      <c r="F138" s="40">
        <v>2</v>
      </c>
      <c r="H138" s="41">
        <f t="shared" si="2"/>
        <v>1</v>
      </c>
      <c r="I138" s="40" t="s">
        <v>814</v>
      </c>
      <c r="J138" s="46">
        <f>VLOOKUP($A138,environment05!$A$2:$M$333,J$2)</f>
        <v>4.6900000000000004</v>
      </c>
      <c r="K138" s="46">
        <f>VLOOKUP($A138,environment05!$A$2:$M$333,K$2)</f>
        <v>6.0295762074959356</v>
      </c>
      <c r="L138" s="46">
        <f>VLOOKUP($A138,environment05!$A$2:$M$333,L$2)</f>
        <v>15.876468029578081</v>
      </c>
      <c r="M138" s="46">
        <f>VLOOKUP($A138,environment05!$A$2:$M$333,M$2)</f>
        <v>1.8949116151574019</v>
      </c>
      <c r="N138" s="46">
        <f>VLOOKUP($A138,environment05!$A$2:$M$333,N$2)</f>
        <v>2.4866130342169752</v>
      </c>
      <c r="O138" s="46">
        <f>VLOOKUP($A138,environment05!$A$2:$M$333,O$2)</f>
        <v>1.2728032570262999</v>
      </c>
      <c r="P138" s="46">
        <f>VLOOKUP($A138,environment05!$A$2:$M$333,P$2)</f>
        <v>0.13804958084777841</v>
      </c>
      <c r="Q138" s="46">
        <f>VLOOKUP($A138,environment05!$A$2:$M$333,Q$2)</f>
        <v>0.57705303485754134</v>
      </c>
      <c r="R138" s="46">
        <f>VLOOKUP($A138,environment05!$A$2:$M$333,R$2)</f>
        <v>30.9</v>
      </c>
      <c r="S138" s="46">
        <f>VLOOKUP($A138,environment05!$A$2:$M$333,S$2)</f>
        <v>6</v>
      </c>
      <c r="T138" s="46">
        <f>VLOOKUP($A138,environment05!$A$2:$M$333,T$2)</f>
        <v>1</v>
      </c>
      <c r="U138" s="46">
        <f>VLOOKUP($A138,environment93!$A$2:$AS$333,U$2)</f>
        <v>1</v>
      </c>
      <c r="V138" s="46">
        <f>VLOOKUP($A138,environment93!$A$2:$AS$333,V$2)</f>
        <v>18</v>
      </c>
      <c r="W138" s="46">
        <f>VLOOKUP($A138,environment93!$A$2:$AS$333,W$2)</f>
        <v>7</v>
      </c>
      <c r="X138" s="46">
        <f>VLOOKUP($A138,environment93!$A$2:$AS$333,X$2)</f>
        <v>1</v>
      </c>
      <c r="Y138" s="46">
        <f>VLOOKUP($A138,environment93!$A$2:$AS$333,Y$2)</f>
        <v>10</v>
      </c>
      <c r="Z138" s="46">
        <f>VLOOKUP($A138,environment93!$A$2:$AS$333,Z$2)</f>
        <v>8</v>
      </c>
      <c r="AA138" s="46">
        <f>VLOOKUP($A138,environment93!$A$2:$AS$333,AA$2)</f>
        <v>0</v>
      </c>
      <c r="AB138" s="46">
        <f>VLOOKUP($A138,environment93!$A$2:$AS$333,AB$2)</f>
        <v>0.35</v>
      </c>
      <c r="AC138" s="46">
        <f>VLOOKUP($A138,environment93!$A$2:$AS$333,AC$2)</f>
        <v>260.5</v>
      </c>
      <c r="AD138" s="46">
        <f>VLOOKUP($A138,environment93!$A$2:$AS$333,AD$2)</f>
        <v>1.2</v>
      </c>
      <c r="AE138" s="46">
        <f>VLOOKUP($A138,environment93!$A$2:$AS$333,AE$2)</f>
        <v>70</v>
      </c>
      <c r="AF138" s="46" t="str">
        <f>VLOOKUP($A138,environment93!$A$2:$AS$333,AF$2)</f>
        <v>fagu.old</v>
      </c>
      <c r="AG138" s="46">
        <f>VLOOKUP($A138,environment93!$A$2:$AS$333,AG$2)</f>
        <v>11.43</v>
      </c>
      <c r="AH138" s="46">
        <f>VLOOKUP($A138,environment93!$A$2:$AS$333,AH$2)</f>
        <v>233.09</v>
      </c>
      <c r="AI138" s="46">
        <f>VLOOKUP($A138,environment93!$A$2:$AS$333,AI$2)</f>
        <v>25</v>
      </c>
      <c r="AJ138" s="46" t="str">
        <f>VLOOKUP($A138,environment93!$A$2:$AS$333,AJ$2)</f>
        <v>44</v>
      </c>
      <c r="AK138" s="46">
        <f>VLOOKUP($A138,environment93!$A$2:$AS$333,AK$2)</f>
        <v>15</v>
      </c>
      <c r="AL138" s="46">
        <f>VLOOKUP($A138,environment93!$A$2:$AS$333,AL$2)</f>
        <v>0</v>
      </c>
      <c r="AM138" s="46">
        <f>VLOOKUP($A138,environment93!$A$2:$AS$333,AM$2)</f>
        <v>14.29</v>
      </c>
      <c r="AN138" s="46">
        <f>VLOOKUP($A138,environment93!$A$2:$AS$333,AN$2)</f>
        <v>0</v>
      </c>
      <c r="AO138" s="46">
        <f>VLOOKUP($A138,environment93!$A$2:$AS$333,AO$2)</f>
        <v>13.22</v>
      </c>
      <c r="AP138" s="46">
        <f>VLOOKUP($A138,environment93!$A$2:$AS$333,AP$2)</f>
        <v>0</v>
      </c>
      <c r="AQ138" s="46">
        <f>VLOOKUP($A138,environment93!$A$2:$AS$333,AQ$2)</f>
        <v>0</v>
      </c>
      <c r="AR138" s="46">
        <f>VLOOKUP($A138,environment93!$A$2:$AS$333,AR$2)</f>
        <v>0</v>
      </c>
      <c r="AS138" s="46">
        <f>VLOOKUP($A138,environment93!$A$2:$AS$333,AS$2)</f>
        <v>0</v>
      </c>
      <c r="AT138" s="46">
        <f>VLOOKUP($A138,environment93!$A$2:$AS$333,AT$2)</f>
        <v>86.79</v>
      </c>
      <c r="AU138" s="46">
        <f>VLOOKUP($A138,environment93!$A$2:$AS$333,AU$2)</f>
        <v>0</v>
      </c>
      <c r="AV138" s="46">
        <f>VLOOKUP($A138,environment93!$A$2:$AS$333,AV$2)</f>
        <v>0</v>
      </c>
      <c r="AW138" s="46">
        <f>VLOOKUP($A138,environment93!$A$2:$AS$333,AW$2)</f>
        <v>0</v>
      </c>
      <c r="AX138" s="46">
        <f>VLOOKUP($A138,environment93!$A$2:$AS$333,AX$2)</f>
        <v>150</v>
      </c>
      <c r="AY138" s="46">
        <f>VLOOKUP($A138,environment93!$A$2:$AS$333,AY$2)</f>
        <v>0</v>
      </c>
      <c r="AZ138" s="46">
        <f>VLOOKUP($A138,environment93!$A$2:$AS$333,AZ$2)</f>
        <v>0</v>
      </c>
      <c r="BA138" s="46">
        <f>VLOOKUP($A138,environment93!$A$2:$AS$333,BA$2)</f>
        <v>150</v>
      </c>
      <c r="BB138" s="46">
        <f>VLOOKUP($A138,environment93!$A$2:$AS$333,BB$2)</f>
        <v>0</v>
      </c>
      <c r="BC138" s="46">
        <f>VLOOKUP($A138,environment93!$A$2:$AS$333,BC$2)</f>
        <v>10.77</v>
      </c>
      <c r="BD138" s="46">
        <f>VLOOKUP($A138,environment93!$A$2:$AS$333,BD$2)</f>
        <v>0</v>
      </c>
      <c r="BE138" s="46">
        <f>VLOOKUP($A138,environment93!$A$2:$AS$333,BE$2)</f>
        <v>0</v>
      </c>
      <c r="BF138" s="46">
        <f>VLOOKUP($A138,environment93!$A$2:$AS$333,BF$2)</f>
        <v>10.77</v>
      </c>
      <c r="BG138" s="46">
        <f>VLOOKUP($A138,environment93!$A$2:$AS$333,BG$2)</f>
        <v>3</v>
      </c>
      <c r="BH138" s="46">
        <f>VLOOKUP($A138,environment93!$A$2:$AS$333,BH$2)</f>
        <v>0</v>
      </c>
      <c r="BI138" s="46">
        <f>VLOOKUP($A138,environment93!$A$2:$AS$333,BI$2)</f>
        <v>1.1000000000000001</v>
      </c>
    </row>
    <row r="139" spans="1:61" x14ac:dyDescent="0.2">
      <c r="A139" s="40" t="s">
        <v>815</v>
      </c>
      <c r="B139" s="40" t="s">
        <v>288</v>
      </c>
      <c r="C139" s="40">
        <v>7</v>
      </c>
      <c r="D139" s="40">
        <v>3</v>
      </c>
      <c r="E139" s="40">
        <v>2</v>
      </c>
      <c r="F139" s="40">
        <v>2</v>
      </c>
      <c r="H139" s="41">
        <f t="shared" si="2"/>
        <v>1</v>
      </c>
      <c r="I139" s="40" t="s">
        <v>815</v>
      </c>
      <c r="J139" s="46">
        <f>VLOOKUP($A139,environment05!$A$2:$M$333,J$2)</f>
        <v>3.29</v>
      </c>
      <c r="K139" s="46">
        <f>VLOOKUP($A139,environment05!$A$2:$M$333,K$2)</f>
        <v>11.302607797620347</v>
      </c>
      <c r="L139" s="46">
        <f>VLOOKUP($A139,environment05!$A$2:$M$333,L$2)</f>
        <v>22.61852979556329</v>
      </c>
      <c r="M139" s="46">
        <f>VLOOKUP($A139,environment05!$A$2:$M$333,M$2)</f>
        <v>1.6640239670681407</v>
      </c>
      <c r="N139" s="46">
        <f>VLOOKUP($A139,environment05!$A$2:$M$333,N$2)</f>
        <v>4.1800587943833429</v>
      </c>
      <c r="O139" s="46">
        <f>VLOOKUP($A139,environment05!$A$2:$M$333,O$2)</f>
        <v>2.5390098747579195</v>
      </c>
      <c r="P139" s="46">
        <f>VLOOKUP($A139,environment05!$A$2:$M$333,P$2)</f>
        <v>0.21028351030783027</v>
      </c>
      <c r="Q139" s="46">
        <f>VLOOKUP($A139,environment05!$A$2:$M$333,Q$2)</f>
        <v>0.41203893036760303</v>
      </c>
      <c r="R139" s="46">
        <f>VLOOKUP($A139,environment05!$A$2:$M$333,R$2)</f>
        <v>17.899999999999999</v>
      </c>
      <c r="S139" s="46">
        <f>VLOOKUP($A139,environment05!$A$2:$M$333,S$2)</f>
        <v>3</v>
      </c>
      <c r="T139" s="46">
        <f>VLOOKUP($A139,environment05!$A$2:$M$333,T$2)</f>
        <v>3</v>
      </c>
      <c r="U139" s="46">
        <f>VLOOKUP($A139,environment93!$A$2:$AS$333,U$2)</f>
        <v>0</v>
      </c>
      <c r="V139" s="46">
        <f>VLOOKUP($A139,environment93!$A$2:$AS$333,V$2)</f>
        <v>13</v>
      </c>
      <c r="W139" s="46">
        <f>VLOOKUP($A139,environment93!$A$2:$AS$333,W$2)</f>
        <v>6</v>
      </c>
      <c r="X139" s="46">
        <f>VLOOKUP($A139,environment93!$A$2:$AS$333,X$2)</f>
        <v>2</v>
      </c>
      <c r="Y139" s="46">
        <f>VLOOKUP($A139,environment93!$A$2:$AS$333,Y$2)</f>
        <v>5</v>
      </c>
      <c r="Z139" s="46">
        <f>VLOOKUP($A139,environment93!$A$2:$AS$333,Z$2)</f>
        <v>5</v>
      </c>
      <c r="AA139" s="46">
        <f>VLOOKUP($A139,environment93!$A$2:$AS$333,AA$2)</f>
        <v>0</v>
      </c>
      <c r="AB139" s="46">
        <f>VLOOKUP($A139,environment93!$A$2:$AS$333,AB$2)</f>
        <v>5.47</v>
      </c>
      <c r="AC139" s="46">
        <f>VLOOKUP($A139,environment93!$A$2:$AS$333,AC$2)</f>
        <v>1391.2</v>
      </c>
      <c r="AD139" s="46">
        <f>VLOOKUP($A139,environment93!$A$2:$AS$333,AD$2)</f>
        <v>1.7</v>
      </c>
      <c r="AE139" s="46">
        <f>VLOOKUP($A139,environment93!$A$2:$AS$333,AE$2)</f>
        <v>91</v>
      </c>
      <c r="AF139" s="46" t="str">
        <f>VLOOKUP($A139,environment93!$A$2:$AS$333,AF$2)</f>
        <v>fagu.old</v>
      </c>
      <c r="AG139" s="46">
        <f>VLOOKUP($A139,environment93!$A$2:$AS$333,AG$2)</f>
        <v>15.29</v>
      </c>
      <c r="AH139" s="46">
        <f>VLOOKUP($A139,environment93!$A$2:$AS$333,AH$2)</f>
        <v>239.31</v>
      </c>
      <c r="AI139" s="46">
        <f>VLOOKUP($A139,environment93!$A$2:$AS$333,AI$2)</f>
        <v>30</v>
      </c>
      <c r="AJ139" s="46" t="str">
        <f>VLOOKUP($A139,environment93!$A$2:$AS$333,AJ$2)</f>
        <v>44</v>
      </c>
      <c r="AK139" s="46">
        <f>VLOOKUP($A139,environment93!$A$2:$AS$333,AK$2)</f>
        <v>15</v>
      </c>
      <c r="AL139" s="46">
        <f>VLOOKUP($A139,environment93!$A$2:$AS$333,AL$2)</f>
        <v>0</v>
      </c>
      <c r="AM139" s="46">
        <f>VLOOKUP($A139,environment93!$A$2:$AS$333,AM$2)</f>
        <v>0</v>
      </c>
      <c r="AN139" s="46">
        <f>VLOOKUP($A139,environment93!$A$2:$AS$333,AN$2)</f>
        <v>0</v>
      </c>
      <c r="AO139" s="46">
        <f>VLOOKUP($A139,environment93!$A$2:$AS$333,AO$2)</f>
        <v>0</v>
      </c>
      <c r="AP139" s="46">
        <f>VLOOKUP($A139,environment93!$A$2:$AS$333,AP$2)</f>
        <v>0</v>
      </c>
      <c r="AQ139" s="46">
        <f>VLOOKUP($A139,environment93!$A$2:$AS$333,AQ$2)</f>
        <v>0</v>
      </c>
      <c r="AR139" s="46">
        <f>VLOOKUP($A139,environment93!$A$2:$AS$333,AR$2)</f>
        <v>0</v>
      </c>
      <c r="AS139" s="46">
        <f>VLOOKUP($A139,environment93!$A$2:$AS$333,AS$2)</f>
        <v>0</v>
      </c>
      <c r="AT139" s="46">
        <f>VLOOKUP($A139,environment93!$A$2:$AS$333,AT$2)</f>
        <v>100</v>
      </c>
      <c r="AU139" s="46">
        <f>VLOOKUP($A139,environment93!$A$2:$AS$333,AU$2)</f>
        <v>0</v>
      </c>
      <c r="AV139" s="46">
        <f>VLOOKUP($A139,environment93!$A$2:$AS$333,AV$2)</f>
        <v>0</v>
      </c>
      <c r="AW139" s="46">
        <f>VLOOKUP($A139,environment93!$A$2:$AS$333,AW$2)</f>
        <v>0</v>
      </c>
      <c r="AX139" s="46">
        <f>VLOOKUP($A139,environment93!$A$2:$AS$333,AX$2)</f>
        <v>350</v>
      </c>
      <c r="AY139" s="46">
        <f>VLOOKUP($A139,environment93!$A$2:$AS$333,AY$2)</f>
        <v>0</v>
      </c>
      <c r="AZ139" s="46">
        <f>VLOOKUP($A139,environment93!$A$2:$AS$333,AZ$2)</f>
        <v>0</v>
      </c>
      <c r="BA139" s="46">
        <f>VLOOKUP($A139,environment93!$A$2:$AS$333,BA$2)</f>
        <v>350</v>
      </c>
      <c r="BB139" s="46">
        <f>VLOOKUP($A139,environment93!$A$2:$AS$333,BB$2)</f>
        <v>0</v>
      </c>
      <c r="BC139" s="46">
        <f>VLOOKUP($A139,environment93!$A$2:$AS$333,BC$2)</f>
        <v>31.46</v>
      </c>
      <c r="BD139" s="46">
        <f>VLOOKUP($A139,environment93!$A$2:$AS$333,BD$2)</f>
        <v>0</v>
      </c>
      <c r="BE139" s="46">
        <f>VLOOKUP($A139,environment93!$A$2:$AS$333,BE$2)</f>
        <v>0</v>
      </c>
      <c r="BF139" s="46">
        <f>VLOOKUP($A139,environment93!$A$2:$AS$333,BF$2)</f>
        <v>31.46</v>
      </c>
      <c r="BG139" s="46">
        <f>VLOOKUP($A139,environment93!$A$2:$AS$333,BG$2)</f>
        <v>5</v>
      </c>
      <c r="BH139" s="46">
        <f>VLOOKUP($A139,environment93!$A$2:$AS$333,BH$2)</f>
        <v>0</v>
      </c>
      <c r="BI139" s="46">
        <f>VLOOKUP($A139,environment93!$A$2:$AS$333,BI$2)</f>
        <v>1</v>
      </c>
    </row>
    <row r="140" spans="1:61" x14ac:dyDescent="0.2">
      <c r="A140" s="40" t="s">
        <v>816</v>
      </c>
      <c r="B140" s="40" t="s">
        <v>290</v>
      </c>
      <c r="C140" s="40">
        <v>7</v>
      </c>
      <c r="D140" s="40">
        <v>3</v>
      </c>
      <c r="E140" s="40">
        <v>2</v>
      </c>
      <c r="F140" s="40">
        <v>2</v>
      </c>
      <c r="H140" s="41">
        <f t="shared" si="2"/>
        <v>1</v>
      </c>
      <c r="I140" s="40" t="s">
        <v>816</v>
      </c>
      <c r="J140" s="46">
        <f>VLOOKUP($A140,environment05!$A$2:$M$333,J$2)</f>
        <v>2.98</v>
      </c>
      <c r="K140" s="46">
        <f>VLOOKUP($A140,environment05!$A$2:$M$333,K$2)</f>
        <v>9.8409642203195062</v>
      </c>
      <c r="L140" s="46">
        <f>VLOOKUP($A140,environment05!$A$2:$M$333,L$2)</f>
        <v>21.400608960417578</v>
      </c>
      <c r="M140" s="46">
        <f>VLOOKUP($A140,environment05!$A$2:$M$333,M$2)</f>
        <v>1.501007265215526</v>
      </c>
      <c r="N140" s="46">
        <f>VLOOKUP($A140,environment05!$A$2:$M$333,N$2)</f>
        <v>3.7604461065905013</v>
      </c>
      <c r="O140" s="46">
        <f>VLOOKUP($A140,environment05!$A$2:$M$333,O$2)</f>
        <v>2.1342971313959289</v>
      </c>
      <c r="P140" s="46">
        <f>VLOOKUP($A140,environment05!$A$2:$M$333,P$2)</f>
        <v>0.17086240067651168</v>
      </c>
      <c r="Q140" s="46">
        <f>VLOOKUP($A140,environment05!$A$2:$M$333,Q$2)</f>
        <v>0.49938016194172824</v>
      </c>
      <c r="R140" s="46">
        <f>VLOOKUP($A140,environment05!$A$2:$M$333,R$2)</f>
        <v>31.85</v>
      </c>
      <c r="S140" s="46">
        <f>VLOOKUP($A140,environment05!$A$2:$M$333,S$2)</f>
        <v>4</v>
      </c>
      <c r="T140" s="46">
        <f>VLOOKUP($A140,environment05!$A$2:$M$333,T$2)</f>
        <v>2.5</v>
      </c>
      <c r="U140" s="46">
        <f>VLOOKUP($A140,environment93!$A$2:$AS$333,U$2)</f>
        <v>1</v>
      </c>
      <c r="V140" s="46">
        <f>VLOOKUP($A140,environment93!$A$2:$AS$333,V$2)</f>
        <v>15</v>
      </c>
      <c r="W140" s="46">
        <f>VLOOKUP($A140,environment93!$A$2:$AS$333,W$2)</f>
        <v>12</v>
      </c>
      <c r="X140" s="46">
        <f>VLOOKUP($A140,environment93!$A$2:$AS$333,X$2)</f>
        <v>1</v>
      </c>
      <c r="Y140" s="46">
        <f>VLOOKUP($A140,environment93!$A$2:$AS$333,Y$2)</f>
        <v>2</v>
      </c>
      <c r="Z140" s="46">
        <f>VLOOKUP($A140,environment93!$A$2:$AS$333,Z$2)</f>
        <v>6</v>
      </c>
      <c r="AA140" s="46">
        <f>VLOOKUP($A140,environment93!$A$2:$AS$333,AA$2)</f>
        <v>0</v>
      </c>
      <c r="AB140" s="46">
        <f>VLOOKUP($A140,environment93!$A$2:$AS$333,AB$2)</f>
        <v>1.97</v>
      </c>
      <c r="AC140" s="46">
        <f>VLOOKUP($A140,environment93!$A$2:$AS$333,AC$2)</f>
        <v>929.5</v>
      </c>
      <c r="AD140" s="46">
        <f>VLOOKUP($A140,environment93!$A$2:$AS$333,AD$2)</f>
        <v>1.9</v>
      </c>
      <c r="AE140" s="46">
        <f>VLOOKUP($A140,environment93!$A$2:$AS$333,AE$2)</f>
        <v>111</v>
      </c>
      <c r="AF140" s="46" t="str">
        <f>VLOOKUP($A140,environment93!$A$2:$AS$333,AF$2)</f>
        <v>fagu.old</v>
      </c>
      <c r="AG140" s="46">
        <f>VLOOKUP($A140,environment93!$A$2:$AS$333,AG$2)</f>
        <v>19.82</v>
      </c>
      <c r="AH140" s="46">
        <f>VLOOKUP($A140,environment93!$A$2:$AS$333,AH$2)</f>
        <v>321.51</v>
      </c>
      <c r="AI140" s="46">
        <f>VLOOKUP($A140,environment93!$A$2:$AS$333,AI$2)</f>
        <v>30</v>
      </c>
      <c r="AJ140" s="46" t="str">
        <f>VLOOKUP($A140,environment93!$A$2:$AS$333,AJ$2)</f>
        <v>43</v>
      </c>
      <c r="AK140" s="46">
        <f>VLOOKUP($A140,environment93!$A$2:$AS$333,AK$2)</f>
        <v>15</v>
      </c>
      <c r="AL140" s="46">
        <f>VLOOKUP($A140,environment93!$A$2:$AS$333,AL$2)</f>
        <v>0</v>
      </c>
      <c r="AM140" s="46">
        <f>VLOOKUP($A140,environment93!$A$2:$AS$333,AM$2)</f>
        <v>0</v>
      </c>
      <c r="AN140" s="46">
        <f>VLOOKUP($A140,environment93!$A$2:$AS$333,AN$2)</f>
        <v>0</v>
      </c>
      <c r="AO140" s="46">
        <f>VLOOKUP($A140,environment93!$A$2:$AS$333,AO$2)</f>
        <v>0</v>
      </c>
      <c r="AP140" s="46">
        <f>VLOOKUP($A140,environment93!$A$2:$AS$333,AP$2)</f>
        <v>0</v>
      </c>
      <c r="AQ140" s="46">
        <f>VLOOKUP($A140,environment93!$A$2:$AS$333,AQ$2)</f>
        <v>0</v>
      </c>
      <c r="AR140" s="46">
        <f>VLOOKUP($A140,environment93!$A$2:$AS$333,AR$2)</f>
        <v>0</v>
      </c>
      <c r="AS140" s="46">
        <f>VLOOKUP($A140,environment93!$A$2:$AS$333,AS$2)</f>
        <v>0</v>
      </c>
      <c r="AT140" s="46">
        <f>VLOOKUP($A140,environment93!$A$2:$AS$333,AT$2)</f>
        <v>100</v>
      </c>
      <c r="AU140" s="46">
        <f>VLOOKUP($A140,environment93!$A$2:$AS$333,AU$2)</f>
        <v>0</v>
      </c>
      <c r="AV140" s="46">
        <f>VLOOKUP($A140,environment93!$A$2:$AS$333,AV$2)</f>
        <v>0</v>
      </c>
      <c r="AW140" s="46">
        <f>VLOOKUP($A140,environment93!$A$2:$AS$333,AW$2)</f>
        <v>0</v>
      </c>
      <c r="AX140" s="46">
        <f>VLOOKUP($A140,environment93!$A$2:$AS$333,AX$2)</f>
        <v>375</v>
      </c>
      <c r="AY140" s="46">
        <f>VLOOKUP($A140,environment93!$A$2:$AS$333,AY$2)</f>
        <v>0</v>
      </c>
      <c r="AZ140" s="46">
        <f>VLOOKUP($A140,environment93!$A$2:$AS$333,AZ$2)</f>
        <v>0</v>
      </c>
      <c r="BA140" s="46">
        <f>VLOOKUP($A140,environment93!$A$2:$AS$333,BA$2)</f>
        <v>375</v>
      </c>
      <c r="BB140" s="46">
        <f>VLOOKUP($A140,environment93!$A$2:$AS$333,BB$2)</f>
        <v>0</v>
      </c>
      <c r="BC140" s="46">
        <f>VLOOKUP($A140,environment93!$A$2:$AS$333,BC$2)</f>
        <v>19.71</v>
      </c>
      <c r="BD140" s="46">
        <f>VLOOKUP($A140,environment93!$A$2:$AS$333,BD$2)</f>
        <v>0</v>
      </c>
      <c r="BE140" s="46">
        <f>VLOOKUP($A140,environment93!$A$2:$AS$333,BE$2)</f>
        <v>0</v>
      </c>
      <c r="BF140" s="46">
        <f>VLOOKUP($A140,environment93!$A$2:$AS$333,BF$2)</f>
        <v>19.71</v>
      </c>
      <c r="BG140" s="46">
        <f>VLOOKUP($A140,environment93!$A$2:$AS$333,BG$2)</f>
        <v>5</v>
      </c>
      <c r="BH140" s="46">
        <f>VLOOKUP($A140,environment93!$A$2:$AS$333,BH$2)</f>
        <v>0</v>
      </c>
      <c r="BI140" s="46">
        <f>VLOOKUP($A140,environment93!$A$2:$AS$333,BI$2)</f>
        <v>1</v>
      </c>
    </row>
    <row r="141" spans="1:61" x14ac:dyDescent="0.2">
      <c r="A141" s="40" t="s">
        <v>817</v>
      </c>
      <c r="B141" s="40" t="s">
        <v>292</v>
      </c>
      <c r="C141" s="40">
        <v>5</v>
      </c>
      <c r="D141" s="40">
        <v>2</v>
      </c>
      <c r="E141" s="40">
        <v>1</v>
      </c>
      <c r="F141" s="40">
        <v>2</v>
      </c>
      <c r="H141" s="41">
        <f t="shared" si="2"/>
        <v>0</v>
      </c>
      <c r="I141" s="40" t="s">
        <v>817</v>
      </c>
      <c r="J141" s="46">
        <f>VLOOKUP($A141,environment05!$A$2:$M$333,J$2)</f>
        <v>0</v>
      </c>
      <c r="K141" s="46">
        <f>VLOOKUP($A141,environment05!$A$2:$M$333,K$2)</f>
        <v>0</v>
      </c>
      <c r="L141" s="46">
        <f>VLOOKUP($A141,environment05!$A$2:$M$333,L$2)</f>
        <v>0</v>
      </c>
      <c r="M141" s="46">
        <f>VLOOKUP($A141,environment05!$A$2:$M$333,M$2)</f>
        <v>0</v>
      </c>
      <c r="N141" s="46">
        <f>VLOOKUP($A141,environment05!$A$2:$M$333,N$2)</f>
        <v>0</v>
      </c>
      <c r="O141" s="46">
        <f>VLOOKUP($A141,environment05!$A$2:$M$333,O$2)</f>
        <v>0</v>
      </c>
      <c r="P141" s="46">
        <f>VLOOKUP($A141,environment05!$A$2:$M$333,P$2)</f>
        <v>0</v>
      </c>
      <c r="Q141" s="46">
        <f>VLOOKUP($A141,environment05!$A$2:$M$333,Q$2)</f>
        <v>0</v>
      </c>
      <c r="R141" s="46">
        <f>VLOOKUP($A141,environment05!$A$2:$M$333,R$2)</f>
        <v>0</v>
      </c>
      <c r="S141" s="46">
        <f>VLOOKUP($A141,environment05!$A$2:$M$333,S$2)</f>
        <v>0</v>
      </c>
      <c r="T141" s="46">
        <f>VLOOKUP($A141,environment05!$A$2:$M$333,T$2)</f>
        <v>0</v>
      </c>
      <c r="U141" s="46">
        <f>VLOOKUP($A141,environment93!$A$2:$AS$333,U$2)</f>
        <v>2</v>
      </c>
      <c r="V141" s="46">
        <f>VLOOKUP($A141,environment93!$A$2:$AS$333,V$2)</f>
        <v>14</v>
      </c>
      <c r="W141" s="46">
        <f>VLOOKUP($A141,environment93!$A$2:$AS$333,W$2)</f>
        <v>7</v>
      </c>
      <c r="X141" s="46">
        <f>VLOOKUP($A141,environment93!$A$2:$AS$333,X$2)</f>
        <v>4</v>
      </c>
      <c r="Y141" s="46">
        <f>VLOOKUP($A141,environment93!$A$2:$AS$333,Y$2)</f>
        <v>3</v>
      </c>
      <c r="Z141" s="46">
        <f>VLOOKUP($A141,environment93!$A$2:$AS$333,Z$2)</f>
        <v>10</v>
      </c>
      <c r="AA141" s="46">
        <f>VLOOKUP($A141,environment93!$A$2:$AS$333,AA$2)</f>
        <v>1</v>
      </c>
      <c r="AB141" s="46">
        <f>VLOOKUP($A141,environment93!$A$2:$AS$333,AB$2)</f>
        <v>0.48</v>
      </c>
      <c r="AC141" s="46">
        <f>VLOOKUP($A141,environment93!$A$2:$AS$333,AC$2)</f>
        <v>472</v>
      </c>
      <c r="AD141" s="46">
        <f>VLOOKUP($A141,environment93!$A$2:$AS$333,AD$2)</f>
        <v>1.9</v>
      </c>
      <c r="AE141" s="46">
        <f>VLOOKUP($A141,environment93!$A$2:$AS$333,AE$2)</f>
        <v>3</v>
      </c>
      <c r="AF141" s="46" t="str">
        <f>VLOOKUP($A141,environment93!$A$2:$AS$333,AF$2)</f>
        <v>fagu.old</v>
      </c>
      <c r="AG141" s="46">
        <f>VLOOKUP($A141,environment93!$A$2:$AS$333,AG$2)</f>
        <v>9.18</v>
      </c>
      <c r="AH141" s="46">
        <f>VLOOKUP($A141,environment93!$A$2:$AS$333,AH$2)</f>
        <v>30.82</v>
      </c>
      <c r="AI141" s="46">
        <f>VLOOKUP($A141,environment93!$A$2:$AS$333,AI$2)</f>
        <v>22.5</v>
      </c>
      <c r="AJ141" s="46" t="str">
        <f>VLOOKUP($A141,environment93!$A$2:$AS$333,AJ$2)</f>
        <v>33</v>
      </c>
      <c r="AK141" s="46">
        <f>VLOOKUP($A141,environment93!$A$2:$AS$333,AK$2)</f>
        <v>1</v>
      </c>
      <c r="AL141" s="46">
        <f>VLOOKUP($A141,environment93!$A$2:$AS$333,AL$2)</f>
        <v>0</v>
      </c>
      <c r="AM141" s="46">
        <f>VLOOKUP($A141,environment93!$A$2:$AS$333,AM$2)</f>
        <v>50</v>
      </c>
      <c r="AN141" s="46">
        <f>VLOOKUP($A141,environment93!$A$2:$AS$333,AN$2)</f>
        <v>0</v>
      </c>
      <c r="AO141" s="46">
        <f>VLOOKUP($A141,environment93!$A$2:$AS$333,AO$2)</f>
        <v>12.38</v>
      </c>
      <c r="AP141" s="46">
        <f>VLOOKUP($A141,environment93!$A$2:$AS$333,AP$2)</f>
        <v>0</v>
      </c>
      <c r="AQ141" s="46">
        <f>VLOOKUP($A141,environment93!$A$2:$AS$333,AQ$2)</f>
        <v>0</v>
      </c>
      <c r="AR141" s="46">
        <f>VLOOKUP($A141,environment93!$A$2:$AS$333,AR$2)</f>
        <v>26.36</v>
      </c>
      <c r="AS141" s="46">
        <f>VLOOKUP($A141,environment93!$A$2:$AS$333,AS$2)</f>
        <v>0</v>
      </c>
      <c r="AT141" s="46">
        <f>VLOOKUP($A141,environment93!$A$2:$AS$333,AT$2)</f>
        <v>61.26</v>
      </c>
      <c r="AU141" s="46">
        <f>VLOOKUP($A141,environment93!$A$2:$AS$333,AU$2)</f>
        <v>0</v>
      </c>
      <c r="AV141" s="46">
        <f>VLOOKUP($A141,environment93!$A$2:$AS$333,AV$2)</f>
        <v>0</v>
      </c>
      <c r="AW141" s="46">
        <f>VLOOKUP($A141,environment93!$A$2:$AS$333,AW$2)</f>
        <v>0</v>
      </c>
      <c r="AX141" s="46">
        <f>VLOOKUP($A141,environment93!$A$2:$AS$333,AX$2)</f>
        <v>200</v>
      </c>
      <c r="AY141" s="46">
        <f>VLOOKUP($A141,environment93!$A$2:$AS$333,AY$2)</f>
        <v>0</v>
      </c>
      <c r="AZ141" s="46">
        <f>VLOOKUP($A141,environment93!$A$2:$AS$333,AZ$2)</f>
        <v>0</v>
      </c>
      <c r="BA141" s="46">
        <f>VLOOKUP($A141,environment93!$A$2:$AS$333,BA$2)</f>
        <v>200</v>
      </c>
      <c r="BB141" s="46">
        <f>VLOOKUP($A141,environment93!$A$2:$AS$333,BB$2)</f>
        <v>0</v>
      </c>
      <c r="BC141" s="46">
        <f>VLOOKUP($A141,environment93!$A$2:$AS$333,BC$2)</f>
        <v>11.09</v>
      </c>
      <c r="BD141" s="46">
        <f>VLOOKUP($A141,environment93!$A$2:$AS$333,BD$2)</f>
        <v>0</v>
      </c>
      <c r="BE141" s="46">
        <f>VLOOKUP($A141,environment93!$A$2:$AS$333,BE$2)</f>
        <v>0</v>
      </c>
      <c r="BF141" s="46">
        <f>VLOOKUP($A141,environment93!$A$2:$AS$333,BF$2)</f>
        <v>11.09</v>
      </c>
      <c r="BG141" s="46">
        <f>VLOOKUP($A141,environment93!$A$2:$AS$333,BG$2)</f>
        <v>4</v>
      </c>
      <c r="BH141" s="46">
        <f>VLOOKUP($A141,environment93!$A$2:$AS$333,BH$2)</f>
        <v>0</v>
      </c>
      <c r="BI141" s="46">
        <f>VLOOKUP($A141,environment93!$A$2:$AS$333,BI$2)</f>
        <v>1</v>
      </c>
    </row>
    <row r="142" spans="1:61" x14ac:dyDescent="0.2">
      <c r="A142" s="40" t="s">
        <v>818</v>
      </c>
      <c r="B142" s="40" t="s">
        <v>294</v>
      </c>
      <c r="C142" s="40">
        <v>5</v>
      </c>
      <c r="D142" s="40">
        <v>2</v>
      </c>
      <c r="E142" s="40">
        <v>1</v>
      </c>
      <c r="F142" s="40">
        <v>2</v>
      </c>
      <c r="H142" s="41">
        <f t="shared" si="2"/>
        <v>0</v>
      </c>
      <c r="I142" s="40" t="s">
        <v>818</v>
      </c>
      <c r="J142" s="46">
        <f>VLOOKUP($A142,environment05!$A$2:$M$333,J$2)</f>
        <v>0</v>
      </c>
      <c r="K142" s="46">
        <f>VLOOKUP($A142,environment05!$A$2:$M$333,K$2)</f>
        <v>0</v>
      </c>
      <c r="L142" s="46">
        <f>VLOOKUP($A142,environment05!$A$2:$M$333,L$2)</f>
        <v>0</v>
      </c>
      <c r="M142" s="46">
        <f>VLOOKUP($A142,environment05!$A$2:$M$333,M$2)</f>
        <v>0</v>
      </c>
      <c r="N142" s="46">
        <f>VLOOKUP($A142,environment05!$A$2:$M$333,N$2)</f>
        <v>0</v>
      </c>
      <c r="O142" s="46">
        <f>VLOOKUP($A142,environment05!$A$2:$M$333,O$2)</f>
        <v>0</v>
      </c>
      <c r="P142" s="46">
        <f>VLOOKUP($A142,environment05!$A$2:$M$333,P$2)</f>
        <v>0</v>
      </c>
      <c r="Q142" s="46">
        <f>VLOOKUP($A142,environment05!$A$2:$M$333,Q$2)</f>
        <v>0</v>
      </c>
      <c r="R142" s="46">
        <f>VLOOKUP($A142,environment05!$A$2:$M$333,R$2)</f>
        <v>0</v>
      </c>
      <c r="S142" s="46">
        <f>VLOOKUP($A142,environment05!$A$2:$M$333,S$2)</f>
        <v>0</v>
      </c>
      <c r="T142" s="46">
        <f>VLOOKUP($A142,environment05!$A$2:$M$333,T$2)</f>
        <v>0</v>
      </c>
      <c r="U142" s="46">
        <f>VLOOKUP($A142,environment93!$A$2:$AS$333,U$2)</f>
        <v>4</v>
      </c>
      <c r="V142" s="46">
        <f>VLOOKUP($A142,environment93!$A$2:$AS$333,V$2)</f>
        <v>21</v>
      </c>
      <c r="W142" s="46">
        <f>VLOOKUP($A142,environment93!$A$2:$AS$333,W$2)</f>
        <v>11</v>
      </c>
      <c r="X142" s="46">
        <f>VLOOKUP($A142,environment93!$A$2:$AS$333,X$2)</f>
        <v>2</v>
      </c>
      <c r="Y142" s="46">
        <f>VLOOKUP($A142,environment93!$A$2:$AS$333,Y$2)</f>
        <v>8</v>
      </c>
      <c r="Z142" s="46">
        <f>VLOOKUP($A142,environment93!$A$2:$AS$333,Z$2)</f>
        <v>23</v>
      </c>
      <c r="AA142" s="46">
        <f>VLOOKUP($A142,environment93!$A$2:$AS$333,AA$2)</f>
        <v>4</v>
      </c>
      <c r="AB142" s="46">
        <f>VLOOKUP($A142,environment93!$A$2:$AS$333,AB$2)</f>
        <v>0.69</v>
      </c>
      <c r="AC142" s="46">
        <f>VLOOKUP($A142,environment93!$A$2:$AS$333,AC$2)</f>
        <v>336.3</v>
      </c>
      <c r="AD142" s="46">
        <f>VLOOKUP($A142,environment93!$A$2:$AS$333,AD$2)</f>
        <v>1.1000000000000001</v>
      </c>
      <c r="AE142" s="46">
        <f>VLOOKUP($A142,environment93!$A$2:$AS$333,AE$2)</f>
        <v>3</v>
      </c>
      <c r="AF142" s="46" t="str">
        <f>VLOOKUP($A142,environment93!$A$2:$AS$333,AF$2)</f>
        <v>open</v>
      </c>
      <c r="AG142" s="46">
        <f>VLOOKUP($A142,environment93!$A$2:$AS$333,AG$2)</f>
        <v>0</v>
      </c>
      <c r="AH142" s="46">
        <f>VLOOKUP($A142,environment93!$A$2:$AS$333,AH$2)</f>
        <v>-1</v>
      </c>
      <c r="AI142" s="46">
        <f>VLOOKUP($A142,environment93!$A$2:$AS$333,AI$2)</f>
        <v>2.5</v>
      </c>
      <c r="AJ142" s="46" t="str">
        <f>VLOOKUP($A142,environment93!$A$2:$AS$333,AJ$2)</f>
        <v>44S</v>
      </c>
      <c r="AK142" s="46">
        <f>VLOOKUP($A142,environment93!$A$2:$AS$333,AK$2)</f>
        <v>15</v>
      </c>
      <c r="AL142" s="46" t="str">
        <f>VLOOKUP($A142,environment93!$A$2:$AS$333,AL$2)</f>
        <v>S</v>
      </c>
      <c r="AM142" s="46">
        <f>VLOOKUP($A142,environment93!$A$2:$AS$333,AM$2)</f>
        <v>7.14</v>
      </c>
      <c r="AN142" s="46">
        <f>VLOOKUP($A142,environment93!$A$2:$AS$333,AN$2)</f>
        <v>97.59</v>
      </c>
      <c r="AO142" s="46">
        <f>VLOOKUP($A142,environment93!$A$2:$AS$333,AO$2)</f>
        <v>0</v>
      </c>
      <c r="AP142" s="46">
        <f>VLOOKUP($A142,environment93!$A$2:$AS$333,AP$2)</f>
        <v>0</v>
      </c>
      <c r="AQ142" s="46">
        <f>VLOOKUP($A142,environment93!$A$2:$AS$333,AQ$2)</f>
        <v>0</v>
      </c>
      <c r="AR142" s="46">
        <f>VLOOKUP($A142,environment93!$A$2:$AS$333,AR$2)</f>
        <v>0</v>
      </c>
      <c r="AS142" s="46">
        <f>VLOOKUP($A142,environment93!$A$2:$AS$333,AS$2)</f>
        <v>0</v>
      </c>
      <c r="AT142" s="46">
        <f>VLOOKUP($A142,environment93!$A$2:$AS$333,AT$2)</f>
        <v>0</v>
      </c>
      <c r="AU142" s="46">
        <f>VLOOKUP($A142,environment93!$A$2:$AS$333,AU$2)</f>
        <v>0</v>
      </c>
      <c r="AV142" s="46">
        <f>VLOOKUP($A142,environment93!$A$2:$AS$333,AV$2)</f>
        <v>2.41</v>
      </c>
      <c r="AW142" s="46">
        <f>VLOOKUP($A142,environment93!$A$2:$AS$333,AW$2)</f>
        <v>0</v>
      </c>
      <c r="AX142" s="46">
        <f>VLOOKUP($A142,environment93!$A$2:$AS$333,AX$2)</f>
        <v>0</v>
      </c>
      <c r="AY142" s="46">
        <f>VLOOKUP($A142,environment93!$A$2:$AS$333,AY$2)</f>
        <v>0</v>
      </c>
      <c r="AZ142" s="46">
        <f>VLOOKUP($A142,environment93!$A$2:$AS$333,AZ$2)</f>
        <v>0</v>
      </c>
      <c r="BA142" s="46">
        <f>VLOOKUP($A142,environment93!$A$2:$AS$333,BA$2)</f>
        <v>0</v>
      </c>
      <c r="BB142" s="46">
        <f>VLOOKUP($A142,environment93!$A$2:$AS$333,BB$2)</f>
        <v>0</v>
      </c>
      <c r="BC142" s="46">
        <f>VLOOKUP($A142,environment93!$A$2:$AS$333,BC$2)</f>
        <v>0</v>
      </c>
      <c r="BD142" s="46">
        <f>VLOOKUP($A142,environment93!$A$2:$AS$333,BD$2)</f>
        <v>0</v>
      </c>
      <c r="BE142" s="46">
        <f>VLOOKUP($A142,environment93!$A$2:$AS$333,BE$2)</f>
        <v>0</v>
      </c>
      <c r="BF142" s="46">
        <f>VLOOKUP($A142,environment93!$A$2:$AS$333,BF$2)</f>
        <v>0</v>
      </c>
      <c r="BG142" s="46">
        <f>VLOOKUP($A142,environment93!$A$2:$AS$333,BG$2)</f>
        <v>0</v>
      </c>
      <c r="BH142" s="46">
        <f>VLOOKUP($A142,environment93!$A$2:$AS$333,BH$2)</f>
        <v>0</v>
      </c>
      <c r="BI142" s="46">
        <f>VLOOKUP($A142,environment93!$A$2:$AS$333,BI$2)</f>
        <v>1</v>
      </c>
    </row>
    <row r="143" spans="1:61" x14ac:dyDescent="0.2">
      <c r="A143" s="40" t="s">
        <v>819</v>
      </c>
      <c r="B143" s="40" t="s">
        <v>296</v>
      </c>
      <c r="C143" s="40">
        <v>6</v>
      </c>
      <c r="D143" s="40">
        <v>3</v>
      </c>
      <c r="E143" s="40">
        <v>2</v>
      </c>
      <c r="F143" s="40">
        <v>1</v>
      </c>
      <c r="H143" s="41">
        <f t="shared" si="2"/>
        <v>1</v>
      </c>
      <c r="I143" s="40" t="s">
        <v>819</v>
      </c>
      <c r="J143" s="46">
        <f>VLOOKUP($A143,environment05!$A$2:$M$333,J$2)</f>
        <v>3.2</v>
      </c>
      <c r="K143" s="46">
        <f>VLOOKUP($A143,environment05!$A$2:$M$333,K$2)</f>
        <v>11.759426768175327</v>
      </c>
      <c r="L143" s="46">
        <f>VLOOKUP($A143,environment05!$A$2:$M$333,L$2)</f>
        <v>26.098303610265333</v>
      </c>
      <c r="M143" s="46">
        <f>VLOOKUP($A143,environment05!$A$2:$M$333,M$2)</f>
        <v>2.7104299854843568</v>
      </c>
      <c r="N143" s="46">
        <f>VLOOKUP($A143,environment05!$A$2:$M$333,N$2)</f>
        <v>2.1123313522139391</v>
      </c>
      <c r="O143" s="46">
        <f>VLOOKUP($A143,environment05!$A$2:$M$333,O$2)</f>
        <v>1.4605958538247092</v>
      </c>
      <c r="P143" s="46">
        <f>VLOOKUP($A143,environment05!$A$2:$M$333,P$2)</f>
        <v>0.18293384229643003</v>
      </c>
      <c r="Q143" s="46">
        <f>VLOOKUP($A143,environment05!$A$2:$M$333,Q$2)</f>
        <v>0.53194703444243885</v>
      </c>
      <c r="R143" s="46">
        <f>VLOOKUP($A143,environment05!$A$2:$M$333,R$2)</f>
        <v>7.1</v>
      </c>
      <c r="S143" s="46">
        <f>VLOOKUP($A143,environment05!$A$2:$M$333,S$2)</f>
        <v>0</v>
      </c>
      <c r="T143" s="46">
        <f>VLOOKUP($A143,environment05!$A$2:$M$333,T$2)</f>
        <v>3</v>
      </c>
      <c r="U143" s="46">
        <f>VLOOKUP($A143,environment93!$A$2:$AS$333,U$2)</f>
        <v>3</v>
      </c>
      <c r="V143" s="46">
        <f>VLOOKUP($A143,environment93!$A$2:$AS$333,V$2)</f>
        <v>13</v>
      </c>
      <c r="W143" s="46">
        <f>VLOOKUP($A143,environment93!$A$2:$AS$333,W$2)</f>
        <v>8</v>
      </c>
      <c r="X143" s="46">
        <f>VLOOKUP($A143,environment93!$A$2:$AS$333,X$2)</f>
        <v>2</v>
      </c>
      <c r="Y143" s="46">
        <f>VLOOKUP($A143,environment93!$A$2:$AS$333,Y$2)</f>
        <v>3</v>
      </c>
      <c r="Z143" s="46">
        <f>VLOOKUP($A143,environment93!$A$2:$AS$333,Z$2)</f>
        <v>2</v>
      </c>
      <c r="AA143" s="46">
        <f>VLOOKUP($A143,environment93!$A$2:$AS$333,AA$2)</f>
        <v>2</v>
      </c>
      <c r="AB143" s="46">
        <f>VLOOKUP($A143,environment93!$A$2:$AS$333,AB$2)</f>
        <v>1.05</v>
      </c>
      <c r="AC143" s="46">
        <f>VLOOKUP($A143,environment93!$A$2:$AS$333,AC$2)</f>
        <v>647.70000000000005</v>
      </c>
      <c r="AD143" s="46">
        <f>VLOOKUP($A143,environment93!$A$2:$AS$333,AD$2)</f>
        <v>1.8</v>
      </c>
      <c r="AE143" s="46">
        <f>VLOOKUP($A143,environment93!$A$2:$AS$333,AE$2)</f>
        <v>7</v>
      </c>
      <c r="AF143" s="46" t="str">
        <f>VLOOKUP($A143,environment93!$A$2:$AS$333,AF$2)</f>
        <v>open</v>
      </c>
      <c r="AG143" s="46">
        <f>VLOOKUP($A143,environment93!$A$2:$AS$333,AG$2)</f>
        <v>0</v>
      </c>
      <c r="AH143" s="46">
        <f>VLOOKUP($A143,environment93!$A$2:$AS$333,AH$2)</f>
        <v>-1</v>
      </c>
      <c r="AI143" s="46">
        <f>VLOOKUP($A143,environment93!$A$2:$AS$333,AI$2)</f>
        <v>2.5</v>
      </c>
      <c r="AJ143" s="46" t="str">
        <f>VLOOKUP($A143,environment93!$A$2:$AS$333,AJ$2)</f>
        <v>54T</v>
      </c>
      <c r="AK143" s="46">
        <f>VLOOKUP($A143,environment93!$A$2:$AS$333,AK$2)</f>
        <v>-999</v>
      </c>
      <c r="AL143" s="46" t="str">
        <f>VLOOKUP($A143,environment93!$A$2:$AS$333,AL$2)</f>
        <v>T</v>
      </c>
      <c r="AM143" s="46">
        <f>VLOOKUP($A143,environment93!$A$2:$AS$333,AM$2)</f>
        <v>23.93</v>
      </c>
      <c r="AN143" s="46">
        <f>VLOOKUP($A143,environment93!$A$2:$AS$333,AN$2)</f>
        <v>88.6</v>
      </c>
      <c r="AO143" s="46">
        <f>VLOOKUP($A143,environment93!$A$2:$AS$333,AO$2)</f>
        <v>11.4</v>
      </c>
      <c r="AP143" s="46">
        <f>VLOOKUP($A143,environment93!$A$2:$AS$333,AP$2)</f>
        <v>0</v>
      </c>
      <c r="AQ143" s="46">
        <f>VLOOKUP($A143,environment93!$A$2:$AS$333,AQ$2)</f>
        <v>0</v>
      </c>
      <c r="AR143" s="46">
        <f>VLOOKUP($A143,environment93!$A$2:$AS$333,AR$2)</f>
        <v>0</v>
      </c>
      <c r="AS143" s="46">
        <f>VLOOKUP($A143,environment93!$A$2:$AS$333,AS$2)</f>
        <v>0</v>
      </c>
      <c r="AT143" s="46">
        <f>VLOOKUP($A143,environment93!$A$2:$AS$333,AT$2)</f>
        <v>0</v>
      </c>
      <c r="AU143" s="46">
        <f>VLOOKUP($A143,environment93!$A$2:$AS$333,AU$2)</f>
        <v>0</v>
      </c>
      <c r="AV143" s="46">
        <f>VLOOKUP($A143,environment93!$A$2:$AS$333,AV$2)</f>
        <v>0</v>
      </c>
      <c r="AW143" s="46">
        <f>VLOOKUP($A143,environment93!$A$2:$AS$333,AW$2)</f>
        <v>2300</v>
      </c>
      <c r="AX143" s="46">
        <f>VLOOKUP($A143,environment93!$A$2:$AS$333,AX$2)</f>
        <v>0</v>
      </c>
      <c r="AY143" s="46">
        <f>VLOOKUP($A143,environment93!$A$2:$AS$333,AY$2)</f>
        <v>0</v>
      </c>
      <c r="AZ143" s="46">
        <f>VLOOKUP($A143,environment93!$A$2:$AS$333,AZ$2)</f>
        <v>0</v>
      </c>
      <c r="BA143" s="46">
        <f>VLOOKUP($A143,environment93!$A$2:$AS$333,BA$2)</f>
        <v>2300</v>
      </c>
      <c r="BB143" s="46">
        <f>VLOOKUP($A143,environment93!$A$2:$AS$333,BB$2)</f>
        <v>1.85</v>
      </c>
      <c r="BC143" s="46">
        <f>VLOOKUP($A143,environment93!$A$2:$AS$333,BC$2)</f>
        <v>0</v>
      </c>
      <c r="BD143" s="46">
        <f>VLOOKUP($A143,environment93!$A$2:$AS$333,BD$2)</f>
        <v>0</v>
      </c>
      <c r="BE143" s="46">
        <f>VLOOKUP($A143,environment93!$A$2:$AS$333,BE$2)</f>
        <v>0</v>
      </c>
      <c r="BF143" s="46">
        <f>VLOOKUP($A143,environment93!$A$2:$AS$333,BF$2)</f>
        <v>1.85</v>
      </c>
      <c r="BG143" s="46">
        <f>VLOOKUP($A143,environment93!$A$2:$AS$333,BG$2)</f>
        <v>0</v>
      </c>
      <c r="BH143" s="46">
        <f>VLOOKUP($A143,environment93!$A$2:$AS$333,BH$2)</f>
        <v>0</v>
      </c>
      <c r="BI143" s="46">
        <f>VLOOKUP($A143,environment93!$A$2:$AS$333,BI$2)</f>
        <v>1</v>
      </c>
    </row>
    <row r="144" spans="1:61" x14ac:dyDescent="0.2">
      <c r="A144" s="40" t="s">
        <v>820</v>
      </c>
      <c r="B144" s="40" t="s">
        <v>298</v>
      </c>
      <c r="C144" s="40">
        <v>7</v>
      </c>
      <c r="D144" s="40">
        <v>3</v>
      </c>
      <c r="E144" s="40">
        <v>2</v>
      </c>
      <c r="F144" s="40">
        <v>2</v>
      </c>
      <c r="H144" s="41">
        <f t="shared" si="2"/>
        <v>1</v>
      </c>
      <c r="I144" s="40" t="s">
        <v>820</v>
      </c>
      <c r="J144" s="46">
        <f>VLOOKUP($A144,environment05!$A$2:$M$333,J$2)</f>
        <v>3.4649999999999999</v>
      </c>
      <c r="K144" s="46">
        <f>VLOOKUP($A144,environment05!$A$2:$M$333,K$2)</f>
        <v>7.7780660494643818</v>
      </c>
      <c r="L144" s="46">
        <f>VLOOKUP($A144,environment05!$A$2:$M$333,L$2)</f>
        <v>11.526750761200525</v>
      </c>
      <c r="M144" s="46">
        <f>VLOOKUP($A144,environment05!$A$2:$M$333,M$2)</f>
        <v>2.2965730065403078</v>
      </c>
      <c r="N144" s="46">
        <f>VLOOKUP($A144,environment05!$A$2:$M$333,N$2)</f>
        <v>2.4765804772734543</v>
      </c>
      <c r="O144" s="46">
        <f>VLOOKUP($A144,environment05!$A$2:$M$333,O$2)</f>
        <v>1.5507043508781757</v>
      </c>
      <c r="P144" s="46">
        <f>VLOOKUP($A144,environment05!$A$2:$M$333,P$2)</f>
        <v>0.13328305186437284</v>
      </c>
      <c r="Q144" s="46">
        <f>VLOOKUP($A144,environment05!$A$2:$M$333,Q$2)</f>
        <v>0.57775466834466882</v>
      </c>
      <c r="R144" s="46">
        <f>VLOOKUP($A144,environment05!$A$2:$M$333,R$2)</f>
        <v>22.3</v>
      </c>
      <c r="S144" s="46">
        <f>VLOOKUP($A144,environment05!$A$2:$M$333,S$2)</f>
        <v>1</v>
      </c>
      <c r="T144" s="46">
        <f>VLOOKUP($A144,environment05!$A$2:$M$333,T$2)</f>
        <v>4</v>
      </c>
      <c r="U144" s="46">
        <f>VLOOKUP($A144,environment93!$A$2:$AS$333,U$2)</f>
        <v>3</v>
      </c>
      <c r="V144" s="46">
        <f>VLOOKUP($A144,environment93!$A$2:$AS$333,V$2)</f>
        <v>9</v>
      </c>
      <c r="W144" s="46">
        <f>VLOOKUP($A144,environment93!$A$2:$AS$333,W$2)</f>
        <v>5</v>
      </c>
      <c r="X144" s="46">
        <f>VLOOKUP($A144,environment93!$A$2:$AS$333,X$2)</f>
        <v>1</v>
      </c>
      <c r="Y144" s="46">
        <f>VLOOKUP($A144,environment93!$A$2:$AS$333,Y$2)</f>
        <v>3</v>
      </c>
      <c r="Z144" s="46">
        <f>VLOOKUP($A144,environment93!$A$2:$AS$333,Z$2)</f>
        <v>15</v>
      </c>
      <c r="AA144" s="46">
        <f>VLOOKUP($A144,environment93!$A$2:$AS$333,AA$2)</f>
        <v>0</v>
      </c>
      <c r="AB144" s="46">
        <f>VLOOKUP($A144,environment93!$A$2:$AS$333,AB$2)</f>
        <v>1.77</v>
      </c>
      <c r="AC144" s="46">
        <f>VLOOKUP($A144,environment93!$A$2:$AS$333,AC$2)</f>
        <v>612.20000000000005</v>
      </c>
      <c r="AD144" s="46">
        <f>VLOOKUP($A144,environment93!$A$2:$AS$333,AD$2)</f>
        <v>1.3</v>
      </c>
      <c r="AE144" s="46">
        <f>VLOOKUP($A144,environment93!$A$2:$AS$333,AE$2)</f>
        <v>53</v>
      </c>
      <c r="AF144" s="46" t="str">
        <f>VLOOKUP($A144,environment93!$A$2:$AS$333,AF$2)</f>
        <v>fagu.old</v>
      </c>
      <c r="AG144" s="46">
        <f>VLOOKUP($A144,environment93!$A$2:$AS$333,AG$2)</f>
        <v>3.83</v>
      </c>
      <c r="AH144" s="46">
        <f>VLOOKUP($A144,environment93!$A$2:$AS$333,AH$2)</f>
        <v>129.02000000000001</v>
      </c>
      <c r="AI144" s="46">
        <f>VLOOKUP($A144,environment93!$A$2:$AS$333,AI$2)</f>
        <v>7.5</v>
      </c>
      <c r="AJ144" s="46" t="str">
        <f>VLOOKUP($A144,environment93!$A$2:$AS$333,AJ$2)</f>
        <v>43</v>
      </c>
      <c r="AK144" s="46">
        <f>VLOOKUP($A144,environment93!$A$2:$AS$333,AK$2)</f>
        <v>15</v>
      </c>
      <c r="AL144" s="46">
        <f>VLOOKUP($A144,environment93!$A$2:$AS$333,AL$2)</f>
        <v>0</v>
      </c>
      <c r="AM144" s="46">
        <f>VLOOKUP($A144,environment93!$A$2:$AS$333,AM$2)</f>
        <v>38.21</v>
      </c>
      <c r="AN144" s="46">
        <f>VLOOKUP($A144,environment93!$A$2:$AS$333,AN$2)</f>
        <v>0</v>
      </c>
      <c r="AO144" s="46">
        <f>VLOOKUP($A144,environment93!$A$2:$AS$333,AO$2)</f>
        <v>10.67</v>
      </c>
      <c r="AP144" s="46">
        <f>VLOOKUP($A144,environment93!$A$2:$AS$333,AP$2)</f>
        <v>0</v>
      </c>
      <c r="AQ144" s="46">
        <f>VLOOKUP($A144,environment93!$A$2:$AS$333,AQ$2)</f>
        <v>11.93</v>
      </c>
      <c r="AR144" s="46">
        <f>VLOOKUP($A144,environment93!$A$2:$AS$333,AR$2)</f>
        <v>0</v>
      </c>
      <c r="AS144" s="46">
        <f>VLOOKUP($A144,environment93!$A$2:$AS$333,AS$2)</f>
        <v>0</v>
      </c>
      <c r="AT144" s="46">
        <f>VLOOKUP($A144,environment93!$A$2:$AS$333,AT$2)</f>
        <v>77.41</v>
      </c>
      <c r="AU144" s="46">
        <f>VLOOKUP($A144,environment93!$A$2:$AS$333,AU$2)</f>
        <v>0</v>
      </c>
      <c r="AV144" s="46">
        <f>VLOOKUP($A144,environment93!$A$2:$AS$333,AV$2)</f>
        <v>0</v>
      </c>
      <c r="AW144" s="46">
        <f>VLOOKUP($A144,environment93!$A$2:$AS$333,AW$2)</f>
        <v>25</v>
      </c>
      <c r="AX144" s="46">
        <f>VLOOKUP($A144,environment93!$A$2:$AS$333,AX$2)</f>
        <v>675</v>
      </c>
      <c r="AY144" s="46">
        <f>VLOOKUP($A144,environment93!$A$2:$AS$333,AY$2)</f>
        <v>25</v>
      </c>
      <c r="AZ144" s="46">
        <f>VLOOKUP($A144,environment93!$A$2:$AS$333,AZ$2)</f>
        <v>0</v>
      </c>
      <c r="BA144" s="46">
        <f>VLOOKUP($A144,environment93!$A$2:$AS$333,BA$2)</f>
        <v>725</v>
      </c>
      <c r="BB144" s="46">
        <f>VLOOKUP($A144,environment93!$A$2:$AS$333,BB$2)</f>
        <v>0.64</v>
      </c>
      <c r="BC144" s="46">
        <f>VLOOKUP($A144,environment93!$A$2:$AS$333,BC$2)</f>
        <v>26.6</v>
      </c>
      <c r="BD144" s="46">
        <f>VLOOKUP($A144,environment93!$A$2:$AS$333,BD$2)</f>
        <v>0.64</v>
      </c>
      <c r="BE144" s="46">
        <f>VLOOKUP($A144,environment93!$A$2:$AS$333,BE$2)</f>
        <v>0</v>
      </c>
      <c r="BF144" s="46">
        <f>VLOOKUP($A144,environment93!$A$2:$AS$333,BF$2)</f>
        <v>27.87</v>
      </c>
      <c r="BG144" s="46">
        <f>VLOOKUP($A144,environment93!$A$2:$AS$333,BG$2)</f>
        <v>13</v>
      </c>
      <c r="BH144" s="46">
        <f>VLOOKUP($A144,environment93!$A$2:$AS$333,BH$2)</f>
        <v>1</v>
      </c>
      <c r="BI144" s="46">
        <f>VLOOKUP($A144,environment93!$A$2:$AS$333,BI$2)</f>
        <v>1</v>
      </c>
    </row>
    <row r="145" spans="1:61" x14ac:dyDescent="0.2">
      <c r="A145" s="40" t="s">
        <v>821</v>
      </c>
      <c r="B145" s="40" t="s">
        <v>300</v>
      </c>
      <c r="C145" s="40">
        <v>6</v>
      </c>
      <c r="D145" s="40">
        <v>3</v>
      </c>
      <c r="E145" s="40">
        <v>2</v>
      </c>
      <c r="F145" s="40">
        <v>2</v>
      </c>
      <c r="H145" s="41">
        <f t="shared" si="2"/>
        <v>1</v>
      </c>
      <c r="I145" s="40" t="s">
        <v>821</v>
      </c>
      <c r="J145" s="46">
        <f>VLOOKUP($A145,environment05!$A$2:$M$333,J$2)</f>
        <v>4.6900000000000004</v>
      </c>
      <c r="K145" s="46">
        <f>VLOOKUP($A145,environment05!$A$2:$M$333,K$2)</f>
        <v>11.473886841445481</v>
      </c>
      <c r="L145" s="46">
        <f>VLOOKUP($A145,environment05!$A$2:$M$333,L$2)</f>
        <v>0</v>
      </c>
      <c r="M145" s="46">
        <f>VLOOKUP($A145,environment05!$A$2:$M$333,M$2)</f>
        <v>5.3856923282508484</v>
      </c>
      <c r="N145" s="46">
        <f>VLOOKUP($A145,environment05!$A$2:$M$333,N$2)</f>
        <v>2.6100053698048296</v>
      </c>
      <c r="O145" s="46">
        <f>VLOOKUP($A145,environment05!$A$2:$M$333,O$2)</f>
        <v>2.4657759341958694</v>
      </c>
      <c r="P145" s="46">
        <f>VLOOKUP($A145,environment05!$A$2:$M$333,P$2)</f>
        <v>0.2061917805737378</v>
      </c>
      <c r="Q145" s="46">
        <f>VLOOKUP($A145,environment05!$A$2:$M$333,Q$2)</f>
        <v>0.59803572508780678</v>
      </c>
      <c r="R145" s="46">
        <f>VLOOKUP($A145,environment05!$A$2:$M$333,R$2)</f>
        <v>13.7</v>
      </c>
      <c r="S145" s="46">
        <f>VLOOKUP($A145,environment05!$A$2:$M$333,S$2)</f>
        <v>1</v>
      </c>
      <c r="T145" s="46">
        <f>VLOOKUP($A145,environment05!$A$2:$M$333,T$2)</f>
        <v>2.5</v>
      </c>
      <c r="U145" s="46">
        <f>VLOOKUP($A145,environment93!$A$2:$AS$333,U$2)</f>
        <v>2</v>
      </c>
      <c r="V145" s="46">
        <f>VLOOKUP($A145,environment93!$A$2:$AS$333,V$2)</f>
        <v>12</v>
      </c>
      <c r="W145" s="46">
        <f>VLOOKUP($A145,environment93!$A$2:$AS$333,W$2)</f>
        <v>5</v>
      </c>
      <c r="X145" s="46">
        <f>VLOOKUP($A145,environment93!$A$2:$AS$333,X$2)</f>
        <v>1</v>
      </c>
      <c r="Y145" s="46">
        <f>VLOOKUP($A145,environment93!$A$2:$AS$333,Y$2)</f>
        <v>6</v>
      </c>
      <c r="Z145" s="46">
        <f>VLOOKUP($A145,environment93!$A$2:$AS$333,Z$2)</f>
        <v>18</v>
      </c>
      <c r="AA145" s="46">
        <f>VLOOKUP($A145,environment93!$A$2:$AS$333,AA$2)</f>
        <v>1</v>
      </c>
      <c r="AB145" s="46">
        <f>VLOOKUP($A145,environment93!$A$2:$AS$333,AB$2)</f>
        <v>1.77</v>
      </c>
      <c r="AC145" s="46">
        <f>VLOOKUP($A145,environment93!$A$2:$AS$333,AC$2)</f>
        <v>612.20000000000005</v>
      </c>
      <c r="AD145" s="46">
        <f>VLOOKUP($A145,environment93!$A$2:$AS$333,AD$2)</f>
        <v>1.3</v>
      </c>
      <c r="AE145" s="46">
        <f>VLOOKUP($A145,environment93!$A$2:$AS$333,AE$2)</f>
        <v>53</v>
      </c>
      <c r="AF145" s="46" t="str">
        <f>VLOOKUP($A145,environment93!$A$2:$AS$333,AF$2)</f>
        <v>fagu.old</v>
      </c>
      <c r="AG145" s="46">
        <f>VLOOKUP($A145,environment93!$A$2:$AS$333,AG$2)</f>
        <v>4.25</v>
      </c>
      <c r="AH145" s="46">
        <f>VLOOKUP($A145,environment93!$A$2:$AS$333,AH$2)</f>
        <v>165.86</v>
      </c>
      <c r="AI145" s="46">
        <f>VLOOKUP($A145,environment93!$A$2:$AS$333,AI$2)</f>
        <v>7.5</v>
      </c>
      <c r="AJ145" s="46" t="str">
        <f>VLOOKUP($A145,environment93!$A$2:$AS$333,AJ$2)</f>
        <v>43</v>
      </c>
      <c r="AK145" s="46">
        <f>VLOOKUP($A145,environment93!$A$2:$AS$333,AK$2)</f>
        <v>15</v>
      </c>
      <c r="AL145" s="46">
        <f>VLOOKUP($A145,environment93!$A$2:$AS$333,AL$2)</f>
        <v>0</v>
      </c>
      <c r="AM145" s="46">
        <f>VLOOKUP($A145,environment93!$A$2:$AS$333,AM$2)</f>
        <v>31.07</v>
      </c>
      <c r="AN145" s="46">
        <f>VLOOKUP($A145,environment93!$A$2:$AS$333,AN$2)</f>
        <v>0</v>
      </c>
      <c r="AO145" s="46">
        <f>VLOOKUP($A145,environment93!$A$2:$AS$333,AO$2)</f>
        <v>7.74</v>
      </c>
      <c r="AP145" s="46">
        <f>VLOOKUP($A145,environment93!$A$2:$AS$333,AP$2)</f>
        <v>0</v>
      </c>
      <c r="AQ145" s="46">
        <f>VLOOKUP($A145,environment93!$A$2:$AS$333,AQ$2)</f>
        <v>4.71</v>
      </c>
      <c r="AR145" s="46">
        <f>VLOOKUP($A145,environment93!$A$2:$AS$333,AR$2)</f>
        <v>0</v>
      </c>
      <c r="AS145" s="46">
        <f>VLOOKUP($A145,environment93!$A$2:$AS$333,AS$2)</f>
        <v>0</v>
      </c>
      <c r="AT145" s="46">
        <f>VLOOKUP($A145,environment93!$A$2:$AS$333,AT$2)</f>
        <v>87.55</v>
      </c>
      <c r="AU145" s="46">
        <f>VLOOKUP($A145,environment93!$A$2:$AS$333,AU$2)</f>
        <v>0</v>
      </c>
      <c r="AV145" s="46">
        <f>VLOOKUP($A145,environment93!$A$2:$AS$333,AV$2)</f>
        <v>0</v>
      </c>
      <c r="AW145" s="46">
        <f>VLOOKUP($A145,environment93!$A$2:$AS$333,AW$2)</f>
        <v>0</v>
      </c>
      <c r="AX145" s="46">
        <f>VLOOKUP($A145,environment93!$A$2:$AS$333,AX$2)</f>
        <v>1300</v>
      </c>
      <c r="AY145" s="46">
        <f>VLOOKUP($A145,environment93!$A$2:$AS$333,AY$2)</f>
        <v>100</v>
      </c>
      <c r="AZ145" s="46">
        <f>VLOOKUP($A145,environment93!$A$2:$AS$333,AZ$2)</f>
        <v>0</v>
      </c>
      <c r="BA145" s="46">
        <f>VLOOKUP($A145,environment93!$A$2:$AS$333,BA$2)</f>
        <v>1400</v>
      </c>
      <c r="BB145" s="46">
        <f>VLOOKUP($A145,environment93!$A$2:$AS$333,BB$2)</f>
        <v>0</v>
      </c>
      <c r="BC145" s="46">
        <f>VLOOKUP($A145,environment93!$A$2:$AS$333,BC$2)</f>
        <v>18.100000000000001</v>
      </c>
      <c r="BD145" s="46">
        <f>VLOOKUP($A145,environment93!$A$2:$AS$333,BD$2)</f>
        <v>5.98</v>
      </c>
      <c r="BE145" s="46">
        <f>VLOOKUP($A145,environment93!$A$2:$AS$333,BE$2)</f>
        <v>0</v>
      </c>
      <c r="BF145" s="46">
        <f>VLOOKUP($A145,environment93!$A$2:$AS$333,BF$2)</f>
        <v>24.08</v>
      </c>
      <c r="BG145" s="46">
        <f>VLOOKUP($A145,environment93!$A$2:$AS$333,BG$2)</f>
        <v>12</v>
      </c>
      <c r="BH145" s="46">
        <f>VLOOKUP($A145,environment93!$A$2:$AS$333,BH$2)</f>
        <v>0</v>
      </c>
      <c r="BI145" s="46">
        <f>VLOOKUP($A145,environment93!$A$2:$AS$333,BI$2)</f>
        <v>1.5</v>
      </c>
    </row>
    <row r="146" spans="1:61" x14ac:dyDescent="0.2">
      <c r="A146" s="40" t="s">
        <v>822</v>
      </c>
      <c r="B146" s="40" t="s">
        <v>302</v>
      </c>
      <c r="C146" s="40">
        <v>6</v>
      </c>
      <c r="D146" s="40">
        <v>3</v>
      </c>
      <c r="E146" s="40">
        <v>2</v>
      </c>
      <c r="F146" s="40">
        <v>2</v>
      </c>
      <c r="H146" s="41">
        <f t="shared" si="2"/>
        <v>1</v>
      </c>
      <c r="I146" s="40" t="s">
        <v>822</v>
      </c>
      <c r="J146" s="46">
        <f>VLOOKUP($A146,environment05!$A$2:$M$333,J$2)</f>
        <v>3.395</v>
      </c>
      <c r="K146" s="46">
        <f>VLOOKUP($A146,environment05!$A$2:$M$333,K$2)</f>
        <v>8.3253954681016431</v>
      </c>
      <c r="L146" s="46">
        <f>VLOOKUP($A146,environment05!$A$2:$M$333,L$2)</f>
        <v>0</v>
      </c>
      <c r="M146" s="46">
        <f>VLOOKUP($A146,environment05!$A$2:$M$333,M$2)</f>
        <v>2.1508162530322648</v>
      </c>
      <c r="N146" s="46">
        <f>VLOOKUP($A146,environment05!$A$2:$M$333,N$2)</f>
        <v>2.5253221656512648</v>
      </c>
      <c r="O146" s="46">
        <f>VLOOKUP($A146,environment05!$A$2:$M$333,O$2)</f>
        <v>1.7860237845080664</v>
      </c>
      <c r="P146" s="46">
        <f>VLOOKUP($A146,environment05!$A$2:$M$333,P$2)</f>
        <v>0.14395624283509262</v>
      </c>
      <c r="Q146" s="46">
        <f>VLOOKUP($A146,environment05!$A$2:$M$333,Q$2)</f>
        <v>0.38103450666201955</v>
      </c>
      <c r="R146" s="46">
        <f>VLOOKUP($A146,environment05!$A$2:$M$333,R$2)</f>
        <v>10.35</v>
      </c>
      <c r="S146" s="46">
        <f>VLOOKUP($A146,environment05!$A$2:$M$333,S$2)</f>
        <v>3</v>
      </c>
      <c r="T146" s="46">
        <f>VLOOKUP($A146,environment05!$A$2:$M$333,T$2)</f>
        <v>1.5</v>
      </c>
      <c r="U146" s="46">
        <f>VLOOKUP($A146,environment93!$A$2:$AS$333,U$2)</f>
        <v>1</v>
      </c>
      <c r="V146" s="46">
        <f>VLOOKUP($A146,environment93!$A$2:$AS$333,V$2)</f>
        <v>19</v>
      </c>
      <c r="W146" s="46">
        <f>VLOOKUP($A146,environment93!$A$2:$AS$333,W$2)</f>
        <v>8</v>
      </c>
      <c r="X146" s="46">
        <f>VLOOKUP($A146,environment93!$A$2:$AS$333,X$2)</f>
        <v>3</v>
      </c>
      <c r="Y146" s="46">
        <f>VLOOKUP($A146,environment93!$A$2:$AS$333,Y$2)</f>
        <v>8</v>
      </c>
      <c r="Z146" s="46">
        <f>VLOOKUP($A146,environment93!$A$2:$AS$333,Z$2)</f>
        <v>7</v>
      </c>
      <c r="AA146" s="46">
        <f>VLOOKUP($A146,environment93!$A$2:$AS$333,AA$2)</f>
        <v>2</v>
      </c>
      <c r="AB146" s="46">
        <f>VLOOKUP($A146,environment93!$A$2:$AS$333,AB$2)</f>
        <v>5.34</v>
      </c>
      <c r="AC146" s="46">
        <f>VLOOKUP($A146,environment93!$A$2:$AS$333,AC$2)</f>
        <v>1104.0999999999999</v>
      </c>
      <c r="AD146" s="46">
        <f>VLOOKUP($A146,environment93!$A$2:$AS$333,AD$2)</f>
        <v>1.3</v>
      </c>
      <c r="AE146" s="46">
        <f>VLOOKUP($A146,environment93!$A$2:$AS$333,AE$2)</f>
        <v>109</v>
      </c>
      <c r="AF146" s="46" t="str">
        <f>VLOOKUP($A146,environment93!$A$2:$AS$333,AF$2)</f>
        <v>fagu.old</v>
      </c>
      <c r="AG146" s="46">
        <f>VLOOKUP($A146,environment93!$A$2:$AS$333,AG$2)</f>
        <v>6.49</v>
      </c>
      <c r="AH146" s="46">
        <f>VLOOKUP($A146,environment93!$A$2:$AS$333,AH$2)</f>
        <v>138.65</v>
      </c>
      <c r="AI146" s="46">
        <f>VLOOKUP($A146,environment93!$A$2:$AS$333,AI$2)</f>
        <v>10</v>
      </c>
      <c r="AJ146" s="46" t="str">
        <f>VLOOKUP($A146,environment93!$A$2:$AS$333,AJ$2)</f>
        <v>44</v>
      </c>
      <c r="AK146" s="46">
        <f>VLOOKUP($A146,environment93!$A$2:$AS$333,AK$2)</f>
        <v>15</v>
      </c>
      <c r="AL146" s="46">
        <f>VLOOKUP($A146,environment93!$A$2:$AS$333,AL$2)</f>
        <v>0</v>
      </c>
      <c r="AM146" s="46">
        <f>VLOOKUP($A146,environment93!$A$2:$AS$333,AM$2)</f>
        <v>16.79</v>
      </c>
      <c r="AN146" s="46">
        <f>VLOOKUP($A146,environment93!$A$2:$AS$333,AN$2)</f>
        <v>0</v>
      </c>
      <c r="AO146" s="46">
        <f>VLOOKUP($A146,environment93!$A$2:$AS$333,AO$2)</f>
        <v>4.43</v>
      </c>
      <c r="AP146" s="46">
        <f>VLOOKUP($A146,environment93!$A$2:$AS$333,AP$2)</f>
        <v>0</v>
      </c>
      <c r="AQ146" s="46">
        <f>VLOOKUP($A146,environment93!$A$2:$AS$333,AQ$2)</f>
        <v>0</v>
      </c>
      <c r="AR146" s="46">
        <f>VLOOKUP($A146,environment93!$A$2:$AS$333,AR$2)</f>
        <v>0</v>
      </c>
      <c r="AS146" s="46">
        <f>VLOOKUP($A146,environment93!$A$2:$AS$333,AS$2)</f>
        <v>0</v>
      </c>
      <c r="AT146" s="46">
        <f>VLOOKUP($A146,environment93!$A$2:$AS$333,AT$2)</f>
        <v>76.260000000000005</v>
      </c>
      <c r="AU146" s="46">
        <f>VLOOKUP($A146,environment93!$A$2:$AS$333,AU$2)</f>
        <v>0</v>
      </c>
      <c r="AV146" s="46">
        <f>VLOOKUP($A146,environment93!$A$2:$AS$333,AV$2)</f>
        <v>19.32</v>
      </c>
      <c r="AW146" s="46">
        <f>VLOOKUP($A146,environment93!$A$2:$AS$333,AW$2)</f>
        <v>0</v>
      </c>
      <c r="AX146" s="46">
        <f>VLOOKUP($A146,environment93!$A$2:$AS$333,AX$2)</f>
        <v>225</v>
      </c>
      <c r="AY146" s="46">
        <f>VLOOKUP($A146,environment93!$A$2:$AS$333,AY$2)</f>
        <v>0</v>
      </c>
      <c r="AZ146" s="46">
        <f>VLOOKUP($A146,environment93!$A$2:$AS$333,AZ$2)</f>
        <v>0</v>
      </c>
      <c r="BA146" s="46">
        <f>VLOOKUP($A146,environment93!$A$2:$AS$333,BA$2)</f>
        <v>225</v>
      </c>
      <c r="BB146" s="46">
        <f>VLOOKUP($A146,environment93!$A$2:$AS$333,BB$2)</f>
        <v>0</v>
      </c>
      <c r="BC146" s="46">
        <f>VLOOKUP($A146,environment93!$A$2:$AS$333,BC$2)</f>
        <v>29.18</v>
      </c>
      <c r="BD146" s="46">
        <f>VLOOKUP($A146,environment93!$A$2:$AS$333,BD$2)</f>
        <v>0</v>
      </c>
      <c r="BE146" s="46">
        <f>VLOOKUP($A146,environment93!$A$2:$AS$333,BE$2)</f>
        <v>0</v>
      </c>
      <c r="BF146" s="46">
        <f>VLOOKUP($A146,environment93!$A$2:$AS$333,BF$2)</f>
        <v>29.18</v>
      </c>
      <c r="BG146" s="46">
        <f>VLOOKUP($A146,environment93!$A$2:$AS$333,BG$2)</f>
        <v>7</v>
      </c>
      <c r="BH146" s="46">
        <f>VLOOKUP($A146,environment93!$A$2:$AS$333,BH$2)</f>
        <v>0</v>
      </c>
      <c r="BI146" s="46">
        <f>VLOOKUP($A146,environment93!$A$2:$AS$333,BI$2)</f>
        <v>1</v>
      </c>
    </row>
    <row r="147" spans="1:61" x14ac:dyDescent="0.2">
      <c r="A147" s="40" t="s">
        <v>823</v>
      </c>
      <c r="B147" s="40" t="s">
        <v>304</v>
      </c>
      <c r="C147" s="40">
        <v>5</v>
      </c>
      <c r="D147" s="40">
        <v>2</v>
      </c>
      <c r="E147" s="40">
        <v>1</v>
      </c>
      <c r="F147" s="40">
        <v>2</v>
      </c>
      <c r="H147" s="41">
        <f t="shared" si="2"/>
        <v>0</v>
      </c>
      <c r="I147" s="40" t="s">
        <v>823</v>
      </c>
      <c r="J147" s="46">
        <f>VLOOKUP($A147,environment05!$A$2:$M$333,J$2)</f>
        <v>0</v>
      </c>
      <c r="K147" s="46">
        <f>VLOOKUP($A147,environment05!$A$2:$M$333,K$2)</f>
        <v>0</v>
      </c>
      <c r="L147" s="46">
        <f>VLOOKUP($A147,environment05!$A$2:$M$333,L$2)</f>
        <v>0</v>
      </c>
      <c r="M147" s="46">
        <f>VLOOKUP($A147,environment05!$A$2:$M$333,M$2)</f>
        <v>0</v>
      </c>
      <c r="N147" s="46">
        <f>VLOOKUP($A147,environment05!$A$2:$M$333,N$2)</f>
        <v>0</v>
      </c>
      <c r="O147" s="46">
        <f>VLOOKUP($A147,environment05!$A$2:$M$333,O$2)</f>
        <v>0</v>
      </c>
      <c r="P147" s="46">
        <f>VLOOKUP($A147,environment05!$A$2:$M$333,P$2)</f>
        <v>0</v>
      </c>
      <c r="Q147" s="46">
        <f>VLOOKUP($A147,environment05!$A$2:$M$333,Q$2)</f>
        <v>0</v>
      </c>
      <c r="R147" s="46">
        <f>VLOOKUP($A147,environment05!$A$2:$M$333,R$2)</f>
        <v>0</v>
      </c>
      <c r="S147" s="46">
        <f>VLOOKUP($A147,environment05!$A$2:$M$333,S$2)</f>
        <v>0</v>
      </c>
      <c r="T147" s="46">
        <f>VLOOKUP($A147,environment05!$A$2:$M$333,T$2)</f>
        <v>0</v>
      </c>
      <c r="U147" s="46">
        <f>VLOOKUP($A147,environment93!$A$2:$AS$333,U$2)</f>
        <v>0</v>
      </c>
      <c r="V147" s="46">
        <f>VLOOKUP($A147,environment93!$A$2:$AS$333,V$2)</f>
        <v>9</v>
      </c>
      <c r="W147" s="46">
        <f>VLOOKUP($A147,environment93!$A$2:$AS$333,W$2)</f>
        <v>6</v>
      </c>
      <c r="X147" s="46">
        <f>VLOOKUP($A147,environment93!$A$2:$AS$333,X$2)</f>
        <v>1</v>
      </c>
      <c r="Y147" s="46">
        <f>VLOOKUP($A147,environment93!$A$2:$AS$333,Y$2)</f>
        <v>2</v>
      </c>
      <c r="Z147" s="46">
        <f>VLOOKUP($A147,environment93!$A$2:$AS$333,Z$2)</f>
        <v>4</v>
      </c>
      <c r="AA147" s="46">
        <f>VLOOKUP($A147,environment93!$A$2:$AS$333,AA$2)</f>
        <v>0</v>
      </c>
      <c r="AB147" s="46">
        <f>VLOOKUP($A147,environment93!$A$2:$AS$333,AB$2)</f>
        <v>5.34</v>
      </c>
      <c r="AC147" s="46">
        <f>VLOOKUP($A147,environment93!$A$2:$AS$333,AC$2)</f>
        <v>1104.0999999999999</v>
      </c>
      <c r="AD147" s="46">
        <f>VLOOKUP($A147,environment93!$A$2:$AS$333,AD$2)</f>
        <v>1.3</v>
      </c>
      <c r="AE147" s="46">
        <f>VLOOKUP($A147,environment93!$A$2:$AS$333,AE$2)</f>
        <v>109</v>
      </c>
      <c r="AF147" s="46" t="str">
        <f>VLOOKUP($A147,environment93!$A$2:$AS$333,AF$2)</f>
        <v>fagu.old</v>
      </c>
      <c r="AG147" s="46">
        <f>VLOOKUP($A147,environment93!$A$2:$AS$333,AG$2)</f>
        <v>13.77</v>
      </c>
      <c r="AH147" s="46">
        <f>VLOOKUP($A147,environment93!$A$2:$AS$333,AH$2)</f>
        <v>110.54</v>
      </c>
      <c r="AI147" s="46">
        <f>VLOOKUP($A147,environment93!$A$2:$AS$333,AI$2)</f>
        <v>15</v>
      </c>
      <c r="AJ147" s="46" t="str">
        <f>VLOOKUP($A147,environment93!$A$2:$AS$333,AJ$2)</f>
        <v>44S</v>
      </c>
      <c r="AK147" s="46">
        <f>VLOOKUP($A147,environment93!$A$2:$AS$333,AK$2)</f>
        <v>15</v>
      </c>
      <c r="AL147" s="46" t="str">
        <f>VLOOKUP($A147,environment93!$A$2:$AS$333,AL$2)</f>
        <v>S</v>
      </c>
      <c r="AM147" s="46">
        <f>VLOOKUP($A147,environment93!$A$2:$AS$333,AM$2)</f>
        <v>0</v>
      </c>
      <c r="AN147" s="46">
        <f>VLOOKUP($A147,environment93!$A$2:$AS$333,AN$2)</f>
        <v>0</v>
      </c>
      <c r="AO147" s="46">
        <f>VLOOKUP($A147,environment93!$A$2:$AS$333,AO$2)</f>
        <v>0</v>
      </c>
      <c r="AP147" s="46">
        <f>VLOOKUP($A147,environment93!$A$2:$AS$333,AP$2)</f>
        <v>0</v>
      </c>
      <c r="AQ147" s="46">
        <f>VLOOKUP($A147,environment93!$A$2:$AS$333,AQ$2)</f>
        <v>0</v>
      </c>
      <c r="AR147" s="46">
        <f>VLOOKUP($A147,environment93!$A$2:$AS$333,AR$2)</f>
        <v>0</v>
      </c>
      <c r="AS147" s="46">
        <f>VLOOKUP($A147,environment93!$A$2:$AS$333,AS$2)</f>
        <v>0</v>
      </c>
      <c r="AT147" s="46">
        <f>VLOOKUP($A147,environment93!$A$2:$AS$333,AT$2)</f>
        <v>100</v>
      </c>
      <c r="AU147" s="46">
        <f>VLOOKUP($A147,environment93!$A$2:$AS$333,AU$2)</f>
        <v>0</v>
      </c>
      <c r="AV147" s="46">
        <f>VLOOKUP($A147,environment93!$A$2:$AS$333,AV$2)</f>
        <v>0</v>
      </c>
      <c r="AW147" s="46">
        <f>VLOOKUP($A147,environment93!$A$2:$AS$333,AW$2)</f>
        <v>0</v>
      </c>
      <c r="AX147" s="46">
        <f>VLOOKUP($A147,environment93!$A$2:$AS$333,AX$2)</f>
        <v>175</v>
      </c>
      <c r="AY147" s="46">
        <f>VLOOKUP($A147,environment93!$A$2:$AS$333,AY$2)</f>
        <v>0</v>
      </c>
      <c r="AZ147" s="46">
        <f>VLOOKUP($A147,environment93!$A$2:$AS$333,AZ$2)</f>
        <v>0</v>
      </c>
      <c r="BA147" s="46">
        <f>VLOOKUP($A147,environment93!$A$2:$AS$333,BA$2)</f>
        <v>175</v>
      </c>
      <c r="BB147" s="46">
        <f>VLOOKUP($A147,environment93!$A$2:$AS$333,BB$2)</f>
        <v>0</v>
      </c>
      <c r="BC147" s="46">
        <f>VLOOKUP($A147,environment93!$A$2:$AS$333,BC$2)</f>
        <v>68.05</v>
      </c>
      <c r="BD147" s="46">
        <f>VLOOKUP($A147,environment93!$A$2:$AS$333,BD$2)</f>
        <v>0</v>
      </c>
      <c r="BE147" s="46">
        <f>VLOOKUP($A147,environment93!$A$2:$AS$333,BE$2)</f>
        <v>0</v>
      </c>
      <c r="BF147" s="46">
        <f>VLOOKUP($A147,environment93!$A$2:$AS$333,BF$2)</f>
        <v>68.05</v>
      </c>
      <c r="BG147" s="46">
        <f>VLOOKUP($A147,environment93!$A$2:$AS$333,BG$2)</f>
        <v>6</v>
      </c>
      <c r="BH147" s="46">
        <f>VLOOKUP($A147,environment93!$A$2:$AS$333,BH$2)</f>
        <v>0</v>
      </c>
      <c r="BI147" s="46">
        <f>VLOOKUP($A147,environment93!$A$2:$AS$333,BI$2)</f>
        <v>1</v>
      </c>
    </row>
    <row r="148" spans="1:61" x14ac:dyDescent="0.2">
      <c r="A148" s="40" t="s">
        <v>824</v>
      </c>
      <c r="B148" s="40" t="s">
        <v>306</v>
      </c>
      <c r="C148" s="40">
        <v>7</v>
      </c>
      <c r="D148" s="40">
        <v>3</v>
      </c>
      <c r="E148" s="40">
        <v>2</v>
      </c>
      <c r="F148" s="40">
        <v>2</v>
      </c>
      <c r="H148" s="41">
        <f t="shared" si="2"/>
        <v>1</v>
      </c>
      <c r="I148" s="40" t="s">
        <v>824</v>
      </c>
      <c r="J148" s="46">
        <f>VLOOKUP($A148,environment05!$A$2:$M$333,J$2)</f>
        <v>3.21</v>
      </c>
      <c r="K148" s="46">
        <f>VLOOKUP($A148,environment05!$A$2:$M$333,K$2)</f>
        <v>8.8717173758293431</v>
      </c>
      <c r="L148" s="46">
        <f>VLOOKUP($A148,environment05!$A$2:$M$333,L$2)</f>
        <v>17.529360591561552</v>
      </c>
      <c r="M148" s="46">
        <f>VLOOKUP($A148,environment05!$A$2:$M$333,M$2)</f>
        <v>1.8462153159572974</v>
      </c>
      <c r="N148" s="46">
        <f>VLOOKUP($A148,environment05!$A$2:$M$333,N$2)</f>
        <v>2.8555860455342819</v>
      </c>
      <c r="O148" s="46">
        <f>VLOOKUP($A148,environment05!$A$2:$M$333,O$2)</f>
        <v>1.4371179311196873</v>
      </c>
      <c r="P148" s="46">
        <f>VLOOKUP($A148,environment05!$A$2:$M$333,P$2)</f>
        <v>0.16119201910384923</v>
      </c>
      <c r="Q148" s="46">
        <f>VLOOKUP($A148,environment05!$A$2:$M$333,Q$2)</f>
        <v>0.42147032948877305</v>
      </c>
      <c r="R148" s="46">
        <f>VLOOKUP($A148,environment05!$A$2:$M$333,R$2)</f>
        <v>15.85</v>
      </c>
      <c r="S148" s="46">
        <f>VLOOKUP($A148,environment05!$A$2:$M$333,S$2)</f>
        <v>8</v>
      </c>
      <c r="T148" s="46">
        <f>VLOOKUP($A148,environment05!$A$2:$M$333,T$2)</f>
        <v>3</v>
      </c>
      <c r="U148" s="46">
        <f>VLOOKUP($A148,environment93!$A$2:$AS$333,U$2)</f>
        <v>0</v>
      </c>
      <c r="V148" s="46">
        <f>VLOOKUP($A148,environment93!$A$2:$AS$333,V$2)</f>
        <v>10</v>
      </c>
      <c r="W148" s="46">
        <f>VLOOKUP($A148,environment93!$A$2:$AS$333,W$2)</f>
        <v>3</v>
      </c>
      <c r="X148" s="46">
        <f>VLOOKUP($A148,environment93!$A$2:$AS$333,X$2)</f>
        <v>2</v>
      </c>
      <c r="Y148" s="46">
        <f>VLOOKUP($A148,environment93!$A$2:$AS$333,Y$2)</f>
        <v>5</v>
      </c>
      <c r="Z148" s="46">
        <f>VLOOKUP($A148,environment93!$A$2:$AS$333,Z$2)</f>
        <v>3</v>
      </c>
      <c r="AA148" s="46">
        <f>VLOOKUP($A148,environment93!$A$2:$AS$333,AA$2)</f>
        <v>1</v>
      </c>
      <c r="AB148" s="46">
        <f>VLOOKUP($A148,environment93!$A$2:$AS$333,AB$2)</f>
        <v>5.34</v>
      </c>
      <c r="AC148" s="46">
        <f>VLOOKUP($A148,environment93!$A$2:$AS$333,AC$2)</f>
        <v>1104.0999999999999</v>
      </c>
      <c r="AD148" s="46">
        <f>VLOOKUP($A148,environment93!$A$2:$AS$333,AD$2)</f>
        <v>1.3</v>
      </c>
      <c r="AE148" s="46">
        <f>VLOOKUP($A148,environment93!$A$2:$AS$333,AE$2)</f>
        <v>109</v>
      </c>
      <c r="AF148" s="46" t="str">
        <f>VLOOKUP($A148,environment93!$A$2:$AS$333,AF$2)</f>
        <v>fagu.old</v>
      </c>
      <c r="AG148" s="46">
        <f>VLOOKUP($A148,environment93!$A$2:$AS$333,AG$2)</f>
        <v>13.74</v>
      </c>
      <c r="AH148" s="46">
        <f>VLOOKUP($A148,environment93!$A$2:$AS$333,AH$2)</f>
        <v>196.46</v>
      </c>
      <c r="AI148" s="46">
        <f>VLOOKUP($A148,environment93!$A$2:$AS$333,AI$2)</f>
        <v>22.5</v>
      </c>
      <c r="AJ148" s="46" t="str">
        <f>VLOOKUP($A148,environment93!$A$2:$AS$333,AJ$2)</f>
        <v>44</v>
      </c>
      <c r="AK148" s="46">
        <f>VLOOKUP($A148,environment93!$A$2:$AS$333,AK$2)</f>
        <v>15</v>
      </c>
      <c r="AL148" s="46">
        <f>VLOOKUP($A148,environment93!$A$2:$AS$333,AL$2)</f>
        <v>0</v>
      </c>
      <c r="AM148" s="46">
        <f>VLOOKUP($A148,environment93!$A$2:$AS$333,AM$2)</f>
        <v>0</v>
      </c>
      <c r="AN148" s="46">
        <f>VLOOKUP($A148,environment93!$A$2:$AS$333,AN$2)</f>
        <v>0</v>
      </c>
      <c r="AO148" s="46">
        <f>VLOOKUP($A148,environment93!$A$2:$AS$333,AO$2)</f>
        <v>0</v>
      </c>
      <c r="AP148" s="46">
        <f>VLOOKUP($A148,environment93!$A$2:$AS$333,AP$2)</f>
        <v>0</v>
      </c>
      <c r="AQ148" s="46">
        <f>VLOOKUP($A148,environment93!$A$2:$AS$333,AQ$2)</f>
        <v>0</v>
      </c>
      <c r="AR148" s="46">
        <f>VLOOKUP($A148,environment93!$A$2:$AS$333,AR$2)</f>
        <v>0</v>
      </c>
      <c r="AS148" s="46">
        <f>VLOOKUP($A148,environment93!$A$2:$AS$333,AS$2)</f>
        <v>0</v>
      </c>
      <c r="AT148" s="46">
        <f>VLOOKUP($A148,environment93!$A$2:$AS$333,AT$2)</f>
        <v>100</v>
      </c>
      <c r="AU148" s="46">
        <f>VLOOKUP($A148,environment93!$A$2:$AS$333,AU$2)</f>
        <v>0</v>
      </c>
      <c r="AV148" s="46">
        <f>VLOOKUP($A148,environment93!$A$2:$AS$333,AV$2)</f>
        <v>0</v>
      </c>
      <c r="AW148" s="46">
        <f>VLOOKUP($A148,environment93!$A$2:$AS$333,AW$2)</f>
        <v>0</v>
      </c>
      <c r="AX148" s="46">
        <f>VLOOKUP($A148,environment93!$A$2:$AS$333,AX$2)</f>
        <v>275</v>
      </c>
      <c r="AY148" s="46">
        <f>VLOOKUP($A148,environment93!$A$2:$AS$333,AY$2)</f>
        <v>0</v>
      </c>
      <c r="AZ148" s="46">
        <f>VLOOKUP($A148,environment93!$A$2:$AS$333,AZ$2)</f>
        <v>0</v>
      </c>
      <c r="BA148" s="46">
        <f>VLOOKUP($A148,environment93!$A$2:$AS$333,BA$2)</f>
        <v>275</v>
      </c>
      <c r="BB148" s="46">
        <f>VLOOKUP($A148,environment93!$A$2:$AS$333,BB$2)</f>
        <v>0</v>
      </c>
      <c r="BC148" s="46">
        <f>VLOOKUP($A148,environment93!$A$2:$AS$333,BC$2)</f>
        <v>35.25</v>
      </c>
      <c r="BD148" s="46">
        <f>VLOOKUP($A148,environment93!$A$2:$AS$333,BD$2)</f>
        <v>0</v>
      </c>
      <c r="BE148" s="46">
        <f>VLOOKUP($A148,environment93!$A$2:$AS$333,BE$2)</f>
        <v>0</v>
      </c>
      <c r="BF148" s="46">
        <f>VLOOKUP($A148,environment93!$A$2:$AS$333,BF$2)</f>
        <v>35.25</v>
      </c>
      <c r="BG148" s="46">
        <f>VLOOKUP($A148,environment93!$A$2:$AS$333,BG$2)</f>
        <v>7</v>
      </c>
      <c r="BH148" s="46">
        <f>VLOOKUP($A148,environment93!$A$2:$AS$333,BH$2)</f>
        <v>0</v>
      </c>
      <c r="BI148" s="46">
        <f>VLOOKUP($A148,environment93!$A$2:$AS$333,BI$2)</f>
        <v>1</v>
      </c>
    </row>
    <row r="149" spans="1:61" x14ac:dyDescent="0.2">
      <c r="A149" s="40" t="s">
        <v>825</v>
      </c>
      <c r="B149" s="40" t="s">
        <v>308</v>
      </c>
      <c r="C149" s="40">
        <v>7</v>
      </c>
      <c r="D149" s="40">
        <v>3</v>
      </c>
      <c r="E149" s="40">
        <v>2</v>
      </c>
      <c r="F149" s="40">
        <v>2</v>
      </c>
      <c r="H149" s="41">
        <f t="shared" si="2"/>
        <v>1</v>
      </c>
      <c r="I149" s="40" t="s">
        <v>825</v>
      </c>
      <c r="J149" s="46">
        <f>VLOOKUP($A149,environment05!$A$2:$M$333,J$2)</f>
        <v>3.26</v>
      </c>
      <c r="K149" s="46">
        <f>VLOOKUP($A149,environment05!$A$2:$M$333,K$2)</f>
        <v>6.3980566883937717</v>
      </c>
      <c r="L149" s="46">
        <f>VLOOKUP($A149,environment05!$A$2:$M$333,L$2)</f>
        <v>11.17877337973032</v>
      </c>
      <c r="M149" s="46">
        <f>VLOOKUP($A149,environment05!$A$2:$M$333,M$2)</f>
        <v>1.6120315419233839</v>
      </c>
      <c r="N149" s="46">
        <f>VLOOKUP($A149,environment05!$A$2:$M$333,N$2)</f>
        <v>5.1731325810784119</v>
      </c>
      <c r="O149" s="46">
        <f>VLOOKUP($A149,environment05!$A$2:$M$333,O$2)</f>
        <v>2.9226147731790704</v>
      </c>
      <c r="P149" s="46">
        <f>VLOOKUP($A149,environment05!$A$2:$M$333,P$2)</f>
        <v>0.1920833886093376</v>
      </c>
      <c r="Q149" s="46">
        <f>VLOOKUP($A149,environment05!$A$2:$M$333,Q$2)</f>
        <v>0.40462286524142066</v>
      </c>
      <c r="R149" s="46">
        <f>VLOOKUP($A149,environment05!$A$2:$M$333,R$2)</f>
        <v>15.2</v>
      </c>
      <c r="S149" s="46">
        <f>VLOOKUP($A149,environment05!$A$2:$M$333,S$2)</f>
        <v>11</v>
      </c>
      <c r="T149" s="46">
        <f>VLOOKUP($A149,environment05!$A$2:$M$333,T$2)</f>
        <v>1</v>
      </c>
      <c r="U149" s="46">
        <f>VLOOKUP($A149,environment93!$A$2:$AS$333,U$2)</f>
        <v>1</v>
      </c>
      <c r="V149" s="46">
        <f>VLOOKUP($A149,environment93!$A$2:$AS$333,V$2)</f>
        <v>17</v>
      </c>
      <c r="W149" s="46">
        <f>VLOOKUP($A149,environment93!$A$2:$AS$333,W$2)</f>
        <v>11</v>
      </c>
      <c r="X149" s="46">
        <f>VLOOKUP($A149,environment93!$A$2:$AS$333,X$2)</f>
        <v>5</v>
      </c>
      <c r="Y149" s="46">
        <f>VLOOKUP($A149,environment93!$A$2:$AS$333,Y$2)</f>
        <v>1</v>
      </c>
      <c r="Z149" s="46">
        <f>VLOOKUP($A149,environment93!$A$2:$AS$333,Z$2)</f>
        <v>2</v>
      </c>
      <c r="AA149" s="46">
        <f>VLOOKUP($A149,environment93!$A$2:$AS$333,AA$2)</f>
        <v>1</v>
      </c>
      <c r="AB149" s="46">
        <f>VLOOKUP($A149,environment93!$A$2:$AS$333,AB$2)</f>
        <v>3.08</v>
      </c>
      <c r="AC149" s="46">
        <f>VLOOKUP($A149,environment93!$A$2:$AS$333,AC$2)</f>
        <v>1189.3</v>
      </c>
      <c r="AD149" s="46">
        <f>VLOOKUP($A149,environment93!$A$2:$AS$333,AD$2)</f>
        <v>1.9</v>
      </c>
      <c r="AE149" s="46">
        <f>VLOOKUP($A149,environment93!$A$2:$AS$333,AE$2)</f>
        <v>115</v>
      </c>
      <c r="AF149" s="46" t="str">
        <f>VLOOKUP($A149,environment93!$A$2:$AS$333,AF$2)</f>
        <v>fagu.old</v>
      </c>
      <c r="AG149" s="46">
        <f>VLOOKUP($A149,environment93!$A$2:$AS$333,AG$2)</f>
        <v>10.65</v>
      </c>
      <c r="AH149" s="46">
        <f>VLOOKUP($A149,environment93!$A$2:$AS$333,AH$2)</f>
        <v>264.36</v>
      </c>
      <c r="AI149" s="46">
        <f>VLOOKUP($A149,environment93!$A$2:$AS$333,AI$2)</f>
        <v>30</v>
      </c>
      <c r="AJ149" s="46" t="str">
        <f>VLOOKUP($A149,environment93!$A$2:$AS$333,AJ$2)</f>
        <v>44</v>
      </c>
      <c r="AK149" s="46">
        <f>VLOOKUP($A149,environment93!$A$2:$AS$333,AK$2)</f>
        <v>15</v>
      </c>
      <c r="AL149" s="46">
        <f>VLOOKUP($A149,environment93!$A$2:$AS$333,AL$2)</f>
        <v>0</v>
      </c>
      <c r="AM149" s="46">
        <f>VLOOKUP($A149,environment93!$A$2:$AS$333,AM$2)</f>
        <v>35.71</v>
      </c>
      <c r="AN149" s="46">
        <f>VLOOKUP($A149,environment93!$A$2:$AS$333,AN$2)</f>
        <v>0</v>
      </c>
      <c r="AO149" s="46">
        <f>VLOOKUP($A149,environment93!$A$2:$AS$333,AO$2)</f>
        <v>0</v>
      </c>
      <c r="AP149" s="46">
        <f>VLOOKUP($A149,environment93!$A$2:$AS$333,AP$2)</f>
        <v>0</v>
      </c>
      <c r="AQ149" s="46">
        <f>VLOOKUP($A149,environment93!$A$2:$AS$333,AQ$2)</f>
        <v>42.96</v>
      </c>
      <c r="AR149" s="46">
        <f>VLOOKUP($A149,environment93!$A$2:$AS$333,AR$2)</f>
        <v>0</v>
      </c>
      <c r="AS149" s="46">
        <f>VLOOKUP($A149,environment93!$A$2:$AS$333,AS$2)</f>
        <v>0</v>
      </c>
      <c r="AT149" s="46">
        <f>VLOOKUP($A149,environment93!$A$2:$AS$333,AT$2)</f>
        <v>57.04</v>
      </c>
      <c r="AU149" s="46">
        <f>VLOOKUP($A149,environment93!$A$2:$AS$333,AU$2)</f>
        <v>0</v>
      </c>
      <c r="AV149" s="46">
        <f>VLOOKUP($A149,environment93!$A$2:$AS$333,AV$2)</f>
        <v>0</v>
      </c>
      <c r="AW149" s="46">
        <f>VLOOKUP($A149,environment93!$A$2:$AS$333,AW$2)</f>
        <v>550</v>
      </c>
      <c r="AX149" s="46">
        <f>VLOOKUP($A149,environment93!$A$2:$AS$333,AX$2)</f>
        <v>125</v>
      </c>
      <c r="AY149" s="46">
        <f>VLOOKUP($A149,environment93!$A$2:$AS$333,AY$2)</f>
        <v>0</v>
      </c>
      <c r="AZ149" s="46">
        <f>VLOOKUP($A149,environment93!$A$2:$AS$333,AZ$2)</f>
        <v>0</v>
      </c>
      <c r="BA149" s="46">
        <f>VLOOKUP($A149,environment93!$A$2:$AS$333,BA$2)</f>
        <v>675</v>
      </c>
      <c r="BB149" s="46">
        <f>VLOOKUP($A149,environment93!$A$2:$AS$333,BB$2)</f>
        <v>7.95</v>
      </c>
      <c r="BC149" s="46">
        <f>VLOOKUP($A149,environment93!$A$2:$AS$333,BC$2)</f>
        <v>19.579999999999998</v>
      </c>
      <c r="BD149" s="46">
        <f>VLOOKUP($A149,environment93!$A$2:$AS$333,BD$2)</f>
        <v>0</v>
      </c>
      <c r="BE149" s="46">
        <f>VLOOKUP($A149,environment93!$A$2:$AS$333,BE$2)</f>
        <v>0</v>
      </c>
      <c r="BF149" s="46">
        <f>VLOOKUP($A149,environment93!$A$2:$AS$333,BF$2)</f>
        <v>27.53</v>
      </c>
      <c r="BG149" s="46">
        <f>VLOOKUP($A149,environment93!$A$2:$AS$333,BG$2)</f>
        <v>3</v>
      </c>
      <c r="BH149" s="46">
        <f>VLOOKUP($A149,environment93!$A$2:$AS$333,BH$2)</f>
        <v>0</v>
      </c>
      <c r="BI149" s="46">
        <f>VLOOKUP($A149,environment93!$A$2:$AS$333,BI$2)</f>
        <v>2</v>
      </c>
    </row>
    <row r="150" spans="1:61" x14ac:dyDescent="0.2">
      <c r="A150" s="40" t="s">
        <v>826</v>
      </c>
      <c r="B150" s="40" t="s">
        <v>309</v>
      </c>
      <c r="C150" s="40">
        <v>5</v>
      </c>
      <c r="D150" s="40">
        <v>2</v>
      </c>
      <c r="E150" s="40">
        <v>1</v>
      </c>
      <c r="F150" s="40">
        <v>2</v>
      </c>
      <c r="H150" s="41">
        <f t="shared" si="2"/>
        <v>0</v>
      </c>
      <c r="I150" s="40" t="s">
        <v>826</v>
      </c>
      <c r="J150" s="46">
        <f>VLOOKUP($A150,environment05!$A$2:$M$333,J$2)</f>
        <v>0</v>
      </c>
      <c r="K150" s="46">
        <f>VLOOKUP($A150,environment05!$A$2:$M$333,K$2)</f>
        <v>0</v>
      </c>
      <c r="L150" s="46">
        <f>VLOOKUP($A150,environment05!$A$2:$M$333,L$2)</f>
        <v>0</v>
      </c>
      <c r="M150" s="46">
        <f>VLOOKUP($A150,environment05!$A$2:$M$333,M$2)</f>
        <v>0</v>
      </c>
      <c r="N150" s="46">
        <f>VLOOKUP($A150,environment05!$A$2:$M$333,N$2)</f>
        <v>0</v>
      </c>
      <c r="O150" s="46">
        <f>VLOOKUP($A150,environment05!$A$2:$M$333,O$2)</f>
        <v>0</v>
      </c>
      <c r="P150" s="46">
        <f>VLOOKUP($A150,environment05!$A$2:$M$333,P$2)</f>
        <v>0</v>
      </c>
      <c r="Q150" s="46">
        <f>VLOOKUP($A150,environment05!$A$2:$M$333,Q$2)</f>
        <v>0</v>
      </c>
      <c r="R150" s="46">
        <f>VLOOKUP($A150,environment05!$A$2:$M$333,R$2)</f>
        <v>0</v>
      </c>
      <c r="S150" s="46">
        <f>VLOOKUP($A150,environment05!$A$2:$M$333,S$2)</f>
        <v>0</v>
      </c>
      <c r="T150" s="46">
        <f>VLOOKUP($A150,environment05!$A$2:$M$333,T$2)</f>
        <v>0</v>
      </c>
      <c r="U150" s="46">
        <f>VLOOKUP($A150,environment93!$A$2:$AS$333,U$2)</f>
        <v>0</v>
      </c>
      <c r="V150" s="46">
        <f>VLOOKUP($A150,environment93!$A$2:$AS$333,V$2)</f>
        <v>15</v>
      </c>
      <c r="W150" s="46">
        <f>VLOOKUP($A150,environment93!$A$2:$AS$333,W$2)</f>
        <v>7</v>
      </c>
      <c r="X150" s="46">
        <f>VLOOKUP($A150,environment93!$A$2:$AS$333,X$2)</f>
        <v>2</v>
      </c>
      <c r="Y150" s="46">
        <f>VLOOKUP($A150,environment93!$A$2:$AS$333,Y$2)</f>
        <v>6</v>
      </c>
      <c r="Z150" s="46">
        <f>VLOOKUP($A150,environment93!$A$2:$AS$333,Z$2)</f>
        <v>9</v>
      </c>
      <c r="AA150" s="46">
        <f>VLOOKUP($A150,environment93!$A$2:$AS$333,AA$2)</f>
        <v>0</v>
      </c>
      <c r="AB150" s="46">
        <f>VLOOKUP($A150,environment93!$A$2:$AS$333,AB$2)</f>
        <v>0.63</v>
      </c>
      <c r="AC150" s="46">
        <f>VLOOKUP($A150,environment93!$A$2:$AS$333,AC$2)</f>
        <v>466.6</v>
      </c>
      <c r="AD150" s="46">
        <f>VLOOKUP($A150,environment93!$A$2:$AS$333,AD$2)</f>
        <v>1.7</v>
      </c>
      <c r="AE150" s="46">
        <f>VLOOKUP($A150,environment93!$A$2:$AS$333,AE$2)</f>
        <v>72</v>
      </c>
      <c r="AF150" s="46" t="str">
        <f>VLOOKUP($A150,environment93!$A$2:$AS$333,AF$2)</f>
        <v>fagu.old</v>
      </c>
      <c r="AG150" s="46">
        <f>VLOOKUP($A150,environment93!$A$2:$AS$333,AG$2)</f>
        <v>20.12</v>
      </c>
      <c r="AH150" s="46">
        <f>VLOOKUP($A150,environment93!$A$2:$AS$333,AH$2)</f>
        <v>98.54</v>
      </c>
      <c r="AI150" s="46">
        <f>VLOOKUP($A150,environment93!$A$2:$AS$333,AI$2)</f>
        <v>30</v>
      </c>
      <c r="AJ150" s="46" t="str">
        <f>VLOOKUP($A150,environment93!$A$2:$AS$333,AJ$2)</f>
        <v>44</v>
      </c>
      <c r="AK150" s="46">
        <f>VLOOKUP($A150,environment93!$A$2:$AS$333,AK$2)</f>
        <v>15</v>
      </c>
      <c r="AL150" s="46">
        <f>VLOOKUP($A150,environment93!$A$2:$AS$333,AL$2)</f>
        <v>0</v>
      </c>
      <c r="AM150" s="46">
        <f>VLOOKUP($A150,environment93!$A$2:$AS$333,AM$2)</f>
        <v>26.07</v>
      </c>
      <c r="AN150" s="46">
        <f>VLOOKUP($A150,environment93!$A$2:$AS$333,AN$2)</f>
        <v>0</v>
      </c>
      <c r="AO150" s="46">
        <f>VLOOKUP($A150,environment93!$A$2:$AS$333,AO$2)</f>
        <v>19.87</v>
      </c>
      <c r="AP150" s="46">
        <f>VLOOKUP($A150,environment93!$A$2:$AS$333,AP$2)</f>
        <v>0</v>
      </c>
      <c r="AQ150" s="46">
        <f>VLOOKUP($A150,environment93!$A$2:$AS$333,AQ$2)</f>
        <v>5.27</v>
      </c>
      <c r="AR150" s="46">
        <f>VLOOKUP($A150,environment93!$A$2:$AS$333,AR$2)</f>
        <v>0</v>
      </c>
      <c r="AS150" s="46">
        <f>VLOOKUP($A150,environment93!$A$2:$AS$333,AS$2)</f>
        <v>0</v>
      </c>
      <c r="AT150" s="46">
        <f>VLOOKUP($A150,environment93!$A$2:$AS$333,AT$2)</f>
        <v>74.86</v>
      </c>
      <c r="AU150" s="46">
        <f>VLOOKUP($A150,environment93!$A$2:$AS$333,AU$2)</f>
        <v>0</v>
      </c>
      <c r="AV150" s="46">
        <f>VLOOKUP($A150,environment93!$A$2:$AS$333,AV$2)</f>
        <v>0</v>
      </c>
      <c r="AW150" s="46">
        <f>VLOOKUP($A150,environment93!$A$2:$AS$333,AW$2)</f>
        <v>0</v>
      </c>
      <c r="AX150" s="46">
        <f>VLOOKUP($A150,environment93!$A$2:$AS$333,AX$2)</f>
        <v>375</v>
      </c>
      <c r="AY150" s="46">
        <f>VLOOKUP($A150,environment93!$A$2:$AS$333,AY$2)</f>
        <v>50</v>
      </c>
      <c r="AZ150" s="46">
        <f>VLOOKUP($A150,environment93!$A$2:$AS$333,AZ$2)</f>
        <v>0</v>
      </c>
      <c r="BA150" s="46">
        <f>VLOOKUP($A150,environment93!$A$2:$AS$333,BA$2)</f>
        <v>425</v>
      </c>
      <c r="BB150" s="46">
        <f>VLOOKUP($A150,environment93!$A$2:$AS$333,BB$2)</f>
        <v>0</v>
      </c>
      <c r="BC150" s="46">
        <f>VLOOKUP($A150,environment93!$A$2:$AS$333,BC$2)</f>
        <v>16.309999999999999</v>
      </c>
      <c r="BD150" s="46">
        <f>VLOOKUP($A150,environment93!$A$2:$AS$333,BD$2)</f>
        <v>1.27</v>
      </c>
      <c r="BE150" s="46">
        <f>VLOOKUP($A150,environment93!$A$2:$AS$333,BE$2)</f>
        <v>0</v>
      </c>
      <c r="BF150" s="46">
        <f>VLOOKUP($A150,environment93!$A$2:$AS$333,BF$2)</f>
        <v>17.59</v>
      </c>
      <c r="BG150" s="46">
        <f>VLOOKUP($A150,environment93!$A$2:$AS$333,BG$2)</f>
        <v>6</v>
      </c>
      <c r="BH150" s="46">
        <f>VLOOKUP($A150,environment93!$A$2:$AS$333,BH$2)</f>
        <v>0</v>
      </c>
      <c r="BI150" s="46">
        <f>VLOOKUP($A150,environment93!$A$2:$AS$333,BI$2)</f>
        <v>1</v>
      </c>
    </row>
    <row r="151" spans="1:61" x14ac:dyDescent="0.2">
      <c r="A151" s="40" t="s">
        <v>827</v>
      </c>
      <c r="B151" s="40" t="s">
        <v>311</v>
      </c>
      <c r="C151" s="40">
        <v>7</v>
      </c>
      <c r="D151" s="40">
        <v>3</v>
      </c>
      <c r="E151" s="40">
        <v>2</v>
      </c>
      <c r="F151" s="40">
        <v>2</v>
      </c>
      <c r="H151" s="41">
        <f t="shared" si="2"/>
        <v>1</v>
      </c>
      <c r="I151" s="40" t="s">
        <v>827</v>
      </c>
      <c r="J151" s="46">
        <f>VLOOKUP($A151,environment05!$A$2:$M$333,J$2)</f>
        <v>4.09</v>
      </c>
      <c r="K151" s="46">
        <f>VLOOKUP($A151,environment05!$A$2:$M$333,K$2)</f>
        <v>6.665784868371623</v>
      </c>
      <c r="L151" s="46">
        <f>VLOOKUP($A151,environment05!$A$2:$M$333,L$2)</f>
        <v>14.049586776859504</v>
      </c>
      <c r="M151" s="46">
        <f>VLOOKUP($A151,environment05!$A$2:$M$333,M$2)</f>
        <v>2.5501473029312751</v>
      </c>
      <c r="N151" s="46">
        <f>VLOOKUP($A151,environment05!$A$2:$M$333,N$2)</f>
        <v>3.7232872318745014</v>
      </c>
      <c r="O151" s="46">
        <f>VLOOKUP($A151,environment05!$A$2:$M$333,O$2)</f>
        <v>2.5039545421135458</v>
      </c>
      <c r="P151" s="46">
        <f>VLOOKUP($A151,environment05!$A$2:$M$333,P$2)</f>
        <v>0.15921496508665337</v>
      </c>
      <c r="Q151" s="46">
        <f>VLOOKUP($A151,environment05!$A$2:$M$333,Q$2)</f>
        <v>0.40836966344920317</v>
      </c>
      <c r="R151" s="46">
        <f>VLOOKUP($A151,environment05!$A$2:$M$333,R$2)</f>
        <v>35.549999999999997</v>
      </c>
      <c r="S151" s="46">
        <f>VLOOKUP($A151,environment05!$A$2:$M$333,S$2)</f>
        <v>3</v>
      </c>
      <c r="T151" s="46">
        <f>VLOOKUP($A151,environment05!$A$2:$M$333,T$2)</f>
        <v>1</v>
      </c>
      <c r="U151" s="46">
        <f>VLOOKUP($A151,environment93!$A$2:$AS$333,U$2)</f>
        <v>1</v>
      </c>
      <c r="V151" s="46">
        <f>VLOOKUP($A151,environment93!$A$2:$AS$333,V$2)</f>
        <v>12</v>
      </c>
      <c r="W151" s="46">
        <f>VLOOKUP($A151,environment93!$A$2:$AS$333,W$2)</f>
        <v>9</v>
      </c>
      <c r="X151" s="46">
        <f>VLOOKUP($A151,environment93!$A$2:$AS$333,X$2)</f>
        <v>1</v>
      </c>
      <c r="Y151" s="46">
        <f>VLOOKUP($A151,environment93!$A$2:$AS$333,Y$2)</f>
        <v>2</v>
      </c>
      <c r="Z151" s="46">
        <f>VLOOKUP($A151,environment93!$A$2:$AS$333,Z$2)</f>
        <v>7</v>
      </c>
      <c r="AA151" s="46">
        <f>VLOOKUP($A151,environment93!$A$2:$AS$333,AA$2)</f>
        <v>0</v>
      </c>
      <c r="AB151" s="46">
        <f>VLOOKUP($A151,environment93!$A$2:$AS$333,AB$2)</f>
        <v>1.97</v>
      </c>
      <c r="AC151" s="46">
        <f>VLOOKUP($A151,environment93!$A$2:$AS$333,AC$2)</f>
        <v>929.5</v>
      </c>
      <c r="AD151" s="46">
        <f>VLOOKUP($A151,environment93!$A$2:$AS$333,AD$2)</f>
        <v>1.9</v>
      </c>
      <c r="AE151" s="46">
        <f>VLOOKUP($A151,environment93!$A$2:$AS$333,AE$2)</f>
        <v>111</v>
      </c>
      <c r="AF151" s="46" t="str">
        <f>VLOOKUP($A151,environment93!$A$2:$AS$333,AF$2)</f>
        <v>fagu.old</v>
      </c>
      <c r="AG151" s="46">
        <f>VLOOKUP($A151,environment93!$A$2:$AS$333,AG$2)</f>
        <v>26.68</v>
      </c>
      <c r="AH151" s="46">
        <f>VLOOKUP($A151,environment93!$A$2:$AS$333,AH$2)</f>
        <v>38.979999999999997</v>
      </c>
      <c r="AI151" s="46">
        <f>VLOOKUP($A151,environment93!$A$2:$AS$333,AI$2)</f>
        <v>27.5</v>
      </c>
      <c r="AJ151" s="46" t="str">
        <f>VLOOKUP($A151,environment93!$A$2:$AS$333,AJ$2)</f>
        <v>43</v>
      </c>
      <c r="AK151" s="46">
        <f>VLOOKUP($A151,environment93!$A$2:$AS$333,AK$2)</f>
        <v>15</v>
      </c>
      <c r="AL151" s="46">
        <f>VLOOKUP($A151,environment93!$A$2:$AS$333,AL$2)</f>
        <v>0</v>
      </c>
      <c r="AM151" s="46">
        <f>VLOOKUP($A151,environment93!$A$2:$AS$333,AM$2)</f>
        <v>7.14</v>
      </c>
      <c r="AN151" s="46">
        <f>VLOOKUP($A151,environment93!$A$2:$AS$333,AN$2)</f>
        <v>0</v>
      </c>
      <c r="AO151" s="46">
        <f>VLOOKUP($A151,environment93!$A$2:$AS$333,AO$2)</f>
        <v>5.37</v>
      </c>
      <c r="AP151" s="46">
        <f>VLOOKUP($A151,environment93!$A$2:$AS$333,AP$2)</f>
        <v>0</v>
      </c>
      <c r="AQ151" s="46">
        <f>VLOOKUP($A151,environment93!$A$2:$AS$333,AQ$2)</f>
        <v>0</v>
      </c>
      <c r="AR151" s="46">
        <f>VLOOKUP($A151,environment93!$A$2:$AS$333,AR$2)</f>
        <v>0</v>
      </c>
      <c r="AS151" s="46">
        <f>VLOOKUP($A151,environment93!$A$2:$AS$333,AS$2)</f>
        <v>0</v>
      </c>
      <c r="AT151" s="46">
        <f>VLOOKUP($A151,environment93!$A$2:$AS$333,AT$2)</f>
        <v>94.63</v>
      </c>
      <c r="AU151" s="46">
        <f>VLOOKUP($A151,environment93!$A$2:$AS$333,AU$2)</f>
        <v>0</v>
      </c>
      <c r="AV151" s="46">
        <f>VLOOKUP($A151,environment93!$A$2:$AS$333,AV$2)</f>
        <v>0</v>
      </c>
      <c r="AW151" s="46">
        <f>VLOOKUP($A151,environment93!$A$2:$AS$333,AW$2)</f>
        <v>0</v>
      </c>
      <c r="AX151" s="46">
        <f>VLOOKUP($A151,environment93!$A$2:$AS$333,AX$2)</f>
        <v>150</v>
      </c>
      <c r="AY151" s="46">
        <f>VLOOKUP($A151,environment93!$A$2:$AS$333,AY$2)</f>
        <v>0</v>
      </c>
      <c r="AZ151" s="46">
        <f>VLOOKUP($A151,environment93!$A$2:$AS$333,AZ$2)</f>
        <v>0</v>
      </c>
      <c r="BA151" s="46">
        <f>VLOOKUP($A151,environment93!$A$2:$AS$333,BA$2)</f>
        <v>150</v>
      </c>
      <c r="BB151" s="46">
        <f>VLOOKUP($A151,environment93!$A$2:$AS$333,BB$2)</f>
        <v>0</v>
      </c>
      <c r="BC151" s="46">
        <f>VLOOKUP($A151,environment93!$A$2:$AS$333,BC$2)</f>
        <v>24.03</v>
      </c>
      <c r="BD151" s="46">
        <f>VLOOKUP($A151,environment93!$A$2:$AS$333,BD$2)</f>
        <v>0</v>
      </c>
      <c r="BE151" s="46">
        <f>VLOOKUP($A151,environment93!$A$2:$AS$333,BE$2)</f>
        <v>0</v>
      </c>
      <c r="BF151" s="46">
        <f>VLOOKUP($A151,environment93!$A$2:$AS$333,BF$2)</f>
        <v>24.03</v>
      </c>
      <c r="BG151" s="46">
        <f>VLOOKUP($A151,environment93!$A$2:$AS$333,BG$2)</f>
        <v>4</v>
      </c>
      <c r="BH151" s="46">
        <f>VLOOKUP($A151,environment93!$A$2:$AS$333,BH$2)</f>
        <v>0</v>
      </c>
      <c r="BI151" s="46">
        <f>VLOOKUP($A151,environment93!$A$2:$AS$333,BI$2)</f>
        <v>1</v>
      </c>
    </row>
    <row r="152" spans="1:61" x14ac:dyDescent="0.2">
      <c r="A152" s="40" t="s">
        <v>828</v>
      </c>
      <c r="B152" s="40" t="s">
        <v>313</v>
      </c>
      <c r="C152" s="40">
        <v>5</v>
      </c>
      <c r="D152" s="40">
        <v>2</v>
      </c>
      <c r="E152" s="40">
        <v>1</v>
      </c>
      <c r="F152" s="40">
        <v>2</v>
      </c>
      <c r="H152" s="41">
        <f t="shared" si="2"/>
        <v>0</v>
      </c>
      <c r="I152" s="40" t="s">
        <v>828</v>
      </c>
      <c r="J152" s="46">
        <f>VLOOKUP($A152,environment05!$A$2:$M$333,J$2)</f>
        <v>0</v>
      </c>
      <c r="K152" s="46">
        <f>VLOOKUP($A152,environment05!$A$2:$M$333,K$2)</f>
        <v>0</v>
      </c>
      <c r="L152" s="46">
        <f>VLOOKUP($A152,environment05!$A$2:$M$333,L$2)</f>
        <v>0</v>
      </c>
      <c r="M152" s="46">
        <f>VLOOKUP($A152,environment05!$A$2:$M$333,M$2)</f>
        <v>0</v>
      </c>
      <c r="N152" s="46">
        <f>VLOOKUP($A152,environment05!$A$2:$M$333,N$2)</f>
        <v>0</v>
      </c>
      <c r="O152" s="46">
        <f>VLOOKUP($A152,environment05!$A$2:$M$333,O$2)</f>
        <v>0</v>
      </c>
      <c r="P152" s="46">
        <f>VLOOKUP($A152,environment05!$A$2:$M$333,P$2)</f>
        <v>0</v>
      </c>
      <c r="Q152" s="46">
        <f>VLOOKUP($A152,environment05!$A$2:$M$333,Q$2)</f>
        <v>0</v>
      </c>
      <c r="R152" s="46">
        <f>VLOOKUP($A152,environment05!$A$2:$M$333,R$2)</f>
        <v>0</v>
      </c>
      <c r="S152" s="46">
        <f>VLOOKUP($A152,environment05!$A$2:$M$333,S$2)</f>
        <v>0</v>
      </c>
      <c r="T152" s="46">
        <f>VLOOKUP($A152,environment05!$A$2:$M$333,T$2)</f>
        <v>0</v>
      </c>
      <c r="U152" s="46">
        <f>VLOOKUP($A152,environment93!$A$2:$AS$333,U$2)</f>
        <v>0</v>
      </c>
      <c r="V152" s="46">
        <f>VLOOKUP($A152,environment93!$A$2:$AS$333,V$2)</f>
        <v>22</v>
      </c>
      <c r="W152" s="46">
        <f>VLOOKUP($A152,environment93!$A$2:$AS$333,W$2)</f>
        <v>13</v>
      </c>
      <c r="X152" s="46">
        <f>VLOOKUP($A152,environment93!$A$2:$AS$333,X$2)</f>
        <v>2</v>
      </c>
      <c r="Y152" s="46">
        <f>VLOOKUP($A152,environment93!$A$2:$AS$333,Y$2)</f>
        <v>7</v>
      </c>
      <c r="Z152" s="46">
        <f>VLOOKUP($A152,environment93!$A$2:$AS$333,Z$2)</f>
        <v>7</v>
      </c>
      <c r="AA152" s="46">
        <f>VLOOKUP($A152,environment93!$A$2:$AS$333,AA$2)</f>
        <v>0</v>
      </c>
      <c r="AB152" s="46">
        <f>VLOOKUP($A152,environment93!$A$2:$AS$333,AB$2)</f>
        <v>0.46</v>
      </c>
      <c r="AC152" s="46">
        <f>VLOOKUP($A152,environment93!$A$2:$AS$333,AC$2)</f>
        <v>274.39999999999998</v>
      </c>
      <c r="AD152" s="46">
        <f>VLOOKUP($A152,environment93!$A$2:$AS$333,AD$2)</f>
        <v>1.1000000000000001</v>
      </c>
      <c r="AE152" s="46">
        <f>VLOOKUP($A152,environment93!$A$2:$AS$333,AE$2)</f>
        <v>62</v>
      </c>
      <c r="AF152" s="46" t="str">
        <f>VLOOKUP($A152,environment93!$A$2:$AS$333,AF$2)</f>
        <v>fagu.old</v>
      </c>
      <c r="AG152" s="46">
        <f>VLOOKUP($A152,environment93!$A$2:$AS$333,AG$2)</f>
        <v>0</v>
      </c>
      <c r="AH152" s="46">
        <f>VLOOKUP($A152,environment93!$A$2:$AS$333,AH$2)</f>
        <v>-1</v>
      </c>
      <c r="AI152" s="46">
        <f>VLOOKUP($A152,environment93!$A$2:$AS$333,AI$2)</f>
        <v>2.5</v>
      </c>
      <c r="AJ152" s="46" t="str">
        <f>VLOOKUP($A152,environment93!$A$2:$AS$333,AJ$2)</f>
        <v>43</v>
      </c>
      <c r="AK152" s="46">
        <f>VLOOKUP($A152,environment93!$A$2:$AS$333,AK$2)</f>
        <v>15</v>
      </c>
      <c r="AL152" s="46">
        <f>VLOOKUP($A152,environment93!$A$2:$AS$333,AL$2)</f>
        <v>0</v>
      </c>
      <c r="AM152" s="46">
        <f>VLOOKUP($A152,environment93!$A$2:$AS$333,AM$2)</f>
        <v>0</v>
      </c>
      <c r="AN152" s="46">
        <f>VLOOKUP($A152,environment93!$A$2:$AS$333,AN$2)</f>
        <v>0</v>
      </c>
      <c r="AO152" s="46">
        <f>VLOOKUP($A152,environment93!$A$2:$AS$333,AO$2)</f>
        <v>0</v>
      </c>
      <c r="AP152" s="46">
        <f>VLOOKUP($A152,environment93!$A$2:$AS$333,AP$2)</f>
        <v>0</v>
      </c>
      <c r="AQ152" s="46">
        <f>VLOOKUP($A152,environment93!$A$2:$AS$333,AQ$2)</f>
        <v>0</v>
      </c>
      <c r="AR152" s="46">
        <f>VLOOKUP($A152,environment93!$A$2:$AS$333,AR$2)</f>
        <v>0</v>
      </c>
      <c r="AS152" s="46">
        <f>VLOOKUP($A152,environment93!$A$2:$AS$333,AS$2)</f>
        <v>0</v>
      </c>
      <c r="AT152" s="46">
        <f>VLOOKUP($A152,environment93!$A$2:$AS$333,AT$2)</f>
        <v>100</v>
      </c>
      <c r="AU152" s="46">
        <f>VLOOKUP($A152,environment93!$A$2:$AS$333,AU$2)</f>
        <v>0</v>
      </c>
      <c r="AV152" s="46">
        <f>VLOOKUP($A152,environment93!$A$2:$AS$333,AV$2)</f>
        <v>0</v>
      </c>
      <c r="AW152" s="46">
        <f>VLOOKUP($A152,environment93!$A$2:$AS$333,AW$2)</f>
        <v>25</v>
      </c>
      <c r="AX152" s="46">
        <f>VLOOKUP($A152,environment93!$A$2:$AS$333,AX$2)</f>
        <v>275</v>
      </c>
      <c r="AY152" s="46">
        <f>VLOOKUP($A152,environment93!$A$2:$AS$333,AY$2)</f>
        <v>0</v>
      </c>
      <c r="AZ152" s="46">
        <f>VLOOKUP($A152,environment93!$A$2:$AS$333,AZ$2)</f>
        <v>0</v>
      </c>
      <c r="BA152" s="46">
        <f>VLOOKUP($A152,environment93!$A$2:$AS$333,BA$2)</f>
        <v>300</v>
      </c>
      <c r="BB152" s="46">
        <f>VLOOKUP($A152,environment93!$A$2:$AS$333,BB$2)</f>
        <v>0.64</v>
      </c>
      <c r="BC152" s="46">
        <f>VLOOKUP($A152,environment93!$A$2:$AS$333,BC$2)</f>
        <v>48.13</v>
      </c>
      <c r="BD152" s="46">
        <f>VLOOKUP($A152,environment93!$A$2:$AS$333,BD$2)</f>
        <v>0</v>
      </c>
      <c r="BE152" s="46">
        <f>VLOOKUP($A152,environment93!$A$2:$AS$333,BE$2)</f>
        <v>0</v>
      </c>
      <c r="BF152" s="46">
        <f>VLOOKUP($A152,environment93!$A$2:$AS$333,BF$2)</f>
        <v>48.77</v>
      </c>
      <c r="BG152" s="46">
        <f>VLOOKUP($A152,environment93!$A$2:$AS$333,BG$2)</f>
        <v>9</v>
      </c>
      <c r="BH152" s="46">
        <f>VLOOKUP($A152,environment93!$A$2:$AS$333,BH$2)</f>
        <v>0</v>
      </c>
      <c r="BI152" s="46">
        <f>VLOOKUP($A152,environment93!$A$2:$AS$333,BI$2)</f>
        <v>1</v>
      </c>
    </row>
    <row r="153" spans="1:61" x14ac:dyDescent="0.2">
      <c r="A153" s="40" t="s">
        <v>829</v>
      </c>
      <c r="B153" s="40" t="s">
        <v>315</v>
      </c>
      <c r="C153" s="40">
        <v>5</v>
      </c>
      <c r="D153" s="40">
        <v>2</v>
      </c>
      <c r="E153" s="40">
        <v>1</v>
      </c>
      <c r="F153" s="40">
        <v>2</v>
      </c>
      <c r="H153" s="41">
        <f t="shared" si="2"/>
        <v>0</v>
      </c>
      <c r="I153" s="40" t="s">
        <v>829</v>
      </c>
      <c r="J153" s="46">
        <f>VLOOKUP($A153,environment05!$A$2:$M$333,J$2)</f>
        <v>0</v>
      </c>
      <c r="K153" s="46">
        <f>VLOOKUP($A153,environment05!$A$2:$M$333,K$2)</f>
        <v>0</v>
      </c>
      <c r="L153" s="46">
        <f>VLOOKUP($A153,environment05!$A$2:$M$333,L$2)</f>
        <v>0</v>
      </c>
      <c r="M153" s="46">
        <f>VLOOKUP($A153,environment05!$A$2:$M$333,M$2)</f>
        <v>0</v>
      </c>
      <c r="N153" s="46">
        <f>VLOOKUP($A153,environment05!$A$2:$M$333,N$2)</f>
        <v>0</v>
      </c>
      <c r="O153" s="46">
        <f>VLOOKUP($A153,environment05!$A$2:$M$333,O$2)</f>
        <v>0</v>
      </c>
      <c r="P153" s="46">
        <f>VLOOKUP($A153,environment05!$A$2:$M$333,P$2)</f>
        <v>0</v>
      </c>
      <c r="Q153" s="46">
        <f>VLOOKUP($A153,environment05!$A$2:$M$333,Q$2)</f>
        <v>0</v>
      </c>
      <c r="R153" s="46">
        <f>VLOOKUP($A153,environment05!$A$2:$M$333,R$2)</f>
        <v>0</v>
      </c>
      <c r="S153" s="46">
        <f>VLOOKUP($A153,environment05!$A$2:$M$333,S$2)</f>
        <v>0</v>
      </c>
      <c r="T153" s="46">
        <f>VLOOKUP($A153,environment05!$A$2:$M$333,T$2)</f>
        <v>0</v>
      </c>
      <c r="U153" s="46">
        <f>VLOOKUP($A153,environment93!$A$2:$AS$333,U$2)</f>
        <v>5</v>
      </c>
      <c r="V153" s="46">
        <f>VLOOKUP($A153,environment93!$A$2:$AS$333,V$2)</f>
        <v>32</v>
      </c>
      <c r="W153" s="46">
        <f>VLOOKUP($A153,environment93!$A$2:$AS$333,W$2)</f>
        <v>18</v>
      </c>
      <c r="X153" s="46">
        <f>VLOOKUP($A153,environment93!$A$2:$AS$333,X$2)</f>
        <v>2</v>
      </c>
      <c r="Y153" s="46">
        <f>VLOOKUP($A153,environment93!$A$2:$AS$333,Y$2)</f>
        <v>12</v>
      </c>
      <c r="Z153" s="46">
        <f>VLOOKUP($A153,environment93!$A$2:$AS$333,Z$2)</f>
        <v>9</v>
      </c>
      <c r="AA153" s="46">
        <f>VLOOKUP($A153,environment93!$A$2:$AS$333,AA$2)</f>
        <v>0</v>
      </c>
      <c r="AB153" s="46">
        <f>VLOOKUP($A153,environment93!$A$2:$AS$333,AB$2)</f>
        <v>0.13</v>
      </c>
      <c r="AC153" s="46">
        <f>VLOOKUP($A153,environment93!$A$2:$AS$333,AC$2)</f>
        <v>185.4</v>
      </c>
      <c r="AD153" s="46">
        <f>VLOOKUP($A153,environment93!$A$2:$AS$333,AD$2)</f>
        <v>1.5</v>
      </c>
      <c r="AE153" s="46">
        <f>VLOOKUP($A153,environment93!$A$2:$AS$333,AE$2)</f>
        <v>13</v>
      </c>
      <c r="AF153" s="46" t="str">
        <f>VLOOKUP($A153,environment93!$A$2:$AS$333,AF$2)</f>
        <v>quer.med</v>
      </c>
      <c r="AG153" s="46">
        <f>VLOOKUP($A153,environment93!$A$2:$AS$333,AG$2)</f>
        <v>0</v>
      </c>
      <c r="AH153" s="46">
        <f>VLOOKUP($A153,environment93!$A$2:$AS$333,AH$2)</f>
        <v>158.22</v>
      </c>
      <c r="AI153" s="46">
        <f>VLOOKUP($A153,environment93!$A$2:$AS$333,AI$2)</f>
        <v>5</v>
      </c>
      <c r="AJ153" s="46" t="str">
        <f>VLOOKUP($A153,environment93!$A$2:$AS$333,AJ$2)</f>
        <v>44S</v>
      </c>
      <c r="AK153" s="46">
        <f>VLOOKUP($A153,environment93!$A$2:$AS$333,AK$2)</f>
        <v>15</v>
      </c>
      <c r="AL153" s="46" t="str">
        <f>VLOOKUP($A153,environment93!$A$2:$AS$333,AL$2)</f>
        <v>S</v>
      </c>
      <c r="AM153" s="46">
        <f>VLOOKUP($A153,environment93!$A$2:$AS$333,AM$2)</f>
        <v>50</v>
      </c>
      <c r="AN153" s="46">
        <f>VLOOKUP($A153,environment93!$A$2:$AS$333,AN$2)</f>
        <v>0</v>
      </c>
      <c r="AO153" s="46">
        <f>VLOOKUP($A153,environment93!$A$2:$AS$333,AO$2)</f>
        <v>0</v>
      </c>
      <c r="AP153" s="46">
        <f>VLOOKUP($A153,environment93!$A$2:$AS$333,AP$2)</f>
        <v>0</v>
      </c>
      <c r="AQ153" s="46">
        <f>VLOOKUP($A153,environment93!$A$2:$AS$333,AQ$2)</f>
        <v>37.130000000000003</v>
      </c>
      <c r="AR153" s="46">
        <f>VLOOKUP($A153,environment93!$A$2:$AS$333,AR$2)</f>
        <v>0</v>
      </c>
      <c r="AS153" s="46">
        <f>VLOOKUP($A153,environment93!$A$2:$AS$333,AS$2)</f>
        <v>0</v>
      </c>
      <c r="AT153" s="46">
        <f>VLOOKUP($A153,environment93!$A$2:$AS$333,AT$2)</f>
        <v>23.33</v>
      </c>
      <c r="AU153" s="46">
        <f>VLOOKUP($A153,environment93!$A$2:$AS$333,AU$2)</f>
        <v>39.54</v>
      </c>
      <c r="AV153" s="46">
        <f>VLOOKUP($A153,environment93!$A$2:$AS$333,AV$2)</f>
        <v>0</v>
      </c>
      <c r="AW153" s="46">
        <f>VLOOKUP($A153,environment93!$A$2:$AS$333,AW$2)</f>
        <v>225</v>
      </c>
      <c r="AX153" s="46">
        <f>VLOOKUP($A153,environment93!$A$2:$AS$333,AX$2)</f>
        <v>175</v>
      </c>
      <c r="AY153" s="46">
        <f>VLOOKUP($A153,environment93!$A$2:$AS$333,AY$2)</f>
        <v>325</v>
      </c>
      <c r="AZ153" s="46">
        <f>VLOOKUP($A153,environment93!$A$2:$AS$333,AZ$2)</f>
        <v>0</v>
      </c>
      <c r="BA153" s="46">
        <f>VLOOKUP($A153,environment93!$A$2:$AS$333,BA$2)</f>
        <v>725</v>
      </c>
      <c r="BB153" s="46">
        <f>VLOOKUP($A153,environment93!$A$2:$AS$333,BB$2)</f>
        <v>0.49</v>
      </c>
      <c r="BC153" s="46">
        <f>VLOOKUP($A153,environment93!$A$2:$AS$333,BC$2)</f>
        <v>0.62</v>
      </c>
      <c r="BD153" s="46">
        <f>VLOOKUP($A153,environment93!$A$2:$AS$333,BD$2)</f>
        <v>0.89</v>
      </c>
      <c r="BE153" s="46">
        <f>VLOOKUP($A153,environment93!$A$2:$AS$333,BE$2)</f>
        <v>0</v>
      </c>
      <c r="BF153" s="46">
        <f>VLOOKUP($A153,environment93!$A$2:$AS$333,BF$2)</f>
        <v>2</v>
      </c>
      <c r="BG153" s="46">
        <f>VLOOKUP($A153,environment93!$A$2:$AS$333,BG$2)</f>
        <v>0</v>
      </c>
      <c r="BH153" s="46">
        <f>VLOOKUP($A153,environment93!$A$2:$AS$333,BH$2)</f>
        <v>0</v>
      </c>
      <c r="BI153" s="46">
        <f>VLOOKUP($A153,environment93!$A$2:$AS$333,BI$2)</f>
        <v>2</v>
      </c>
    </row>
    <row r="154" spans="1:61" x14ac:dyDescent="0.2">
      <c r="A154" s="40" t="s">
        <v>830</v>
      </c>
      <c r="B154" s="40" t="s">
        <v>317</v>
      </c>
      <c r="C154" s="40">
        <v>5</v>
      </c>
      <c r="D154" s="40">
        <v>2</v>
      </c>
      <c r="E154" s="40">
        <v>1</v>
      </c>
      <c r="F154" s="40">
        <v>2</v>
      </c>
      <c r="H154" s="41">
        <f t="shared" si="2"/>
        <v>0</v>
      </c>
      <c r="I154" s="40" t="s">
        <v>830</v>
      </c>
      <c r="J154" s="46">
        <f>VLOOKUP($A154,environment05!$A$2:$M$333,J$2)</f>
        <v>0</v>
      </c>
      <c r="K154" s="46">
        <f>VLOOKUP($A154,environment05!$A$2:$M$333,K$2)</f>
        <v>0</v>
      </c>
      <c r="L154" s="46">
        <f>VLOOKUP($A154,environment05!$A$2:$M$333,L$2)</f>
        <v>0</v>
      </c>
      <c r="M154" s="46">
        <f>VLOOKUP($A154,environment05!$A$2:$M$333,M$2)</f>
        <v>0</v>
      </c>
      <c r="N154" s="46">
        <f>VLOOKUP($A154,environment05!$A$2:$M$333,N$2)</f>
        <v>0</v>
      </c>
      <c r="O154" s="46">
        <f>VLOOKUP($A154,environment05!$A$2:$M$333,O$2)</f>
        <v>0</v>
      </c>
      <c r="P154" s="46">
        <f>VLOOKUP($A154,environment05!$A$2:$M$333,P$2)</f>
        <v>0</v>
      </c>
      <c r="Q154" s="46">
        <f>VLOOKUP($A154,environment05!$A$2:$M$333,Q$2)</f>
        <v>0</v>
      </c>
      <c r="R154" s="46">
        <f>VLOOKUP($A154,environment05!$A$2:$M$333,R$2)</f>
        <v>0</v>
      </c>
      <c r="S154" s="46">
        <f>VLOOKUP($A154,environment05!$A$2:$M$333,S$2)</f>
        <v>0</v>
      </c>
      <c r="T154" s="46">
        <f>VLOOKUP($A154,environment05!$A$2:$M$333,T$2)</f>
        <v>0</v>
      </c>
      <c r="U154" s="46">
        <f>VLOOKUP($A154,environment93!$A$2:$AS$333,U$2)</f>
        <v>5</v>
      </c>
      <c r="V154" s="46">
        <f>VLOOKUP($A154,environment93!$A$2:$AS$333,V$2)</f>
        <v>4</v>
      </c>
      <c r="W154" s="46">
        <f>VLOOKUP($A154,environment93!$A$2:$AS$333,W$2)</f>
        <v>4</v>
      </c>
      <c r="X154" s="46">
        <f>VLOOKUP($A154,environment93!$A$2:$AS$333,X$2)</f>
        <v>0</v>
      </c>
      <c r="Y154" s="46">
        <f>VLOOKUP($A154,environment93!$A$2:$AS$333,Y$2)</f>
        <v>0</v>
      </c>
      <c r="Z154" s="46">
        <f>VLOOKUP($A154,environment93!$A$2:$AS$333,Z$2)</f>
        <v>11</v>
      </c>
      <c r="AA154" s="46">
        <f>VLOOKUP($A154,environment93!$A$2:$AS$333,AA$2)</f>
        <v>1</v>
      </c>
      <c r="AB154" s="46">
        <f>VLOOKUP($A154,environment93!$A$2:$AS$333,AB$2)</f>
        <v>1.34</v>
      </c>
      <c r="AC154" s="46">
        <f>VLOOKUP($A154,environment93!$A$2:$AS$333,AC$2)</f>
        <v>468.3</v>
      </c>
      <c r="AD154" s="46">
        <f>VLOOKUP($A154,environment93!$A$2:$AS$333,AD$2)</f>
        <v>1.1000000000000001</v>
      </c>
      <c r="AE154" s="46">
        <f>VLOOKUP($A154,environment93!$A$2:$AS$333,AE$2)</f>
        <v>15</v>
      </c>
      <c r="AF154" s="46" t="str">
        <f>VLOOKUP($A154,environment93!$A$2:$AS$333,AF$2)</f>
        <v>coni.med</v>
      </c>
      <c r="AG154" s="46">
        <f>VLOOKUP($A154,environment93!$A$2:$AS$333,AG$2)</f>
        <v>7.93</v>
      </c>
      <c r="AH154" s="46">
        <f>VLOOKUP($A154,environment93!$A$2:$AS$333,AH$2)</f>
        <v>131.43</v>
      </c>
      <c r="AI154" s="46">
        <f>VLOOKUP($A154,environment93!$A$2:$AS$333,AI$2)</f>
        <v>5</v>
      </c>
      <c r="AJ154" s="46" t="str">
        <f>VLOOKUP($A154,environment93!$A$2:$AS$333,AJ$2)</f>
        <v>44S</v>
      </c>
      <c r="AK154" s="46">
        <f>VLOOKUP($A154,environment93!$A$2:$AS$333,AK$2)</f>
        <v>15</v>
      </c>
      <c r="AL154" s="46" t="str">
        <f>VLOOKUP($A154,environment93!$A$2:$AS$333,AL$2)</f>
        <v>S</v>
      </c>
      <c r="AM154" s="46">
        <f>VLOOKUP($A154,environment93!$A$2:$AS$333,AM$2)</f>
        <v>23.93</v>
      </c>
      <c r="AN154" s="46">
        <f>VLOOKUP($A154,environment93!$A$2:$AS$333,AN$2)</f>
        <v>0</v>
      </c>
      <c r="AO154" s="46">
        <f>VLOOKUP($A154,environment93!$A$2:$AS$333,AO$2)</f>
        <v>0</v>
      </c>
      <c r="AP154" s="46">
        <f>VLOOKUP($A154,environment93!$A$2:$AS$333,AP$2)</f>
        <v>0</v>
      </c>
      <c r="AQ154" s="46">
        <f>VLOOKUP($A154,environment93!$A$2:$AS$333,AQ$2)</f>
        <v>74.900000000000006</v>
      </c>
      <c r="AR154" s="46">
        <f>VLOOKUP($A154,environment93!$A$2:$AS$333,AR$2)</f>
        <v>0</v>
      </c>
      <c r="AS154" s="46">
        <f>VLOOKUP($A154,environment93!$A$2:$AS$333,AS$2)</f>
        <v>0</v>
      </c>
      <c r="AT154" s="46">
        <f>VLOOKUP($A154,environment93!$A$2:$AS$333,AT$2)</f>
        <v>25.11</v>
      </c>
      <c r="AU154" s="46">
        <f>VLOOKUP($A154,environment93!$A$2:$AS$333,AU$2)</f>
        <v>0</v>
      </c>
      <c r="AV154" s="46">
        <f>VLOOKUP($A154,environment93!$A$2:$AS$333,AV$2)</f>
        <v>0</v>
      </c>
      <c r="AW154" s="46">
        <f>VLOOKUP($A154,environment93!$A$2:$AS$333,AW$2)</f>
        <v>900</v>
      </c>
      <c r="AX154" s="46">
        <f>VLOOKUP($A154,environment93!$A$2:$AS$333,AX$2)</f>
        <v>200</v>
      </c>
      <c r="AY154" s="46">
        <f>VLOOKUP($A154,environment93!$A$2:$AS$333,AY$2)</f>
        <v>125</v>
      </c>
      <c r="AZ154" s="46">
        <f>VLOOKUP($A154,environment93!$A$2:$AS$333,AZ$2)</f>
        <v>0</v>
      </c>
      <c r="BA154" s="46">
        <f>VLOOKUP($A154,environment93!$A$2:$AS$333,BA$2)</f>
        <v>1225</v>
      </c>
      <c r="BB154" s="46">
        <f>VLOOKUP($A154,environment93!$A$2:$AS$333,BB$2)</f>
        <v>3.28</v>
      </c>
      <c r="BC154" s="46">
        <f>VLOOKUP($A154,environment93!$A$2:$AS$333,BC$2)</f>
        <v>0.66</v>
      </c>
      <c r="BD154" s="46">
        <f>VLOOKUP($A154,environment93!$A$2:$AS$333,BD$2)</f>
        <v>0.91</v>
      </c>
      <c r="BE154" s="46">
        <f>VLOOKUP($A154,environment93!$A$2:$AS$333,BE$2)</f>
        <v>0</v>
      </c>
      <c r="BF154" s="46">
        <f>VLOOKUP($A154,environment93!$A$2:$AS$333,BF$2)</f>
        <v>4.8499999999999996</v>
      </c>
      <c r="BG154" s="46">
        <f>VLOOKUP($A154,environment93!$A$2:$AS$333,BG$2)</f>
        <v>0</v>
      </c>
      <c r="BH154" s="46">
        <f>VLOOKUP($A154,environment93!$A$2:$AS$333,BH$2)</f>
        <v>0</v>
      </c>
      <c r="BI154" s="46">
        <f>VLOOKUP($A154,environment93!$A$2:$AS$333,BI$2)</f>
        <v>2</v>
      </c>
    </row>
    <row r="155" spans="1:61" x14ac:dyDescent="0.2">
      <c r="A155" s="40" t="s">
        <v>831</v>
      </c>
      <c r="B155" s="40" t="s">
        <v>319</v>
      </c>
      <c r="C155" s="40">
        <v>7</v>
      </c>
      <c r="D155" s="40">
        <v>3</v>
      </c>
      <c r="E155" s="40">
        <v>2</v>
      </c>
      <c r="F155" s="40">
        <v>2</v>
      </c>
      <c r="H155" s="41">
        <f t="shared" si="2"/>
        <v>1</v>
      </c>
      <c r="I155" s="40" t="s">
        <v>831</v>
      </c>
      <c r="J155" s="46">
        <f>VLOOKUP($A155,environment05!$A$2:$M$333,J$2)</f>
        <v>4.5199999999999996</v>
      </c>
      <c r="K155" s="46">
        <f>VLOOKUP($A155,environment05!$A$2:$M$333,K$2)</f>
        <v>10.460880311072035</v>
      </c>
      <c r="L155" s="46">
        <f>VLOOKUP($A155,environment05!$A$2:$M$333,L$2)</f>
        <v>26.402783819051766</v>
      </c>
      <c r="M155" s="46">
        <f>VLOOKUP($A155,environment05!$A$2:$M$333,M$2)</f>
        <v>3.352792232714942</v>
      </c>
      <c r="N155" s="46">
        <f>VLOOKUP($A155,environment05!$A$2:$M$333,N$2)</f>
        <v>3.8512524043217633</v>
      </c>
      <c r="O155" s="46">
        <f>VLOOKUP($A155,environment05!$A$2:$M$333,O$2)</f>
        <v>2.4755130417634152</v>
      </c>
      <c r="P155" s="46">
        <f>VLOOKUP($A155,environment05!$A$2:$M$333,P$2)</f>
        <v>0.21051738947536405</v>
      </c>
      <c r="Q155" s="46">
        <f>VLOOKUP($A155,environment05!$A$2:$M$333,Q$2)</f>
        <v>0.41913986897546385</v>
      </c>
      <c r="R155" s="46">
        <f>VLOOKUP($A155,environment05!$A$2:$M$333,R$2)</f>
        <v>14.25</v>
      </c>
      <c r="S155" s="46">
        <f>VLOOKUP($A155,environment05!$A$2:$M$333,S$2)</f>
        <v>5</v>
      </c>
      <c r="T155" s="46">
        <f>VLOOKUP($A155,environment05!$A$2:$M$333,T$2)</f>
        <v>1.5</v>
      </c>
      <c r="U155" s="46">
        <f>VLOOKUP($A155,environment93!$A$2:$AS$333,U$2)</f>
        <v>4</v>
      </c>
      <c r="V155" s="46">
        <f>VLOOKUP($A155,environment93!$A$2:$AS$333,V$2)</f>
        <v>15</v>
      </c>
      <c r="W155" s="46">
        <f>VLOOKUP($A155,environment93!$A$2:$AS$333,W$2)</f>
        <v>9</v>
      </c>
      <c r="X155" s="46">
        <f>VLOOKUP($A155,environment93!$A$2:$AS$333,X$2)</f>
        <v>3</v>
      </c>
      <c r="Y155" s="46">
        <f>VLOOKUP($A155,environment93!$A$2:$AS$333,Y$2)</f>
        <v>3</v>
      </c>
      <c r="Z155" s="46">
        <f>VLOOKUP($A155,environment93!$A$2:$AS$333,Z$2)</f>
        <v>6</v>
      </c>
      <c r="AA155" s="46">
        <f>VLOOKUP($A155,environment93!$A$2:$AS$333,AA$2)</f>
        <v>0</v>
      </c>
      <c r="AB155" s="46">
        <f>VLOOKUP($A155,environment93!$A$2:$AS$333,AB$2)</f>
        <v>1.9</v>
      </c>
      <c r="AC155" s="46">
        <f>VLOOKUP($A155,environment93!$A$2:$AS$333,AC$2)</f>
        <v>949.5</v>
      </c>
      <c r="AD155" s="46">
        <f>VLOOKUP($A155,environment93!$A$2:$AS$333,AD$2)</f>
        <v>1.9</v>
      </c>
      <c r="AE155" s="46">
        <f>VLOOKUP($A155,environment93!$A$2:$AS$333,AE$2)</f>
        <v>112</v>
      </c>
      <c r="AF155" s="46" t="str">
        <f>VLOOKUP($A155,environment93!$A$2:$AS$333,AF$2)</f>
        <v>fagu.old</v>
      </c>
      <c r="AG155" s="46">
        <f>VLOOKUP($A155,environment93!$A$2:$AS$333,AG$2)</f>
        <v>12.18</v>
      </c>
      <c r="AH155" s="46">
        <f>VLOOKUP($A155,environment93!$A$2:$AS$333,AH$2)</f>
        <v>135.44</v>
      </c>
      <c r="AI155" s="46">
        <f>VLOOKUP($A155,environment93!$A$2:$AS$333,AI$2)</f>
        <v>7.5</v>
      </c>
      <c r="AJ155" s="46" t="str">
        <f>VLOOKUP($A155,environment93!$A$2:$AS$333,AJ$2)</f>
        <v>44S</v>
      </c>
      <c r="AK155" s="46">
        <f>VLOOKUP($A155,environment93!$A$2:$AS$333,AK$2)</f>
        <v>15</v>
      </c>
      <c r="AL155" s="46" t="str">
        <f>VLOOKUP($A155,environment93!$A$2:$AS$333,AL$2)</f>
        <v>S</v>
      </c>
      <c r="AM155" s="46">
        <f>VLOOKUP($A155,environment93!$A$2:$AS$333,AM$2)</f>
        <v>0</v>
      </c>
      <c r="AN155" s="46">
        <f>VLOOKUP($A155,environment93!$A$2:$AS$333,AN$2)</f>
        <v>0</v>
      </c>
      <c r="AO155" s="46">
        <f>VLOOKUP($A155,environment93!$A$2:$AS$333,AO$2)</f>
        <v>0</v>
      </c>
      <c r="AP155" s="46">
        <f>VLOOKUP($A155,environment93!$A$2:$AS$333,AP$2)</f>
        <v>0</v>
      </c>
      <c r="AQ155" s="46">
        <f>VLOOKUP($A155,environment93!$A$2:$AS$333,AQ$2)</f>
        <v>0</v>
      </c>
      <c r="AR155" s="46">
        <f>VLOOKUP($A155,environment93!$A$2:$AS$333,AR$2)</f>
        <v>0</v>
      </c>
      <c r="AS155" s="46">
        <f>VLOOKUP($A155,environment93!$A$2:$AS$333,AS$2)</f>
        <v>0</v>
      </c>
      <c r="AT155" s="46">
        <f>VLOOKUP($A155,environment93!$A$2:$AS$333,AT$2)</f>
        <v>100</v>
      </c>
      <c r="AU155" s="46">
        <f>VLOOKUP($A155,environment93!$A$2:$AS$333,AU$2)</f>
        <v>0</v>
      </c>
      <c r="AV155" s="46">
        <f>VLOOKUP($A155,environment93!$A$2:$AS$333,AV$2)</f>
        <v>0</v>
      </c>
      <c r="AW155" s="46">
        <f>VLOOKUP($A155,environment93!$A$2:$AS$333,AW$2)</f>
        <v>0</v>
      </c>
      <c r="AX155" s="46">
        <f>VLOOKUP($A155,environment93!$A$2:$AS$333,AX$2)</f>
        <v>225</v>
      </c>
      <c r="AY155" s="46">
        <f>VLOOKUP($A155,environment93!$A$2:$AS$333,AY$2)</f>
        <v>25</v>
      </c>
      <c r="AZ155" s="46">
        <f>VLOOKUP($A155,environment93!$A$2:$AS$333,AZ$2)</f>
        <v>0</v>
      </c>
      <c r="BA155" s="46">
        <f>VLOOKUP($A155,environment93!$A$2:$AS$333,BA$2)</f>
        <v>250</v>
      </c>
      <c r="BB155" s="46">
        <f>VLOOKUP($A155,environment93!$A$2:$AS$333,BB$2)</f>
        <v>0</v>
      </c>
      <c r="BC155" s="46">
        <f>VLOOKUP($A155,environment93!$A$2:$AS$333,BC$2)</f>
        <v>17.48</v>
      </c>
      <c r="BD155" s="46">
        <f>VLOOKUP($A155,environment93!$A$2:$AS$333,BD$2)</f>
        <v>0.64</v>
      </c>
      <c r="BE155" s="46">
        <f>VLOOKUP($A155,environment93!$A$2:$AS$333,BE$2)</f>
        <v>0</v>
      </c>
      <c r="BF155" s="46">
        <f>VLOOKUP($A155,environment93!$A$2:$AS$333,BF$2)</f>
        <v>18.12</v>
      </c>
      <c r="BG155" s="46">
        <f>VLOOKUP($A155,environment93!$A$2:$AS$333,BG$2)</f>
        <v>4</v>
      </c>
      <c r="BH155" s="46">
        <f>VLOOKUP($A155,environment93!$A$2:$AS$333,BH$2)</f>
        <v>0</v>
      </c>
      <c r="BI155" s="46">
        <f>VLOOKUP($A155,environment93!$A$2:$AS$333,BI$2)</f>
        <v>1</v>
      </c>
    </row>
    <row r="156" spans="1:61" x14ac:dyDescent="0.2">
      <c r="A156" s="40" t="s">
        <v>832</v>
      </c>
      <c r="B156" s="40" t="s">
        <v>321</v>
      </c>
      <c r="C156" s="40">
        <v>5</v>
      </c>
      <c r="D156" s="40">
        <v>2</v>
      </c>
      <c r="E156" s="40">
        <v>1</v>
      </c>
      <c r="F156" s="40">
        <v>2</v>
      </c>
      <c r="H156" s="41">
        <f t="shared" si="2"/>
        <v>0</v>
      </c>
      <c r="I156" s="40" t="s">
        <v>832</v>
      </c>
      <c r="J156" s="46">
        <f>VLOOKUP($A156,environment05!$A$2:$M$333,J$2)</f>
        <v>0</v>
      </c>
      <c r="K156" s="46">
        <f>VLOOKUP($A156,environment05!$A$2:$M$333,K$2)</f>
        <v>0</v>
      </c>
      <c r="L156" s="46">
        <f>VLOOKUP($A156,environment05!$A$2:$M$333,L$2)</f>
        <v>0</v>
      </c>
      <c r="M156" s="46">
        <f>VLOOKUP($A156,environment05!$A$2:$M$333,M$2)</f>
        <v>0</v>
      </c>
      <c r="N156" s="46">
        <f>VLOOKUP($A156,environment05!$A$2:$M$333,N$2)</f>
        <v>0</v>
      </c>
      <c r="O156" s="46">
        <f>VLOOKUP($A156,environment05!$A$2:$M$333,O$2)</f>
        <v>0</v>
      </c>
      <c r="P156" s="46">
        <f>VLOOKUP($A156,environment05!$A$2:$M$333,P$2)</f>
        <v>0</v>
      </c>
      <c r="Q156" s="46">
        <f>VLOOKUP($A156,environment05!$A$2:$M$333,Q$2)</f>
        <v>0</v>
      </c>
      <c r="R156" s="46">
        <f>VLOOKUP($A156,environment05!$A$2:$M$333,R$2)</f>
        <v>0</v>
      </c>
      <c r="S156" s="46">
        <f>VLOOKUP($A156,environment05!$A$2:$M$333,S$2)</f>
        <v>0</v>
      </c>
      <c r="T156" s="46">
        <f>VLOOKUP($A156,environment05!$A$2:$M$333,T$2)</f>
        <v>0</v>
      </c>
      <c r="U156" s="46">
        <f>VLOOKUP($A156,environment93!$A$2:$AS$333,U$2)</f>
        <v>1</v>
      </c>
      <c r="V156" s="46">
        <f>VLOOKUP($A156,environment93!$A$2:$AS$333,V$2)</f>
        <v>11</v>
      </c>
      <c r="W156" s="46">
        <f>VLOOKUP($A156,environment93!$A$2:$AS$333,W$2)</f>
        <v>8</v>
      </c>
      <c r="X156" s="46">
        <f>VLOOKUP($A156,environment93!$A$2:$AS$333,X$2)</f>
        <v>0</v>
      </c>
      <c r="Y156" s="46">
        <f>VLOOKUP($A156,environment93!$A$2:$AS$333,Y$2)</f>
        <v>3</v>
      </c>
      <c r="Z156" s="46">
        <f>VLOOKUP($A156,environment93!$A$2:$AS$333,Z$2)</f>
        <v>9</v>
      </c>
      <c r="AA156" s="46">
        <f>VLOOKUP($A156,environment93!$A$2:$AS$333,AA$2)</f>
        <v>0</v>
      </c>
      <c r="AB156" s="46">
        <f>VLOOKUP($A156,environment93!$A$2:$AS$333,AB$2)</f>
        <v>5.34</v>
      </c>
      <c r="AC156" s="46">
        <f>VLOOKUP($A156,environment93!$A$2:$AS$333,AC$2)</f>
        <v>1104.0999999999999</v>
      </c>
      <c r="AD156" s="46">
        <f>VLOOKUP($A156,environment93!$A$2:$AS$333,AD$2)</f>
        <v>1.3</v>
      </c>
      <c r="AE156" s="46">
        <f>VLOOKUP($A156,environment93!$A$2:$AS$333,AE$2)</f>
        <v>109</v>
      </c>
      <c r="AF156" s="46" t="str">
        <f>VLOOKUP($A156,environment93!$A$2:$AS$333,AF$2)</f>
        <v>fagu.old</v>
      </c>
      <c r="AG156" s="46">
        <f>VLOOKUP($A156,environment93!$A$2:$AS$333,AG$2)</f>
        <v>14.81</v>
      </c>
      <c r="AH156" s="46">
        <f>VLOOKUP($A156,environment93!$A$2:$AS$333,AH$2)</f>
        <v>151.22</v>
      </c>
      <c r="AI156" s="46">
        <f>VLOOKUP($A156,environment93!$A$2:$AS$333,AI$2)</f>
        <v>12.5</v>
      </c>
      <c r="AJ156" s="46" t="str">
        <f>VLOOKUP($A156,environment93!$A$2:$AS$333,AJ$2)</f>
        <v>44S</v>
      </c>
      <c r="AK156" s="46">
        <f>VLOOKUP($A156,environment93!$A$2:$AS$333,AK$2)</f>
        <v>15</v>
      </c>
      <c r="AL156" s="46" t="str">
        <f>VLOOKUP($A156,environment93!$A$2:$AS$333,AL$2)</f>
        <v>S</v>
      </c>
      <c r="AM156" s="46">
        <f>VLOOKUP($A156,environment93!$A$2:$AS$333,AM$2)</f>
        <v>0</v>
      </c>
      <c r="AN156" s="46">
        <f>VLOOKUP($A156,environment93!$A$2:$AS$333,AN$2)</f>
        <v>0</v>
      </c>
      <c r="AO156" s="46">
        <f>VLOOKUP($A156,environment93!$A$2:$AS$333,AO$2)</f>
        <v>0</v>
      </c>
      <c r="AP156" s="46">
        <f>VLOOKUP($A156,environment93!$A$2:$AS$333,AP$2)</f>
        <v>0</v>
      </c>
      <c r="AQ156" s="46">
        <f>VLOOKUP($A156,environment93!$A$2:$AS$333,AQ$2)</f>
        <v>0</v>
      </c>
      <c r="AR156" s="46">
        <f>VLOOKUP($A156,environment93!$A$2:$AS$333,AR$2)</f>
        <v>0</v>
      </c>
      <c r="AS156" s="46">
        <f>VLOOKUP($A156,environment93!$A$2:$AS$333,AS$2)</f>
        <v>0</v>
      </c>
      <c r="AT156" s="46">
        <f>VLOOKUP($A156,environment93!$A$2:$AS$333,AT$2)</f>
        <v>100</v>
      </c>
      <c r="AU156" s="46">
        <f>VLOOKUP($A156,environment93!$A$2:$AS$333,AU$2)</f>
        <v>0</v>
      </c>
      <c r="AV156" s="46">
        <f>VLOOKUP($A156,environment93!$A$2:$AS$333,AV$2)</f>
        <v>0</v>
      </c>
      <c r="AW156" s="46">
        <f>VLOOKUP($A156,environment93!$A$2:$AS$333,AW$2)</f>
        <v>0</v>
      </c>
      <c r="AX156" s="46">
        <f>VLOOKUP($A156,environment93!$A$2:$AS$333,AX$2)</f>
        <v>225</v>
      </c>
      <c r="AY156" s="46">
        <f>VLOOKUP($A156,environment93!$A$2:$AS$333,AY$2)</f>
        <v>0</v>
      </c>
      <c r="AZ156" s="46">
        <f>VLOOKUP($A156,environment93!$A$2:$AS$333,AZ$2)</f>
        <v>0</v>
      </c>
      <c r="BA156" s="46">
        <f>VLOOKUP($A156,environment93!$A$2:$AS$333,BA$2)</f>
        <v>225</v>
      </c>
      <c r="BB156" s="46">
        <f>VLOOKUP($A156,environment93!$A$2:$AS$333,BB$2)</f>
        <v>0</v>
      </c>
      <c r="BC156" s="46">
        <f>VLOOKUP($A156,environment93!$A$2:$AS$333,BC$2)</f>
        <v>30.37</v>
      </c>
      <c r="BD156" s="46">
        <f>VLOOKUP($A156,environment93!$A$2:$AS$333,BD$2)</f>
        <v>0</v>
      </c>
      <c r="BE156" s="46">
        <f>VLOOKUP($A156,environment93!$A$2:$AS$333,BE$2)</f>
        <v>0</v>
      </c>
      <c r="BF156" s="46">
        <f>VLOOKUP($A156,environment93!$A$2:$AS$333,BF$2)</f>
        <v>30.37</v>
      </c>
      <c r="BG156" s="46">
        <f>VLOOKUP($A156,environment93!$A$2:$AS$333,BG$2)</f>
        <v>6</v>
      </c>
      <c r="BH156" s="46">
        <f>VLOOKUP($A156,environment93!$A$2:$AS$333,BH$2)</f>
        <v>0</v>
      </c>
      <c r="BI156" s="46">
        <f>VLOOKUP($A156,environment93!$A$2:$AS$333,BI$2)</f>
        <v>1</v>
      </c>
    </row>
    <row r="157" spans="1:61" x14ac:dyDescent="0.2">
      <c r="A157" s="40" t="s">
        <v>833</v>
      </c>
      <c r="B157" s="40" t="s">
        <v>323</v>
      </c>
      <c r="C157" s="40">
        <v>5</v>
      </c>
      <c r="D157" s="40">
        <v>2</v>
      </c>
      <c r="E157" s="40">
        <v>1</v>
      </c>
      <c r="F157" s="40">
        <v>2</v>
      </c>
      <c r="H157" s="41">
        <f t="shared" si="2"/>
        <v>0</v>
      </c>
      <c r="I157" s="40" t="s">
        <v>833</v>
      </c>
      <c r="J157" s="46">
        <f>VLOOKUP($A157,environment05!$A$2:$M$333,J$2)</f>
        <v>0</v>
      </c>
      <c r="K157" s="46">
        <f>VLOOKUP($A157,environment05!$A$2:$M$333,K$2)</f>
        <v>0</v>
      </c>
      <c r="L157" s="46">
        <f>VLOOKUP($A157,environment05!$A$2:$M$333,L$2)</f>
        <v>0</v>
      </c>
      <c r="M157" s="46">
        <f>VLOOKUP($A157,environment05!$A$2:$M$333,M$2)</f>
        <v>0</v>
      </c>
      <c r="N157" s="46">
        <f>VLOOKUP($A157,environment05!$A$2:$M$333,N$2)</f>
        <v>0</v>
      </c>
      <c r="O157" s="46">
        <f>VLOOKUP($A157,environment05!$A$2:$M$333,O$2)</f>
        <v>0</v>
      </c>
      <c r="P157" s="46">
        <f>VLOOKUP($A157,environment05!$A$2:$M$333,P$2)</f>
        <v>0</v>
      </c>
      <c r="Q157" s="46">
        <f>VLOOKUP($A157,environment05!$A$2:$M$333,Q$2)</f>
        <v>0</v>
      </c>
      <c r="R157" s="46">
        <f>VLOOKUP($A157,environment05!$A$2:$M$333,R$2)</f>
        <v>0</v>
      </c>
      <c r="S157" s="46">
        <f>VLOOKUP($A157,environment05!$A$2:$M$333,S$2)</f>
        <v>0</v>
      </c>
      <c r="T157" s="46">
        <f>VLOOKUP($A157,environment05!$A$2:$M$333,T$2)</f>
        <v>0</v>
      </c>
      <c r="U157" s="46">
        <f>VLOOKUP($A157,environment93!$A$2:$AS$333,U$2)</f>
        <v>1</v>
      </c>
      <c r="V157" s="46">
        <f>VLOOKUP($A157,environment93!$A$2:$AS$333,V$2)</f>
        <v>0</v>
      </c>
      <c r="W157" s="46">
        <f>VLOOKUP($A157,environment93!$A$2:$AS$333,W$2)</f>
        <v>0</v>
      </c>
      <c r="X157" s="46">
        <f>VLOOKUP($A157,environment93!$A$2:$AS$333,X$2)</f>
        <v>0</v>
      </c>
      <c r="Y157" s="46">
        <f>VLOOKUP($A157,environment93!$A$2:$AS$333,Y$2)</f>
        <v>0</v>
      </c>
      <c r="Z157" s="46">
        <f>VLOOKUP($A157,environment93!$A$2:$AS$333,Z$2)</f>
        <v>1</v>
      </c>
      <c r="AA157" s="46">
        <f>VLOOKUP($A157,environment93!$A$2:$AS$333,AA$2)</f>
        <v>3</v>
      </c>
      <c r="AB157" s="46">
        <f>VLOOKUP($A157,environment93!$A$2:$AS$333,AB$2)</f>
        <v>0.42</v>
      </c>
      <c r="AC157" s="46">
        <f>VLOOKUP($A157,environment93!$A$2:$AS$333,AC$2)</f>
        <v>258</v>
      </c>
      <c r="AD157" s="46">
        <f>VLOOKUP($A157,environment93!$A$2:$AS$333,AD$2)</f>
        <v>1.1000000000000001</v>
      </c>
      <c r="AE157" s="46">
        <f>VLOOKUP($A157,environment93!$A$2:$AS$333,AE$2)</f>
        <v>22</v>
      </c>
      <c r="AF157" s="46" t="str">
        <f>VLOOKUP($A157,environment93!$A$2:$AS$333,AF$2)</f>
        <v>coni.med</v>
      </c>
      <c r="AG157" s="46">
        <f>VLOOKUP($A157,environment93!$A$2:$AS$333,AG$2)</f>
        <v>15.05</v>
      </c>
      <c r="AH157" s="46">
        <f>VLOOKUP($A157,environment93!$A$2:$AS$333,AH$2)</f>
        <v>167.7</v>
      </c>
      <c r="AI157" s="46">
        <f>VLOOKUP($A157,environment93!$A$2:$AS$333,AI$2)</f>
        <v>25</v>
      </c>
      <c r="AJ157" s="46" t="str">
        <f>VLOOKUP($A157,environment93!$A$2:$AS$333,AJ$2)</f>
        <v>44</v>
      </c>
      <c r="AK157" s="46">
        <f>VLOOKUP($A157,environment93!$A$2:$AS$333,AK$2)</f>
        <v>15</v>
      </c>
      <c r="AL157" s="46">
        <f>VLOOKUP($A157,environment93!$A$2:$AS$333,AL$2)</f>
        <v>0</v>
      </c>
      <c r="AM157" s="46">
        <f>VLOOKUP($A157,environment93!$A$2:$AS$333,AM$2)</f>
        <v>2.5</v>
      </c>
      <c r="AN157" s="46">
        <f>VLOOKUP($A157,environment93!$A$2:$AS$333,AN$2)</f>
        <v>0</v>
      </c>
      <c r="AO157" s="46">
        <f>VLOOKUP($A157,environment93!$A$2:$AS$333,AO$2)</f>
        <v>0</v>
      </c>
      <c r="AP157" s="46">
        <f>VLOOKUP($A157,environment93!$A$2:$AS$333,AP$2)</f>
        <v>0</v>
      </c>
      <c r="AQ157" s="46">
        <f>VLOOKUP($A157,environment93!$A$2:$AS$333,AQ$2)</f>
        <v>99.3</v>
      </c>
      <c r="AR157" s="46">
        <f>VLOOKUP($A157,environment93!$A$2:$AS$333,AR$2)</f>
        <v>0</v>
      </c>
      <c r="AS157" s="46">
        <f>VLOOKUP($A157,environment93!$A$2:$AS$333,AS$2)</f>
        <v>0</v>
      </c>
      <c r="AT157" s="46">
        <f>VLOOKUP($A157,environment93!$A$2:$AS$333,AT$2)</f>
        <v>0.7</v>
      </c>
      <c r="AU157" s="46">
        <f>VLOOKUP($A157,environment93!$A$2:$AS$333,AU$2)</f>
        <v>0</v>
      </c>
      <c r="AV157" s="46">
        <f>VLOOKUP($A157,environment93!$A$2:$AS$333,AV$2)</f>
        <v>0</v>
      </c>
      <c r="AW157" s="46">
        <f>VLOOKUP($A157,environment93!$A$2:$AS$333,AW$2)</f>
        <v>900</v>
      </c>
      <c r="AX157" s="46">
        <f>VLOOKUP($A157,environment93!$A$2:$AS$333,AX$2)</f>
        <v>0</v>
      </c>
      <c r="AY157" s="46">
        <f>VLOOKUP($A157,environment93!$A$2:$AS$333,AY$2)</f>
        <v>25</v>
      </c>
      <c r="AZ157" s="46">
        <f>VLOOKUP($A157,environment93!$A$2:$AS$333,AZ$2)</f>
        <v>0</v>
      </c>
      <c r="BA157" s="46">
        <f>VLOOKUP($A157,environment93!$A$2:$AS$333,BA$2)</f>
        <v>925</v>
      </c>
      <c r="BB157" s="46">
        <f>VLOOKUP($A157,environment93!$A$2:$AS$333,BB$2)</f>
        <v>39.97</v>
      </c>
      <c r="BC157" s="46">
        <f>VLOOKUP($A157,environment93!$A$2:$AS$333,BC$2)</f>
        <v>0</v>
      </c>
      <c r="BD157" s="46">
        <f>VLOOKUP($A157,environment93!$A$2:$AS$333,BD$2)</f>
        <v>0.64</v>
      </c>
      <c r="BE157" s="46">
        <f>VLOOKUP($A157,environment93!$A$2:$AS$333,BE$2)</f>
        <v>0</v>
      </c>
      <c r="BF157" s="46">
        <f>VLOOKUP($A157,environment93!$A$2:$AS$333,BF$2)</f>
        <v>40.61</v>
      </c>
      <c r="BG157" s="46">
        <f>VLOOKUP($A157,environment93!$A$2:$AS$333,BG$2)</f>
        <v>0</v>
      </c>
      <c r="BH157" s="46">
        <f>VLOOKUP($A157,environment93!$A$2:$AS$333,BH$2)</f>
        <v>25</v>
      </c>
      <c r="BI157" s="46">
        <f>VLOOKUP($A157,environment93!$A$2:$AS$333,BI$2)</f>
        <v>1</v>
      </c>
    </row>
    <row r="158" spans="1:61" x14ac:dyDescent="0.2">
      <c r="A158" s="40" t="s">
        <v>834</v>
      </c>
      <c r="B158" s="40" t="s">
        <v>325</v>
      </c>
      <c r="C158" s="40">
        <v>7</v>
      </c>
      <c r="D158" s="40">
        <v>3</v>
      </c>
      <c r="E158" s="40">
        <v>2</v>
      </c>
      <c r="F158" s="40">
        <v>2</v>
      </c>
      <c r="H158" s="41">
        <f t="shared" si="2"/>
        <v>1</v>
      </c>
      <c r="I158" s="40" t="s">
        <v>834</v>
      </c>
      <c r="J158" s="46">
        <f>VLOOKUP($A158,environment05!$A$2:$M$333,J$2)</f>
        <v>3.26</v>
      </c>
      <c r="K158" s="46">
        <f>VLOOKUP($A158,environment05!$A$2:$M$333,K$2)</f>
        <v>13.008289187392915</v>
      </c>
      <c r="L158" s="46">
        <f>VLOOKUP($A158,environment05!$A$2:$M$333,L$2)</f>
        <v>24.793388429752071</v>
      </c>
      <c r="M158" s="46">
        <f>VLOOKUP($A158,environment05!$A$2:$M$333,M$2)</f>
        <v>1.8205925318097438</v>
      </c>
      <c r="N158" s="46">
        <f>VLOOKUP($A158,environment05!$A$2:$M$333,N$2)</f>
        <v>3.5070095658051015</v>
      </c>
      <c r="O158" s="46">
        <f>VLOOKUP($A158,environment05!$A$2:$M$333,O$2)</f>
        <v>1.8577837097107168</v>
      </c>
      <c r="P158" s="46">
        <f>VLOOKUP($A158,environment05!$A$2:$M$333,P$2)</f>
        <v>0.18797276876393376</v>
      </c>
      <c r="Q158" s="46">
        <f>VLOOKUP($A158,environment05!$A$2:$M$333,Q$2)</f>
        <v>0.61770470706820135</v>
      </c>
      <c r="R158" s="46">
        <f>VLOOKUP($A158,environment05!$A$2:$M$333,R$2)</f>
        <v>19.399999999999999</v>
      </c>
      <c r="S158" s="46">
        <f>VLOOKUP($A158,environment05!$A$2:$M$333,S$2)</f>
        <v>4</v>
      </c>
      <c r="T158" s="46">
        <f>VLOOKUP($A158,environment05!$A$2:$M$333,T$2)</f>
        <v>4</v>
      </c>
      <c r="U158" s="46">
        <f>VLOOKUP($A158,environment93!$A$2:$AS$333,U$2)</f>
        <v>1</v>
      </c>
      <c r="V158" s="46">
        <f>VLOOKUP($A158,environment93!$A$2:$AS$333,V$2)</f>
        <v>7</v>
      </c>
      <c r="W158" s="46">
        <f>VLOOKUP($A158,environment93!$A$2:$AS$333,W$2)</f>
        <v>6</v>
      </c>
      <c r="X158" s="46">
        <f>VLOOKUP($A158,environment93!$A$2:$AS$333,X$2)</f>
        <v>0</v>
      </c>
      <c r="Y158" s="46">
        <f>VLOOKUP($A158,environment93!$A$2:$AS$333,Y$2)</f>
        <v>1</v>
      </c>
      <c r="Z158" s="46">
        <f>VLOOKUP($A158,environment93!$A$2:$AS$333,Z$2)</f>
        <v>7</v>
      </c>
      <c r="AA158" s="46">
        <f>VLOOKUP($A158,environment93!$A$2:$AS$333,AA$2)</f>
        <v>0</v>
      </c>
      <c r="AB158" s="46">
        <f>VLOOKUP($A158,environment93!$A$2:$AS$333,AB$2)</f>
        <v>3.08</v>
      </c>
      <c r="AC158" s="46">
        <f>VLOOKUP($A158,environment93!$A$2:$AS$333,AC$2)</f>
        <v>1189.3</v>
      </c>
      <c r="AD158" s="46">
        <f>VLOOKUP($A158,environment93!$A$2:$AS$333,AD$2)</f>
        <v>1.9</v>
      </c>
      <c r="AE158" s="46">
        <f>VLOOKUP($A158,environment93!$A$2:$AS$333,AE$2)</f>
        <v>115</v>
      </c>
      <c r="AF158" s="46" t="str">
        <f>VLOOKUP($A158,environment93!$A$2:$AS$333,AF$2)</f>
        <v>fagu.old</v>
      </c>
      <c r="AG158" s="46">
        <f>VLOOKUP($A158,environment93!$A$2:$AS$333,AG$2)</f>
        <v>32.4</v>
      </c>
      <c r="AH158" s="46">
        <f>VLOOKUP($A158,environment93!$A$2:$AS$333,AH$2)</f>
        <v>31.97</v>
      </c>
      <c r="AI158" s="46">
        <f>VLOOKUP($A158,environment93!$A$2:$AS$333,AI$2)</f>
        <v>27.5</v>
      </c>
      <c r="AJ158" s="46" t="str">
        <f>VLOOKUP($A158,environment93!$A$2:$AS$333,AJ$2)</f>
        <v>44</v>
      </c>
      <c r="AK158" s="46">
        <f>VLOOKUP($A158,environment93!$A$2:$AS$333,AK$2)</f>
        <v>15</v>
      </c>
      <c r="AL158" s="46">
        <f>VLOOKUP($A158,environment93!$A$2:$AS$333,AL$2)</f>
        <v>0</v>
      </c>
      <c r="AM158" s="46">
        <f>VLOOKUP($A158,environment93!$A$2:$AS$333,AM$2)</f>
        <v>7.14</v>
      </c>
      <c r="AN158" s="46">
        <f>VLOOKUP($A158,environment93!$A$2:$AS$333,AN$2)</f>
        <v>0</v>
      </c>
      <c r="AO158" s="46">
        <f>VLOOKUP($A158,environment93!$A$2:$AS$333,AO$2)</f>
        <v>0</v>
      </c>
      <c r="AP158" s="46">
        <f>VLOOKUP($A158,environment93!$A$2:$AS$333,AP$2)</f>
        <v>0</v>
      </c>
      <c r="AQ158" s="46">
        <f>VLOOKUP($A158,environment93!$A$2:$AS$333,AQ$2)</f>
        <v>5.89</v>
      </c>
      <c r="AR158" s="46">
        <f>VLOOKUP($A158,environment93!$A$2:$AS$333,AR$2)</f>
        <v>0</v>
      </c>
      <c r="AS158" s="46">
        <f>VLOOKUP($A158,environment93!$A$2:$AS$333,AS$2)</f>
        <v>0</v>
      </c>
      <c r="AT158" s="46">
        <f>VLOOKUP($A158,environment93!$A$2:$AS$333,AT$2)</f>
        <v>94.11</v>
      </c>
      <c r="AU158" s="46">
        <f>VLOOKUP($A158,environment93!$A$2:$AS$333,AU$2)</f>
        <v>0</v>
      </c>
      <c r="AV158" s="46">
        <f>VLOOKUP($A158,environment93!$A$2:$AS$333,AV$2)</f>
        <v>0</v>
      </c>
      <c r="AW158" s="46">
        <f>VLOOKUP($A158,environment93!$A$2:$AS$333,AW$2)</f>
        <v>0</v>
      </c>
      <c r="AX158" s="46">
        <f>VLOOKUP($A158,environment93!$A$2:$AS$333,AX$2)</f>
        <v>175</v>
      </c>
      <c r="AY158" s="46">
        <f>VLOOKUP($A158,environment93!$A$2:$AS$333,AY$2)</f>
        <v>50</v>
      </c>
      <c r="AZ158" s="46">
        <f>VLOOKUP($A158,environment93!$A$2:$AS$333,AZ$2)</f>
        <v>0</v>
      </c>
      <c r="BA158" s="46">
        <f>VLOOKUP($A158,environment93!$A$2:$AS$333,BA$2)</f>
        <v>225</v>
      </c>
      <c r="BB158" s="46">
        <f>VLOOKUP($A158,environment93!$A$2:$AS$333,BB$2)</f>
        <v>0</v>
      </c>
      <c r="BC158" s="46">
        <f>VLOOKUP($A158,environment93!$A$2:$AS$333,BC$2)</f>
        <v>21.44</v>
      </c>
      <c r="BD158" s="46">
        <f>VLOOKUP($A158,environment93!$A$2:$AS$333,BD$2)</f>
        <v>0.13</v>
      </c>
      <c r="BE158" s="46">
        <f>VLOOKUP($A158,environment93!$A$2:$AS$333,BE$2)</f>
        <v>0</v>
      </c>
      <c r="BF158" s="46">
        <f>VLOOKUP($A158,environment93!$A$2:$AS$333,BF$2)</f>
        <v>21.57</v>
      </c>
      <c r="BG158" s="46">
        <f>VLOOKUP($A158,environment93!$A$2:$AS$333,BG$2)</f>
        <v>4</v>
      </c>
      <c r="BH158" s="46">
        <f>VLOOKUP($A158,environment93!$A$2:$AS$333,BH$2)</f>
        <v>0</v>
      </c>
      <c r="BI158" s="46">
        <f>VLOOKUP($A158,environment93!$A$2:$AS$333,BI$2)</f>
        <v>1</v>
      </c>
    </row>
    <row r="159" spans="1:61" x14ac:dyDescent="0.2">
      <c r="A159" s="40" t="s">
        <v>835</v>
      </c>
      <c r="B159" s="40" t="s">
        <v>327</v>
      </c>
      <c r="C159" s="40">
        <v>7</v>
      </c>
      <c r="D159" s="40">
        <v>3</v>
      </c>
      <c r="E159" s="40">
        <v>2</v>
      </c>
      <c r="F159" s="40">
        <v>2</v>
      </c>
      <c r="H159" s="41">
        <f t="shared" si="2"/>
        <v>1</v>
      </c>
      <c r="I159" s="40" t="s">
        <v>835</v>
      </c>
      <c r="J159" s="46">
        <f>VLOOKUP($A159,environment05!$A$2:$M$333,J$2)</f>
        <v>3.12</v>
      </c>
      <c r="K159" s="46">
        <f>VLOOKUP($A159,environment05!$A$2:$M$333,K$2)</f>
        <v>12.366980490126664</v>
      </c>
      <c r="L159" s="46">
        <f>VLOOKUP($A159,environment05!$A$2:$M$333,L$2)</f>
        <v>24.140930839495436</v>
      </c>
      <c r="M159" s="46">
        <f>VLOOKUP($A159,environment05!$A$2:$M$333,M$2)</f>
        <v>1.7985761269030971</v>
      </c>
      <c r="N159" s="46">
        <f>VLOOKUP($A159,environment05!$A$2:$M$333,N$2)</f>
        <v>3.921892370613187</v>
      </c>
      <c r="O159" s="46">
        <f>VLOOKUP($A159,environment05!$A$2:$M$333,O$2)</f>
        <v>2.0855695936879122</v>
      </c>
      <c r="P159" s="46">
        <f>VLOOKUP($A159,environment05!$A$2:$M$333,P$2)</f>
        <v>0.16294990212487515</v>
      </c>
      <c r="Q159" s="46">
        <f>VLOOKUP($A159,environment05!$A$2:$M$333,Q$2)</f>
        <v>0.59414262243356664</v>
      </c>
      <c r="R159" s="46">
        <f>VLOOKUP($A159,environment05!$A$2:$M$333,R$2)</f>
        <v>12.9</v>
      </c>
      <c r="S159" s="46">
        <f>VLOOKUP($A159,environment05!$A$2:$M$333,S$2)</f>
        <v>1</v>
      </c>
      <c r="T159" s="46">
        <f>VLOOKUP($A159,environment05!$A$2:$M$333,T$2)</f>
        <v>1</v>
      </c>
      <c r="U159" s="46">
        <f>VLOOKUP($A159,environment93!$A$2:$AS$333,U$2)</f>
        <v>1</v>
      </c>
      <c r="V159" s="46">
        <f>VLOOKUP($A159,environment93!$A$2:$AS$333,V$2)</f>
        <v>3</v>
      </c>
      <c r="W159" s="46">
        <f>VLOOKUP($A159,environment93!$A$2:$AS$333,W$2)</f>
        <v>0</v>
      </c>
      <c r="X159" s="46">
        <f>VLOOKUP($A159,environment93!$A$2:$AS$333,X$2)</f>
        <v>0</v>
      </c>
      <c r="Y159" s="46">
        <f>VLOOKUP($A159,environment93!$A$2:$AS$333,Y$2)</f>
        <v>3</v>
      </c>
      <c r="Z159" s="46">
        <f>VLOOKUP($A159,environment93!$A$2:$AS$333,Z$2)</f>
        <v>17</v>
      </c>
      <c r="AA159" s="46">
        <f>VLOOKUP($A159,environment93!$A$2:$AS$333,AA$2)</f>
        <v>3</v>
      </c>
      <c r="AB159" s="46">
        <f>VLOOKUP($A159,environment93!$A$2:$AS$333,AB$2)</f>
        <v>0.68</v>
      </c>
      <c r="AC159" s="46">
        <f>VLOOKUP($A159,environment93!$A$2:$AS$333,AC$2)</f>
        <v>389.1</v>
      </c>
      <c r="AD159" s="46">
        <f>VLOOKUP($A159,environment93!$A$2:$AS$333,AD$2)</f>
        <v>1.3</v>
      </c>
      <c r="AE159" s="46">
        <f>VLOOKUP($A159,environment93!$A$2:$AS$333,AE$2)</f>
        <v>24</v>
      </c>
      <c r="AF159" s="46" t="str">
        <f>VLOOKUP($A159,environment93!$A$2:$AS$333,AF$2)</f>
        <v>coni.med</v>
      </c>
      <c r="AG159" s="46">
        <f>VLOOKUP($A159,environment93!$A$2:$AS$333,AG$2)</f>
        <v>10.93</v>
      </c>
      <c r="AH159" s="46">
        <f>VLOOKUP($A159,environment93!$A$2:$AS$333,AH$2)</f>
        <v>95.25</v>
      </c>
      <c r="AI159" s="46">
        <f>VLOOKUP($A159,environment93!$A$2:$AS$333,AI$2)</f>
        <v>22.5</v>
      </c>
      <c r="AJ159" s="46" t="str">
        <f>VLOOKUP($A159,environment93!$A$2:$AS$333,AJ$2)</f>
        <v>44</v>
      </c>
      <c r="AK159" s="46">
        <f>VLOOKUP($A159,environment93!$A$2:$AS$333,AK$2)</f>
        <v>15</v>
      </c>
      <c r="AL159" s="46">
        <f>VLOOKUP($A159,environment93!$A$2:$AS$333,AL$2)</f>
        <v>0</v>
      </c>
      <c r="AM159" s="46">
        <f>VLOOKUP($A159,environment93!$A$2:$AS$333,AM$2)</f>
        <v>16.79</v>
      </c>
      <c r="AN159" s="46">
        <f>VLOOKUP($A159,environment93!$A$2:$AS$333,AN$2)</f>
        <v>0</v>
      </c>
      <c r="AO159" s="46">
        <f>VLOOKUP($A159,environment93!$A$2:$AS$333,AO$2)</f>
        <v>12.8</v>
      </c>
      <c r="AP159" s="46">
        <f>VLOOKUP($A159,environment93!$A$2:$AS$333,AP$2)</f>
        <v>0</v>
      </c>
      <c r="AQ159" s="46">
        <f>VLOOKUP($A159,environment93!$A$2:$AS$333,AQ$2)</f>
        <v>84.94</v>
      </c>
      <c r="AR159" s="46">
        <f>VLOOKUP($A159,environment93!$A$2:$AS$333,AR$2)</f>
        <v>2.27</v>
      </c>
      <c r="AS159" s="46">
        <f>VLOOKUP($A159,environment93!$A$2:$AS$333,AS$2)</f>
        <v>0</v>
      </c>
      <c r="AT159" s="46">
        <f>VLOOKUP($A159,environment93!$A$2:$AS$333,AT$2)</f>
        <v>0</v>
      </c>
      <c r="AU159" s="46">
        <f>VLOOKUP($A159,environment93!$A$2:$AS$333,AU$2)</f>
        <v>0</v>
      </c>
      <c r="AV159" s="46">
        <f>VLOOKUP($A159,environment93!$A$2:$AS$333,AV$2)</f>
        <v>0</v>
      </c>
      <c r="AW159" s="46">
        <f>VLOOKUP($A159,environment93!$A$2:$AS$333,AW$2)</f>
        <v>750</v>
      </c>
      <c r="AX159" s="46">
        <f>VLOOKUP($A159,environment93!$A$2:$AS$333,AX$2)</f>
        <v>0</v>
      </c>
      <c r="AY159" s="46">
        <f>VLOOKUP($A159,environment93!$A$2:$AS$333,AY$2)</f>
        <v>0</v>
      </c>
      <c r="AZ159" s="46">
        <f>VLOOKUP($A159,environment93!$A$2:$AS$333,AZ$2)</f>
        <v>0</v>
      </c>
      <c r="BA159" s="46">
        <f>VLOOKUP($A159,environment93!$A$2:$AS$333,BA$2)</f>
        <v>750</v>
      </c>
      <c r="BB159" s="46">
        <f>VLOOKUP($A159,environment93!$A$2:$AS$333,BB$2)</f>
        <v>34.51</v>
      </c>
      <c r="BC159" s="46">
        <f>VLOOKUP($A159,environment93!$A$2:$AS$333,BC$2)</f>
        <v>0</v>
      </c>
      <c r="BD159" s="46">
        <f>VLOOKUP($A159,environment93!$A$2:$AS$333,BD$2)</f>
        <v>0</v>
      </c>
      <c r="BE159" s="46">
        <f>VLOOKUP($A159,environment93!$A$2:$AS$333,BE$2)</f>
        <v>0</v>
      </c>
      <c r="BF159" s="46">
        <f>VLOOKUP($A159,environment93!$A$2:$AS$333,BF$2)</f>
        <v>34.51</v>
      </c>
      <c r="BG159" s="46">
        <f>VLOOKUP($A159,environment93!$A$2:$AS$333,BG$2)</f>
        <v>0</v>
      </c>
      <c r="BH159" s="46">
        <f>VLOOKUP($A159,environment93!$A$2:$AS$333,BH$2)</f>
        <v>25</v>
      </c>
      <c r="BI159" s="46">
        <f>VLOOKUP($A159,environment93!$A$2:$AS$333,BI$2)</f>
        <v>1</v>
      </c>
    </row>
    <row r="160" spans="1:61" x14ac:dyDescent="0.2">
      <c r="A160" s="40" t="s">
        <v>836</v>
      </c>
      <c r="B160" s="40" t="s">
        <v>329</v>
      </c>
      <c r="C160" s="40">
        <v>7</v>
      </c>
      <c r="D160" s="40">
        <v>3</v>
      </c>
      <c r="E160" s="40">
        <v>2</v>
      </c>
      <c r="F160" s="40">
        <v>2</v>
      </c>
      <c r="H160" s="41">
        <f t="shared" si="2"/>
        <v>1</v>
      </c>
      <c r="I160" s="40" t="s">
        <v>836</v>
      </c>
      <c r="J160" s="46">
        <f>VLOOKUP($A160,environment05!$A$2:$M$333,J$2)</f>
        <v>3.415</v>
      </c>
      <c r="K160" s="46">
        <f>VLOOKUP($A160,environment05!$A$2:$M$333,K$2)</f>
        <v>12.428629909461591</v>
      </c>
      <c r="L160" s="46">
        <f>VLOOKUP($A160,environment05!$A$2:$M$333,L$2)</f>
        <v>26.228795128316662</v>
      </c>
      <c r="M160" s="46">
        <f>VLOOKUP($A160,environment05!$A$2:$M$333,M$2)</f>
        <v>2.2216529486602683</v>
      </c>
      <c r="N160" s="46">
        <f>VLOOKUP($A160,environment05!$A$2:$M$333,N$2)</f>
        <v>2.9410389938832235</v>
      </c>
      <c r="O160" s="46">
        <f>VLOOKUP($A160,environment05!$A$2:$M$333,O$2)</f>
        <v>1.7760247088532297</v>
      </c>
      <c r="P160" s="46">
        <f>VLOOKUP($A160,environment05!$A$2:$M$333,P$2)</f>
        <v>0.15928494640671867</v>
      </c>
      <c r="Q160" s="46">
        <f>VLOOKUP($A160,environment05!$A$2:$M$333,Q$2)</f>
        <v>0.43384867528654275</v>
      </c>
      <c r="R160" s="46">
        <f>VLOOKUP($A160,environment05!$A$2:$M$333,R$2)</f>
        <v>28.1</v>
      </c>
      <c r="S160" s="46">
        <f>VLOOKUP($A160,environment05!$A$2:$M$333,S$2)</f>
        <v>2</v>
      </c>
      <c r="T160" s="46">
        <f>VLOOKUP($A160,environment05!$A$2:$M$333,T$2)</f>
        <v>1.5</v>
      </c>
      <c r="U160" s="46">
        <f>VLOOKUP($A160,environment93!$A$2:$AS$333,U$2)</f>
        <v>3</v>
      </c>
      <c r="V160" s="46">
        <f>VLOOKUP($A160,environment93!$A$2:$AS$333,V$2)</f>
        <v>20</v>
      </c>
      <c r="W160" s="46">
        <f>VLOOKUP($A160,environment93!$A$2:$AS$333,W$2)</f>
        <v>6</v>
      </c>
      <c r="X160" s="46">
        <f>VLOOKUP($A160,environment93!$A$2:$AS$333,X$2)</f>
        <v>1</v>
      </c>
      <c r="Y160" s="46">
        <f>VLOOKUP($A160,environment93!$A$2:$AS$333,Y$2)</f>
        <v>13</v>
      </c>
      <c r="Z160" s="46">
        <f>VLOOKUP($A160,environment93!$A$2:$AS$333,Z$2)</f>
        <v>8</v>
      </c>
      <c r="AA160" s="46">
        <f>VLOOKUP($A160,environment93!$A$2:$AS$333,AA$2)</f>
        <v>0</v>
      </c>
      <c r="AB160" s="46">
        <f>VLOOKUP($A160,environment93!$A$2:$AS$333,AB$2)</f>
        <v>1.45</v>
      </c>
      <c r="AC160" s="46">
        <f>VLOOKUP($A160,environment93!$A$2:$AS$333,AC$2)</f>
        <v>774.7</v>
      </c>
      <c r="AD160" s="46">
        <f>VLOOKUP($A160,environment93!$A$2:$AS$333,AD$2)</f>
        <v>1.8</v>
      </c>
      <c r="AE160" s="46">
        <f>VLOOKUP($A160,environment93!$A$2:$AS$333,AE$2)</f>
        <v>58</v>
      </c>
      <c r="AF160" s="46" t="str">
        <f>VLOOKUP($A160,environment93!$A$2:$AS$333,AF$2)</f>
        <v>fagu.old</v>
      </c>
      <c r="AG160" s="46">
        <f>VLOOKUP($A160,environment93!$A$2:$AS$333,AG$2)</f>
        <v>0</v>
      </c>
      <c r="AH160" s="46">
        <f>VLOOKUP($A160,environment93!$A$2:$AS$333,AH$2)</f>
        <v>-1</v>
      </c>
      <c r="AI160" s="46">
        <f>VLOOKUP($A160,environment93!$A$2:$AS$333,AI$2)</f>
        <v>20</v>
      </c>
      <c r="AJ160" s="46" t="str">
        <f>VLOOKUP($A160,environment93!$A$2:$AS$333,AJ$2)</f>
        <v>44</v>
      </c>
      <c r="AK160" s="46">
        <f>VLOOKUP($A160,environment93!$A$2:$AS$333,AK$2)</f>
        <v>15</v>
      </c>
      <c r="AL160" s="46">
        <f>VLOOKUP($A160,environment93!$A$2:$AS$333,AL$2)</f>
        <v>0</v>
      </c>
      <c r="AM160" s="46">
        <f>VLOOKUP($A160,environment93!$A$2:$AS$333,AM$2)</f>
        <v>35.71</v>
      </c>
      <c r="AN160" s="46">
        <f>VLOOKUP($A160,environment93!$A$2:$AS$333,AN$2)</f>
        <v>0</v>
      </c>
      <c r="AO160" s="46">
        <f>VLOOKUP($A160,environment93!$A$2:$AS$333,AO$2)</f>
        <v>36.049999999999997</v>
      </c>
      <c r="AP160" s="46">
        <f>VLOOKUP($A160,environment93!$A$2:$AS$333,AP$2)</f>
        <v>0</v>
      </c>
      <c r="AQ160" s="46">
        <f>VLOOKUP($A160,environment93!$A$2:$AS$333,AQ$2)</f>
        <v>0</v>
      </c>
      <c r="AR160" s="46">
        <f>VLOOKUP($A160,environment93!$A$2:$AS$333,AR$2)</f>
        <v>0</v>
      </c>
      <c r="AS160" s="46">
        <f>VLOOKUP($A160,environment93!$A$2:$AS$333,AS$2)</f>
        <v>0</v>
      </c>
      <c r="AT160" s="46">
        <f>VLOOKUP($A160,environment93!$A$2:$AS$333,AT$2)</f>
        <v>63.95</v>
      </c>
      <c r="AU160" s="46">
        <f>VLOOKUP($A160,environment93!$A$2:$AS$333,AU$2)</f>
        <v>0</v>
      </c>
      <c r="AV160" s="46">
        <f>VLOOKUP($A160,environment93!$A$2:$AS$333,AV$2)</f>
        <v>0</v>
      </c>
      <c r="AW160" s="46">
        <f>VLOOKUP($A160,environment93!$A$2:$AS$333,AW$2)</f>
        <v>50</v>
      </c>
      <c r="AX160" s="46">
        <f>VLOOKUP($A160,environment93!$A$2:$AS$333,AX$2)</f>
        <v>100</v>
      </c>
      <c r="AY160" s="46">
        <f>VLOOKUP($A160,environment93!$A$2:$AS$333,AY$2)</f>
        <v>25</v>
      </c>
      <c r="AZ160" s="46">
        <f>VLOOKUP($A160,environment93!$A$2:$AS$333,AZ$2)</f>
        <v>0</v>
      </c>
      <c r="BA160" s="46">
        <f>VLOOKUP($A160,environment93!$A$2:$AS$333,BA$2)</f>
        <v>175</v>
      </c>
      <c r="BB160" s="46">
        <f>VLOOKUP($A160,environment93!$A$2:$AS$333,BB$2)</f>
        <v>5.35</v>
      </c>
      <c r="BC160" s="46">
        <f>VLOOKUP($A160,environment93!$A$2:$AS$333,BC$2)</f>
        <v>10.43</v>
      </c>
      <c r="BD160" s="46">
        <f>VLOOKUP($A160,environment93!$A$2:$AS$333,BD$2)</f>
        <v>0.64</v>
      </c>
      <c r="BE160" s="46">
        <f>VLOOKUP($A160,environment93!$A$2:$AS$333,BE$2)</f>
        <v>0</v>
      </c>
      <c r="BF160" s="46">
        <f>VLOOKUP($A160,environment93!$A$2:$AS$333,BF$2)</f>
        <v>16.41</v>
      </c>
      <c r="BG160" s="46">
        <f>VLOOKUP($A160,environment93!$A$2:$AS$333,BG$2)</f>
        <v>4</v>
      </c>
      <c r="BH160" s="46">
        <f>VLOOKUP($A160,environment93!$A$2:$AS$333,BH$2)</f>
        <v>2</v>
      </c>
      <c r="BI160" s="46">
        <f>VLOOKUP($A160,environment93!$A$2:$AS$333,BI$2)</f>
        <v>1.8</v>
      </c>
    </row>
    <row r="161" spans="1:61" x14ac:dyDescent="0.2">
      <c r="A161" s="40" t="s">
        <v>837</v>
      </c>
      <c r="B161" s="40" t="s">
        <v>332</v>
      </c>
      <c r="C161" s="40">
        <v>7</v>
      </c>
      <c r="D161" s="40">
        <v>3</v>
      </c>
      <c r="E161" s="40">
        <v>2</v>
      </c>
      <c r="F161" s="40">
        <v>2</v>
      </c>
      <c r="H161" s="41">
        <f t="shared" si="2"/>
        <v>1</v>
      </c>
      <c r="I161" s="40" t="s">
        <v>837</v>
      </c>
      <c r="J161" s="46">
        <f>VLOOKUP($A161,environment05!$A$2:$M$333,J$2)</f>
        <v>3.19</v>
      </c>
      <c r="K161" s="46">
        <f>VLOOKUP($A161,environment05!$A$2:$M$333,K$2)</f>
        <v>9.4252565137464295</v>
      </c>
      <c r="L161" s="46">
        <f>VLOOKUP($A161,environment05!$A$2:$M$333,L$2)</f>
        <v>22.792518486298395</v>
      </c>
      <c r="M161" s="46">
        <f>VLOOKUP($A161,environment05!$A$2:$M$333,M$2)</f>
        <v>2.0972820671148096</v>
      </c>
      <c r="N161" s="46">
        <f>VLOOKUP($A161,environment05!$A$2:$M$333,N$2)</f>
        <v>3.8555317129778746</v>
      </c>
      <c r="O161" s="46">
        <f>VLOOKUP($A161,environment05!$A$2:$M$333,O$2)</f>
        <v>2.5565908912517434</v>
      </c>
      <c r="P161" s="46">
        <f>VLOOKUP($A161,environment05!$A$2:$M$333,P$2)</f>
        <v>0.21256549008072553</v>
      </c>
      <c r="Q161" s="46">
        <f>VLOOKUP($A161,environment05!$A$2:$M$333,Q$2)</f>
        <v>0.85850651744369144</v>
      </c>
      <c r="R161" s="46">
        <f>VLOOKUP($A161,environment05!$A$2:$M$333,R$2)</f>
        <v>17.75</v>
      </c>
      <c r="S161" s="46">
        <f>VLOOKUP($A161,environment05!$A$2:$M$333,S$2)</f>
        <v>2</v>
      </c>
      <c r="T161" s="46">
        <f>VLOOKUP($A161,environment05!$A$2:$M$333,T$2)</f>
        <v>7</v>
      </c>
      <c r="U161" s="46">
        <f>VLOOKUP($A161,environment93!$A$2:$AS$333,U$2)</f>
        <v>4</v>
      </c>
      <c r="V161" s="46">
        <f>VLOOKUP($A161,environment93!$A$2:$AS$333,V$2)</f>
        <v>18</v>
      </c>
      <c r="W161" s="46">
        <f>VLOOKUP($A161,environment93!$A$2:$AS$333,W$2)</f>
        <v>3</v>
      </c>
      <c r="X161" s="46">
        <f>VLOOKUP($A161,environment93!$A$2:$AS$333,X$2)</f>
        <v>4</v>
      </c>
      <c r="Y161" s="46">
        <f>VLOOKUP($A161,environment93!$A$2:$AS$333,Y$2)</f>
        <v>11</v>
      </c>
      <c r="Z161" s="46">
        <f>VLOOKUP($A161,environment93!$A$2:$AS$333,Z$2)</f>
        <v>8</v>
      </c>
      <c r="AA161" s="46">
        <f>VLOOKUP($A161,environment93!$A$2:$AS$333,AA$2)</f>
        <v>4</v>
      </c>
      <c r="AB161" s="46">
        <f>VLOOKUP($A161,environment93!$A$2:$AS$333,AB$2)</f>
        <v>0.3</v>
      </c>
      <c r="AC161" s="46">
        <f>VLOOKUP($A161,environment93!$A$2:$AS$333,AC$2)</f>
        <v>224.1</v>
      </c>
      <c r="AD161" s="46">
        <f>VLOOKUP($A161,environment93!$A$2:$AS$333,AD$2)</f>
        <v>1.2</v>
      </c>
      <c r="AE161" s="46">
        <f>VLOOKUP($A161,environment93!$A$2:$AS$333,AE$2)</f>
        <v>18</v>
      </c>
      <c r="AF161" s="46" t="str">
        <f>VLOOKUP($A161,environment93!$A$2:$AS$333,AF$2)</f>
        <v>coni.med</v>
      </c>
      <c r="AG161" s="46">
        <f>VLOOKUP($A161,environment93!$A$2:$AS$333,AG$2)</f>
        <v>0</v>
      </c>
      <c r="AH161" s="46">
        <f>VLOOKUP($A161,environment93!$A$2:$AS$333,AH$2)</f>
        <v>-1</v>
      </c>
      <c r="AI161" s="46">
        <f>VLOOKUP($A161,environment93!$A$2:$AS$333,AI$2)</f>
        <v>2.5</v>
      </c>
      <c r="AJ161" s="46" t="str">
        <f>VLOOKUP($A161,environment93!$A$2:$AS$333,AJ$2)</f>
        <v>44S</v>
      </c>
      <c r="AK161" s="46">
        <f>VLOOKUP($A161,environment93!$A$2:$AS$333,AK$2)</f>
        <v>15</v>
      </c>
      <c r="AL161" s="46" t="str">
        <f>VLOOKUP($A161,environment93!$A$2:$AS$333,AL$2)</f>
        <v>S</v>
      </c>
      <c r="AM161" s="46">
        <f>VLOOKUP($A161,environment93!$A$2:$AS$333,AM$2)</f>
        <v>59.64</v>
      </c>
      <c r="AN161" s="46">
        <f>VLOOKUP($A161,environment93!$A$2:$AS$333,AN$2)</f>
        <v>31.94</v>
      </c>
      <c r="AO161" s="46">
        <f>VLOOKUP($A161,environment93!$A$2:$AS$333,AO$2)</f>
        <v>0</v>
      </c>
      <c r="AP161" s="46">
        <f>VLOOKUP($A161,environment93!$A$2:$AS$333,AP$2)</f>
        <v>0</v>
      </c>
      <c r="AQ161" s="46">
        <f>VLOOKUP($A161,environment93!$A$2:$AS$333,AQ$2)</f>
        <v>41.49</v>
      </c>
      <c r="AR161" s="46">
        <f>VLOOKUP($A161,environment93!$A$2:$AS$333,AR$2)</f>
        <v>0</v>
      </c>
      <c r="AS161" s="46">
        <f>VLOOKUP($A161,environment93!$A$2:$AS$333,AS$2)</f>
        <v>0</v>
      </c>
      <c r="AT161" s="46">
        <f>VLOOKUP($A161,environment93!$A$2:$AS$333,AT$2)</f>
        <v>26.57</v>
      </c>
      <c r="AU161" s="46">
        <f>VLOOKUP($A161,environment93!$A$2:$AS$333,AU$2)</f>
        <v>0</v>
      </c>
      <c r="AV161" s="46">
        <f>VLOOKUP($A161,environment93!$A$2:$AS$333,AV$2)</f>
        <v>0</v>
      </c>
      <c r="AW161" s="46">
        <f>VLOOKUP($A161,environment93!$A$2:$AS$333,AW$2)</f>
        <v>1475</v>
      </c>
      <c r="AX161" s="46">
        <f>VLOOKUP($A161,environment93!$A$2:$AS$333,AX$2)</f>
        <v>200</v>
      </c>
      <c r="AY161" s="46">
        <f>VLOOKUP($A161,environment93!$A$2:$AS$333,AY$2)</f>
        <v>100</v>
      </c>
      <c r="AZ161" s="46">
        <f>VLOOKUP($A161,environment93!$A$2:$AS$333,AZ$2)</f>
        <v>0</v>
      </c>
      <c r="BA161" s="46">
        <f>VLOOKUP($A161,environment93!$A$2:$AS$333,BA$2)</f>
        <v>1775</v>
      </c>
      <c r="BB161" s="46">
        <f>VLOOKUP($A161,environment93!$A$2:$AS$333,BB$2)</f>
        <v>12.94</v>
      </c>
      <c r="BC161" s="46">
        <f>VLOOKUP($A161,environment93!$A$2:$AS$333,BC$2)</f>
        <v>10.79</v>
      </c>
      <c r="BD161" s="46">
        <f>VLOOKUP($A161,environment93!$A$2:$AS$333,BD$2)</f>
        <v>0.73</v>
      </c>
      <c r="BE161" s="46">
        <f>VLOOKUP($A161,environment93!$A$2:$AS$333,BE$2)</f>
        <v>0</v>
      </c>
      <c r="BF161" s="46">
        <f>VLOOKUP($A161,environment93!$A$2:$AS$333,BF$2)</f>
        <v>24.46</v>
      </c>
      <c r="BG161" s="46">
        <f>VLOOKUP($A161,environment93!$A$2:$AS$333,BG$2)</f>
        <v>3</v>
      </c>
      <c r="BH161" s="46">
        <f>VLOOKUP($A161,environment93!$A$2:$AS$333,BH$2)</f>
        <v>2</v>
      </c>
      <c r="BI161" s="46">
        <f>VLOOKUP($A161,environment93!$A$2:$AS$333,BI$2)</f>
        <v>2</v>
      </c>
    </row>
    <row r="162" spans="1:61" x14ac:dyDescent="0.2">
      <c r="A162" s="40" t="s">
        <v>838</v>
      </c>
      <c r="B162" s="40" t="s">
        <v>334</v>
      </c>
      <c r="C162" s="40">
        <v>7</v>
      </c>
      <c r="D162" s="40">
        <v>3</v>
      </c>
      <c r="E162" s="40">
        <v>2</v>
      </c>
      <c r="F162" s="40">
        <v>2</v>
      </c>
      <c r="H162" s="41">
        <f t="shared" si="2"/>
        <v>1</v>
      </c>
      <c r="I162" s="40" t="s">
        <v>838</v>
      </c>
      <c r="J162" s="46">
        <f>VLOOKUP($A162,environment05!$A$2:$M$333,J$2)</f>
        <v>3.33</v>
      </c>
      <c r="K162" s="46">
        <f>VLOOKUP($A162,environment05!$A$2:$M$333,K$2)</f>
        <v>8.2715135870068721</v>
      </c>
      <c r="L162" s="46">
        <f>VLOOKUP($A162,environment05!$A$2:$M$333,L$2)</f>
        <v>20.574162679425836</v>
      </c>
      <c r="M162" s="46">
        <f>VLOOKUP($A162,environment05!$A$2:$M$333,M$2)</f>
        <v>2.9553912356716565</v>
      </c>
      <c r="N162" s="46">
        <f>VLOOKUP($A162,environment05!$A$2:$M$333,N$2)</f>
        <v>4.192947624552894</v>
      </c>
      <c r="O162" s="46">
        <f>VLOOKUP($A162,environment05!$A$2:$M$333,O$2)</f>
        <v>2.7003160332155685</v>
      </c>
      <c r="P162" s="46">
        <f>VLOOKUP($A162,environment05!$A$2:$M$333,P$2)</f>
        <v>0.19377499176347307</v>
      </c>
      <c r="Q162" s="46">
        <f>VLOOKUP($A162,environment05!$A$2:$M$333,Q$2)</f>
        <v>0.83158102645009979</v>
      </c>
      <c r="R162" s="46">
        <f>VLOOKUP($A162,environment05!$A$2:$M$333,R$2)</f>
        <v>11.8</v>
      </c>
      <c r="S162" s="46">
        <f>VLOOKUP($A162,environment05!$A$2:$M$333,S$2)</f>
        <v>2</v>
      </c>
      <c r="T162" s="46">
        <f>VLOOKUP($A162,environment05!$A$2:$M$333,T$2)</f>
        <v>2.5</v>
      </c>
      <c r="U162" s="46">
        <f>VLOOKUP($A162,environment93!$A$2:$AS$333,U$2)</f>
        <v>1</v>
      </c>
      <c r="V162" s="46">
        <f>VLOOKUP($A162,environment93!$A$2:$AS$333,V$2)</f>
        <v>16</v>
      </c>
      <c r="W162" s="46">
        <f>VLOOKUP($A162,environment93!$A$2:$AS$333,W$2)</f>
        <v>10</v>
      </c>
      <c r="X162" s="46">
        <f>VLOOKUP($A162,environment93!$A$2:$AS$333,X$2)</f>
        <v>2</v>
      </c>
      <c r="Y162" s="46">
        <f>VLOOKUP($A162,environment93!$A$2:$AS$333,Y$2)</f>
        <v>4</v>
      </c>
      <c r="Z162" s="46">
        <f>VLOOKUP($A162,environment93!$A$2:$AS$333,Z$2)</f>
        <v>9</v>
      </c>
      <c r="AA162" s="46">
        <f>VLOOKUP($A162,environment93!$A$2:$AS$333,AA$2)</f>
        <v>0</v>
      </c>
      <c r="AB162" s="46">
        <f>VLOOKUP($A162,environment93!$A$2:$AS$333,AB$2)</f>
        <v>1.9</v>
      </c>
      <c r="AC162" s="46">
        <f>VLOOKUP($A162,environment93!$A$2:$AS$333,AC$2)</f>
        <v>949.5</v>
      </c>
      <c r="AD162" s="46">
        <f>VLOOKUP($A162,environment93!$A$2:$AS$333,AD$2)</f>
        <v>1.9</v>
      </c>
      <c r="AE162" s="46">
        <f>VLOOKUP($A162,environment93!$A$2:$AS$333,AE$2)</f>
        <v>112</v>
      </c>
      <c r="AF162" s="46" t="str">
        <f>VLOOKUP($A162,environment93!$A$2:$AS$333,AF$2)</f>
        <v>fagu.old</v>
      </c>
      <c r="AG162" s="46">
        <f>VLOOKUP($A162,environment93!$A$2:$AS$333,AG$2)</f>
        <v>7.76</v>
      </c>
      <c r="AH162" s="46">
        <f>VLOOKUP($A162,environment93!$A$2:$AS$333,AH$2)</f>
        <v>213.1</v>
      </c>
      <c r="AI162" s="46">
        <f>VLOOKUP($A162,environment93!$A$2:$AS$333,AI$2)</f>
        <v>5</v>
      </c>
      <c r="AJ162" s="46" t="str">
        <f>VLOOKUP($A162,environment93!$A$2:$AS$333,AJ$2)</f>
        <v>44S</v>
      </c>
      <c r="AK162" s="46">
        <f>VLOOKUP($A162,environment93!$A$2:$AS$333,AK$2)</f>
        <v>15</v>
      </c>
      <c r="AL162" s="46" t="str">
        <f>VLOOKUP($A162,environment93!$A$2:$AS$333,AL$2)</f>
        <v>S</v>
      </c>
      <c r="AM162" s="46">
        <f>VLOOKUP($A162,environment93!$A$2:$AS$333,AM$2)</f>
        <v>42.86</v>
      </c>
      <c r="AN162" s="46">
        <f>VLOOKUP($A162,environment93!$A$2:$AS$333,AN$2)</f>
        <v>0</v>
      </c>
      <c r="AO162" s="46">
        <f>VLOOKUP($A162,environment93!$A$2:$AS$333,AO$2)</f>
        <v>0</v>
      </c>
      <c r="AP162" s="46">
        <f>VLOOKUP($A162,environment93!$A$2:$AS$333,AP$2)</f>
        <v>0</v>
      </c>
      <c r="AQ162" s="46">
        <f>VLOOKUP($A162,environment93!$A$2:$AS$333,AQ$2)</f>
        <v>0</v>
      </c>
      <c r="AR162" s="46">
        <f>VLOOKUP($A162,environment93!$A$2:$AS$333,AR$2)</f>
        <v>0</v>
      </c>
      <c r="AS162" s="46">
        <f>VLOOKUP($A162,environment93!$A$2:$AS$333,AS$2)</f>
        <v>8.02</v>
      </c>
      <c r="AT162" s="46">
        <f>VLOOKUP($A162,environment93!$A$2:$AS$333,AT$2)</f>
        <v>60.43</v>
      </c>
      <c r="AU162" s="46">
        <f>VLOOKUP($A162,environment93!$A$2:$AS$333,AU$2)</f>
        <v>0</v>
      </c>
      <c r="AV162" s="46">
        <f>VLOOKUP($A162,environment93!$A$2:$AS$333,AV$2)</f>
        <v>31.56</v>
      </c>
      <c r="AW162" s="46">
        <f>VLOOKUP($A162,environment93!$A$2:$AS$333,AW$2)</f>
        <v>0</v>
      </c>
      <c r="AX162" s="46">
        <f>VLOOKUP($A162,environment93!$A$2:$AS$333,AX$2)</f>
        <v>325</v>
      </c>
      <c r="AY162" s="46">
        <f>VLOOKUP($A162,environment93!$A$2:$AS$333,AY$2)</f>
        <v>0</v>
      </c>
      <c r="AZ162" s="46">
        <f>VLOOKUP($A162,environment93!$A$2:$AS$333,AZ$2)</f>
        <v>0</v>
      </c>
      <c r="BA162" s="46">
        <f>VLOOKUP($A162,environment93!$A$2:$AS$333,BA$2)</f>
        <v>325</v>
      </c>
      <c r="BB162" s="46">
        <f>VLOOKUP($A162,environment93!$A$2:$AS$333,BB$2)</f>
        <v>0</v>
      </c>
      <c r="BC162" s="46">
        <f>VLOOKUP($A162,environment93!$A$2:$AS$333,BC$2)</f>
        <v>26.76</v>
      </c>
      <c r="BD162" s="46">
        <f>VLOOKUP($A162,environment93!$A$2:$AS$333,BD$2)</f>
        <v>0</v>
      </c>
      <c r="BE162" s="46">
        <f>VLOOKUP($A162,environment93!$A$2:$AS$333,BE$2)</f>
        <v>0</v>
      </c>
      <c r="BF162" s="46">
        <f>VLOOKUP($A162,environment93!$A$2:$AS$333,BF$2)</f>
        <v>26.76</v>
      </c>
      <c r="BG162" s="46">
        <f>VLOOKUP($A162,environment93!$A$2:$AS$333,BG$2)</f>
        <v>7</v>
      </c>
      <c r="BH162" s="46">
        <f>VLOOKUP($A162,environment93!$A$2:$AS$333,BH$2)</f>
        <v>0</v>
      </c>
      <c r="BI162" s="46">
        <f>VLOOKUP($A162,environment93!$A$2:$AS$333,BI$2)</f>
        <v>1.2</v>
      </c>
    </row>
    <row r="163" spans="1:61" x14ac:dyDescent="0.2">
      <c r="A163" s="40" t="s">
        <v>839</v>
      </c>
      <c r="B163" s="40" t="s">
        <v>336</v>
      </c>
      <c r="C163" s="40">
        <v>7</v>
      </c>
      <c r="D163" s="40">
        <v>3</v>
      </c>
      <c r="E163" s="40">
        <v>2</v>
      </c>
      <c r="F163" s="40">
        <v>2</v>
      </c>
      <c r="H163" s="41">
        <f t="shared" si="2"/>
        <v>1</v>
      </c>
      <c r="I163" s="40" t="s">
        <v>839</v>
      </c>
      <c r="J163" s="46">
        <f>VLOOKUP($A163,environment05!$A$2:$M$333,J$2)</f>
        <v>5.1950000000000003</v>
      </c>
      <c r="K163" s="46">
        <f>VLOOKUP($A163,environment05!$A$2:$M$333,K$2)</f>
        <v>8.7286082231924169</v>
      </c>
      <c r="L163" s="46">
        <f>VLOOKUP($A163,environment05!$A$2:$M$333,L$2)</f>
        <v>20.095693779904309</v>
      </c>
      <c r="M163" s="46">
        <f>VLOOKUP($A163,environment05!$A$2:$M$333,M$2)</f>
        <v>4.307706390687251</v>
      </c>
      <c r="N163" s="46">
        <f>VLOOKUP($A163,environment05!$A$2:$M$333,N$2)</f>
        <v>2.930111967810757</v>
      </c>
      <c r="O163" s="46">
        <f>VLOOKUP($A163,environment05!$A$2:$M$333,O$2)</f>
        <v>2.0891835715089644</v>
      </c>
      <c r="P163" s="46">
        <f>VLOOKUP($A163,environment05!$A$2:$M$333,P$2)</f>
        <v>0.14568057350199204</v>
      </c>
      <c r="Q163" s="46">
        <f>VLOOKUP($A163,environment05!$A$2:$M$333,Q$2)</f>
        <v>0.41146057870677294</v>
      </c>
      <c r="R163" s="46">
        <f>VLOOKUP($A163,environment05!$A$2:$M$333,R$2)</f>
        <v>16.2</v>
      </c>
      <c r="S163" s="46">
        <f>VLOOKUP($A163,environment05!$A$2:$M$333,S$2)</f>
        <v>3</v>
      </c>
      <c r="T163" s="46">
        <f>VLOOKUP($A163,environment05!$A$2:$M$333,T$2)</f>
        <v>0.5</v>
      </c>
      <c r="U163" s="46">
        <f>VLOOKUP($A163,environment93!$A$2:$AS$333,U$2)</f>
        <v>1</v>
      </c>
      <c r="V163" s="46">
        <f>VLOOKUP($A163,environment93!$A$2:$AS$333,V$2)</f>
        <v>20</v>
      </c>
      <c r="W163" s="46">
        <f>VLOOKUP($A163,environment93!$A$2:$AS$333,W$2)</f>
        <v>14</v>
      </c>
      <c r="X163" s="46">
        <f>VLOOKUP($A163,environment93!$A$2:$AS$333,X$2)</f>
        <v>3</v>
      </c>
      <c r="Y163" s="46">
        <f>VLOOKUP($A163,environment93!$A$2:$AS$333,Y$2)</f>
        <v>3</v>
      </c>
      <c r="Z163" s="46">
        <f>VLOOKUP($A163,environment93!$A$2:$AS$333,Z$2)</f>
        <v>14</v>
      </c>
      <c r="AA163" s="46">
        <f>VLOOKUP($A163,environment93!$A$2:$AS$333,AA$2)</f>
        <v>2</v>
      </c>
      <c r="AB163" s="46">
        <f>VLOOKUP($A163,environment93!$A$2:$AS$333,AB$2)</f>
        <v>1.9</v>
      </c>
      <c r="AC163" s="46">
        <f>VLOOKUP($A163,environment93!$A$2:$AS$333,AC$2)</f>
        <v>949.5</v>
      </c>
      <c r="AD163" s="46">
        <f>VLOOKUP($A163,environment93!$A$2:$AS$333,AD$2)</f>
        <v>1.9</v>
      </c>
      <c r="AE163" s="46">
        <f>VLOOKUP($A163,environment93!$A$2:$AS$333,AE$2)</f>
        <v>112</v>
      </c>
      <c r="AF163" s="46" t="str">
        <f>VLOOKUP($A163,environment93!$A$2:$AS$333,AF$2)</f>
        <v>fagu.old</v>
      </c>
      <c r="AG163" s="46">
        <f>VLOOKUP($A163,environment93!$A$2:$AS$333,AG$2)</f>
        <v>0</v>
      </c>
      <c r="AH163" s="46">
        <f>VLOOKUP($A163,environment93!$A$2:$AS$333,AH$2)</f>
        <v>-1</v>
      </c>
      <c r="AI163" s="46">
        <f>VLOOKUP($A163,environment93!$A$2:$AS$333,AI$2)</f>
        <v>7.5</v>
      </c>
      <c r="AJ163" s="46" t="str">
        <f>VLOOKUP($A163,environment93!$A$2:$AS$333,AJ$2)</f>
        <v>44</v>
      </c>
      <c r="AK163" s="46">
        <f>VLOOKUP($A163,environment93!$A$2:$AS$333,AK$2)</f>
        <v>15</v>
      </c>
      <c r="AL163" s="46">
        <f>VLOOKUP($A163,environment93!$A$2:$AS$333,AL$2)</f>
        <v>0</v>
      </c>
      <c r="AM163" s="46">
        <f>VLOOKUP($A163,environment93!$A$2:$AS$333,AM$2)</f>
        <v>35.71</v>
      </c>
      <c r="AN163" s="46">
        <f>VLOOKUP($A163,environment93!$A$2:$AS$333,AN$2)</f>
        <v>0</v>
      </c>
      <c r="AO163" s="46">
        <f>VLOOKUP($A163,environment93!$A$2:$AS$333,AO$2)</f>
        <v>0</v>
      </c>
      <c r="AP163" s="46">
        <f>VLOOKUP($A163,environment93!$A$2:$AS$333,AP$2)</f>
        <v>0</v>
      </c>
      <c r="AQ163" s="46">
        <f>VLOOKUP($A163,environment93!$A$2:$AS$333,AQ$2)</f>
        <v>0</v>
      </c>
      <c r="AR163" s="46">
        <f>VLOOKUP($A163,environment93!$A$2:$AS$333,AR$2)</f>
        <v>0</v>
      </c>
      <c r="AS163" s="46">
        <f>VLOOKUP($A163,environment93!$A$2:$AS$333,AS$2)</f>
        <v>32.53</v>
      </c>
      <c r="AT163" s="46">
        <f>VLOOKUP($A163,environment93!$A$2:$AS$333,AT$2)</f>
        <v>67.47</v>
      </c>
      <c r="AU163" s="46">
        <f>VLOOKUP($A163,environment93!$A$2:$AS$333,AU$2)</f>
        <v>0</v>
      </c>
      <c r="AV163" s="46">
        <f>VLOOKUP($A163,environment93!$A$2:$AS$333,AV$2)</f>
        <v>0</v>
      </c>
      <c r="AW163" s="46">
        <f>VLOOKUP($A163,environment93!$A$2:$AS$333,AW$2)</f>
        <v>0</v>
      </c>
      <c r="AX163" s="46">
        <f>VLOOKUP($A163,environment93!$A$2:$AS$333,AX$2)</f>
        <v>75</v>
      </c>
      <c r="AY163" s="46">
        <f>VLOOKUP($A163,environment93!$A$2:$AS$333,AY$2)</f>
        <v>25</v>
      </c>
      <c r="AZ163" s="46">
        <f>VLOOKUP($A163,environment93!$A$2:$AS$333,AZ$2)</f>
        <v>0</v>
      </c>
      <c r="BA163" s="46">
        <f>VLOOKUP($A163,environment93!$A$2:$AS$333,BA$2)</f>
        <v>100</v>
      </c>
      <c r="BB163" s="46">
        <f>VLOOKUP($A163,environment93!$A$2:$AS$333,BB$2)</f>
        <v>0</v>
      </c>
      <c r="BC163" s="46">
        <f>VLOOKUP($A163,environment93!$A$2:$AS$333,BC$2)</f>
        <v>14.19</v>
      </c>
      <c r="BD163" s="46">
        <f>VLOOKUP($A163,environment93!$A$2:$AS$333,BD$2)</f>
        <v>0.64</v>
      </c>
      <c r="BE163" s="46">
        <f>VLOOKUP($A163,environment93!$A$2:$AS$333,BE$2)</f>
        <v>0</v>
      </c>
      <c r="BF163" s="46">
        <f>VLOOKUP($A163,environment93!$A$2:$AS$333,BF$2)</f>
        <v>14.83</v>
      </c>
      <c r="BG163" s="46">
        <f>VLOOKUP($A163,environment93!$A$2:$AS$333,BG$2)</f>
        <v>3</v>
      </c>
      <c r="BH163" s="46">
        <f>VLOOKUP($A163,environment93!$A$2:$AS$333,BH$2)</f>
        <v>0</v>
      </c>
      <c r="BI163" s="46">
        <f>VLOOKUP($A163,environment93!$A$2:$AS$333,BI$2)</f>
        <v>1.5</v>
      </c>
    </row>
    <row r="164" spans="1:61" x14ac:dyDescent="0.2">
      <c r="A164" s="40" t="s">
        <v>840</v>
      </c>
      <c r="B164" s="40" t="s">
        <v>338</v>
      </c>
      <c r="C164" s="40">
        <v>5</v>
      </c>
      <c r="D164" s="40">
        <v>2</v>
      </c>
      <c r="E164" s="40">
        <v>1</v>
      </c>
      <c r="F164" s="40">
        <v>2</v>
      </c>
      <c r="H164" s="41">
        <f t="shared" si="2"/>
        <v>0</v>
      </c>
      <c r="I164" s="40" t="s">
        <v>840</v>
      </c>
      <c r="J164" s="46">
        <f>VLOOKUP($A164,environment05!$A$2:$M$333,J$2)</f>
        <v>0</v>
      </c>
      <c r="K164" s="46">
        <f>VLOOKUP($A164,environment05!$A$2:$M$333,K$2)</f>
        <v>0</v>
      </c>
      <c r="L164" s="46">
        <f>VLOOKUP($A164,environment05!$A$2:$M$333,L$2)</f>
        <v>0</v>
      </c>
      <c r="M164" s="46">
        <f>VLOOKUP($A164,environment05!$A$2:$M$333,M$2)</f>
        <v>0</v>
      </c>
      <c r="N164" s="46">
        <f>VLOOKUP($A164,environment05!$A$2:$M$333,N$2)</f>
        <v>0</v>
      </c>
      <c r="O164" s="46">
        <f>VLOOKUP($A164,environment05!$A$2:$M$333,O$2)</f>
        <v>0</v>
      </c>
      <c r="P164" s="46">
        <f>VLOOKUP($A164,environment05!$A$2:$M$333,P$2)</f>
        <v>0</v>
      </c>
      <c r="Q164" s="46">
        <f>VLOOKUP($A164,environment05!$A$2:$M$333,Q$2)</f>
        <v>0</v>
      </c>
      <c r="R164" s="46">
        <f>VLOOKUP($A164,environment05!$A$2:$M$333,R$2)</f>
        <v>0</v>
      </c>
      <c r="S164" s="46">
        <f>VLOOKUP($A164,environment05!$A$2:$M$333,S$2)</f>
        <v>0</v>
      </c>
      <c r="T164" s="46">
        <f>VLOOKUP($A164,environment05!$A$2:$M$333,T$2)</f>
        <v>0</v>
      </c>
      <c r="U164" s="46">
        <f>VLOOKUP($A164,environment93!$A$2:$AS$333,U$2)</f>
        <v>1</v>
      </c>
      <c r="V164" s="46">
        <f>VLOOKUP($A164,environment93!$A$2:$AS$333,V$2)</f>
        <v>16</v>
      </c>
      <c r="W164" s="46">
        <f>VLOOKUP($A164,environment93!$A$2:$AS$333,W$2)</f>
        <v>10</v>
      </c>
      <c r="X164" s="46">
        <f>VLOOKUP($A164,environment93!$A$2:$AS$333,X$2)</f>
        <v>3</v>
      </c>
      <c r="Y164" s="46">
        <f>VLOOKUP($A164,environment93!$A$2:$AS$333,Y$2)</f>
        <v>3</v>
      </c>
      <c r="Z164" s="46">
        <f>VLOOKUP($A164,environment93!$A$2:$AS$333,Z$2)</f>
        <v>15</v>
      </c>
      <c r="AA164" s="46">
        <f>VLOOKUP($A164,environment93!$A$2:$AS$333,AA$2)</f>
        <v>4</v>
      </c>
      <c r="AB164" s="46">
        <f>VLOOKUP($A164,environment93!$A$2:$AS$333,AB$2)</f>
        <v>0</v>
      </c>
      <c r="AC164" s="46">
        <f>VLOOKUP($A164,environment93!$A$2:$AS$333,AC$2)</f>
        <v>0</v>
      </c>
      <c r="AD164" s="46">
        <f>VLOOKUP($A164,environment93!$A$2:$AS$333,AD$2)</f>
        <v>0</v>
      </c>
      <c r="AE164" s="46">
        <f>VLOOKUP($A164,environment93!$A$2:$AS$333,AE$2)</f>
        <v>115</v>
      </c>
      <c r="AF164" s="46" t="str">
        <f>VLOOKUP($A164,environment93!$A$2:$AS$333,AF$2)</f>
        <v>road</v>
      </c>
      <c r="AG164" s="46">
        <f>VLOOKUP($A164,environment93!$A$2:$AS$333,AG$2)</f>
        <v>14.5</v>
      </c>
      <c r="AH164" s="46">
        <f>VLOOKUP($A164,environment93!$A$2:$AS$333,AH$2)</f>
        <v>118.32</v>
      </c>
      <c r="AI164" s="46">
        <f>VLOOKUP($A164,environment93!$A$2:$AS$333,AI$2)</f>
        <v>15</v>
      </c>
      <c r="AJ164" s="46" t="str">
        <f>VLOOKUP($A164,environment93!$A$2:$AS$333,AJ$2)</f>
        <v>44</v>
      </c>
      <c r="AK164" s="46">
        <f>VLOOKUP($A164,environment93!$A$2:$AS$333,AK$2)</f>
        <v>15</v>
      </c>
      <c r="AL164" s="46">
        <f>VLOOKUP($A164,environment93!$A$2:$AS$333,AL$2)</f>
        <v>0</v>
      </c>
      <c r="AM164" s="46">
        <f>VLOOKUP($A164,environment93!$A$2:$AS$333,AM$2)</f>
        <v>35.71</v>
      </c>
      <c r="AN164" s="46">
        <f>VLOOKUP($A164,environment93!$A$2:$AS$333,AN$2)</f>
        <v>0</v>
      </c>
      <c r="AO164" s="46">
        <f>VLOOKUP($A164,environment93!$A$2:$AS$333,AO$2)</f>
        <v>39.020000000000003</v>
      </c>
      <c r="AP164" s="46">
        <f>VLOOKUP($A164,environment93!$A$2:$AS$333,AP$2)</f>
        <v>0</v>
      </c>
      <c r="AQ164" s="46">
        <f>VLOOKUP($A164,environment93!$A$2:$AS$333,AQ$2)</f>
        <v>0</v>
      </c>
      <c r="AR164" s="46">
        <f>VLOOKUP($A164,environment93!$A$2:$AS$333,AR$2)</f>
        <v>0</v>
      </c>
      <c r="AS164" s="46">
        <f>VLOOKUP($A164,environment93!$A$2:$AS$333,AS$2)</f>
        <v>0</v>
      </c>
      <c r="AT164" s="46">
        <f>VLOOKUP($A164,environment93!$A$2:$AS$333,AT$2)</f>
        <v>60.98</v>
      </c>
      <c r="AU164" s="46">
        <f>VLOOKUP($A164,environment93!$A$2:$AS$333,AU$2)</f>
        <v>0</v>
      </c>
      <c r="AV164" s="46">
        <f>VLOOKUP($A164,environment93!$A$2:$AS$333,AV$2)</f>
        <v>0</v>
      </c>
      <c r="AW164" s="46">
        <f>VLOOKUP($A164,environment93!$A$2:$AS$333,AW$2)</f>
        <v>0</v>
      </c>
      <c r="AX164" s="46">
        <f>VLOOKUP($A164,environment93!$A$2:$AS$333,AX$2)</f>
        <v>100</v>
      </c>
      <c r="AY164" s="46">
        <f>VLOOKUP($A164,environment93!$A$2:$AS$333,AY$2)</f>
        <v>0</v>
      </c>
      <c r="AZ164" s="46">
        <f>VLOOKUP($A164,environment93!$A$2:$AS$333,AZ$2)</f>
        <v>0</v>
      </c>
      <c r="BA164" s="46">
        <f>VLOOKUP($A164,environment93!$A$2:$AS$333,BA$2)</f>
        <v>100</v>
      </c>
      <c r="BB164" s="46">
        <f>VLOOKUP($A164,environment93!$A$2:$AS$333,BB$2)</f>
        <v>0</v>
      </c>
      <c r="BC164" s="46">
        <f>VLOOKUP($A164,environment93!$A$2:$AS$333,BC$2)</f>
        <v>30.6</v>
      </c>
      <c r="BD164" s="46">
        <f>VLOOKUP($A164,environment93!$A$2:$AS$333,BD$2)</f>
        <v>0</v>
      </c>
      <c r="BE164" s="46">
        <f>VLOOKUP($A164,environment93!$A$2:$AS$333,BE$2)</f>
        <v>0</v>
      </c>
      <c r="BF164" s="46">
        <f>VLOOKUP($A164,environment93!$A$2:$AS$333,BF$2)</f>
        <v>30.6</v>
      </c>
      <c r="BG164" s="46">
        <f>VLOOKUP($A164,environment93!$A$2:$AS$333,BG$2)</f>
        <v>4</v>
      </c>
      <c r="BH164" s="46">
        <f>VLOOKUP($A164,environment93!$A$2:$AS$333,BH$2)</f>
        <v>0</v>
      </c>
      <c r="BI164" s="46">
        <f>VLOOKUP($A164,environment93!$A$2:$AS$333,BI$2)</f>
        <v>1.3</v>
      </c>
    </row>
    <row r="165" spans="1:61" x14ac:dyDescent="0.2">
      <c r="A165" s="40" t="s">
        <v>841</v>
      </c>
      <c r="B165" s="40" t="s">
        <v>340</v>
      </c>
      <c r="C165" s="40">
        <v>5</v>
      </c>
      <c r="D165" s="40">
        <v>2</v>
      </c>
      <c r="E165" s="40">
        <v>1</v>
      </c>
      <c r="F165" s="40">
        <v>2</v>
      </c>
      <c r="H165" s="41">
        <f t="shared" si="2"/>
        <v>0</v>
      </c>
      <c r="I165" s="40" t="s">
        <v>841</v>
      </c>
      <c r="J165" s="46">
        <f>VLOOKUP($A165,environment05!$A$2:$M$333,J$2)</f>
        <v>0</v>
      </c>
      <c r="K165" s="46">
        <f>VLOOKUP($A165,environment05!$A$2:$M$333,K$2)</f>
        <v>0</v>
      </c>
      <c r="L165" s="46">
        <f>VLOOKUP($A165,environment05!$A$2:$M$333,L$2)</f>
        <v>0</v>
      </c>
      <c r="M165" s="46">
        <f>VLOOKUP($A165,environment05!$A$2:$M$333,M$2)</f>
        <v>0</v>
      </c>
      <c r="N165" s="46">
        <f>VLOOKUP($A165,environment05!$A$2:$M$333,N$2)</f>
        <v>0</v>
      </c>
      <c r="O165" s="46">
        <f>VLOOKUP($A165,environment05!$A$2:$M$333,O$2)</f>
        <v>0</v>
      </c>
      <c r="P165" s="46">
        <f>VLOOKUP($A165,environment05!$A$2:$M$333,P$2)</f>
        <v>0</v>
      </c>
      <c r="Q165" s="46">
        <f>VLOOKUP($A165,environment05!$A$2:$M$333,Q$2)</f>
        <v>0</v>
      </c>
      <c r="R165" s="46">
        <f>VLOOKUP($A165,environment05!$A$2:$M$333,R$2)</f>
        <v>0</v>
      </c>
      <c r="S165" s="46">
        <f>VLOOKUP($A165,environment05!$A$2:$M$333,S$2)</f>
        <v>0</v>
      </c>
      <c r="T165" s="46">
        <f>VLOOKUP($A165,environment05!$A$2:$M$333,T$2)</f>
        <v>0</v>
      </c>
      <c r="U165" s="46">
        <f>VLOOKUP($A165,environment93!$A$2:$AS$333,U$2)</f>
        <v>1</v>
      </c>
      <c r="V165" s="46">
        <f>VLOOKUP($A165,environment93!$A$2:$AS$333,V$2)</f>
        <v>16</v>
      </c>
      <c r="W165" s="46">
        <f>VLOOKUP($A165,environment93!$A$2:$AS$333,W$2)</f>
        <v>11</v>
      </c>
      <c r="X165" s="46">
        <f>VLOOKUP($A165,environment93!$A$2:$AS$333,X$2)</f>
        <v>1</v>
      </c>
      <c r="Y165" s="46">
        <f>VLOOKUP($A165,environment93!$A$2:$AS$333,Y$2)</f>
        <v>4</v>
      </c>
      <c r="Z165" s="46">
        <f>VLOOKUP($A165,environment93!$A$2:$AS$333,Z$2)</f>
        <v>7</v>
      </c>
      <c r="AA165" s="46">
        <f>VLOOKUP($A165,environment93!$A$2:$AS$333,AA$2)</f>
        <v>0</v>
      </c>
      <c r="AB165" s="46">
        <f>VLOOKUP($A165,environment93!$A$2:$AS$333,AB$2)</f>
        <v>3.08</v>
      </c>
      <c r="AC165" s="46">
        <f>VLOOKUP($A165,environment93!$A$2:$AS$333,AC$2)</f>
        <v>1189.3</v>
      </c>
      <c r="AD165" s="46">
        <f>VLOOKUP($A165,environment93!$A$2:$AS$333,AD$2)</f>
        <v>1.9</v>
      </c>
      <c r="AE165" s="46">
        <f>VLOOKUP($A165,environment93!$A$2:$AS$333,AE$2)</f>
        <v>115</v>
      </c>
      <c r="AF165" s="46" t="str">
        <f>VLOOKUP($A165,environment93!$A$2:$AS$333,AF$2)</f>
        <v>fagu.old</v>
      </c>
      <c r="AG165" s="46">
        <f>VLOOKUP($A165,environment93!$A$2:$AS$333,AG$2)</f>
        <v>7.66</v>
      </c>
      <c r="AH165" s="46">
        <f>VLOOKUP($A165,environment93!$A$2:$AS$333,AH$2)</f>
        <v>70.47</v>
      </c>
      <c r="AI165" s="46">
        <f>VLOOKUP($A165,environment93!$A$2:$AS$333,AI$2)</f>
        <v>15</v>
      </c>
      <c r="AJ165" s="46" t="str">
        <f>VLOOKUP($A165,environment93!$A$2:$AS$333,AJ$2)</f>
        <v>44</v>
      </c>
      <c r="AK165" s="46">
        <f>VLOOKUP($A165,environment93!$A$2:$AS$333,AK$2)</f>
        <v>15</v>
      </c>
      <c r="AL165" s="46">
        <f>VLOOKUP($A165,environment93!$A$2:$AS$333,AL$2)</f>
        <v>0</v>
      </c>
      <c r="AM165" s="46">
        <f>VLOOKUP($A165,environment93!$A$2:$AS$333,AM$2)</f>
        <v>2.5</v>
      </c>
      <c r="AN165" s="46">
        <f>VLOOKUP($A165,environment93!$A$2:$AS$333,AN$2)</f>
        <v>0</v>
      </c>
      <c r="AO165" s="46">
        <f>VLOOKUP($A165,environment93!$A$2:$AS$333,AO$2)</f>
        <v>3.66</v>
      </c>
      <c r="AP165" s="46">
        <f>VLOOKUP($A165,environment93!$A$2:$AS$333,AP$2)</f>
        <v>0</v>
      </c>
      <c r="AQ165" s="46">
        <f>VLOOKUP($A165,environment93!$A$2:$AS$333,AQ$2)</f>
        <v>0</v>
      </c>
      <c r="AR165" s="46">
        <f>VLOOKUP($A165,environment93!$A$2:$AS$333,AR$2)</f>
        <v>0</v>
      </c>
      <c r="AS165" s="46">
        <f>VLOOKUP($A165,environment93!$A$2:$AS$333,AS$2)</f>
        <v>0</v>
      </c>
      <c r="AT165" s="46">
        <f>VLOOKUP($A165,environment93!$A$2:$AS$333,AT$2)</f>
        <v>96.34</v>
      </c>
      <c r="AU165" s="46">
        <f>VLOOKUP($A165,environment93!$A$2:$AS$333,AU$2)</f>
        <v>0</v>
      </c>
      <c r="AV165" s="46">
        <f>VLOOKUP($A165,environment93!$A$2:$AS$333,AV$2)</f>
        <v>0</v>
      </c>
      <c r="AW165" s="46">
        <f>VLOOKUP($A165,environment93!$A$2:$AS$333,AW$2)</f>
        <v>0</v>
      </c>
      <c r="AX165" s="46">
        <f>VLOOKUP($A165,environment93!$A$2:$AS$333,AX$2)</f>
        <v>50</v>
      </c>
      <c r="AY165" s="46">
        <f>VLOOKUP($A165,environment93!$A$2:$AS$333,AY$2)</f>
        <v>75</v>
      </c>
      <c r="AZ165" s="46">
        <f>VLOOKUP($A165,environment93!$A$2:$AS$333,AZ$2)</f>
        <v>0</v>
      </c>
      <c r="BA165" s="46">
        <f>VLOOKUP($A165,environment93!$A$2:$AS$333,BA$2)</f>
        <v>125</v>
      </c>
      <c r="BB165" s="46">
        <f>VLOOKUP($A165,environment93!$A$2:$AS$333,BB$2)</f>
        <v>0</v>
      </c>
      <c r="BC165" s="46">
        <f>VLOOKUP($A165,environment93!$A$2:$AS$333,BC$2)</f>
        <v>9.9499999999999993</v>
      </c>
      <c r="BD165" s="46">
        <f>VLOOKUP($A165,environment93!$A$2:$AS$333,BD$2)</f>
        <v>0.1</v>
      </c>
      <c r="BE165" s="46">
        <f>VLOOKUP($A165,environment93!$A$2:$AS$333,BE$2)</f>
        <v>0</v>
      </c>
      <c r="BF165" s="46">
        <f>VLOOKUP($A165,environment93!$A$2:$AS$333,BF$2)</f>
        <v>10.039999999999999</v>
      </c>
      <c r="BG165" s="46">
        <f>VLOOKUP($A165,environment93!$A$2:$AS$333,BG$2)</f>
        <v>2</v>
      </c>
      <c r="BH165" s="46">
        <f>VLOOKUP($A165,environment93!$A$2:$AS$333,BH$2)</f>
        <v>0</v>
      </c>
      <c r="BI165" s="46">
        <f>VLOOKUP($A165,environment93!$A$2:$AS$333,BI$2)</f>
        <v>1</v>
      </c>
    </row>
    <row r="166" spans="1:61" x14ac:dyDescent="0.2">
      <c r="A166" s="40" t="s">
        <v>842</v>
      </c>
      <c r="B166" s="40" t="s">
        <v>342</v>
      </c>
      <c r="C166" s="40">
        <v>5</v>
      </c>
      <c r="D166" s="40">
        <v>2</v>
      </c>
      <c r="E166" s="40">
        <v>1</v>
      </c>
      <c r="F166" s="40">
        <v>2</v>
      </c>
      <c r="H166" s="41">
        <f t="shared" si="2"/>
        <v>0</v>
      </c>
      <c r="I166" s="40" t="s">
        <v>842</v>
      </c>
      <c r="J166" s="46">
        <f>VLOOKUP($A166,environment05!$A$2:$M$333,J$2)</f>
        <v>0</v>
      </c>
      <c r="K166" s="46">
        <f>VLOOKUP($A166,environment05!$A$2:$M$333,K$2)</f>
        <v>0</v>
      </c>
      <c r="L166" s="46">
        <f>VLOOKUP($A166,environment05!$A$2:$M$333,L$2)</f>
        <v>0</v>
      </c>
      <c r="M166" s="46">
        <f>VLOOKUP($A166,environment05!$A$2:$M$333,M$2)</f>
        <v>0</v>
      </c>
      <c r="N166" s="46">
        <f>VLOOKUP($A166,environment05!$A$2:$M$333,N$2)</f>
        <v>0</v>
      </c>
      <c r="O166" s="46">
        <f>VLOOKUP($A166,environment05!$A$2:$M$333,O$2)</f>
        <v>0</v>
      </c>
      <c r="P166" s="46">
        <f>VLOOKUP($A166,environment05!$A$2:$M$333,P$2)</f>
        <v>0</v>
      </c>
      <c r="Q166" s="46">
        <f>VLOOKUP($A166,environment05!$A$2:$M$333,Q$2)</f>
        <v>0</v>
      </c>
      <c r="R166" s="46">
        <f>VLOOKUP($A166,environment05!$A$2:$M$333,R$2)</f>
        <v>0</v>
      </c>
      <c r="S166" s="46">
        <f>VLOOKUP($A166,environment05!$A$2:$M$333,S$2)</f>
        <v>0</v>
      </c>
      <c r="T166" s="46">
        <f>VLOOKUP($A166,environment05!$A$2:$M$333,T$2)</f>
        <v>0</v>
      </c>
      <c r="U166" s="46">
        <f>VLOOKUP($A166,environment93!$A$2:$AS$333,U$2)</f>
        <v>5</v>
      </c>
      <c r="V166" s="46">
        <f>VLOOKUP($A166,environment93!$A$2:$AS$333,V$2)</f>
        <v>16</v>
      </c>
      <c r="W166" s="46">
        <f>VLOOKUP($A166,environment93!$A$2:$AS$333,W$2)</f>
        <v>6</v>
      </c>
      <c r="X166" s="46">
        <f>VLOOKUP($A166,environment93!$A$2:$AS$333,X$2)</f>
        <v>5</v>
      </c>
      <c r="Y166" s="46">
        <f>VLOOKUP($A166,environment93!$A$2:$AS$333,Y$2)</f>
        <v>5</v>
      </c>
      <c r="Z166" s="46">
        <f>VLOOKUP($A166,environment93!$A$2:$AS$333,Z$2)</f>
        <v>17</v>
      </c>
      <c r="AA166" s="46">
        <f>VLOOKUP($A166,environment93!$A$2:$AS$333,AA$2)</f>
        <v>4</v>
      </c>
      <c r="AB166" s="46">
        <f>VLOOKUP($A166,environment93!$A$2:$AS$333,AB$2)</f>
        <v>0.97</v>
      </c>
      <c r="AC166" s="46">
        <f>VLOOKUP($A166,environment93!$A$2:$AS$333,AC$2)</f>
        <v>456.9</v>
      </c>
      <c r="AD166" s="46">
        <f>VLOOKUP($A166,environment93!$A$2:$AS$333,AD$2)</f>
        <v>1.3</v>
      </c>
      <c r="AE166" s="46">
        <f>VLOOKUP($A166,environment93!$A$2:$AS$333,AE$2)</f>
        <v>29</v>
      </c>
      <c r="AF166" s="46" t="str">
        <f>VLOOKUP($A166,environment93!$A$2:$AS$333,AF$2)</f>
        <v>coni.med</v>
      </c>
      <c r="AG166" s="46">
        <f>VLOOKUP($A166,environment93!$A$2:$AS$333,AG$2)</f>
        <v>5.38</v>
      </c>
      <c r="AH166" s="46">
        <f>VLOOKUP($A166,environment93!$A$2:$AS$333,AH$2)</f>
        <v>90.36</v>
      </c>
      <c r="AI166" s="46">
        <f>VLOOKUP($A166,environment93!$A$2:$AS$333,AI$2)</f>
        <v>15</v>
      </c>
      <c r="AJ166" s="46" t="str">
        <f>VLOOKUP($A166,environment93!$A$2:$AS$333,AJ$2)</f>
        <v>44S</v>
      </c>
      <c r="AK166" s="46">
        <f>VLOOKUP($A166,environment93!$A$2:$AS$333,AK$2)</f>
        <v>15</v>
      </c>
      <c r="AL166" s="46" t="str">
        <f>VLOOKUP($A166,environment93!$A$2:$AS$333,AL$2)</f>
        <v>S</v>
      </c>
      <c r="AM166" s="46">
        <f>VLOOKUP($A166,environment93!$A$2:$AS$333,AM$2)</f>
        <v>2.5</v>
      </c>
      <c r="AN166" s="46">
        <f>VLOOKUP($A166,environment93!$A$2:$AS$333,AN$2)</f>
        <v>0</v>
      </c>
      <c r="AO166" s="46">
        <f>VLOOKUP($A166,environment93!$A$2:$AS$333,AO$2)</f>
        <v>0</v>
      </c>
      <c r="AP166" s="46">
        <f>VLOOKUP($A166,environment93!$A$2:$AS$333,AP$2)</f>
        <v>0</v>
      </c>
      <c r="AQ166" s="46">
        <f>VLOOKUP($A166,environment93!$A$2:$AS$333,AQ$2)</f>
        <v>96.2</v>
      </c>
      <c r="AR166" s="46">
        <f>VLOOKUP($A166,environment93!$A$2:$AS$333,AR$2)</f>
        <v>0</v>
      </c>
      <c r="AS166" s="46">
        <f>VLOOKUP($A166,environment93!$A$2:$AS$333,AS$2)</f>
        <v>0</v>
      </c>
      <c r="AT166" s="46">
        <f>VLOOKUP($A166,environment93!$A$2:$AS$333,AT$2)</f>
        <v>0</v>
      </c>
      <c r="AU166" s="46">
        <f>VLOOKUP($A166,environment93!$A$2:$AS$333,AU$2)</f>
        <v>3.8</v>
      </c>
      <c r="AV166" s="46">
        <f>VLOOKUP($A166,environment93!$A$2:$AS$333,AV$2)</f>
        <v>0</v>
      </c>
      <c r="AW166" s="46">
        <f>VLOOKUP($A166,environment93!$A$2:$AS$333,AW$2)</f>
        <v>625</v>
      </c>
      <c r="AX166" s="46">
        <f>VLOOKUP($A166,environment93!$A$2:$AS$333,AX$2)</f>
        <v>0</v>
      </c>
      <c r="AY166" s="46">
        <f>VLOOKUP($A166,environment93!$A$2:$AS$333,AY$2)</f>
        <v>100</v>
      </c>
      <c r="AZ166" s="46">
        <f>VLOOKUP($A166,environment93!$A$2:$AS$333,AZ$2)</f>
        <v>0</v>
      </c>
      <c r="BA166" s="46">
        <f>VLOOKUP($A166,environment93!$A$2:$AS$333,BA$2)</f>
        <v>725</v>
      </c>
      <c r="BB166" s="46">
        <f>VLOOKUP($A166,environment93!$A$2:$AS$333,BB$2)</f>
        <v>36.47</v>
      </c>
      <c r="BC166" s="46">
        <f>VLOOKUP($A166,environment93!$A$2:$AS$333,BC$2)</f>
        <v>0</v>
      </c>
      <c r="BD166" s="46">
        <f>VLOOKUP($A166,environment93!$A$2:$AS$333,BD$2)</f>
        <v>3</v>
      </c>
      <c r="BE166" s="46">
        <f>VLOOKUP($A166,environment93!$A$2:$AS$333,BE$2)</f>
        <v>0</v>
      </c>
      <c r="BF166" s="46">
        <f>VLOOKUP($A166,environment93!$A$2:$AS$333,BF$2)</f>
        <v>39.47</v>
      </c>
      <c r="BG166" s="46">
        <f>VLOOKUP($A166,environment93!$A$2:$AS$333,BG$2)</f>
        <v>3</v>
      </c>
      <c r="BH166" s="46">
        <f>VLOOKUP($A166,environment93!$A$2:$AS$333,BH$2)</f>
        <v>22</v>
      </c>
      <c r="BI166" s="46">
        <f>VLOOKUP($A166,environment93!$A$2:$AS$333,BI$2)</f>
        <v>1</v>
      </c>
    </row>
    <row r="167" spans="1:61" x14ac:dyDescent="0.2">
      <c r="A167" s="40" t="s">
        <v>843</v>
      </c>
      <c r="B167" s="40" t="s">
        <v>344</v>
      </c>
      <c r="C167" s="40">
        <v>5</v>
      </c>
      <c r="D167" s="40">
        <v>2</v>
      </c>
      <c r="E167" s="40">
        <v>1</v>
      </c>
      <c r="F167" s="40">
        <v>2</v>
      </c>
      <c r="H167" s="41">
        <f t="shared" si="2"/>
        <v>0</v>
      </c>
      <c r="I167" s="40" t="s">
        <v>843</v>
      </c>
      <c r="J167" s="46">
        <f>VLOOKUP($A167,environment05!$A$2:$M$333,J$2)</f>
        <v>0</v>
      </c>
      <c r="K167" s="46">
        <f>VLOOKUP($A167,environment05!$A$2:$M$333,K$2)</f>
        <v>0</v>
      </c>
      <c r="L167" s="46">
        <f>VLOOKUP($A167,environment05!$A$2:$M$333,L$2)</f>
        <v>0</v>
      </c>
      <c r="M167" s="46">
        <f>VLOOKUP($A167,environment05!$A$2:$M$333,M$2)</f>
        <v>0</v>
      </c>
      <c r="N167" s="46">
        <f>VLOOKUP($A167,environment05!$A$2:$M$333,N$2)</f>
        <v>0</v>
      </c>
      <c r="O167" s="46">
        <f>VLOOKUP($A167,environment05!$A$2:$M$333,O$2)</f>
        <v>0</v>
      </c>
      <c r="P167" s="46">
        <f>VLOOKUP($A167,environment05!$A$2:$M$333,P$2)</f>
        <v>0</v>
      </c>
      <c r="Q167" s="46">
        <f>VLOOKUP($A167,environment05!$A$2:$M$333,Q$2)</f>
        <v>0</v>
      </c>
      <c r="R167" s="46">
        <f>VLOOKUP($A167,environment05!$A$2:$M$333,R$2)</f>
        <v>0</v>
      </c>
      <c r="S167" s="46">
        <f>VLOOKUP($A167,environment05!$A$2:$M$333,S$2)</f>
        <v>0</v>
      </c>
      <c r="T167" s="46">
        <f>VLOOKUP($A167,environment05!$A$2:$M$333,T$2)</f>
        <v>0</v>
      </c>
      <c r="U167" s="46">
        <f>VLOOKUP($A167,environment93!$A$2:$AS$333,U$2)</f>
        <v>1</v>
      </c>
      <c r="V167" s="46">
        <f>VLOOKUP($A167,environment93!$A$2:$AS$333,V$2)</f>
        <v>9</v>
      </c>
      <c r="W167" s="46">
        <f>VLOOKUP($A167,environment93!$A$2:$AS$333,W$2)</f>
        <v>6</v>
      </c>
      <c r="X167" s="46">
        <f>VLOOKUP($A167,environment93!$A$2:$AS$333,X$2)</f>
        <v>1</v>
      </c>
      <c r="Y167" s="46">
        <f>VLOOKUP($A167,environment93!$A$2:$AS$333,Y$2)</f>
        <v>2</v>
      </c>
      <c r="Z167" s="46">
        <f>VLOOKUP($A167,environment93!$A$2:$AS$333,Z$2)</f>
        <v>9</v>
      </c>
      <c r="AA167" s="46">
        <f>VLOOKUP($A167,environment93!$A$2:$AS$333,AA$2)</f>
        <v>1</v>
      </c>
      <c r="AB167" s="46">
        <f>VLOOKUP($A167,environment93!$A$2:$AS$333,AB$2)</f>
        <v>1.43</v>
      </c>
      <c r="AC167" s="46">
        <f>VLOOKUP($A167,environment93!$A$2:$AS$333,AC$2)</f>
        <v>633.79999999999995</v>
      </c>
      <c r="AD167" s="46">
        <f>VLOOKUP($A167,environment93!$A$2:$AS$333,AD$2)</f>
        <v>1.5</v>
      </c>
      <c r="AE167" s="46">
        <f>VLOOKUP($A167,environment93!$A$2:$AS$333,AE$2)</f>
        <v>115</v>
      </c>
      <c r="AF167" s="46" t="str">
        <f>VLOOKUP($A167,environment93!$A$2:$AS$333,AF$2)</f>
        <v>fagu.old</v>
      </c>
      <c r="AG167" s="46">
        <f>VLOOKUP($A167,environment93!$A$2:$AS$333,AG$2)</f>
        <v>12.62</v>
      </c>
      <c r="AH167" s="46">
        <f>VLOOKUP($A167,environment93!$A$2:$AS$333,AH$2)</f>
        <v>201.77</v>
      </c>
      <c r="AI167" s="46">
        <f>VLOOKUP($A167,environment93!$A$2:$AS$333,AI$2)</f>
        <v>20</v>
      </c>
      <c r="AJ167" s="46" t="str">
        <f>VLOOKUP($A167,environment93!$A$2:$AS$333,AJ$2)</f>
        <v>44</v>
      </c>
      <c r="AK167" s="46">
        <f>VLOOKUP($A167,environment93!$A$2:$AS$333,AK$2)</f>
        <v>15</v>
      </c>
      <c r="AL167" s="46">
        <f>VLOOKUP($A167,environment93!$A$2:$AS$333,AL$2)</f>
        <v>0</v>
      </c>
      <c r="AM167" s="46">
        <f>VLOOKUP($A167,environment93!$A$2:$AS$333,AM$2)</f>
        <v>14.29</v>
      </c>
      <c r="AN167" s="46">
        <f>VLOOKUP($A167,environment93!$A$2:$AS$333,AN$2)</f>
        <v>0</v>
      </c>
      <c r="AO167" s="46">
        <f>VLOOKUP($A167,environment93!$A$2:$AS$333,AO$2)</f>
        <v>9.5500000000000007</v>
      </c>
      <c r="AP167" s="46">
        <f>VLOOKUP($A167,environment93!$A$2:$AS$333,AP$2)</f>
        <v>0</v>
      </c>
      <c r="AQ167" s="46">
        <f>VLOOKUP($A167,environment93!$A$2:$AS$333,AQ$2)</f>
        <v>5.37</v>
      </c>
      <c r="AR167" s="46">
        <f>VLOOKUP($A167,environment93!$A$2:$AS$333,AR$2)</f>
        <v>0</v>
      </c>
      <c r="AS167" s="46">
        <f>VLOOKUP($A167,environment93!$A$2:$AS$333,AS$2)</f>
        <v>0</v>
      </c>
      <c r="AT167" s="46">
        <f>VLOOKUP($A167,environment93!$A$2:$AS$333,AT$2)</f>
        <v>85.08</v>
      </c>
      <c r="AU167" s="46">
        <f>VLOOKUP($A167,environment93!$A$2:$AS$333,AU$2)</f>
        <v>0</v>
      </c>
      <c r="AV167" s="46">
        <f>VLOOKUP($A167,environment93!$A$2:$AS$333,AV$2)</f>
        <v>0</v>
      </c>
      <c r="AW167" s="46">
        <f>VLOOKUP($A167,environment93!$A$2:$AS$333,AW$2)</f>
        <v>0</v>
      </c>
      <c r="AX167" s="46">
        <f>VLOOKUP($A167,environment93!$A$2:$AS$333,AX$2)</f>
        <v>200</v>
      </c>
      <c r="AY167" s="46">
        <f>VLOOKUP($A167,environment93!$A$2:$AS$333,AY$2)</f>
        <v>0</v>
      </c>
      <c r="AZ167" s="46">
        <f>VLOOKUP($A167,environment93!$A$2:$AS$333,AZ$2)</f>
        <v>0</v>
      </c>
      <c r="BA167" s="46">
        <f>VLOOKUP($A167,environment93!$A$2:$AS$333,BA$2)</f>
        <v>200</v>
      </c>
      <c r="BB167" s="46">
        <f>VLOOKUP($A167,environment93!$A$2:$AS$333,BB$2)</f>
        <v>0</v>
      </c>
      <c r="BC167" s="46">
        <f>VLOOKUP($A167,environment93!$A$2:$AS$333,BC$2)</f>
        <v>11.34</v>
      </c>
      <c r="BD167" s="46">
        <f>VLOOKUP($A167,environment93!$A$2:$AS$333,BD$2)</f>
        <v>0</v>
      </c>
      <c r="BE167" s="46">
        <f>VLOOKUP($A167,environment93!$A$2:$AS$333,BE$2)</f>
        <v>0</v>
      </c>
      <c r="BF167" s="46">
        <f>VLOOKUP($A167,environment93!$A$2:$AS$333,BF$2)</f>
        <v>11.34</v>
      </c>
      <c r="BG167" s="46">
        <f>VLOOKUP($A167,environment93!$A$2:$AS$333,BG$2)</f>
        <v>5</v>
      </c>
      <c r="BH167" s="46">
        <f>VLOOKUP($A167,environment93!$A$2:$AS$333,BH$2)</f>
        <v>0</v>
      </c>
      <c r="BI167" s="46">
        <f>VLOOKUP($A167,environment93!$A$2:$AS$333,BI$2)</f>
        <v>1</v>
      </c>
    </row>
    <row r="168" spans="1:61" x14ac:dyDescent="0.2">
      <c r="A168" s="40" t="s">
        <v>844</v>
      </c>
      <c r="B168" s="40" t="s">
        <v>346</v>
      </c>
      <c r="C168" s="40">
        <v>7</v>
      </c>
      <c r="D168" s="40">
        <v>3</v>
      </c>
      <c r="E168" s="40">
        <v>2</v>
      </c>
      <c r="F168" s="40">
        <v>2</v>
      </c>
      <c r="H168" s="41">
        <f t="shared" si="2"/>
        <v>1</v>
      </c>
      <c r="I168" s="40" t="s">
        <v>844</v>
      </c>
      <c r="J168" s="46">
        <f>VLOOKUP($A168,environment05!$A$2:$M$333,J$2)</f>
        <v>6.34</v>
      </c>
      <c r="K168" s="46">
        <f>VLOOKUP($A168,environment05!$A$2:$M$333,K$2)</f>
        <v>22.947458157931518</v>
      </c>
      <c r="L168" s="46">
        <f>VLOOKUP($A168,environment05!$A$2:$M$333,L$2)</f>
        <v>61.765985210961297</v>
      </c>
      <c r="M168" s="46">
        <f>VLOOKUP($A168,environment05!$A$2:$M$333,M$2)</f>
        <v>18.219857507885305</v>
      </c>
      <c r="N168" s="46">
        <f>VLOOKUP($A168,environment05!$A$2:$M$333,N$2)</f>
        <v>2.8334862762793707</v>
      </c>
      <c r="O168" s="46">
        <f>VLOOKUP($A168,environment05!$A$2:$M$333,O$2)</f>
        <v>2.9750991868170051</v>
      </c>
      <c r="P168" s="46">
        <f>VLOOKUP($A168,environment05!$A$2:$M$333,P$2)</f>
        <v>0.18486186562425327</v>
      </c>
      <c r="Q168" s="46">
        <f>VLOOKUP($A168,environment05!$A$2:$M$333,Q$2)</f>
        <v>0.80964974453853056</v>
      </c>
      <c r="R168" s="46">
        <f>VLOOKUP($A168,environment05!$A$2:$M$333,R$2)</f>
        <v>30.65</v>
      </c>
      <c r="S168" s="46">
        <f>VLOOKUP($A168,environment05!$A$2:$M$333,S$2)</f>
        <v>12</v>
      </c>
      <c r="T168" s="46">
        <f>VLOOKUP($A168,environment05!$A$2:$M$333,T$2)</f>
        <v>0.5</v>
      </c>
      <c r="U168" s="46">
        <f>VLOOKUP($A168,environment93!$A$2:$AS$333,U$2)</f>
        <v>3</v>
      </c>
      <c r="V168" s="46">
        <f>VLOOKUP($A168,environment93!$A$2:$AS$333,V$2)</f>
        <v>14</v>
      </c>
      <c r="W168" s="46">
        <f>VLOOKUP($A168,environment93!$A$2:$AS$333,W$2)</f>
        <v>9</v>
      </c>
      <c r="X168" s="46">
        <f>VLOOKUP($A168,environment93!$A$2:$AS$333,X$2)</f>
        <v>2</v>
      </c>
      <c r="Y168" s="46">
        <f>VLOOKUP($A168,environment93!$A$2:$AS$333,Y$2)</f>
        <v>3</v>
      </c>
      <c r="Z168" s="46">
        <f>VLOOKUP($A168,environment93!$A$2:$AS$333,Z$2)</f>
        <v>11</v>
      </c>
      <c r="AA168" s="46">
        <f>VLOOKUP($A168,environment93!$A$2:$AS$333,AA$2)</f>
        <v>6</v>
      </c>
      <c r="AB168" s="46">
        <f>VLOOKUP($A168,environment93!$A$2:$AS$333,AB$2)</f>
        <v>0.17</v>
      </c>
      <c r="AC168" s="46">
        <f>VLOOKUP($A168,environment93!$A$2:$AS$333,AC$2)</f>
        <v>217.4</v>
      </c>
      <c r="AD168" s="46">
        <f>VLOOKUP($A168,environment93!$A$2:$AS$333,AD$2)</f>
        <v>1.5</v>
      </c>
      <c r="AE168" s="46">
        <f>VLOOKUP($A168,environment93!$A$2:$AS$333,AE$2)</f>
        <v>47</v>
      </c>
      <c r="AF168" s="46" t="str">
        <f>VLOOKUP($A168,environment93!$A$2:$AS$333,AF$2)</f>
        <v>coni.old</v>
      </c>
      <c r="AG168" s="46">
        <f>VLOOKUP($A168,environment93!$A$2:$AS$333,AG$2)</f>
        <v>0</v>
      </c>
      <c r="AH168" s="46">
        <f>VLOOKUP($A168,environment93!$A$2:$AS$333,AH$2)</f>
        <v>-1</v>
      </c>
      <c r="AI168" s="46">
        <f>VLOOKUP($A168,environment93!$A$2:$AS$333,AI$2)</f>
        <v>10</v>
      </c>
      <c r="AJ168" s="46" t="str">
        <f>VLOOKUP($A168,environment93!$A$2:$AS$333,AJ$2)</f>
        <v>54T</v>
      </c>
      <c r="AK168" s="46">
        <f>VLOOKUP($A168,environment93!$A$2:$AS$333,AK$2)</f>
        <v>-999</v>
      </c>
      <c r="AL168" s="46" t="str">
        <f>VLOOKUP($A168,environment93!$A$2:$AS$333,AL$2)</f>
        <v>T</v>
      </c>
      <c r="AM168" s="46">
        <f>VLOOKUP($A168,environment93!$A$2:$AS$333,AM$2)</f>
        <v>45.36</v>
      </c>
      <c r="AN168" s="46">
        <f>VLOOKUP($A168,environment93!$A$2:$AS$333,AN$2)</f>
        <v>5.37</v>
      </c>
      <c r="AO168" s="46">
        <f>VLOOKUP($A168,environment93!$A$2:$AS$333,AO$2)</f>
        <v>0</v>
      </c>
      <c r="AP168" s="46">
        <f>VLOOKUP($A168,environment93!$A$2:$AS$333,AP$2)</f>
        <v>0</v>
      </c>
      <c r="AQ168" s="46">
        <f>VLOOKUP($A168,environment93!$A$2:$AS$333,AQ$2)</f>
        <v>0</v>
      </c>
      <c r="AR168" s="46">
        <f>VLOOKUP($A168,environment93!$A$2:$AS$333,AR$2)</f>
        <v>55.58</v>
      </c>
      <c r="AS168" s="46">
        <f>VLOOKUP($A168,environment93!$A$2:$AS$333,AS$2)</f>
        <v>0</v>
      </c>
      <c r="AT168" s="46">
        <f>VLOOKUP($A168,environment93!$A$2:$AS$333,AT$2)</f>
        <v>3.59</v>
      </c>
      <c r="AU168" s="46">
        <f>VLOOKUP($A168,environment93!$A$2:$AS$333,AU$2)</f>
        <v>0</v>
      </c>
      <c r="AV168" s="46">
        <f>VLOOKUP($A168,environment93!$A$2:$AS$333,AV$2)</f>
        <v>35.46</v>
      </c>
      <c r="AW168" s="46">
        <f>VLOOKUP($A168,environment93!$A$2:$AS$333,AW$2)</f>
        <v>0</v>
      </c>
      <c r="AX168" s="46">
        <f>VLOOKUP($A168,environment93!$A$2:$AS$333,AX$2)</f>
        <v>0</v>
      </c>
      <c r="AY168" s="46">
        <f>VLOOKUP($A168,environment93!$A$2:$AS$333,AY$2)</f>
        <v>225</v>
      </c>
      <c r="AZ168" s="46">
        <f>VLOOKUP($A168,environment93!$A$2:$AS$333,AZ$2)</f>
        <v>25</v>
      </c>
      <c r="BA168" s="46">
        <f>VLOOKUP($A168,environment93!$A$2:$AS$333,BA$2)</f>
        <v>250</v>
      </c>
      <c r="BB168" s="46">
        <f>VLOOKUP($A168,environment93!$A$2:$AS$333,BB$2)</f>
        <v>0</v>
      </c>
      <c r="BC168" s="46">
        <f>VLOOKUP($A168,environment93!$A$2:$AS$333,BC$2)</f>
        <v>0</v>
      </c>
      <c r="BD168" s="46">
        <f>VLOOKUP($A168,environment93!$A$2:$AS$333,BD$2)</f>
        <v>16.46</v>
      </c>
      <c r="BE168" s="46">
        <f>VLOOKUP($A168,environment93!$A$2:$AS$333,BE$2)</f>
        <v>2.41</v>
      </c>
      <c r="BF168" s="46">
        <f>VLOOKUP($A168,environment93!$A$2:$AS$333,BF$2)</f>
        <v>18.87</v>
      </c>
      <c r="BG168" s="46">
        <f>VLOOKUP($A168,environment93!$A$2:$AS$333,BG$2)</f>
        <v>6</v>
      </c>
      <c r="BH168" s="46">
        <f>VLOOKUP($A168,environment93!$A$2:$AS$333,BH$2)</f>
        <v>0</v>
      </c>
      <c r="BI168" s="46">
        <f>VLOOKUP($A168,environment93!$A$2:$AS$333,BI$2)</f>
        <v>1.2</v>
      </c>
    </row>
    <row r="169" spans="1:61" x14ac:dyDescent="0.2">
      <c r="A169" s="40" t="s">
        <v>845</v>
      </c>
      <c r="B169" s="40" t="s">
        <v>348</v>
      </c>
      <c r="C169" s="40">
        <v>7</v>
      </c>
      <c r="D169" s="40">
        <v>3</v>
      </c>
      <c r="E169" s="40">
        <v>2</v>
      </c>
      <c r="F169" s="40">
        <v>2</v>
      </c>
      <c r="H169" s="41">
        <f t="shared" si="2"/>
        <v>1</v>
      </c>
      <c r="I169" s="40" t="s">
        <v>845</v>
      </c>
      <c r="J169" s="46">
        <f>VLOOKUP($A169,environment05!$A$2:$M$333,J$2)</f>
        <v>6.4550000000000001</v>
      </c>
      <c r="K169" s="46">
        <f>VLOOKUP($A169,environment05!$A$2:$M$333,K$2)</f>
        <v>10.601407789864684</v>
      </c>
      <c r="L169" s="46">
        <f>VLOOKUP($A169,environment05!$A$2:$M$333,L$2)</f>
        <v>28.751631143975644</v>
      </c>
      <c r="M169" s="46">
        <f>VLOOKUP($A169,environment05!$A$2:$M$333,M$2)</f>
        <v>17.759268958874674</v>
      </c>
      <c r="N169" s="46">
        <f>VLOOKUP($A169,environment05!$A$2:$M$333,N$2)</f>
        <v>2.8115294749970019</v>
      </c>
      <c r="O169" s="46">
        <f>VLOOKUP($A169,environment05!$A$2:$M$333,O$2)</f>
        <v>2.522417025579653</v>
      </c>
      <c r="P169" s="46">
        <f>VLOOKUP($A169,environment05!$A$2:$M$333,P$2)</f>
        <v>0.24499113871277237</v>
      </c>
      <c r="Q169" s="46">
        <f>VLOOKUP($A169,environment05!$A$2:$M$333,Q$2)</f>
        <v>0.54146687399720173</v>
      </c>
      <c r="R169" s="46">
        <f>VLOOKUP($A169,environment05!$A$2:$M$333,R$2)</f>
        <v>10.6</v>
      </c>
      <c r="S169" s="46">
        <f>VLOOKUP($A169,environment05!$A$2:$M$333,S$2)</f>
        <v>5</v>
      </c>
      <c r="T169" s="46">
        <f>VLOOKUP($A169,environment05!$A$2:$M$333,T$2)</f>
        <v>2</v>
      </c>
      <c r="U169" s="46">
        <f>VLOOKUP($A169,environment93!$A$2:$AS$333,U$2)</f>
        <v>2</v>
      </c>
      <c r="V169" s="46">
        <f>VLOOKUP($A169,environment93!$A$2:$AS$333,V$2)</f>
        <v>17</v>
      </c>
      <c r="W169" s="46">
        <f>VLOOKUP($A169,environment93!$A$2:$AS$333,W$2)</f>
        <v>12</v>
      </c>
      <c r="X169" s="46">
        <f>VLOOKUP($A169,environment93!$A$2:$AS$333,X$2)</f>
        <v>3</v>
      </c>
      <c r="Y169" s="46">
        <f>VLOOKUP($A169,environment93!$A$2:$AS$333,Y$2)</f>
        <v>2</v>
      </c>
      <c r="Z169" s="46">
        <f>VLOOKUP($A169,environment93!$A$2:$AS$333,Z$2)</f>
        <v>8</v>
      </c>
      <c r="AA169" s="46">
        <f>VLOOKUP($A169,environment93!$A$2:$AS$333,AA$2)</f>
        <v>0</v>
      </c>
      <c r="AB169" s="46">
        <f>VLOOKUP($A169,environment93!$A$2:$AS$333,AB$2)</f>
        <v>0.2</v>
      </c>
      <c r="AC169" s="46">
        <f>VLOOKUP($A169,environment93!$A$2:$AS$333,AC$2)</f>
        <v>209.7</v>
      </c>
      <c r="AD169" s="46">
        <f>VLOOKUP($A169,environment93!$A$2:$AS$333,AD$2)</f>
        <v>1.3</v>
      </c>
      <c r="AE169" s="46">
        <f>VLOOKUP($A169,environment93!$A$2:$AS$333,AE$2)</f>
        <v>68</v>
      </c>
      <c r="AF169" s="46" t="str">
        <f>VLOOKUP($A169,environment93!$A$2:$AS$333,AF$2)</f>
        <v>coni.old</v>
      </c>
      <c r="AG169" s="46">
        <f>VLOOKUP($A169,environment93!$A$2:$AS$333,AG$2)</f>
        <v>0</v>
      </c>
      <c r="AH169" s="46">
        <f>VLOOKUP($A169,environment93!$A$2:$AS$333,AH$2)</f>
        <v>-1</v>
      </c>
      <c r="AI169" s="46">
        <f>VLOOKUP($A169,environment93!$A$2:$AS$333,AI$2)</f>
        <v>12.5</v>
      </c>
      <c r="AJ169" s="46" t="str">
        <f>VLOOKUP($A169,environment93!$A$2:$AS$333,AJ$2)</f>
        <v>44S</v>
      </c>
      <c r="AK169" s="46">
        <f>VLOOKUP($A169,environment93!$A$2:$AS$333,AK$2)</f>
        <v>15</v>
      </c>
      <c r="AL169" s="46" t="str">
        <f>VLOOKUP($A169,environment93!$A$2:$AS$333,AL$2)</f>
        <v>S</v>
      </c>
      <c r="AM169" s="46">
        <f>VLOOKUP($A169,environment93!$A$2:$AS$333,AM$2)</f>
        <v>35.71</v>
      </c>
      <c r="AN169" s="46">
        <f>VLOOKUP($A169,environment93!$A$2:$AS$333,AN$2)</f>
        <v>0</v>
      </c>
      <c r="AO169" s="46">
        <f>VLOOKUP($A169,environment93!$A$2:$AS$333,AO$2)</f>
        <v>0</v>
      </c>
      <c r="AP169" s="46">
        <f>VLOOKUP($A169,environment93!$A$2:$AS$333,AP$2)</f>
        <v>0</v>
      </c>
      <c r="AQ169" s="46">
        <f>VLOOKUP($A169,environment93!$A$2:$AS$333,AQ$2)</f>
        <v>0</v>
      </c>
      <c r="AR169" s="46">
        <f>VLOOKUP($A169,environment93!$A$2:$AS$333,AR$2)</f>
        <v>28.42</v>
      </c>
      <c r="AS169" s="46">
        <f>VLOOKUP($A169,environment93!$A$2:$AS$333,AS$2)</f>
        <v>0</v>
      </c>
      <c r="AT169" s="46">
        <f>VLOOKUP($A169,environment93!$A$2:$AS$333,AT$2)</f>
        <v>71.58</v>
      </c>
      <c r="AU169" s="46">
        <f>VLOOKUP($A169,environment93!$A$2:$AS$333,AU$2)</f>
        <v>0</v>
      </c>
      <c r="AV169" s="46">
        <f>VLOOKUP($A169,environment93!$A$2:$AS$333,AV$2)</f>
        <v>0</v>
      </c>
      <c r="AW169" s="46">
        <f>VLOOKUP($A169,environment93!$A$2:$AS$333,AW$2)</f>
        <v>0</v>
      </c>
      <c r="AX169" s="46">
        <f>VLOOKUP($A169,environment93!$A$2:$AS$333,AX$2)</f>
        <v>250</v>
      </c>
      <c r="AY169" s="46">
        <f>VLOOKUP($A169,environment93!$A$2:$AS$333,AY$2)</f>
        <v>50</v>
      </c>
      <c r="AZ169" s="46">
        <f>VLOOKUP($A169,environment93!$A$2:$AS$333,AZ$2)</f>
        <v>0</v>
      </c>
      <c r="BA169" s="46">
        <f>VLOOKUP($A169,environment93!$A$2:$AS$333,BA$2)</f>
        <v>300</v>
      </c>
      <c r="BB169" s="46">
        <f>VLOOKUP($A169,environment93!$A$2:$AS$333,BB$2)</f>
        <v>0</v>
      </c>
      <c r="BC169" s="46">
        <f>VLOOKUP($A169,environment93!$A$2:$AS$333,BC$2)</f>
        <v>15.44</v>
      </c>
      <c r="BD169" s="46">
        <f>VLOOKUP($A169,environment93!$A$2:$AS$333,BD$2)</f>
        <v>21.38</v>
      </c>
      <c r="BE169" s="46">
        <f>VLOOKUP($A169,environment93!$A$2:$AS$333,BE$2)</f>
        <v>0</v>
      </c>
      <c r="BF169" s="46">
        <f>VLOOKUP($A169,environment93!$A$2:$AS$333,BF$2)</f>
        <v>36.82</v>
      </c>
      <c r="BG169" s="46">
        <f>VLOOKUP($A169,environment93!$A$2:$AS$333,BG$2)</f>
        <v>7</v>
      </c>
      <c r="BH169" s="46">
        <f>VLOOKUP($A169,environment93!$A$2:$AS$333,BH$2)</f>
        <v>0</v>
      </c>
      <c r="BI169" s="46">
        <f>VLOOKUP($A169,environment93!$A$2:$AS$333,BI$2)</f>
        <v>1.4</v>
      </c>
    </row>
    <row r="170" spans="1:61" x14ac:dyDescent="0.2">
      <c r="A170" s="40" t="s">
        <v>846</v>
      </c>
      <c r="B170" s="40" t="s">
        <v>350</v>
      </c>
      <c r="C170" s="40">
        <v>7</v>
      </c>
      <c r="D170" s="40">
        <v>3</v>
      </c>
      <c r="E170" s="40">
        <v>2</v>
      </c>
      <c r="F170" s="40">
        <v>2</v>
      </c>
      <c r="H170" s="41">
        <f t="shared" si="2"/>
        <v>1</v>
      </c>
      <c r="I170" s="40" t="s">
        <v>846</v>
      </c>
      <c r="J170" s="46">
        <f>VLOOKUP($A170,environment05!$A$2:$M$333,J$2)</f>
        <v>3.68</v>
      </c>
      <c r="K170" s="46">
        <f>VLOOKUP($A170,environment05!$A$2:$M$333,K$2)</f>
        <v>21.585755444668525</v>
      </c>
      <c r="L170" s="46">
        <f>VLOOKUP($A170,environment05!$A$2:$M$333,L$2)</f>
        <v>44.36711613745107</v>
      </c>
      <c r="M170" s="46">
        <f>VLOOKUP($A170,environment05!$A$2:$M$333,M$2)</f>
        <v>4.0672511351969085</v>
      </c>
      <c r="N170" s="46">
        <f>VLOOKUP($A170,environment05!$A$2:$M$333,N$2)</f>
        <v>2.3374942402505523</v>
      </c>
      <c r="O170" s="46">
        <f>VLOOKUP($A170,environment05!$A$2:$M$333,O$2)</f>
        <v>1.8397124764507455</v>
      </c>
      <c r="P170" s="46">
        <f>VLOOKUP($A170,environment05!$A$2:$M$333,P$2)</f>
        <v>0.35186901684559135</v>
      </c>
      <c r="Q170" s="46">
        <f>VLOOKUP($A170,environment05!$A$2:$M$333,Q$2)</f>
        <v>0.48287006998352622</v>
      </c>
      <c r="R170" s="46">
        <f>VLOOKUP($A170,environment05!$A$2:$M$333,R$2)</f>
        <v>10.55</v>
      </c>
      <c r="S170" s="46">
        <f>VLOOKUP($A170,environment05!$A$2:$M$333,S$2)</f>
        <v>3</v>
      </c>
      <c r="T170" s="46">
        <f>VLOOKUP($A170,environment05!$A$2:$M$333,T$2)</f>
        <v>1.5</v>
      </c>
      <c r="U170" s="46">
        <f>VLOOKUP($A170,environment93!$A$2:$AS$333,U$2)</f>
        <v>3</v>
      </c>
      <c r="V170" s="46">
        <f>VLOOKUP($A170,environment93!$A$2:$AS$333,V$2)</f>
        <v>3</v>
      </c>
      <c r="W170" s="46">
        <f>VLOOKUP($A170,environment93!$A$2:$AS$333,W$2)</f>
        <v>0</v>
      </c>
      <c r="X170" s="46">
        <f>VLOOKUP($A170,environment93!$A$2:$AS$333,X$2)</f>
        <v>0</v>
      </c>
      <c r="Y170" s="46">
        <f>VLOOKUP($A170,environment93!$A$2:$AS$333,Y$2)</f>
        <v>3</v>
      </c>
      <c r="Z170" s="46">
        <f>VLOOKUP($A170,environment93!$A$2:$AS$333,Z$2)</f>
        <v>24</v>
      </c>
      <c r="AA170" s="46">
        <f>VLOOKUP($A170,environment93!$A$2:$AS$333,AA$2)</f>
        <v>4</v>
      </c>
      <c r="AB170" s="46">
        <f>VLOOKUP($A170,environment93!$A$2:$AS$333,AB$2)</f>
        <v>0.97</v>
      </c>
      <c r="AC170" s="46">
        <f>VLOOKUP($A170,environment93!$A$2:$AS$333,AC$2)</f>
        <v>456.9</v>
      </c>
      <c r="AD170" s="46">
        <f>VLOOKUP($A170,environment93!$A$2:$AS$333,AD$2)</f>
        <v>1.3</v>
      </c>
      <c r="AE170" s="46">
        <f>VLOOKUP($A170,environment93!$A$2:$AS$333,AE$2)</f>
        <v>29</v>
      </c>
      <c r="AF170" s="46" t="str">
        <f>VLOOKUP($A170,environment93!$A$2:$AS$333,AF$2)</f>
        <v>coni.med</v>
      </c>
      <c r="AG170" s="46">
        <f>VLOOKUP($A170,environment93!$A$2:$AS$333,AG$2)</f>
        <v>7.75</v>
      </c>
      <c r="AH170" s="46">
        <f>VLOOKUP($A170,environment93!$A$2:$AS$333,AH$2)</f>
        <v>198.12</v>
      </c>
      <c r="AI170" s="46">
        <f>VLOOKUP($A170,environment93!$A$2:$AS$333,AI$2)</f>
        <v>15</v>
      </c>
      <c r="AJ170" s="46" t="str">
        <f>VLOOKUP($A170,environment93!$A$2:$AS$333,AJ$2)</f>
        <v>44S</v>
      </c>
      <c r="AK170" s="46">
        <f>VLOOKUP($A170,environment93!$A$2:$AS$333,AK$2)</f>
        <v>15</v>
      </c>
      <c r="AL170" s="46" t="str">
        <f>VLOOKUP($A170,environment93!$A$2:$AS$333,AL$2)</f>
        <v>S</v>
      </c>
      <c r="AM170" s="46">
        <f>VLOOKUP($A170,environment93!$A$2:$AS$333,AM$2)</f>
        <v>26.07</v>
      </c>
      <c r="AN170" s="46">
        <f>VLOOKUP($A170,environment93!$A$2:$AS$333,AN$2)</f>
        <v>0</v>
      </c>
      <c r="AO170" s="46">
        <f>VLOOKUP($A170,environment93!$A$2:$AS$333,AO$2)</f>
        <v>20.64</v>
      </c>
      <c r="AP170" s="46">
        <f>VLOOKUP($A170,environment93!$A$2:$AS$333,AP$2)</f>
        <v>0</v>
      </c>
      <c r="AQ170" s="46">
        <f>VLOOKUP($A170,environment93!$A$2:$AS$333,AQ$2)</f>
        <v>75.7</v>
      </c>
      <c r="AR170" s="46">
        <f>VLOOKUP($A170,environment93!$A$2:$AS$333,AR$2)</f>
        <v>0</v>
      </c>
      <c r="AS170" s="46">
        <f>VLOOKUP($A170,environment93!$A$2:$AS$333,AS$2)</f>
        <v>0</v>
      </c>
      <c r="AT170" s="46">
        <f>VLOOKUP($A170,environment93!$A$2:$AS$333,AT$2)</f>
        <v>3.66</v>
      </c>
      <c r="AU170" s="46">
        <f>VLOOKUP($A170,environment93!$A$2:$AS$333,AU$2)</f>
        <v>0</v>
      </c>
      <c r="AV170" s="46">
        <f>VLOOKUP($A170,environment93!$A$2:$AS$333,AV$2)</f>
        <v>0</v>
      </c>
      <c r="AW170" s="46">
        <f>VLOOKUP($A170,environment93!$A$2:$AS$333,AW$2)</f>
        <v>700</v>
      </c>
      <c r="AX170" s="46">
        <f>VLOOKUP($A170,environment93!$A$2:$AS$333,AX$2)</f>
        <v>0</v>
      </c>
      <c r="AY170" s="46">
        <f>VLOOKUP($A170,environment93!$A$2:$AS$333,AY$2)</f>
        <v>275</v>
      </c>
      <c r="AZ170" s="46">
        <f>VLOOKUP($A170,environment93!$A$2:$AS$333,AZ$2)</f>
        <v>0</v>
      </c>
      <c r="BA170" s="46">
        <f>VLOOKUP($A170,environment93!$A$2:$AS$333,BA$2)</f>
        <v>975</v>
      </c>
      <c r="BB170" s="46">
        <f>VLOOKUP($A170,environment93!$A$2:$AS$333,BB$2)</f>
        <v>21.98</v>
      </c>
      <c r="BC170" s="46">
        <f>VLOOKUP($A170,environment93!$A$2:$AS$333,BC$2)</f>
        <v>0</v>
      </c>
      <c r="BD170" s="46">
        <f>VLOOKUP($A170,environment93!$A$2:$AS$333,BD$2)</f>
        <v>3.16</v>
      </c>
      <c r="BE170" s="46">
        <f>VLOOKUP($A170,environment93!$A$2:$AS$333,BE$2)</f>
        <v>0</v>
      </c>
      <c r="BF170" s="46">
        <f>VLOOKUP($A170,environment93!$A$2:$AS$333,BF$2)</f>
        <v>25.13</v>
      </c>
      <c r="BG170" s="46">
        <f>VLOOKUP($A170,environment93!$A$2:$AS$333,BG$2)</f>
        <v>0</v>
      </c>
      <c r="BH170" s="46">
        <f>VLOOKUP($A170,environment93!$A$2:$AS$333,BH$2)</f>
        <v>10</v>
      </c>
      <c r="BI170" s="46">
        <f>VLOOKUP($A170,environment93!$A$2:$AS$333,BI$2)</f>
        <v>2</v>
      </c>
    </row>
    <row r="171" spans="1:61" x14ac:dyDescent="0.2">
      <c r="A171" s="40" t="s">
        <v>847</v>
      </c>
      <c r="B171" s="40" t="s">
        <v>352</v>
      </c>
      <c r="C171" s="40">
        <v>7</v>
      </c>
      <c r="D171" s="40">
        <v>3</v>
      </c>
      <c r="E171" s="40">
        <v>2</v>
      </c>
      <c r="F171" s="40">
        <v>2</v>
      </c>
      <c r="H171" s="41">
        <f t="shared" si="2"/>
        <v>1</v>
      </c>
      <c r="I171" s="40" t="s">
        <v>847</v>
      </c>
      <c r="J171" s="46">
        <f>VLOOKUP($A171,environment05!$A$2:$M$333,J$2)</f>
        <v>3.2349999999999999</v>
      </c>
      <c r="K171" s="46">
        <f>VLOOKUP($A171,environment05!$A$2:$M$333,K$2)</f>
        <v>15.226245356487517</v>
      </c>
      <c r="L171" s="46">
        <f>VLOOKUP($A171,environment05!$A$2:$M$333,L$2)</f>
        <v>30.969986950848199</v>
      </c>
      <c r="M171" s="46">
        <f>VLOOKUP($A171,environment05!$A$2:$M$333,M$2)</f>
        <v>2.0849808910989012</v>
      </c>
      <c r="N171" s="46">
        <f>VLOOKUP($A171,environment05!$A$2:$M$333,N$2)</f>
        <v>4.1010932605454551</v>
      </c>
      <c r="O171" s="46">
        <f>VLOOKUP($A171,environment05!$A$2:$M$333,O$2)</f>
        <v>2.030463823788212</v>
      </c>
      <c r="P171" s="46">
        <f>VLOOKUP($A171,environment05!$A$2:$M$333,P$2)</f>
        <v>0.17637609421978023</v>
      </c>
      <c r="Q171" s="46">
        <f>VLOOKUP($A171,environment05!$A$2:$M$333,Q$2)</f>
        <v>0.46411693129070947</v>
      </c>
      <c r="R171" s="46">
        <f>VLOOKUP($A171,environment05!$A$2:$M$333,R$2)</f>
        <v>35.4</v>
      </c>
      <c r="S171" s="46">
        <f>VLOOKUP($A171,environment05!$A$2:$M$333,S$2)</f>
        <v>0</v>
      </c>
      <c r="T171" s="46">
        <f>VLOOKUP($A171,environment05!$A$2:$M$333,T$2)</f>
        <v>2.5</v>
      </c>
      <c r="U171" s="46">
        <f>VLOOKUP($A171,environment93!$A$2:$AS$333,U$2)</f>
        <v>2</v>
      </c>
      <c r="V171" s="46">
        <f>VLOOKUP($A171,environment93!$A$2:$AS$333,V$2)</f>
        <v>7</v>
      </c>
      <c r="W171" s="46">
        <f>VLOOKUP($A171,environment93!$A$2:$AS$333,W$2)</f>
        <v>3</v>
      </c>
      <c r="X171" s="46">
        <f>VLOOKUP($A171,environment93!$A$2:$AS$333,X$2)</f>
        <v>0</v>
      </c>
      <c r="Y171" s="46">
        <f>VLOOKUP($A171,environment93!$A$2:$AS$333,Y$2)</f>
        <v>4</v>
      </c>
      <c r="Z171" s="46">
        <f>VLOOKUP($A171,environment93!$A$2:$AS$333,Z$2)</f>
        <v>9</v>
      </c>
      <c r="AA171" s="46">
        <f>VLOOKUP($A171,environment93!$A$2:$AS$333,AA$2)</f>
        <v>2</v>
      </c>
      <c r="AB171" s="46">
        <f>VLOOKUP($A171,environment93!$A$2:$AS$333,AB$2)</f>
        <v>0.17</v>
      </c>
      <c r="AC171" s="46">
        <f>VLOOKUP($A171,environment93!$A$2:$AS$333,AC$2)</f>
        <v>166.1</v>
      </c>
      <c r="AD171" s="46">
        <f>VLOOKUP($A171,environment93!$A$2:$AS$333,AD$2)</f>
        <v>1.1000000000000001</v>
      </c>
      <c r="AE171" s="46">
        <f>VLOOKUP($A171,environment93!$A$2:$AS$333,AE$2)</f>
        <v>63</v>
      </c>
      <c r="AF171" s="46" t="str">
        <f>VLOOKUP($A171,environment93!$A$2:$AS$333,AF$2)</f>
        <v>fagu.old</v>
      </c>
      <c r="AG171" s="46">
        <f>VLOOKUP($A171,environment93!$A$2:$AS$333,AG$2)</f>
        <v>30.63</v>
      </c>
      <c r="AH171" s="46">
        <f>VLOOKUP($A171,environment93!$A$2:$AS$333,AH$2)</f>
        <v>196.99</v>
      </c>
      <c r="AI171" s="46">
        <f>VLOOKUP($A171,environment93!$A$2:$AS$333,AI$2)</f>
        <v>22.5</v>
      </c>
      <c r="AJ171" s="46" t="str">
        <f>VLOOKUP($A171,environment93!$A$2:$AS$333,AJ$2)</f>
        <v>44</v>
      </c>
      <c r="AK171" s="46">
        <f>VLOOKUP($A171,environment93!$A$2:$AS$333,AK$2)</f>
        <v>15</v>
      </c>
      <c r="AL171" s="46">
        <f>VLOOKUP($A171,environment93!$A$2:$AS$333,AL$2)</f>
        <v>0</v>
      </c>
      <c r="AM171" s="46">
        <f>VLOOKUP($A171,environment93!$A$2:$AS$333,AM$2)</f>
        <v>0</v>
      </c>
      <c r="AN171" s="46">
        <f>VLOOKUP($A171,environment93!$A$2:$AS$333,AN$2)</f>
        <v>0</v>
      </c>
      <c r="AO171" s="46">
        <f>VLOOKUP($A171,environment93!$A$2:$AS$333,AO$2)</f>
        <v>0</v>
      </c>
      <c r="AP171" s="46">
        <f>VLOOKUP($A171,environment93!$A$2:$AS$333,AP$2)</f>
        <v>0</v>
      </c>
      <c r="AQ171" s="46">
        <f>VLOOKUP($A171,environment93!$A$2:$AS$333,AQ$2)</f>
        <v>0</v>
      </c>
      <c r="AR171" s="46">
        <f>VLOOKUP($A171,environment93!$A$2:$AS$333,AR$2)</f>
        <v>0</v>
      </c>
      <c r="AS171" s="46">
        <f>VLOOKUP($A171,environment93!$A$2:$AS$333,AS$2)</f>
        <v>0</v>
      </c>
      <c r="AT171" s="46">
        <f>VLOOKUP($A171,environment93!$A$2:$AS$333,AT$2)</f>
        <v>100</v>
      </c>
      <c r="AU171" s="46">
        <f>VLOOKUP($A171,environment93!$A$2:$AS$333,AU$2)</f>
        <v>0</v>
      </c>
      <c r="AV171" s="46">
        <f>VLOOKUP($A171,environment93!$A$2:$AS$333,AV$2)</f>
        <v>0</v>
      </c>
      <c r="AW171" s="46">
        <f>VLOOKUP($A171,environment93!$A$2:$AS$333,AW$2)</f>
        <v>0</v>
      </c>
      <c r="AX171" s="46">
        <f>VLOOKUP($A171,environment93!$A$2:$AS$333,AX$2)</f>
        <v>400</v>
      </c>
      <c r="AY171" s="46">
        <f>VLOOKUP($A171,environment93!$A$2:$AS$333,AY$2)</f>
        <v>0</v>
      </c>
      <c r="AZ171" s="46">
        <f>VLOOKUP($A171,environment93!$A$2:$AS$333,AZ$2)</f>
        <v>0</v>
      </c>
      <c r="BA171" s="46">
        <f>VLOOKUP($A171,environment93!$A$2:$AS$333,BA$2)</f>
        <v>400</v>
      </c>
      <c r="BB171" s="46">
        <f>VLOOKUP($A171,environment93!$A$2:$AS$333,BB$2)</f>
        <v>0</v>
      </c>
      <c r="BC171" s="46">
        <f>VLOOKUP($A171,environment93!$A$2:$AS$333,BC$2)</f>
        <v>20.3</v>
      </c>
      <c r="BD171" s="46">
        <f>VLOOKUP($A171,environment93!$A$2:$AS$333,BD$2)</f>
        <v>0</v>
      </c>
      <c r="BE171" s="46">
        <f>VLOOKUP($A171,environment93!$A$2:$AS$333,BE$2)</f>
        <v>0</v>
      </c>
      <c r="BF171" s="46">
        <f>VLOOKUP($A171,environment93!$A$2:$AS$333,BF$2)</f>
        <v>20.3</v>
      </c>
      <c r="BG171" s="46">
        <f>VLOOKUP($A171,environment93!$A$2:$AS$333,BG$2)</f>
        <v>9</v>
      </c>
      <c r="BH171" s="46">
        <f>VLOOKUP($A171,environment93!$A$2:$AS$333,BH$2)</f>
        <v>0</v>
      </c>
      <c r="BI171" s="46">
        <f>VLOOKUP($A171,environment93!$A$2:$AS$333,BI$2)</f>
        <v>1</v>
      </c>
    </row>
    <row r="172" spans="1:61" x14ac:dyDescent="0.2">
      <c r="A172" s="40" t="s">
        <v>848</v>
      </c>
      <c r="B172" s="40" t="s">
        <v>353</v>
      </c>
      <c r="C172" s="40">
        <v>5</v>
      </c>
      <c r="D172" s="40">
        <v>2</v>
      </c>
      <c r="E172" s="40">
        <v>1</v>
      </c>
      <c r="F172" s="40">
        <v>2</v>
      </c>
      <c r="H172" s="41">
        <f t="shared" si="2"/>
        <v>0</v>
      </c>
      <c r="I172" s="40" t="s">
        <v>848</v>
      </c>
      <c r="J172" s="46">
        <f>VLOOKUP($A172,environment05!$A$2:$M$333,J$2)</f>
        <v>0</v>
      </c>
      <c r="K172" s="46">
        <f>VLOOKUP($A172,environment05!$A$2:$M$333,K$2)</f>
        <v>0</v>
      </c>
      <c r="L172" s="46">
        <f>VLOOKUP($A172,environment05!$A$2:$M$333,L$2)</f>
        <v>0</v>
      </c>
      <c r="M172" s="46">
        <f>VLOOKUP($A172,environment05!$A$2:$M$333,M$2)</f>
        <v>0</v>
      </c>
      <c r="N172" s="46">
        <f>VLOOKUP($A172,environment05!$A$2:$M$333,N$2)</f>
        <v>0</v>
      </c>
      <c r="O172" s="46">
        <f>VLOOKUP($A172,environment05!$A$2:$M$333,O$2)</f>
        <v>0</v>
      </c>
      <c r="P172" s="46">
        <f>VLOOKUP($A172,environment05!$A$2:$M$333,P$2)</f>
        <v>0</v>
      </c>
      <c r="Q172" s="46">
        <f>VLOOKUP($A172,environment05!$A$2:$M$333,Q$2)</f>
        <v>0</v>
      </c>
      <c r="R172" s="46">
        <f>VLOOKUP($A172,environment05!$A$2:$M$333,R$2)</f>
        <v>0</v>
      </c>
      <c r="S172" s="46">
        <f>VLOOKUP($A172,environment05!$A$2:$M$333,S$2)</f>
        <v>0</v>
      </c>
      <c r="T172" s="46">
        <f>VLOOKUP($A172,environment05!$A$2:$M$333,T$2)</f>
        <v>0</v>
      </c>
      <c r="U172" s="46">
        <f>VLOOKUP($A172,environment93!$A$2:$AS$333,U$2)</f>
        <v>3</v>
      </c>
      <c r="V172" s="46">
        <f>VLOOKUP($A172,environment93!$A$2:$AS$333,V$2)</f>
        <v>9</v>
      </c>
      <c r="W172" s="46">
        <f>VLOOKUP($A172,environment93!$A$2:$AS$333,W$2)</f>
        <v>2</v>
      </c>
      <c r="X172" s="46">
        <f>VLOOKUP($A172,environment93!$A$2:$AS$333,X$2)</f>
        <v>4</v>
      </c>
      <c r="Y172" s="46">
        <f>VLOOKUP($A172,environment93!$A$2:$AS$333,Y$2)</f>
        <v>3</v>
      </c>
      <c r="Z172" s="46">
        <f>VLOOKUP($A172,environment93!$A$2:$AS$333,Z$2)</f>
        <v>7</v>
      </c>
      <c r="AA172" s="46">
        <f>VLOOKUP($A172,environment93!$A$2:$AS$333,AA$2)</f>
        <v>0</v>
      </c>
      <c r="AB172" s="46">
        <f>VLOOKUP($A172,environment93!$A$2:$AS$333,AB$2)</f>
        <v>0.89</v>
      </c>
      <c r="AC172" s="46">
        <f>VLOOKUP($A172,environment93!$A$2:$AS$333,AC$2)</f>
        <v>849.6</v>
      </c>
      <c r="AD172" s="46">
        <f>VLOOKUP($A172,environment93!$A$2:$AS$333,AD$2)</f>
        <v>2.5</v>
      </c>
      <c r="AE172" s="46">
        <f>VLOOKUP($A172,environment93!$A$2:$AS$333,AE$2)</f>
        <v>103</v>
      </c>
      <c r="AF172" s="46" t="str">
        <f>VLOOKUP($A172,environment93!$A$2:$AS$333,AF$2)</f>
        <v>fagu.old</v>
      </c>
      <c r="AG172" s="46">
        <f>VLOOKUP($A172,environment93!$A$2:$AS$333,AG$2)</f>
        <v>0</v>
      </c>
      <c r="AH172" s="46">
        <f>VLOOKUP($A172,environment93!$A$2:$AS$333,AH$2)</f>
        <v>-1</v>
      </c>
      <c r="AI172" s="46">
        <f>VLOOKUP($A172,environment93!$A$2:$AS$333,AI$2)</f>
        <v>25</v>
      </c>
      <c r="AJ172" s="46" t="str">
        <f>VLOOKUP($A172,environment93!$A$2:$AS$333,AJ$2)</f>
        <v>33K</v>
      </c>
      <c r="AK172" s="46">
        <f>VLOOKUP($A172,environment93!$A$2:$AS$333,AK$2)</f>
        <v>5</v>
      </c>
      <c r="AL172" s="46" t="str">
        <f>VLOOKUP($A172,environment93!$A$2:$AS$333,AL$2)</f>
        <v>K</v>
      </c>
      <c r="AM172" s="46">
        <f>VLOOKUP($A172,environment93!$A$2:$AS$333,AM$2)</f>
        <v>47.5</v>
      </c>
      <c r="AN172" s="46">
        <f>VLOOKUP($A172,environment93!$A$2:$AS$333,AN$2)</f>
        <v>0</v>
      </c>
      <c r="AO172" s="46">
        <f>VLOOKUP($A172,environment93!$A$2:$AS$333,AO$2)</f>
        <v>22.32</v>
      </c>
      <c r="AP172" s="46">
        <f>VLOOKUP($A172,environment93!$A$2:$AS$333,AP$2)</f>
        <v>0</v>
      </c>
      <c r="AQ172" s="46">
        <f>VLOOKUP($A172,environment93!$A$2:$AS$333,AQ$2)</f>
        <v>0</v>
      </c>
      <c r="AR172" s="46">
        <f>VLOOKUP($A172,environment93!$A$2:$AS$333,AR$2)</f>
        <v>22.11</v>
      </c>
      <c r="AS172" s="46">
        <f>VLOOKUP($A172,environment93!$A$2:$AS$333,AS$2)</f>
        <v>0</v>
      </c>
      <c r="AT172" s="46">
        <f>VLOOKUP($A172,environment93!$A$2:$AS$333,AT$2)</f>
        <v>55.58</v>
      </c>
      <c r="AU172" s="46">
        <f>VLOOKUP($A172,environment93!$A$2:$AS$333,AU$2)</f>
        <v>0</v>
      </c>
      <c r="AV172" s="46">
        <f>VLOOKUP($A172,environment93!$A$2:$AS$333,AV$2)</f>
        <v>0</v>
      </c>
      <c r="AW172" s="46">
        <f>VLOOKUP($A172,environment93!$A$2:$AS$333,AW$2)</f>
        <v>200</v>
      </c>
      <c r="AX172" s="46">
        <f>VLOOKUP($A172,environment93!$A$2:$AS$333,AX$2)</f>
        <v>150</v>
      </c>
      <c r="AY172" s="46">
        <f>VLOOKUP($A172,environment93!$A$2:$AS$333,AY$2)</f>
        <v>1275</v>
      </c>
      <c r="AZ172" s="46">
        <f>VLOOKUP($A172,environment93!$A$2:$AS$333,AZ$2)</f>
        <v>0</v>
      </c>
      <c r="BA172" s="46">
        <f>VLOOKUP($A172,environment93!$A$2:$AS$333,BA$2)</f>
        <v>1625</v>
      </c>
      <c r="BB172" s="46">
        <f>VLOOKUP($A172,environment93!$A$2:$AS$333,BB$2)</f>
        <v>11.02</v>
      </c>
      <c r="BC172" s="46">
        <f>VLOOKUP($A172,environment93!$A$2:$AS$333,BC$2)</f>
        <v>6.68</v>
      </c>
      <c r="BD172" s="46">
        <f>VLOOKUP($A172,environment93!$A$2:$AS$333,BD$2)</f>
        <v>1.83</v>
      </c>
      <c r="BE172" s="46">
        <f>VLOOKUP($A172,environment93!$A$2:$AS$333,BE$2)</f>
        <v>0</v>
      </c>
      <c r="BF172" s="46">
        <f>VLOOKUP($A172,environment93!$A$2:$AS$333,BF$2)</f>
        <v>19.53</v>
      </c>
      <c r="BG172" s="46">
        <f>VLOOKUP($A172,environment93!$A$2:$AS$333,BG$2)</f>
        <v>3</v>
      </c>
      <c r="BH172" s="46">
        <f>VLOOKUP($A172,environment93!$A$2:$AS$333,BH$2)</f>
        <v>8</v>
      </c>
      <c r="BI172" s="46">
        <f>VLOOKUP($A172,environment93!$A$2:$AS$333,BI$2)</f>
        <v>1</v>
      </c>
    </row>
    <row r="173" spans="1:61" x14ac:dyDescent="0.2">
      <c r="A173" s="40" t="s">
        <v>849</v>
      </c>
      <c r="B173" s="40" t="s">
        <v>355</v>
      </c>
      <c r="C173" s="40">
        <v>6</v>
      </c>
      <c r="D173" s="40">
        <v>3</v>
      </c>
      <c r="E173" s="40">
        <v>2</v>
      </c>
      <c r="F173" s="40">
        <v>1</v>
      </c>
      <c r="H173" s="41">
        <f t="shared" si="2"/>
        <v>1</v>
      </c>
      <c r="I173" s="40" t="s">
        <v>849</v>
      </c>
      <c r="J173" s="46">
        <f>VLOOKUP($A173,environment05!$A$2:$M$333,J$2)</f>
        <v>3.625</v>
      </c>
      <c r="K173" s="46">
        <f>VLOOKUP($A173,environment05!$A$2:$M$333,K$2)</f>
        <v>1.6398814346782817</v>
      </c>
      <c r="L173" s="46">
        <f>VLOOKUP($A173,environment05!$A$2:$M$333,L$2)</f>
        <v>5.9591126576772524</v>
      </c>
      <c r="M173" s="46">
        <f>VLOOKUP($A173,environment05!$A$2:$M$333,M$2)</f>
        <v>1.169638535040902</v>
      </c>
      <c r="N173" s="46">
        <f>VLOOKUP($A173,environment05!$A$2:$M$333,N$2)</f>
        <v>1.2828223637547289</v>
      </c>
      <c r="O173" s="46">
        <f>VLOOKUP($A173,environment05!$A$2:$M$333,O$2)</f>
        <v>0.74625118129888268</v>
      </c>
      <c r="P173" s="46">
        <f>VLOOKUP($A173,environment05!$A$2:$M$333,P$2)</f>
        <v>9.0498336600159615E-2</v>
      </c>
      <c r="Q173" s="46">
        <f>VLOOKUP($A173,environment05!$A$2:$M$333,Q$2)</f>
        <v>0.32008278955107738</v>
      </c>
      <c r="R173" s="46">
        <f>VLOOKUP($A173,environment05!$A$2:$M$333,R$2)</f>
        <v>9</v>
      </c>
      <c r="S173" s="46">
        <f>VLOOKUP($A173,environment05!$A$2:$M$333,S$2)</f>
        <v>25</v>
      </c>
      <c r="T173" s="46">
        <f>VLOOKUP($A173,environment05!$A$2:$M$333,T$2)</f>
        <v>0.5</v>
      </c>
      <c r="U173" s="46">
        <f>VLOOKUP($A173,environment93!$A$2:$AS$333,U$2)</f>
        <v>2</v>
      </c>
      <c r="V173" s="46">
        <f>VLOOKUP($A173,environment93!$A$2:$AS$333,V$2)</f>
        <v>3</v>
      </c>
      <c r="W173" s="46">
        <f>VLOOKUP($A173,environment93!$A$2:$AS$333,W$2)</f>
        <v>2</v>
      </c>
      <c r="X173" s="46">
        <f>VLOOKUP($A173,environment93!$A$2:$AS$333,X$2)</f>
        <v>0</v>
      </c>
      <c r="Y173" s="46">
        <f>VLOOKUP($A173,environment93!$A$2:$AS$333,Y$2)</f>
        <v>1</v>
      </c>
      <c r="Z173" s="46">
        <f>VLOOKUP($A173,environment93!$A$2:$AS$333,Z$2)</f>
        <v>2</v>
      </c>
      <c r="AA173" s="46">
        <f>VLOOKUP($A173,environment93!$A$2:$AS$333,AA$2)</f>
        <v>3</v>
      </c>
      <c r="AB173" s="46">
        <f>VLOOKUP($A173,environment93!$A$2:$AS$333,AB$2)</f>
        <v>0.42</v>
      </c>
      <c r="AC173" s="46">
        <f>VLOOKUP($A173,environment93!$A$2:$AS$333,AC$2)</f>
        <v>276.89999999999998</v>
      </c>
      <c r="AD173" s="46">
        <f>VLOOKUP($A173,environment93!$A$2:$AS$333,AD$2)</f>
        <v>1.2</v>
      </c>
      <c r="AE173" s="46">
        <f>VLOOKUP($A173,environment93!$A$2:$AS$333,AE$2)</f>
        <v>1</v>
      </c>
      <c r="AF173" s="46" t="str">
        <f>VLOOKUP($A173,environment93!$A$2:$AS$333,AF$2)</f>
        <v>open</v>
      </c>
      <c r="AG173" s="46">
        <f>VLOOKUP($A173,environment93!$A$2:$AS$333,AG$2)</f>
        <v>6.61</v>
      </c>
      <c r="AH173" s="46">
        <f>VLOOKUP($A173,environment93!$A$2:$AS$333,AH$2)</f>
        <v>206.29</v>
      </c>
      <c r="AI173" s="46">
        <f>VLOOKUP($A173,environment93!$A$2:$AS$333,AI$2)</f>
        <v>0</v>
      </c>
      <c r="AJ173" s="46" t="str">
        <f>VLOOKUP($A173,environment93!$A$2:$AS$333,AJ$2)</f>
        <v>52</v>
      </c>
      <c r="AK173" s="46">
        <f>VLOOKUP($A173,environment93!$A$2:$AS$333,AK$2)</f>
        <v>1</v>
      </c>
      <c r="AL173" s="46" t="str">
        <f>VLOOKUP($A173,environment93!$A$2:$AS$333,AL$2)</f>
        <v>U</v>
      </c>
      <c r="AM173" s="46">
        <f>VLOOKUP($A173,environment93!$A$2:$AS$333,AM$2)</f>
        <v>0</v>
      </c>
      <c r="AN173" s="46">
        <f>VLOOKUP($A173,environment93!$A$2:$AS$333,AN$2)</f>
        <v>100</v>
      </c>
      <c r="AO173" s="46">
        <f>VLOOKUP($A173,environment93!$A$2:$AS$333,AO$2)</f>
        <v>0</v>
      </c>
      <c r="AP173" s="46">
        <f>VLOOKUP($A173,environment93!$A$2:$AS$333,AP$2)</f>
        <v>0</v>
      </c>
      <c r="AQ173" s="46">
        <f>VLOOKUP($A173,environment93!$A$2:$AS$333,AQ$2)</f>
        <v>0</v>
      </c>
      <c r="AR173" s="46">
        <f>VLOOKUP($A173,environment93!$A$2:$AS$333,AR$2)</f>
        <v>0</v>
      </c>
      <c r="AS173" s="46">
        <f>VLOOKUP($A173,environment93!$A$2:$AS$333,AS$2)</f>
        <v>0</v>
      </c>
      <c r="AT173" s="46">
        <f>VLOOKUP($A173,environment93!$A$2:$AS$333,AT$2)</f>
        <v>0</v>
      </c>
      <c r="AU173" s="46">
        <f>VLOOKUP($A173,environment93!$A$2:$AS$333,AU$2)</f>
        <v>0</v>
      </c>
      <c r="AV173" s="46">
        <f>VLOOKUP($A173,environment93!$A$2:$AS$333,AV$2)</f>
        <v>0</v>
      </c>
      <c r="AW173" s="46">
        <f>VLOOKUP($A173,environment93!$A$2:$AS$333,AW$2)</f>
        <v>2000</v>
      </c>
      <c r="AX173" s="46">
        <f>VLOOKUP($A173,environment93!$A$2:$AS$333,AX$2)</f>
        <v>0</v>
      </c>
      <c r="AY173" s="46">
        <f>VLOOKUP($A173,environment93!$A$2:$AS$333,AY$2)</f>
        <v>0</v>
      </c>
      <c r="AZ173" s="46">
        <f>VLOOKUP($A173,environment93!$A$2:$AS$333,AZ$2)</f>
        <v>0</v>
      </c>
      <c r="BA173" s="46">
        <f>VLOOKUP($A173,environment93!$A$2:$AS$333,BA$2)</f>
        <v>2000</v>
      </c>
      <c r="BB173" s="46">
        <f>VLOOKUP($A173,environment93!$A$2:$AS$333,BB$2)</f>
        <v>0.2</v>
      </c>
      <c r="BC173" s="46">
        <f>VLOOKUP($A173,environment93!$A$2:$AS$333,BC$2)</f>
        <v>0</v>
      </c>
      <c r="BD173" s="46">
        <f>VLOOKUP($A173,environment93!$A$2:$AS$333,BD$2)</f>
        <v>0</v>
      </c>
      <c r="BE173" s="46">
        <f>VLOOKUP($A173,environment93!$A$2:$AS$333,BE$2)</f>
        <v>0</v>
      </c>
      <c r="BF173" s="46">
        <f>VLOOKUP($A173,environment93!$A$2:$AS$333,BF$2)</f>
        <v>0.2</v>
      </c>
      <c r="BG173" s="46">
        <f>VLOOKUP($A173,environment93!$A$2:$AS$333,BG$2)</f>
        <v>0</v>
      </c>
      <c r="BH173" s="46">
        <f>VLOOKUP($A173,environment93!$A$2:$AS$333,BH$2)</f>
        <v>0</v>
      </c>
      <c r="BI173" s="46">
        <f>VLOOKUP($A173,environment93!$A$2:$AS$333,BI$2)</f>
        <v>1</v>
      </c>
    </row>
    <row r="174" spans="1:61" x14ac:dyDescent="0.2">
      <c r="A174" s="40" t="s">
        <v>850</v>
      </c>
      <c r="B174" s="40" t="s">
        <v>357</v>
      </c>
      <c r="C174" s="40">
        <v>6</v>
      </c>
      <c r="D174" s="40">
        <v>3</v>
      </c>
      <c r="E174" s="40">
        <v>2</v>
      </c>
      <c r="F174" s="40">
        <v>1</v>
      </c>
      <c r="H174" s="41">
        <f t="shared" si="2"/>
        <v>1</v>
      </c>
      <c r="I174" s="40" t="s">
        <v>850</v>
      </c>
      <c r="J174" s="46">
        <f>VLOOKUP($A174,environment05!$A$2:$M$333,J$2)</f>
        <v>5.2149999999999999</v>
      </c>
      <c r="K174" s="46">
        <f>VLOOKUP($A174,environment05!$A$2:$M$333,K$2)</f>
        <v>6.6591798013580554</v>
      </c>
      <c r="L174" s="46">
        <f>VLOOKUP($A174,environment05!$A$2:$M$333,L$2)</f>
        <v>13.962592431491954</v>
      </c>
      <c r="M174" s="46">
        <f>VLOOKUP($A174,environment05!$A$2:$M$333,M$2)</f>
        <v>3.3609061690153474</v>
      </c>
      <c r="N174" s="46">
        <f>VLOOKUP($A174,environment05!$A$2:$M$333,N$2)</f>
        <v>1.8078549599421965</v>
      </c>
      <c r="O174" s="46">
        <f>VLOOKUP($A174,environment05!$A$2:$M$333,O$2)</f>
        <v>1.3563583412517441</v>
      </c>
      <c r="P174" s="46">
        <f>VLOOKUP($A174,environment05!$A$2:$M$333,P$2)</f>
        <v>8.8657627570261091E-2</v>
      </c>
      <c r="Q174" s="46">
        <f>VLOOKUP($A174,environment05!$A$2:$M$333,Q$2)</f>
        <v>0.39937703709587402</v>
      </c>
      <c r="R174" s="46">
        <f>VLOOKUP($A174,environment05!$A$2:$M$333,R$2)</f>
        <v>13.2</v>
      </c>
      <c r="S174" s="46">
        <f>VLOOKUP($A174,environment05!$A$2:$M$333,S$2)</f>
        <v>17</v>
      </c>
      <c r="T174" s="46">
        <f>VLOOKUP($A174,environment05!$A$2:$M$333,T$2)</f>
        <v>0.5</v>
      </c>
      <c r="U174" s="46">
        <f>VLOOKUP($A174,environment93!$A$2:$AS$333,U$2)</f>
        <v>4</v>
      </c>
      <c r="V174" s="46">
        <f>VLOOKUP($A174,environment93!$A$2:$AS$333,V$2)</f>
        <v>18</v>
      </c>
      <c r="W174" s="46">
        <f>VLOOKUP($A174,environment93!$A$2:$AS$333,W$2)</f>
        <v>9</v>
      </c>
      <c r="X174" s="46">
        <f>VLOOKUP($A174,environment93!$A$2:$AS$333,X$2)</f>
        <v>1</v>
      </c>
      <c r="Y174" s="46">
        <f>VLOOKUP($A174,environment93!$A$2:$AS$333,Y$2)</f>
        <v>8</v>
      </c>
      <c r="Z174" s="46">
        <f>VLOOKUP($A174,environment93!$A$2:$AS$333,Z$2)</f>
        <v>16</v>
      </c>
      <c r="AA174" s="46">
        <f>VLOOKUP($A174,environment93!$A$2:$AS$333,AA$2)</f>
        <v>5</v>
      </c>
      <c r="AB174" s="46">
        <f>VLOOKUP($A174,environment93!$A$2:$AS$333,AB$2)</f>
        <v>0.87</v>
      </c>
      <c r="AC174" s="46">
        <f>VLOOKUP($A174,environment93!$A$2:$AS$333,AC$2)</f>
        <v>755.4</v>
      </c>
      <c r="AD174" s="46">
        <f>VLOOKUP($A174,environment93!$A$2:$AS$333,AD$2)</f>
        <v>2.2999999999999998</v>
      </c>
      <c r="AE174" s="46">
        <f>VLOOKUP($A174,environment93!$A$2:$AS$333,AE$2)</f>
        <v>100</v>
      </c>
      <c r="AF174" s="46" t="str">
        <f>VLOOKUP($A174,environment93!$A$2:$AS$333,AF$2)</f>
        <v>quer.old</v>
      </c>
      <c r="AG174" s="46">
        <f>VLOOKUP($A174,environment93!$A$2:$AS$333,AG$2)</f>
        <v>43.25</v>
      </c>
      <c r="AH174" s="46">
        <f>VLOOKUP($A174,environment93!$A$2:$AS$333,AH$2)</f>
        <v>224.24</v>
      </c>
      <c r="AI174" s="46">
        <f>VLOOKUP($A174,environment93!$A$2:$AS$333,AI$2)</f>
        <v>10</v>
      </c>
      <c r="AJ174" s="46" t="str">
        <f>VLOOKUP($A174,environment93!$A$2:$AS$333,AJ$2)</f>
        <v>42</v>
      </c>
      <c r="AK174" s="46">
        <f>VLOOKUP($A174,environment93!$A$2:$AS$333,AK$2)</f>
        <v>1</v>
      </c>
      <c r="AL174" s="46">
        <f>VLOOKUP($A174,environment93!$A$2:$AS$333,AL$2)</f>
        <v>0</v>
      </c>
      <c r="AM174" s="46">
        <f>VLOOKUP($A174,environment93!$A$2:$AS$333,AM$2)</f>
        <v>52.5</v>
      </c>
      <c r="AN174" s="46">
        <f>VLOOKUP($A174,environment93!$A$2:$AS$333,AN$2)</f>
        <v>3.73</v>
      </c>
      <c r="AO174" s="46">
        <f>VLOOKUP($A174,environment93!$A$2:$AS$333,AO$2)</f>
        <v>27.13</v>
      </c>
      <c r="AP174" s="46">
        <f>VLOOKUP($A174,environment93!$A$2:$AS$333,AP$2)</f>
        <v>0</v>
      </c>
      <c r="AQ174" s="46">
        <f>VLOOKUP($A174,environment93!$A$2:$AS$333,AQ$2)</f>
        <v>7.04</v>
      </c>
      <c r="AR174" s="46">
        <f>VLOOKUP($A174,environment93!$A$2:$AS$333,AR$2)</f>
        <v>0</v>
      </c>
      <c r="AS174" s="46">
        <f>VLOOKUP($A174,environment93!$A$2:$AS$333,AS$2)</f>
        <v>0</v>
      </c>
      <c r="AT174" s="46">
        <f>VLOOKUP($A174,environment93!$A$2:$AS$333,AT$2)</f>
        <v>0</v>
      </c>
      <c r="AU174" s="46">
        <f>VLOOKUP($A174,environment93!$A$2:$AS$333,AU$2)</f>
        <v>0</v>
      </c>
      <c r="AV174" s="46">
        <f>VLOOKUP($A174,environment93!$A$2:$AS$333,AV$2)</f>
        <v>62.1</v>
      </c>
      <c r="AW174" s="46">
        <f>VLOOKUP($A174,environment93!$A$2:$AS$333,AW$2)</f>
        <v>0</v>
      </c>
      <c r="AX174" s="46">
        <f>VLOOKUP($A174,environment93!$A$2:$AS$333,AX$2)</f>
        <v>0</v>
      </c>
      <c r="AY174" s="46">
        <f>VLOOKUP($A174,environment93!$A$2:$AS$333,AY$2)</f>
        <v>0</v>
      </c>
      <c r="AZ174" s="46">
        <f>VLOOKUP($A174,environment93!$A$2:$AS$333,AZ$2)</f>
        <v>0</v>
      </c>
      <c r="BA174" s="46">
        <f>VLOOKUP($A174,environment93!$A$2:$AS$333,BA$2)</f>
        <v>0</v>
      </c>
      <c r="BB174" s="46">
        <f>VLOOKUP($A174,environment93!$A$2:$AS$333,BB$2)</f>
        <v>0</v>
      </c>
      <c r="BC174" s="46">
        <f>VLOOKUP($A174,environment93!$A$2:$AS$333,BC$2)</f>
        <v>0</v>
      </c>
      <c r="BD174" s="46">
        <f>VLOOKUP($A174,environment93!$A$2:$AS$333,BD$2)</f>
        <v>0</v>
      </c>
      <c r="BE174" s="46">
        <f>VLOOKUP($A174,environment93!$A$2:$AS$333,BE$2)</f>
        <v>0</v>
      </c>
      <c r="BF174" s="46">
        <f>VLOOKUP($A174,environment93!$A$2:$AS$333,BF$2)</f>
        <v>0</v>
      </c>
      <c r="BG174" s="46">
        <f>VLOOKUP($A174,environment93!$A$2:$AS$333,BG$2)</f>
        <v>0</v>
      </c>
      <c r="BH174" s="46">
        <f>VLOOKUP($A174,environment93!$A$2:$AS$333,BH$2)</f>
        <v>0</v>
      </c>
      <c r="BI174" s="46">
        <f>VLOOKUP($A174,environment93!$A$2:$AS$333,BI$2)</f>
        <v>0</v>
      </c>
    </row>
    <row r="175" spans="1:61" x14ac:dyDescent="0.2">
      <c r="A175" s="40" t="s">
        <v>851</v>
      </c>
      <c r="B175" s="40" t="s">
        <v>359</v>
      </c>
      <c r="C175" s="40">
        <v>4</v>
      </c>
      <c r="D175" s="40">
        <v>2</v>
      </c>
      <c r="E175" s="40">
        <v>1</v>
      </c>
      <c r="F175" s="40">
        <v>1</v>
      </c>
      <c r="H175" s="41">
        <f t="shared" si="2"/>
        <v>0</v>
      </c>
      <c r="I175" s="40" t="s">
        <v>851</v>
      </c>
      <c r="J175" s="46">
        <f>VLOOKUP($A175,environment05!$A$2:$M$333,J$2)</f>
        <v>0</v>
      </c>
      <c r="K175" s="46">
        <f>VLOOKUP($A175,environment05!$A$2:$M$333,K$2)</f>
        <v>0</v>
      </c>
      <c r="L175" s="46">
        <f>VLOOKUP($A175,environment05!$A$2:$M$333,L$2)</f>
        <v>0</v>
      </c>
      <c r="M175" s="46">
        <f>VLOOKUP($A175,environment05!$A$2:$M$333,M$2)</f>
        <v>0</v>
      </c>
      <c r="N175" s="46">
        <f>VLOOKUP($A175,environment05!$A$2:$M$333,N$2)</f>
        <v>0</v>
      </c>
      <c r="O175" s="46">
        <f>VLOOKUP($A175,environment05!$A$2:$M$333,O$2)</f>
        <v>0</v>
      </c>
      <c r="P175" s="46">
        <f>VLOOKUP($A175,environment05!$A$2:$M$333,P$2)</f>
        <v>0</v>
      </c>
      <c r="Q175" s="46">
        <f>VLOOKUP($A175,environment05!$A$2:$M$333,Q$2)</f>
        <v>0</v>
      </c>
      <c r="R175" s="46">
        <f>VLOOKUP($A175,environment05!$A$2:$M$333,R$2)</f>
        <v>0</v>
      </c>
      <c r="S175" s="46">
        <f>VLOOKUP($A175,environment05!$A$2:$M$333,S$2)</f>
        <v>0</v>
      </c>
      <c r="T175" s="46">
        <f>VLOOKUP($A175,environment05!$A$2:$M$333,T$2)</f>
        <v>0</v>
      </c>
      <c r="U175" s="46">
        <f>VLOOKUP($A175,environment93!$A$2:$AS$333,U$2)</f>
        <v>3</v>
      </c>
      <c r="V175" s="46">
        <f>VLOOKUP($A175,environment93!$A$2:$AS$333,V$2)</f>
        <v>14</v>
      </c>
      <c r="W175" s="46">
        <f>VLOOKUP($A175,environment93!$A$2:$AS$333,W$2)</f>
        <v>5</v>
      </c>
      <c r="X175" s="46">
        <f>VLOOKUP($A175,environment93!$A$2:$AS$333,X$2)</f>
        <v>4</v>
      </c>
      <c r="Y175" s="46">
        <f>VLOOKUP($A175,environment93!$A$2:$AS$333,Y$2)</f>
        <v>5</v>
      </c>
      <c r="Z175" s="46">
        <f>VLOOKUP($A175,environment93!$A$2:$AS$333,Z$2)</f>
        <v>5</v>
      </c>
      <c r="AA175" s="46">
        <f>VLOOKUP($A175,environment93!$A$2:$AS$333,AA$2)</f>
        <v>2</v>
      </c>
      <c r="AB175" s="46">
        <f>VLOOKUP($A175,environment93!$A$2:$AS$333,AB$2)</f>
        <v>0.62</v>
      </c>
      <c r="AC175" s="46">
        <f>VLOOKUP($A175,environment93!$A$2:$AS$333,AC$2)</f>
        <v>357.3</v>
      </c>
      <c r="AD175" s="46">
        <f>VLOOKUP($A175,environment93!$A$2:$AS$333,AD$2)</f>
        <v>1.3</v>
      </c>
      <c r="AE175" s="46">
        <f>VLOOKUP($A175,environment93!$A$2:$AS$333,AE$2)</f>
        <v>1</v>
      </c>
      <c r="AF175" s="46" t="str">
        <f>VLOOKUP($A175,environment93!$A$2:$AS$333,AF$2)</f>
        <v>open</v>
      </c>
      <c r="AG175" s="46">
        <f>VLOOKUP($A175,environment93!$A$2:$AS$333,AG$2)</f>
        <v>13.77</v>
      </c>
      <c r="AH175" s="46">
        <f>VLOOKUP($A175,environment93!$A$2:$AS$333,AH$2)</f>
        <v>274.76</v>
      </c>
      <c r="AI175" s="46">
        <f>VLOOKUP($A175,environment93!$A$2:$AS$333,AI$2)</f>
        <v>10</v>
      </c>
      <c r="AJ175" s="46" t="str">
        <f>VLOOKUP($A175,environment93!$A$2:$AS$333,AJ$2)</f>
        <v>44S</v>
      </c>
      <c r="AK175" s="46">
        <f>VLOOKUP($A175,environment93!$A$2:$AS$333,AK$2)</f>
        <v>15</v>
      </c>
      <c r="AL175" s="46" t="str">
        <f>VLOOKUP($A175,environment93!$A$2:$AS$333,AL$2)</f>
        <v>S</v>
      </c>
      <c r="AM175" s="46">
        <f>VLOOKUP($A175,environment93!$A$2:$AS$333,AM$2)</f>
        <v>21.43</v>
      </c>
      <c r="AN175" s="46">
        <f>VLOOKUP($A175,environment93!$A$2:$AS$333,AN$2)</f>
        <v>80.13</v>
      </c>
      <c r="AO175" s="46">
        <f>VLOOKUP($A175,environment93!$A$2:$AS$333,AO$2)</f>
        <v>12.8</v>
      </c>
      <c r="AP175" s="46">
        <f>VLOOKUP($A175,environment93!$A$2:$AS$333,AP$2)</f>
        <v>0</v>
      </c>
      <c r="AQ175" s="46">
        <f>VLOOKUP($A175,environment93!$A$2:$AS$333,AQ$2)</f>
        <v>0</v>
      </c>
      <c r="AR175" s="46">
        <f>VLOOKUP($A175,environment93!$A$2:$AS$333,AR$2)</f>
        <v>0</v>
      </c>
      <c r="AS175" s="46">
        <f>VLOOKUP($A175,environment93!$A$2:$AS$333,AS$2)</f>
        <v>0</v>
      </c>
      <c r="AT175" s="46">
        <f>VLOOKUP($A175,environment93!$A$2:$AS$333,AT$2)</f>
        <v>0</v>
      </c>
      <c r="AU175" s="46">
        <f>VLOOKUP($A175,environment93!$A$2:$AS$333,AU$2)</f>
        <v>0</v>
      </c>
      <c r="AV175" s="46">
        <f>VLOOKUP($A175,environment93!$A$2:$AS$333,AV$2)</f>
        <v>7.08</v>
      </c>
      <c r="AW175" s="46">
        <f>VLOOKUP($A175,environment93!$A$2:$AS$333,AW$2)</f>
        <v>2000</v>
      </c>
      <c r="AX175" s="46">
        <f>VLOOKUP($A175,environment93!$A$2:$AS$333,AX$2)</f>
        <v>0</v>
      </c>
      <c r="AY175" s="46">
        <f>VLOOKUP($A175,environment93!$A$2:$AS$333,AY$2)</f>
        <v>0</v>
      </c>
      <c r="AZ175" s="46">
        <f>VLOOKUP($A175,environment93!$A$2:$AS$333,AZ$2)</f>
        <v>0</v>
      </c>
      <c r="BA175" s="46">
        <f>VLOOKUP($A175,environment93!$A$2:$AS$333,BA$2)</f>
        <v>2000</v>
      </c>
      <c r="BB175" s="46">
        <f>VLOOKUP($A175,environment93!$A$2:$AS$333,BB$2)</f>
        <v>0.2</v>
      </c>
      <c r="BC175" s="46">
        <f>VLOOKUP($A175,environment93!$A$2:$AS$333,BC$2)</f>
        <v>0</v>
      </c>
      <c r="BD175" s="46">
        <f>VLOOKUP($A175,environment93!$A$2:$AS$333,BD$2)</f>
        <v>0</v>
      </c>
      <c r="BE175" s="46">
        <f>VLOOKUP($A175,environment93!$A$2:$AS$333,BE$2)</f>
        <v>0</v>
      </c>
      <c r="BF175" s="46">
        <f>VLOOKUP($A175,environment93!$A$2:$AS$333,BF$2)</f>
        <v>0.2</v>
      </c>
      <c r="BG175" s="46">
        <f>VLOOKUP($A175,environment93!$A$2:$AS$333,BG$2)</f>
        <v>0</v>
      </c>
      <c r="BH175" s="46">
        <f>VLOOKUP($A175,environment93!$A$2:$AS$333,BH$2)</f>
        <v>0</v>
      </c>
      <c r="BI175" s="46">
        <f>VLOOKUP($A175,environment93!$A$2:$AS$333,BI$2)</f>
        <v>1</v>
      </c>
    </row>
    <row r="176" spans="1:61" x14ac:dyDescent="0.2">
      <c r="A176" s="40" t="s">
        <v>852</v>
      </c>
      <c r="B176" s="40" t="s">
        <v>361</v>
      </c>
      <c r="C176" s="40">
        <v>7</v>
      </c>
      <c r="D176" s="40">
        <v>3</v>
      </c>
      <c r="E176" s="40">
        <v>2</v>
      </c>
      <c r="F176" s="40">
        <v>2</v>
      </c>
      <c r="H176" s="41">
        <f t="shared" si="2"/>
        <v>1</v>
      </c>
      <c r="I176" s="40" t="s">
        <v>852</v>
      </c>
      <c r="J176" s="46">
        <f>VLOOKUP($A176,environment05!$A$2:$M$333,J$2)</f>
        <v>4.38</v>
      </c>
      <c r="K176" s="46">
        <f>VLOOKUP($A176,environment05!$A$2:$M$333,K$2)</f>
        <v>16.334997379048396</v>
      </c>
      <c r="L176" s="46">
        <f>VLOOKUP($A176,environment05!$A$2:$M$333,L$2)</f>
        <v>26.620269682470642</v>
      </c>
      <c r="M176" s="46">
        <f>VLOOKUP($A176,environment05!$A$2:$M$333,M$2)</f>
        <v>3.9513949333729999</v>
      </c>
      <c r="N176" s="46">
        <f>VLOOKUP($A176,environment05!$A$2:$M$333,N$2)</f>
        <v>1.7202691016184002</v>
      </c>
      <c r="O176" s="46">
        <f>VLOOKUP($A176,environment05!$A$2:$M$333,O$2)</f>
        <v>1.3152022522511</v>
      </c>
      <c r="P176" s="46">
        <f>VLOOKUP($A176,environment05!$A$2:$M$333,P$2)</f>
        <v>0.23117748819099998</v>
      </c>
      <c r="Q176" s="46">
        <f>VLOOKUP($A176,environment05!$A$2:$M$333,Q$2)</f>
        <v>0.51524966448299991</v>
      </c>
      <c r="R176" s="46">
        <f>VLOOKUP($A176,environment05!$A$2:$M$333,R$2)</f>
        <v>23.4</v>
      </c>
      <c r="S176" s="46">
        <f>VLOOKUP($A176,environment05!$A$2:$M$333,S$2)</f>
        <v>4</v>
      </c>
      <c r="T176" s="46">
        <f>VLOOKUP($A176,environment05!$A$2:$M$333,T$2)</f>
        <v>0.5</v>
      </c>
      <c r="U176" s="46">
        <f>VLOOKUP($A176,environment93!$A$2:$AS$333,U$2)</f>
        <v>7</v>
      </c>
      <c r="V176" s="46">
        <f>VLOOKUP($A176,environment93!$A$2:$AS$333,V$2)</f>
        <v>20</v>
      </c>
      <c r="W176" s="46">
        <f>VLOOKUP($A176,environment93!$A$2:$AS$333,W$2)</f>
        <v>9</v>
      </c>
      <c r="X176" s="46">
        <f>VLOOKUP($A176,environment93!$A$2:$AS$333,X$2)</f>
        <v>3</v>
      </c>
      <c r="Y176" s="46">
        <f>VLOOKUP($A176,environment93!$A$2:$AS$333,Y$2)</f>
        <v>8</v>
      </c>
      <c r="Z176" s="46">
        <f>VLOOKUP($A176,environment93!$A$2:$AS$333,Z$2)</f>
        <v>12</v>
      </c>
      <c r="AA176" s="46">
        <f>VLOOKUP($A176,environment93!$A$2:$AS$333,AA$2)</f>
        <v>3</v>
      </c>
      <c r="AB176" s="46">
        <f>VLOOKUP($A176,environment93!$A$2:$AS$333,AB$2)</f>
        <v>0.57999999999999996</v>
      </c>
      <c r="AC176" s="46">
        <f>VLOOKUP($A176,environment93!$A$2:$AS$333,AC$2)</f>
        <v>376.7</v>
      </c>
      <c r="AD176" s="46">
        <f>VLOOKUP($A176,environment93!$A$2:$AS$333,AD$2)</f>
        <v>1.4</v>
      </c>
      <c r="AE176" s="46">
        <f>VLOOKUP($A176,environment93!$A$2:$AS$333,AE$2)</f>
        <v>47</v>
      </c>
      <c r="AF176" s="46" t="str">
        <f>VLOOKUP($A176,environment93!$A$2:$AS$333,AF$2)</f>
        <v>quer.old</v>
      </c>
      <c r="AG176" s="46">
        <f>VLOOKUP($A176,environment93!$A$2:$AS$333,AG$2)</f>
        <v>0</v>
      </c>
      <c r="AH176" s="46">
        <f>VLOOKUP($A176,environment93!$A$2:$AS$333,AH$2)</f>
        <v>-1</v>
      </c>
      <c r="AI176" s="46">
        <f>VLOOKUP($A176,environment93!$A$2:$AS$333,AI$2)</f>
        <v>12.5</v>
      </c>
      <c r="AJ176" s="46" t="str">
        <f>VLOOKUP($A176,environment93!$A$2:$AS$333,AJ$2)</f>
        <v>44S</v>
      </c>
      <c r="AK176" s="46">
        <f>VLOOKUP($A176,environment93!$A$2:$AS$333,AK$2)</f>
        <v>15</v>
      </c>
      <c r="AL176" s="46" t="str">
        <f>VLOOKUP($A176,environment93!$A$2:$AS$333,AL$2)</f>
        <v>S</v>
      </c>
      <c r="AM176" s="46">
        <f>VLOOKUP($A176,environment93!$A$2:$AS$333,AM$2)</f>
        <v>33.21</v>
      </c>
      <c r="AN176" s="46">
        <f>VLOOKUP($A176,environment93!$A$2:$AS$333,AN$2)</f>
        <v>1.4</v>
      </c>
      <c r="AO176" s="46">
        <f>VLOOKUP($A176,environment93!$A$2:$AS$333,AO$2)</f>
        <v>0</v>
      </c>
      <c r="AP176" s="46">
        <f>VLOOKUP($A176,environment93!$A$2:$AS$333,AP$2)</f>
        <v>22.63</v>
      </c>
      <c r="AQ176" s="46">
        <f>VLOOKUP($A176,environment93!$A$2:$AS$333,AQ$2)</f>
        <v>3.94</v>
      </c>
      <c r="AR176" s="46">
        <f>VLOOKUP($A176,environment93!$A$2:$AS$333,AR$2)</f>
        <v>0</v>
      </c>
      <c r="AS176" s="46">
        <f>VLOOKUP($A176,environment93!$A$2:$AS$333,AS$2)</f>
        <v>0</v>
      </c>
      <c r="AT176" s="46">
        <f>VLOOKUP($A176,environment93!$A$2:$AS$333,AT$2)</f>
        <v>0</v>
      </c>
      <c r="AU176" s="46">
        <f>VLOOKUP($A176,environment93!$A$2:$AS$333,AU$2)</f>
        <v>0</v>
      </c>
      <c r="AV176" s="46">
        <f>VLOOKUP($A176,environment93!$A$2:$AS$333,AV$2)</f>
        <v>72.040000000000006</v>
      </c>
      <c r="AW176" s="46">
        <f>VLOOKUP($A176,environment93!$A$2:$AS$333,AW$2)</f>
        <v>0</v>
      </c>
      <c r="AX176" s="46">
        <f>VLOOKUP($A176,environment93!$A$2:$AS$333,AX$2)</f>
        <v>0</v>
      </c>
      <c r="AY176" s="46">
        <f>VLOOKUP($A176,environment93!$A$2:$AS$333,AY$2)</f>
        <v>600</v>
      </c>
      <c r="AZ176" s="46">
        <f>VLOOKUP($A176,environment93!$A$2:$AS$333,AZ$2)</f>
        <v>0</v>
      </c>
      <c r="BA176" s="46">
        <f>VLOOKUP($A176,environment93!$A$2:$AS$333,BA$2)</f>
        <v>600</v>
      </c>
      <c r="BB176" s="46">
        <f>VLOOKUP($A176,environment93!$A$2:$AS$333,BB$2)</f>
        <v>0</v>
      </c>
      <c r="BC176" s="46">
        <f>VLOOKUP($A176,environment93!$A$2:$AS$333,BC$2)</f>
        <v>0</v>
      </c>
      <c r="BD176" s="46">
        <f>VLOOKUP($A176,environment93!$A$2:$AS$333,BD$2)</f>
        <v>16.12</v>
      </c>
      <c r="BE176" s="46">
        <f>VLOOKUP($A176,environment93!$A$2:$AS$333,BE$2)</f>
        <v>0</v>
      </c>
      <c r="BF176" s="46">
        <f>VLOOKUP($A176,environment93!$A$2:$AS$333,BF$2)</f>
        <v>16.12</v>
      </c>
      <c r="BG176" s="46">
        <f>VLOOKUP($A176,environment93!$A$2:$AS$333,BG$2)</f>
        <v>12</v>
      </c>
      <c r="BH176" s="46">
        <f>VLOOKUP($A176,environment93!$A$2:$AS$333,BH$2)</f>
        <v>0</v>
      </c>
      <c r="BI176" s="46">
        <f>VLOOKUP($A176,environment93!$A$2:$AS$333,BI$2)</f>
        <v>1.3</v>
      </c>
    </row>
    <row r="177" spans="1:61" x14ac:dyDescent="0.2">
      <c r="A177" s="40" t="s">
        <v>853</v>
      </c>
      <c r="B177" s="40" t="s">
        <v>363</v>
      </c>
      <c r="C177" s="40">
        <v>5</v>
      </c>
      <c r="D177" s="40">
        <v>2</v>
      </c>
      <c r="E177" s="40">
        <v>1</v>
      </c>
      <c r="F177" s="40">
        <v>2</v>
      </c>
      <c r="H177" s="41">
        <f t="shared" si="2"/>
        <v>0</v>
      </c>
      <c r="I177" s="40" t="s">
        <v>853</v>
      </c>
      <c r="J177" s="46">
        <f>VLOOKUP($A177,environment05!$A$2:$M$333,J$2)</f>
        <v>0</v>
      </c>
      <c r="K177" s="46">
        <f>VLOOKUP($A177,environment05!$A$2:$M$333,K$2)</f>
        <v>0</v>
      </c>
      <c r="L177" s="46">
        <f>VLOOKUP($A177,environment05!$A$2:$M$333,L$2)</f>
        <v>0</v>
      </c>
      <c r="M177" s="46">
        <f>VLOOKUP($A177,environment05!$A$2:$M$333,M$2)</f>
        <v>0</v>
      </c>
      <c r="N177" s="46">
        <f>VLOOKUP($A177,environment05!$A$2:$M$333,N$2)</f>
        <v>0</v>
      </c>
      <c r="O177" s="46">
        <f>VLOOKUP($A177,environment05!$A$2:$M$333,O$2)</f>
        <v>0</v>
      </c>
      <c r="P177" s="46">
        <f>VLOOKUP($A177,environment05!$A$2:$M$333,P$2)</f>
        <v>0</v>
      </c>
      <c r="Q177" s="46">
        <f>VLOOKUP($A177,environment05!$A$2:$M$333,Q$2)</f>
        <v>0</v>
      </c>
      <c r="R177" s="46">
        <f>VLOOKUP($A177,environment05!$A$2:$M$333,R$2)</f>
        <v>0</v>
      </c>
      <c r="S177" s="46">
        <f>VLOOKUP($A177,environment05!$A$2:$M$333,S$2)</f>
        <v>0</v>
      </c>
      <c r="T177" s="46">
        <f>VLOOKUP($A177,environment05!$A$2:$M$333,T$2)</f>
        <v>0</v>
      </c>
      <c r="U177" s="46">
        <f>VLOOKUP($A177,environment93!$A$2:$AS$333,U$2)</f>
        <v>7</v>
      </c>
      <c r="V177" s="46">
        <f>VLOOKUP($A177,environment93!$A$2:$AS$333,V$2)</f>
        <v>26</v>
      </c>
      <c r="W177" s="46">
        <f>VLOOKUP($A177,environment93!$A$2:$AS$333,W$2)</f>
        <v>4</v>
      </c>
      <c r="X177" s="46">
        <f>VLOOKUP($A177,environment93!$A$2:$AS$333,X$2)</f>
        <v>2</v>
      </c>
      <c r="Y177" s="46">
        <f>VLOOKUP($A177,environment93!$A$2:$AS$333,Y$2)</f>
        <v>20</v>
      </c>
      <c r="Z177" s="46">
        <f>VLOOKUP($A177,environment93!$A$2:$AS$333,Z$2)</f>
        <v>30</v>
      </c>
      <c r="AA177" s="46">
        <f>VLOOKUP($A177,environment93!$A$2:$AS$333,AA$2)</f>
        <v>2</v>
      </c>
      <c r="AB177" s="46">
        <f>VLOOKUP($A177,environment93!$A$2:$AS$333,AB$2)</f>
        <v>0.25</v>
      </c>
      <c r="AC177" s="46">
        <f>VLOOKUP($A177,environment93!$A$2:$AS$333,AC$2)</f>
        <v>257.7</v>
      </c>
      <c r="AD177" s="46">
        <f>VLOOKUP($A177,environment93!$A$2:$AS$333,AD$2)</f>
        <v>1.5</v>
      </c>
      <c r="AE177" s="46">
        <f>VLOOKUP($A177,environment93!$A$2:$AS$333,AE$2)</f>
        <v>14</v>
      </c>
      <c r="AF177" s="46" t="str">
        <f>VLOOKUP($A177,environment93!$A$2:$AS$333,AF$2)</f>
        <v>coni.med</v>
      </c>
      <c r="AG177" s="46">
        <f>VLOOKUP($A177,environment93!$A$2:$AS$333,AG$2)</f>
        <v>5.21</v>
      </c>
      <c r="AH177" s="46">
        <f>VLOOKUP($A177,environment93!$A$2:$AS$333,AH$2)</f>
        <v>198.24</v>
      </c>
      <c r="AI177" s="46">
        <f>VLOOKUP($A177,environment93!$A$2:$AS$333,AI$2)</f>
        <v>0</v>
      </c>
      <c r="AJ177" s="46" t="str">
        <f>VLOOKUP($A177,environment93!$A$2:$AS$333,AJ$2)</f>
        <v>52</v>
      </c>
      <c r="AK177" s="46">
        <f>VLOOKUP($A177,environment93!$A$2:$AS$333,AK$2)</f>
        <v>1</v>
      </c>
      <c r="AL177" s="46" t="str">
        <f>VLOOKUP($A177,environment93!$A$2:$AS$333,AL$2)</f>
        <v>U</v>
      </c>
      <c r="AM177" s="46">
        <f>VLOOKUP($A177,environment93!$A$2:$AS$333,AM$2)</f>
        <v>57.14</v>
      </c>
      <c r="AN177" s="46">
        <f>VLOOKUP($A177,environment93!$A$2:$AS$333,AN$2)</f>
        <v>5.27</v>
      </c>
      <c r="AO177" s="46">
        <f>VLOOKUP($A177,environment93!$A$2:$AS$333,AO$2)</f>
        <v>26.67</v>
      </c>
      <c r="AP177" s="46">
        <f>VLOOKUP($A177,environment93!$A$2:$AS$333,AP$2)</f>
        <v>0</v>
      </c>
      <c r="AQ177" s="46">
        <f>VLOOKUP($A177,environment93!$A$2:$AS$333,AQ$2)</f>
        <v>47</v>
      </c>
      <c r="AR177" s="46">
        <f>VLOOKUP($A177,environment93!$A$2:$AS$333,AR$2)</f>
        <v>0.7</v>
      </c>
      <c r="AS177" s="46">
        <f>VLOOKUP($A177,environment93!$A$2:$AS$333,AS$2)</f>
        <v>0</v>
      </c>
      <c r="AT177" s="46">
        <f>VLOOKUP($A177,environment93!$A$2:$AS$333,AT$2)</f>
        <v>1.53</v>
      </c>
      <c r="AU177" s="46">
        <f>VLOOKUP($A177,environment93!$A$2:$AS$333,AU$2)</f>
        <v>0</v>
      </c>
      <c r="AV177" s="46">
        <f>VLOOKUP($A177,environment93!$A$2:$AS$333,AV$2)</f>
        <v>18.829999999999998</v>
      </c>
      <c r="AW177" s="46">
        <f>VLOOKUP($A177,environment93!$A$2:$AS$333,AW$2)</f>
        <v>75</v>
      </c>
      <c r="AX177" s="46">
        <f>VLOOKUP($A177,environment93!$A$2:$AS$333,AX$2)</f>
        <v>0</v>
      </c>
      <c r="AY177" s="46">
        <f>VLOOKUP($A177,environment93!$A$2:$AS$333,AY$2)</f>
        <v>1550</v>
      </c>
      <c r="AZ177" s="46">
        <f>VLOOKUP($A177,environment93!$A$2:$AS$333,AZ$2)</f>
        <v>125</v>
      </c>
      <c r="BA177" s="46">
        <f>VLOOKUP($A177,environment93!$A$2:$AS$333,BA$2)</f>
        <v>1750</v>
      </c>
      <c r="BB177" s="46">
        <f>VLOOKUP($A177,environment93!$A$2:$AS$333,BB$2)</f>
        <v>0.39</v>
      </c>
      <c r="BC177" s="46">
        <f>VLOOKUP($A177,environment93!$A$2:$AS$333,BC$2)</f>
        <v>0</v>
      </c>
      <c r="BD177" s="46">
        <f>VLOOKUP($A177,environment93!$A$2:$AS$333,BD$2)</f>
        <v>12.93</v>
      </c>
      <c r="BE177" s="46">
        <f>VLOOKUP($A177,environment93!$A$2:$AS$333,BE$2)</f>
        <v>2.85</v>
      </c>
      <c r="BF177" s="46">
        <f>VLOOKUP($A177,environment93!$A$2:$AS$333,BF$2)</f>
        <v>16.170000000000002</v>
      </c>
      <c r="BG177" s="46">
        <f>VLOOKUP($A177,environment93!$A$2:$AS$333,BG$2)</f>
        <v>6</v>
      </c>
      <c r="BH177" s="46">
        <f>VLOOKUP($A177,environment93!$A$2:$AS$333,BH$2)</f>
        <v>0</v>
      </c>
      <c r="BI177" s="46">
        <f>VLOOKUP($A177,environment93!$A$2:$AS$333,BI$2)</f>
        <v>3</v>
      </c>
    </row>
    <row r="178" spans="1:61" x14ac:dyDescent="0.2">
      <c r="A178" s="40" t="s">
        <v>854</v>
      </c>
      <c r="B178" s="40" t="s">
        <v>365</v>
      </c>
      <c r="C178" s="40">
        <v>4</v>
      </c>
      <c r="D178" s="40">
        <v>2</v>
      </c>
      <c r="E178" s="40">
        <v>1</v>
      </c>
      <c r="F178" s="40">
        <v>1</v>
      </c>
      <c r="H178" s="41">
        <f t="shared" si="2"/>
        <v>0</v>
      </c>
      <c r="I178" s="40" t="s">
        <v>854</v>
      </c>
      <c r="J178" s="46">
        <f>VLOOKUP($A178,environment05!$A$2:$M$333,J$2)</f>
        <v>0</v>
      </c>
      <c r="K178" s="46">
        <f>VLOOKUP($A178,environment05!$A$2:$M$333,K$2)</f>
        <v>0</v>
      </c>
      <c r="L178" s="46">
        <f>VLOOKUP($A178,environment05!$A$2:$M$333,L$2)</f>
        <v>0</v>
      </c>
      <c r="M178" s="46">
        <f>VLOOKUP($A178,environment05!$A$2:$M$333,M$2)</f>
        <v>0</v>
      </c>
      <c r="N178" s="46">
        <f>VLOOKUP($A178,environment05!$A$2:$M$333,N$2)</f>
        <v>0</v>
      </c>
      <c r="O178" s="46">
        <f>VLOOKUP($A178,environment05!$A$2:$M$333,O$2)</f>
        <v>0</v>
      </c>
      <c r="P178" s="46">
        <f>VLOOKUP($A178,environment05!$A$2:$M$333,P$2)</f>
        <v>0</v>
      </c>
      <c r="Q178" s="46">
        <f>VLOOKUP($A178,environment05!$A$2:$M$333,Q$2)</f>
        <v>0</v>
      </c>
      <c r="R178" s="46">
        <f>VLOOKUP($A178,environment05!$A$2:$M$333,R$2)</f>
        <v>0</v>
      </c>
      <c r="S178" s="46">
        <f>VLOOKUP($A178,environment05!$A$2:$M$333,S$2)</f>
        <v>0</v>
      </c>
      <c r="T178" s="46">
        <f>VLOOKUP($A178,environment05!$A$2:$M$333,T$2)</f>
        <v>0</v>
      </c>
      <c r="U178" s="46">
        <f>VLOOKUP($A178,environment93!$A$2:$AS$333,U$2)</f>
        <v>1</v>
      </c>
      <c r="V178" s="46">
        <f>VLOOKUP($A178,environment93!$A$2:$AS$333,V$2)</f>
        <v>18</v>
      </c>
      <c r="W178" s="46">
        <f>VLOOKUP($A178,environment93!$A$2:$AS$333,W$2)</f>
        <v>10</v>
      </c>
      <c r="X178" s="46">
        <f>VLOOKUP($A178,environment93!$A$2:$AS$333,X$2)</f>
        <v>0</v>
      </c>
      <c r="Y178" s="46">
        <f>VLOOKUP($A178,environment93!$A$2:$AS$333,Y$2)</f>
        <v>8</v>
      </c>
      <c r="Z178" s="46">
        <f>VLOOKUP($A178,environment93!$A$2:$AS$333,Z$2)</f>
        <v>14</v>
      </c>
      <c r="AA178" s="46">
        <f>VLOOKUP($A178,environment93!$A$2:$AS$333,AA$2)</f>
        <v>2</v>
      </c>
      <c r="AB178" s="46">
        <f>VLOOKUP($A178,environment93!$A$2:$AS$333,AB$2)</f>
        <v>1.46</v>
      </c>
      <c r="AC178" s="46">
        <f>VLOOKUP($A178,environment93!$A$2:$AS$333,AC$2)</f>
        <v>489.9</v>
      </c>
      <c r="AD178" s="46">
        <f>VLOOKUP($A178,environment93!$A$2:$AS$333,AD$2)</f>
        <v>1.1000000000000001</v>
      </c>
      <c r="AE178" s="46">
        <f>VLOOKUP($A178,environment93!$A$2:$AS$333,AE$2)</f>
        <v>10</v>
      </c>
      <c r="AF178" s="46" t="str">
        <f>VLOOKUP($A178,environment93!$A$2:$AS$333,AF$2)</f>
        <v>coni.med</v>
      </c>
      <c r="AG178" s="46">
        <f>VLOOKUP($A178,environment93!$A$2:$AS$333,AG$2)</f>
        <v>0</v>
      </c>
      <c r="AH178" s="46">
        <f>VLOOKUP($A178,environment93!$A$2:$AS$333,AH$2)</f>
        <v>-1</v>
      </c>
      <c r="AI178" s="46">
        <f>VLOOKUP($A178,environment93!$A$2:$AS$333,AI$2)</f>
        <v>7.5</v>
      </c>
      <c r="AJ178" s="46" t="str">
        <f>VLOOKUP($A178,environment93!$A$2:$AS$333,AJ$2)</f>
        <v>43</v>
      </c>
      <c r="AK178" s="46">
        <f>VLOOKUP($A178,environment93!$A$2:$AS$333,AK$2)</f>
        <v>5</v>
      </c>
      <c r="AL178" s="46">
        <f>VLOOKUP($A178,environment93!$A$2:$AS$333,AL$2)</f>
        <v>0</v>
      </c>
      <c r="AM178" s="46">
        <f>VLOOKUP($A178,environment93!$A$2:$AS$333,AM$2)</f>
        <v>0</v>
      </c>
      <c r="AN178" s="46">
        <f>VLOOKUP($A178,environment93!$A$2:$AS$333,AN$2)</f>
        <v>0</v>
      </c>
      <c r="AO178" s="46">
        <f>VLOOKUP($A178,environment93!$A$2:$AS$333,AO$2)</f>
        <v>0</v>
      </c>
      <c r="AP178" s="46">
        <f>VLOOKUP($A178,environment93!$A$2:$AS$333,AP$2)</f>
        <v>0</v>
      </c>
      <c r="AQ178" s="46">
        <f>VLOOKUP($A178,environment93!$A$2:$AS$333,AQ$2)</f>
        <v>100</v>
      </c>
      <c r="AR178" s="46">
        <f>VLOOKUP($A178,environment93!$A$2:$AS$333,AR$2)</f>
        <v>0</v>
      </c>
      <c r="AS178" s="46">
        <f>VLOOKUP($A178,environment93!$A$2:$AS$333,AS$2)</f>
        <v>0</v>
      </c>
      <c r="AT178" s="46">
        <f>VLOOKUP($A178,environment93!$A$2:$AS$333,AT$2)</f>
        <v>0</v>
      </c>
      <c r="AU178" s="46">
        <f>VLOOKUP($A178,environment93!$A$2:$AS$333,AU$2)</f>
        <v>0</v>
      </c>
      <c r="AV178" s="46">
        <f>VLOOKUP($A178,environment93!$A$2:$AS$333,AV$2)</f>
        <v>0</v>
      </c>
      <c r="AW178" s="46">
        <f>VLOOKUP($A178,environment93!$A$2:$AS$333,AW$2)</f>
        <v>2000</v>
      </c>
      <c r="AX178" s="46">
        <f>VLOOKUP($A178,environment93!$A$2:$AS$333,AX$2)</f>
        <v>0</v>
      </c>
      <c r="AY178" s="46">
        <f>VLOOKUP($A178,environment93!$A$2:$AS$333,AY$2)</f>
        <v>0</v>
      </c>
      <c r="AZ178" s="46">
        <f>VLOOKUP($A178,environment93!$A$2:$AS$333,AZ$2)</f>
        <v>0</v>
      </c>
      <c r="BA178" s="46">
        <f>VLOOKUP($A178,environment93!$A$2:$AS$333,BA$2)</f>
        <v>2000</v>
      </c>
      <c r="BB178" s="46">
        <f>VLOOKUP($A178,environment93!$A$2:$AS$333,BB$2)</f>
        <v>0.8</v>
      </c>
      <c r="BC178" s="46">
        <f>VLOOKUP($A178,environment93!$A$2:$AS$333,BC$2)</f>
        <v>0</v>
      </c>
      <c r="BD178" s="46">
        <f>VLOOKUP($A178,environment93!$A$2:$AS$333,BD$2)</f>
        <v>0</v>
      </c>
      <c r="BE178" s="46">
        <f>VLOOKUP($A178,environment93!$A$2:$AS$333,BE$2)</f>
        <v>0</v>
      </c>
      <c r="BF178" s="46">
        <f>VLOOKUP($A178,environment93!$A$2:$AS$333,BF$2)</f>
        <v>0.8</v>
      </c>
      <c r="BG178" s="46">
        <f>VLOOKUP($A178,environment93!$A$2:$AS$333,BG$2)</f>
        <v>0</v>
      </c>
      <c r="BH178" s="46">
        <f>VLOOKUP($A178,environment93!$A$2:$AS$333,BH$2)</f>
        <v>0</v>
      </c>
      <c r="BI178" s="46">
        <f>VLOOKUP($A178,environment93!$A$2:$AS$333,BI$2)</f>
        <v>1</v>
      </c>
    </row>
    <row r="179" spans="1:61" x14ac:dyDescent="0.2">
      <c r="A179" s="40" t="s">
        <v>855</v>
      </c>
      <c r="B179" s="40" t="s">
        <v>367</v>
      </c>
      <c r="C179" s="40">
        <v>7</v>
      </c>
      <c r="D179" s="40">
        <v>3</v>
      </c>
      <c r="E179" s="40">
        <v>2</v>
      </c>
      <c r="F179" s="40">
        <v>2</v>
      </c>
      <c r="H179" s="41">
        <f t="shared" si="2"/>
        <v>1</v>
      </c>
      <c r="I179" s="40" t="s">
        <v>855</v>
      </c>
      <c r="J179" s="46">
        <f>VLOOKUP($A179,environment05!$A$2:$M$333,J$2)</f>
        <v>3.7450000000000001</v>
      </c>
      <c r="K179" s="46">
        <f>VLOOKUP($A179,environment05!$A$2:$M$333,K$2)</f>
        <v>19.730245947962914</v>
      </c>
      <c r="L179" s="46">
        <f>VLOOKUP($A179,environment05!$A$2:$M$333,L$2)</f>
        <v>19.747716398434104</v>
      </c>
      <c r="M179" s="46">
        <f>VLOOKUP($A179,environment05!$A$2:$M$333,M$2)</f>
        <v>2.1295958480288175</v>
      </c>
      <c r="N179" s="46">
        <f>VLOOKUP($A179,environment05!$A$2:$M$333,N$2)</f>
        <v>1.681914194089454</v>
      </c>
      <c r="O179" s="46">
        <f>VLOOKUP($A179,environment05!$A$2:$M$333,O$2)</f>
        <v>1.0734360462997801</v>
      </c>
      <c r="P179" s="46">
        <f>VLOOKUP($A179,environment05!$A$2:$M$333,P$2)</f>
        <v>0.10867322462277366</v>
      </c>
      <c r="Q179" s="46">
        <f>VLOOKUP($A179,environment05!$A$2:$M$333,Q$2)</f>
        <v>0.42275424087932756</v>
      </c>
      <c r="R179" s="46">
        <f>VLOOKUP($A179,environment05!$A$2:$M$333,R$2)</f>
        <v>11.9</v>
      </c>
      <c r="S179" s="46">
        <f>VLOOKUP($A179,environment05!$A$2:$M$333,S$2)</f>
        <v>1</v>
      </c>
      <c r="T179" s="46">
        <f>VLOOKUP($A179,environment05!$A$2:$M$333,T$2)</f>
        <v>2</v>
      </c>
      <c r="U179" s="46">
        <f>VLOOKUP($A179,environment93!$A$2:$AS$333,U$2)</f>
        <v>10</v>
      </c>
      <c r="V179" s="46">
        <f>VLOOKUP($A179,environment93!$A$2:$AS$333,V$2)</f>
        <v>17</v>
      </c>
      <c r="W179" s="46">
        <f>VLOOKUP($A179,environment93!$A$2:$AS$333,W$2)</f>
        <v>8</v>
      </c>
      <c r="X179" s="46">
        <f>VLOOKUP($A179,environment93!$A$2:$AS$333,X$2)</f>
        <v>1</v>
      </c>
      <c r="Y179" s="46">
        <f>VLOOKUP($A179,environment93!$A$2:$AS$333,Y$2)</f>
        <v>8</v>
      </c>
      <c r="Z179" s="46">
        <f>VLOOKUP($A179,environment93!$A$2:$AS$333,Z$2)</f>
        <v>15</v>
      </c>
      <c r="AA179" s="46">
        <f>VLOOKUP($A179,environment93!$A$2:$AS$333,AA$2)</f>
        <v>5</v>
      </c>
      <c r="AB179" s="46">
        <f>VLOOKUP($A179,environment93!$A$2:$AS$333,AB$2)</f>
        <v>1.77</v>
      </c>
      <c r="AC179" s="46">
        <f>VLOOKUP($A179,environment93!$A$2:$AS$333,AC$2)</f>
        <v>545</v>
      </c>
      <c r="AD179" s="46">
        <f>VLOOKUP($A179,environment93!$A$2:$AS$333,AD$2)</f>
        <v>1.2</v>
      </c>
      <c r="AE179" s="46">
        <f>VLOOKUP($A179,environment93!$A$2:$AS$333,AE$2)</f>
        <v>11</v>
      </c>
      <c r="AF179" s="46" t="str">
        <f>VLOOKUP($A179,environment93!$A$2:$AS$333,AF$2)</f>
        <v>coni.med</v>
      </c>
      <c r="AG179" s="46">
        <f>VLOOKUP($A179,environment93!$A$2:$AS$333,AG$2)</f>
        <v>9.5299999999999994</v>
      </c>
      <c r="AH179" s="46">
        <f>VLOOKUP($A179,environment93!$A$2:$AS$333,AH$2)</f>
        <v>295.77999999999997</v>
      </c>
      <c r="AI179" s="46">
        <f>VLOOKUP($A179,environment93!$A$2:$AS$333,AI$2)</f>
        <v>12.5</v>
      </c>
      <c r="AJ179" s="46" t="str">
        <f>VLOOKUP($A179,environment93!$A$2:$AS$333,AJ$2)</f>
        <v>42</v>
      </c>
      <c r="AK179" s="46">
        <f>VLOOKUP($A179,environment93!$A$2:$AS$333,AK$2)</f>
        <v>1</v>
      </c>
      <c r="AL179" s="46">
        <f>VLOOKUP($A179,environment93!$A$2:$AS$333,AL$2)</f>
        <v>0</v>
      </c>
      <c r="AM179" s="46">
        <f>VLOOKUP($A179,environment93!$A$2:$AS$333,AM$2)</f>
        <v>31.07</v>
      </c>
      <c r="AN179" s="46">
        <f>VLOOKUP($A179,environment93!$A$2:$AS$333,AN$2)</f>
        <v>0</v>
      </c>
      <c r="AO179" s="46">
        <f>VLOOKUP($A179,environment93!$A$2:$AS$333,AO$2)</f>
        <v>8.4700000000000006</v>
      </c>
      <c r="AP179" s="46">
        <f>VLOOKUP($A179,environment93!$A$2:$AS$333,AP$2)</f>
        <v>26.4</v>
      </c>
      <c r="AQ179" s="46">
        <f>VLOOKUP($A179,environment93!$A$2:$AS$333,AQ$2)</f>
        <v>65.13</v>
      </c>
      <c r="AR179" s="46">
        <f>VLOOKUP($A179,environment93!$A$2:$AS$333,AR$2)</f>
        <v>0</v>
      </c>
      <c r="AS179" s="46">
        <f>VLOOKUP($A179,environment93!$A$2:$AS$333,AS$2)</f>
        <v>0</v>
      </c>
      <c r="AT179" s="46">
        <f>VLOOKUP($A179,environment93!$A$2:$AS$333,AT$2)</f>
        <v>0</v>
      </c>
      <c r="AU179" s="46">
        <f>VLOOKUP($A179,environment93!$A$2:$AS$333,AU$2)</f>
        <v>0</v>
      </c>
      <c r="AV179" s="46">
        <f>VLOOKUP($A179,environment93!$A$2:$AS$333,AV$2)</f>
        <v>0</v>
      </c>
      <c r="AW179" s="46">
        <f>VLOOKUP($A179,environment93!$A$2:$AS$333,AW$2)</f>
        <v>750</v>
      </c>
      <c r="AX179" s="46">
        <f>VLOOKUP($A179,environment93!$A$2:$AS$333,AX$2)</f>
        <v>1350</v>
      </c>
      <c r="AY179" s="46">
        <f>VLOOKUP($A179,environment93!$A$2:$AS$333,AY$2)</f>
        <v>425</v>
      </c>
      <c r="AZ179" s="46">
        <f>VLOOKUP($A179,environment93!$A$2:$AS$333,AZ$2)</f>
        <v>0</v>
      </c>
      <c r="BA179" s="46">
        <f>VLOOKUP($A179,environment93!$A$2:$AS$333,BA$2)</f>
        <v>2525</v>
      </c>
      <c r="BB179" s="46">
        <f>VLOOKUP($A179,environment93!$A$2:$AS$333,BB$2)</f>
        <v>2.36</v>
      </c>
      <c r="BC179" s="46">
        <f>VLOOKUP($A179,environment93!$A$2:$AS$333,BC$2)</f>
        <v>5.62</v>
      </c>
      <c r="BD179" s="46">
        <f>VLOOKUP($A179,environment93!$A$2:$AS$333,BD$2)</f>
        <v>0.45</v>
      </c>
      <c r="BE179" s="46">
        <f>VLOOKUP($A179,environment93!$A$2:$AS$333,BE$2)</f>
        <v>0</v>
      </c>
      <c r="BF179" s="46">
        <f>VLOOKUP($A179,environment93!$A$2:$AS$333,BF$2)</f>
        <v>8.44</v>
      </c>
      <c r="BG179" s="46">
        <f>VLOOKUP($A179,environment93!$A$2:$AS$333,BG$2)</f>
        <v>1</v>
      </c>
      <c r="BH179" s="46">
        <f>VLOOKUP($A179,environment93!$A$2:$AS$333,BH$2)</f>
        <v>0</v>
      </c>
      <c r="BI179" s="46">
        <f>VLOOKUP($A179,environment93!$A$2:$AS$333,BI$2)</f>
        <v>2</v>
      </c>
    </row>
    <row r="180" spans="1:61" x14ac:dyDescent="0.2">
      <c r="A180" s="40" t="s">
        <v>856</v>
      </c>
      <c r="B180" s="40" t="s">
        <v>369</v>
      </c>
      <c r="C180" s="40">
        <v>6</v>
      </c>
      <c r="D180" s="40">
        <v>3</v>
      </c>
      <c r="E180" s="40">
        <v>2</v>
      </c>
      <c r="F180" s="40">
        <v>2</v>
      </c>
      <c r="H180" s="41">
        <f t="shared" si="2"/>
        <v>1</v>
      </c>
      <c r="I180" s="40" t="s">
        <v>856</v>
      </c>
      <c r="J180" s="46">
        <f>VLOOKUP($A180,environment05!$A$2:$M$333,J$2)</f>
        <v>3.665</v>
      </c>
      <c r="K180" s="46">
        <f>VLOOKUP($A180,environment05!$A$2:$M$333,K$2)</f>
        <v>8.9470802055429228</v>
      </c>
      <c r="L180" s="46">
        <f>VLOOKUP($A180,environment05!$A$2:$M$333,L$2)</f>
        <v>0</v>
      </c>
      <c r="M180" s="46">
        <f>VLOOKUP($A180,environment05!$A$2:$M$333,M$2)</f>
        <v>3.9058559927287253</v>
      </c>
      <c r="N180" s="46">
        <f>VLOOKUP($A180,environment05!$A$2:$M$333,N$2)</f>
        <v>2.2054595154764285</v>
      </c>
      <c r="O180" s="46">
        <f>VLOOKUP($A180,environment05!$A$2:$M$333,O$2)</f>
        <v>2.227937109707351</v>
      </c>
      <c r="P180" s="46">
        <f>VLOOKUP($A180,environment05!$A$2:$M$333,P$2)</f>
        <v>0.22070543121554134</v>
      </c>
      <c r="Q180" s="46">
        <f>VLOOKUP($A180,environment05!$A$2:$M$333,Q$2)</f>
        <v>0.45189690402966437</v>
      </c>
      <c r="R180" s="46">
        <f>VLOOKUP($A180,environment05!$A$2:$M$333,R$2)</f>
        <v>13.8</v>
      </c>
      <c r="S180" s="46">
        <f>VLOOKUP($A180,environment05!$A$2:$M$333,S$2)</f>
        <v>1</v>
      </c>
      <c r="T180" s="46">
        <f>VLOOKUP($A180,environment05!$A$2:$M$333,T$2)</f>
        <v>2</v>
      </c>
      <c r="U180" s="46">
        <f>VLOOKUP($A180,environment93!$A$2:$AS$333,U$2)</f>
        <v>6</v>
      </c>
      <c r="V180" s="46">
        <f>VLOOKUP($A180,environment93!$A$2:$AS$333,V$2)</f>
        <v>16</v>
      </c>
      <c r="W180" s="46">
        <f>VLOOKUP($A180,environment93!$A$2:$AS$333,W$2)</f>
        <v>7</v>
      </c>
      <c r="X180" s="46">
        <f>VLOOKUP($A180,environment93!$A$2:$AS$333,X$2)</f>
        <v>3</v>
      </c>
      <c r="Y180" s="46">
        <f>VLOOKUP($A180,environment93!$A$2:$AS$333,Y$2)</f>
        <v>6</v>
      </c>
      <c r="Z180" s="46">
        <f>VLOOKUP($A180,environment93!$A$2:$AS$333,Z$2)</f>
        <v>12</v>
      </c>
      <c r="AA180" s="46">
        <f>VLOOKUP($A180,environment93!$A$2:$AS$333,AA$2)</f>
        <v>3</v>
      </c>
      <c r="AB180" s="46">
        <f>VLOOKUP($A180,environment93!$A$2:$AS$333,AB$2)</f>
        <v>1.77</v>
      </c>
      <c r="AC180" s="46">
        <f>VLOOKUP($A180,environment93!$A$2:$AS$333,AC$2)</f>
        <v>545</v>
      </c>
      <c r="AD180" s="46">
        <f>VLOOKUP($A180,environment93!$A$2:$AS$333,AD$2)</f>
        <v>1.2</v>
      </c>
      <c r="AE180" s="46">
        <f>VLOOKUP($A180,environment93!$A$2:$AS$333,AE$2)</f>
        <v>11</v>
      </c>
      <c r="AF180" s="46" t="str">
        <f>VLOOKUP($A180,environment93!$A$2:$AS$333,AF$2)</f>
        <v>coni.med</v>
      </c>
      <c r="AG180" s="46">
        <f>VLOOKUP($A180,environment93!$A$2:$AS$333,AG$2)</f>
        <v>5.25</v>
      </c>
      <c r="AH180" s="46">
        <f>VLOOKUP($A180,environment93!$A$2:$AS$333,AH$2)</f>
        <v>233.27</v>
      </c>
      <c r="AI180" s="46">
        <f>VLOOKUP($A180,environment93!$A$2:$AS$333,AI$2)</f>
        <v>12.5</v>
      </c>
      <c r="AJ180" s="46" t="str">
        <f>VLOOKUP($A180,environment93!$A$2:$AS$333,AJ$2)</f>
        <v>43</v>
      </c>
      <c r="AK180" s="46">
        <f>VLOOKUP($A180,environment93!$A$2:$AS$333,AK$2)</f>
        <v>5</v>
      </c>
      <c r="AL180" s="46">
        <f>VLOOKUP($A180,environment93!$A$2:$AS$333,AL$2)</f>
        <v>0</v>
      </c>
      <c r="AM180" s="46">
        <f>VLOOKUP($A180,environment93!$A$2:$AS$333,AM$2)</f>
        <v>0</v>
      </c>
      <c r="AN180" s="46">
        <f>VLOOKUP($A180,environment93!$A$2:$AS$333,AN$2)</f>
        <v>0</v>
      </c>
      <c r="AO180" s="46">
        <f>VLOOKUP($A180,environment93!$A$2:$AS$333,AO$2)</f>
        <v>0</v>
      </c>
      <c r="AP180" s="46">
        <f>VLOOKUP($A180,environment93!$A$2:$AS$333,AP$2)</f>
        <v>0</v>
      </c>
      <c r="AQ180" s="46">
        <f>VLOOKUP($A180,environment93!$A$2:$AS$333,AQ$2)</f>
        <v>100</v>
      </c>
      <c r="AR180" s="46">
        <f>VLOOKUP($A180,environment93!$A$2:$AS$333,AR$2)</f>
        <v>0</v>
      </c>
      <c r="AS180" s="46">
        <f>VLOOKUP($A180,environment93!$A$2:$AS$333,AS$2)</f>
        <v>0</v>
      </c>
      <c r="AT180" s="46">
        <f>VLOOKUP($A180,environment93!$A$2:$AS$333,AT$2)</f>
        <v>0</v>
      </c>
      <c r="AU180" s="46">
        <f>VLOOKUP($A180,environment93!$A$2:$AS$333,AU$2)</f>
        <v>0</v>
      </c>
      <c r="AV180" s="46">
        <f>VLOOKUP($A180,environment93!$A$2:$AS$333,AV$2)</f>
        <v>0</v>
      </c>
      <c r="AW180" s="46">
        <f>VLOOKUP($A180,environment93!$A$2:$AS$333,AW$2)</f>
        <v>350</v>
      </c>
      <c r="AX180" s="46">
        <f>VLOOKUP($A180,environment93!$A$2:$AS$333,AX$2)</f>
        <v>300</v>
      </c>
      <c r="AY180" s="46">
        <f>VLOOKUP($A180,environment93!$A$2:$AS$333,AY$2)</f>
        <v>750</v>
      </c>
      <c r="AZ180" s="46">
        <f>VLOOKUP($A180,environment93!$A$2:$AS$333,AZ$2)</f>
        <v>725</v>
      </c>
      <c r="BA180" s="46">
        <f>VLOOKUP($A180,environment93!$A$2:$AS$333,BA$2)</f>
        <v>2125</v>
      </c>
      <c r="BB180" s="46">
        <f>VLOOKUP($A180,environment93!$A$2:$AS$333,BB$2)</f>
        <v>2.46</v>
      </c>
      <c r="BC180" s="46">
        <f>VLOOKUP($A180,environment93!$A$2:$AS$333,BC$2)</f>
        <v>0.95</v>
      </c>
      <c r="BD180" s="46">
        <f>VLOOKUP($A180,environment93!$A$2:$AS$333,BD$2)</f>
        <v>1.58</v>
      </c>
      <c r="BE180" s="46">
        <f>VLOOKUP($A180,environment93!$A$2:$AS$333,BE$2)</f>
        <v>5.33</v>
      </c>
      <c r="BF180" s="46">
        <f>VLOOKUP($A180,environment93!$A$2:$AS$333,BF$2)</f>
        <v>10.32</v>
      </c>
      <c r="BG180" s="46">
        <f>VLOOKUP($A180,environment93!$A$2:$AS$333,BG$2)</f>
        <v>0</v>
      </c>
      <c r="BH180" s="46">
        <f>VLOOKUP($A180,environment93!$A$2:$AS$333,BH$2)</f>
        <v>0</v>
      </c>
      <c r="BI180" s="46">
        <f>VLOOKUP($A180,environment93!$A$2:$AS$333,BI$2)</f>
        <v>1.5</v>
      </c>
    </row>
    <row r="181" spans="1:61" x14ac:dyDescent="0.2">
      <c r="A181" s="40" t="s">
        <v>857</v>
      </c>
      <c r="B181" s="40" t="s">
        <v>371</v>
      </c>
      <c r="C181" s="40">
        <v>7</v>
      </c>
      <c r="D181" s="40">
        <v>3</v>
      </c>
      <c r="E181" s="40">
        <v>2</v>
      </c>
      <c r="F181" s="40">
        <v>2</v>
      </c>
      <c r="H181" s="41">
        <f t="shared" si="2"/>
        <v>1</v>
      </c>
      <c r="I181" s="40" t="s">
        <v>857</v>
      </c>
      <c r="J181" s="46">
        <f>VLOOKUP($A181,environment05!$A$2:$M$333,J$2)</f>
        <v>3.5350000000000001</v>
      </c>
      <c r="K181" s="46">
        <f>VLOOKUP($A181,environment05!$A$2:$M$333,K$2)</f>
        <v>9.2996984043513393</v>
      </c>
      <c r="L181" s="46">
        <f>VLOOKUP($A181,environment05!$A$2:$M$333,L$2)</f>
        <v>25.489343192692477</v>
      </c>
      <c r="M181" s="46">
        <f>VLOOKUP($A181,environment05!$A$2:$M$333,M$2)</f>
        <v>3.3719497307791944</v>
      </c>
      <c r="N181" s="46">
        <f>VLOOKUP($A181,environment05!$A$2:$M$333,N$2)</f>
        <v>3.4780600265284973</v>
      </c>
      <c r="O181" s="46">
        <f>VLOOKUP($A181,environment05!$A$2:$M$333,O$2)</f>
        <v>2.9655341549598444</v>
      </c>
      <c r="P181" s="46">
        <f>VLOOKUP($A181,environment05!$A$2:$M$333,P$2)</f>
        <v>0.18793829784874452</v>
      </c>
      <c r="Q181" s="46">
        <f>VLOOKUP($A181,environment05!$A$2:$M$333,Q$2)</f>
        <v>0.66402271151056202</v>
      </c>
      <c r="R181" s="46">
        <f>VLOOKUP($A181,environment05!$A$2:$M$333,R$2)</f>
        <v>28.45</v>
      </c>
      <c r="S181" s="46">
        <f>VLOOKUP($A181,environment05!$A$2:$M$333,S$2)</f>
        <v>2</v>
      </c>
      <c r="T181" s="46">
        <f>VLOOKUP($A181,environment05!$A$2:$M$333,T$2)</f>
        <v>1</v>
      </c>
      <c r="U181" s="46">
        <f>VLOOKUP($A181,environment93!$A$2:$AS$333,U$2)</f>
        <v>3</v>
      </c>
      <c r="V181" s="46">
        <f>VLOOKUP($A181,environment93!$A$2:$AS$333,V$2)</f>
        <v>15</v>
      </c>
      <c r="W181" s="46">
        <f>VLOOKUP($A181,environment93!$A$2:$AS$333,W$2)</f>
        <v>6</v>
      </c>
      <c r="X181" s="46">
        <f>VLOOKUP($A181,environment93!$A$2:$AS$333,X$2)</f>
        <v>1</v>
      </c>
      <c r="Y181" s="46">
        <f>VLOOKUP($A181,environment93!$A$2:$AS$333,Y$2)</f>
        <v>8</v>
      </c>
      <c r="Z181" s="46">
        <f>VLOOKUP($A181,environment93!$A$2:$AS$333,Z$2)</f>
        <v>12</v>
      </c>
      <c r="AA181" s="46">
        <f>VLOOKUP($A181,environment93!$A$2:$AS$333,AA$2)</f>
        <v>1</v>
      </c>
      <c r="AB181" s="46">
        <f>VLOOKUP($A181,environment93!$A$2:$AS$333,AB$2)</f>
        <v>0.77</v>
      </c>
      <c r="AC181" s="46">
        <f>VLOOKUP($A181,environment93!$A$2:$AS$333,AC$2)</f>
        <v>394.7</v>
      </c>
      <c r="AD181" s="46">
        <f>VLOOKUP($A181,environment93!$A$2:$AS$333,AD$2)</f>
        <v>1.3</v>
      </c>
      <c r="AE181" s="46">
        <f>VLOOKUP($A181,environment93!$A$2:$AS$333,AE$2)</f>
        <v>21</v>
      </c>
      <c r="AF181" s="46" t="str">
        <f>VLOOKUP($A181,environment93!$A$2:$AS$333,AF$2)</f>
        <v>quer.old</v>
      </c>
      <c r="AG181" s="46">
        <f>VLOOKUP($A181,environment93!$A$2:$AS$333,AG$2)</f>
        <v>4.75</v>
      </c>
      <c r="AH181" s="46">
        <f>VLOOKUP($A181,environment93!$A$2:$AS$333,AH$2)</f>
        <v>307.37</v>
      </c>
      <c r="AI181" s="46">
        <f>VLOOKUP($A181,environment93!$A$2:$AS$333,AI$2)</f>
        <v>12.5</v>
      </c>
      <c r="AJ181" s="46" t="str">
        <f>VLOOKUP($A181,environment93!$A$2:$AS$333,AJ$2)</f>
        <v>44S</v>
      </c>
      <c r="AK181" s="46">
        <f>VLOOKUP($A181,environment93!$A$2:$AS$333,AK$2)</f>
        <v>15</v>
      </c>
      <c r="AL181" s="46" t="str">
        <f>VLOOKUP($A181,environment93!$A$2:$AS$333,AL$2)</f>
        <v>S</v>
      </c>
      <c r="AM181" s="46">
        <f>VLOOKUP($A181,environment93!$A$2:$AS$333,AM$2)</f>
        <v>14.29</v>
      </c>
      <c r="AN181" s="46">
        <f>VLOOKUP($A181,environment93!$A$2:$AS$333,AN$2)</f>
        <v>0</v>
      </c>
      <c r="AO181" s="46">
        <f>VLOOKUP($A181,environment93!$A$2:$AS$333,AO$2)</f>
        <v>0</v>
      </c>
      <c r="AP181" s="46">
        <f>VLOOKUP($A181,environment93!$A$2:$AS$333,AP$2)</f>
        <v>0</v>
      </c>
      <c r="AQ181" s="46">
        <f>VLOOKUP($A181,environment93!$A$2:$AS$333,AQ$2)</f>
        <v>0</v>
      </c>
      <c r="AR181" s="46">
        <f>VLOOKUP($A181,environment93!$A$2:$AS$333,AR$2)</f>
        <v>0</v>
      </c>
      <c r="AS181" s="46">
        <f>VLOOKUP($A181,environment93!$A$2:$AS$333,AS$2)</f>
        <v>0</v>
      </c>
      <c r="AT181" s="46">
        <f>VLOOKUP($A181,environment93!$A$2:$AS$333,AT$2)</f>
        <v>11.16</v>
      </c>
      <c r="AU181" s="46">
        <f>VLOOKUP($A181,environment93!$A$2:$AS$333,AU$2)</f>
        <v>0</v>
      </c>
      <c r="AV181" s="46">
        <f>VLOOKUP($A181,environment93!$A$2:$AS$333,AV$2)</f>
        <v>88.84</v>
      </c>
      <c r="AW181" s="46">
        <f>VLOOKUP($A181,environment93!$A$2:$AS$333,AW$2)</f>
        <v>0</v>
      </c>
      <c r="AX181" s="46">
        <f>VLOOKUP($A181,environment93!$A$2:$AS$333,AX$2)</f>
        <v>0</v>
      </c>
      <c r="AY181" s="46">
        <f>VLOOKUP($A181,environment93!$A$2:$AS$333,AY$2)</f>
        <v>1400</v>
      </c>
      <c r="AZ181" s="46">
        <f>VLOOKUP($A181,environment93!$A$2:$AS$333,AZ$2)</f>
        <v>0</v>
      </c>
      <c r="BA181" s="46">
        <f>VLOOKUP($A181,environment93!$A$2:$AS$333,BA$2)</f>
        <v>1400</v>
      </c>
      <c r="BB181" s="46">
        <f>VLOOKUP($A181,environment93!$A$2:$AS$333,BB$2)</f>
        <v>0</v>
      </c>
      <c r="BC181" s="46">
        <f>VLOOKUP($A181,environment93!$A$2:$AS$333,BC$2)</f>
        <v>0</v>
      </c>
      <c r="BD181" s="46">
        <f>VLOOKUP($A181,environment93!$A$2:$AS$333,BD$2)</f>
        <v>12.04</v>
      </c>
      <c r="BE181" s="46">
        <f>VLOOKUP($A181,environment93!$A$2:$AS$333,BE$2)</f>
        <v>0</v>
      </c>
      <c r="BF181" s="46">
        <f>VLOOKUP($A181,environment93!$A$2:$AS$333,BF$2)</f>
        <v>12.04</v>
      </c>
      <c r="BG181" s="46">
        <f>VLOOKUP($A181,environment93!$A$2:$AS$333,BG$2)</f>
        <v>0</v>
      </c>
      <c r="BH181" s="46">
        <f>VLOOKUP($A181,environment93!$A$2:$AS$333,BH$2)</f>
        <v>0</v>
      </c>
      <c r="BI181" s="46">
        <f>VLOOKUP($A181,environment93!$A$2:$AS$333,BI$2)</f>
        <v>1.4</v>
      </c>
    </row>
    <row r="182" spans="1:61" x14ac:dyDescent="0.2">
      <c r="A182" s="40" t="s">
        <v>858</v>
      </c>
      <c r="B182" s="40" t="s">
        <v>373</v>
      </c>
      <c r="C182" s="40">
        <v>6</v>
      </c>
      <c r="D182" s="40">
        <v>2</v>
      </c>
      <c r="E182" s="40">
        <v>2</v>
      </c>
      <c r="F182" s="40">
        <v>2</v>
      </c>
      <c r="H182" s="41">
        <f t="shared" si="2"/>
        <v>1</v>
      </c>
      <c r="I182" s="40" t="s">
        <v>858</v>
      </c>
      <c r="J182" s="46">
        <f>VLOOKUP($A182,environment05!$A$2:$M$333,J$2)</f>
        <v>6.05</v>
      </c>
      <c r="K182" s="46">
        <f>VLOOKUP($A182,environment05!$A$2:$M$333,K$2)</f>
        <v>28.401095654976103</v>
      </c>
      <c r="L182" s="46">
        <f>VLOOKUP($A182,environment05!$A$2:$M$333,L$2)</f>
        <v>74.815137016093956</v>
      </c>
      <c r="M182" s="46">
        <f>VLOOKUP($A182,environment05!$A$2:$M$333,M$2)</f>
        <v>17.131250858600755</v>
      </c>
      <c r="N182" s="46">
        <f>VLOOKUP($A182,environment05!$A$2:$M$333,N$2)</f>
        <v>3.2327137837083906</v>
      </c>
      <c r="O182" s="46">
        <f>VLOOKUP($A182,environment05!$A$2:$M$333,O$2)</f>
        <v>2.9633655597687856</v>
      </c>
      <c r="P182" s="46">
        <f>VLOOKUP($A182,environment05!$A$2:$M$333,P$2)</f>
        <v>0.40706776149890361</v>
      </c>
      <c r="Q182" s="46">
        <f>VLOOKUP($A182,environment05!$A$2:$M$333,Q$2)</f>
        <v>0.78290366935897926</v>
      </c>
      <c r="R182" s="46">
        <f>VLOOKUP($A182,environment05!$A$2:$M$333,R$2)</f>
        <v>35.450000000000003</v>
      </c>
      <c r="S182" s="46">
        <f>VLOOKUP($A182,environment05!$A$2:$M$333,S$2)</f>
        <v>15</v>
      </c>
      <c r="T182" s="46">
        <f>VLOOKUP($A182,environment05!$A$2:$M$333,T$2)</f>
        <v>0.5</v>
      </c>
      <c r="U182" s="46">
        <f>VLOOKUP($A182,environment93!$A$2:$AS$333,U$2)</f>
        <v>5</v>
      </c>
      <c r="V182" s="46">
        <f>VLOOKUP($A182,environment93!$A$2:$AS$333,V$2)</f>
        <v>14</v>
      </c>
      <c r="W182" s="46">
        <f>VLOOKUP($A182,environment93!$A$2:$AS$333,W$2)</f>
        <v>8</v>
      </c>
      <c r="X182" s="46">
        <f>VLOOKUP($A182,environment93!$A$2:$AS$333,X$2)</f>
        <v>5</v>
      </c>
      <c r="Y182" s="46">
        <f>VLOOKUP($A182,environment93!$A$2:$AS$333,Y$2)</f>
        <v>1</v>
      </c>
      <c r="Z182" s="46">
        <f>VLOOKUP($A182,environment93!$A$2:$AS$333,Z$2)</f>
        <v>2</v>
      </c>
      <c r="AA182" s="46">
        <f>VLOOKUP($A182,environment93!$A$2:$AS$333,AA$2)</f>
        <v>7</v>
      </c>
      <c r="AB182" s="46">
        <f>VLOOKUP($A182,environment93!$A$2:$AS$333,AB$2)</f>
        <v>0.31</v>
      </c>
      <c r="AC182" s="46">
        <f>VLOOKUP($A182,environment93!$A$2:$AS$333,AC$2)</f>
        <v>304.7</v>
      </c>
      <c r="AD182" s="46">
        <f>VLOOKUP($A182,environment93!$A$2:$AS$333,AD$2)</f>
        <v>1.5</v>
      </c>
      <c r="AE182" s="46">
        <f>VLOOKUP($A182,environment93!$A$2:$AS$333,AE$2)</f>
        <v>53</v>
      </c>
      <c r="AF182" s="46" t="str">
        <f>VLOOKUP($A182,environment93!$A$2:$AS$333,AF$2)</f>
        <v>alnu.all</v>
      </c>
      <c r="AG182" s="46">
        <f>VLOOKUP($A182,environment93!$A$2:$AS$333,AG$2)</f>
        <v>5.45</v>
      </c>
      <c r="AH182" s="46">
        <f>VLOOKUP($A182,environment93!$A$2:$AS$333,AH$2)</f>
        <v>131.32</v>
      </c>
      <c r="AI182" s="46">
        <f>VLOOKUP($A182,environment93!$A$2:$AS$333,AI$2)</f>
        <v>27.5</v>
      </c>
      <c r="AJ182" s="46" t="str">
        <f>VLOOKUP($A182,environment93!$A$2:$AS$333,AJ$2)</f>
        <v>54T</v>
      </c>
      <c r="AK182" s="46">
        <f>VLOOKUP($A182,environment93!$A$2:$AS$333,AK$2)</f>
        <v>-999</v>
      </c>
      <c r="AL182" s="46" t="str">
        <f>VLOOKUP($A182,environment93!$A$2:$AS$333,AL$2)</f>
        <v>T</v>
      </c>
      <c r="AM182" s="46">
        <f>VLOOKUP($A182,environment93!$A$2:$AS$333,AM$2)</f>
        <v>26.07</v>
      </c>
      <c r="AN182" s="46">
        <f>VLOOKUP($A182,environment93!$A$2:$AS$333,AN$2)</f>
        <v>19.11</v>
      </c>
      <c r="AO182" s="46">
        <f>VLOOKUP($A182,environment93!$A$2:$AS$333,AO$2)</f>
        <v>0</v>
      </c>
      <c r="AP182" s="46">
        <f>VLOOKUP($A182,environment93!$A$2:$AS$333,AP$2)</f>
        <v>78.73</v>
      </c>
      <c r="AQ182" s="46">
        <f>VLOOKUP($A182,environment93!$A$2:$AS$333,AQ$2)</f>
        <v>0</v>
      </c>
      <c r="AR182" s="46">
        <f>VLOOKUP($A182,environment93!$A$2:$AS$333,AR$2)</f>
        <v>0</v>
      </c>
      <c r="AS182" s="46">
        <f>VLOOKUP($A182,environment93!$A$2:$AS$333,AS$2)</f>
        <v>0</v>
      </c>
      <c r="AT182" s="46">
        <f>VLOOKUP($A182,environment93!$A$2:$AS$333,AT$2)</f>
        <v>0</v>
      </c>
      <c r="AU182" s="46">
        <f>VLOOKUP($A182,environment93!$A$2:$AS$333,AU$2)</f>
        <v>0</v>
      </c>
      <c r="AV182" s="46">
        <f>VLOOKUP($A182,environment93!$A$2:$AS$333,AV$2)</f>
        <v>2.16</v>
      </c>
      <c r="AW182" s="46">
        <f>VLOOKUP($A182,environment93!$A$2:$AS$333,AW$2)</f>
        <v>0</v>
      </c>
      <c r="AX182" s="46">
        <f>VLOOKUP($A182,environment93!$A$2:$AS$333,AX$2)</f>
        <v>225</v>
      </c>
      <c r="AY182" s="46">
        <f>VLOOKUP($A182,environment93!$A$2:$AS$333,AY$2)</f>
        <v>1225</v>
      </c>
      <c r="AZ182" s="46">
        <f>VLOOKUP($A182,environment93!$A$2:$AS$333,AZ$2)</f>
        <v>125</v>
      </c>
      <c r="BA182" s="46">
        <f>VLOOKUP($A182,environment93!$A$2:$AS$333,BA$2)</f>
        <v>1575</v>
      </c>
      <c r="BB182" s="46">
        <f>VLOOKUP($A182,environment93!$A$2:$AS$333,BB$2)</f>
        <v>0</v>
      </c>
      <c r="BC182" s="46">
        <f>VLOOKUP($A182,environment93!$A$2:$AS$333,BC$2)</f>
        <v>0.84</v>
      </c>
      <c r="BD182" s="46">
        <f>VLOOKUP($A182,environment93!$A$2:$AS$333,BD$2)</f>
        <v>12.16</v>
      </c>
      <c r="BE182" s="46">
        <f>VLOOKUP($A182,environment93!$A$2:$AS$333,BE$2)</f>
        <v>15.05</v>
      </c>
      <c r="BF182" s="46">
        <f>VLOOKUP($A182,environment93!$A$2:$AS$333,BF$2)</f>
        <v>28.05</v>
      </c>
      <c r="BG182" s="46">
        <f>VLOOKUP($A182,environment93!$A$2:$AS$333,BG$2)</f>
        <v>8</v>
      </c>
      <c r="BH182" s="46">
        <f>VLOOKUP($A182,environment93!$A$2:$AS$333,BH$2)</f>
        <v>0</v>
      </c>
      <c r="BI182" s="46">
        <f>VLOOKUP($A182,environment93!$A$2:$AS$333,BI$2)</f>
        <v>1.3</v>
      </c>
    </row>
    <row r="183" spans="1:61" x14ac:dyDescent="0.2">
      <c r="A183" s="40" t="s">
        <v>859</v>
      </c>
      <c r="B183" s="40" t="s">
        <v>375</v>
      </c>
      <c r="C183" s="40">
        <v>7</v>
      </c>
      <c r="D183" s="40">
        <v>3</v>
      </c>
      <c r="E183" s="40">
        <v>2</v>
      </c>
      <c r="F183" s="40">
        <v>2</v>
      </c>
      <c r="H183" s="41">
        <f t="shared" si="2"/>
        <v>1</v>
      </c>
      <c r="I183" s="40" t="s">
        <v>859</v>
      </c>
      <c r="J183" s="46">
        <f>VLOOKUP($A183,environment05!$A$2:$M$333,J$2)</f>
        <v>5.3550000000000004</v>
      </c>
      <c r="K183" s="46">
        <f>VLOOKUP($A183,environment05!$A$2:$M$333,K$2)</f>
        <v>6.3414760783411932</v>
      </c>
      <c r="L183" s="46">
        <f>VLOOKUP($A183,environment05!$A$2:$M$333,L$2)</f>
        <v>17.007394519356247</v>
      </c>
      <c r="M183" s="46">
        <f>VLOOKUP($A183,environment05!$A$2:$M$333,M$2)</f>
        <v>4.2158871534316855</v>
      </c>
      <c r="N183" s="46">
        <f>VLOOKUP($A183,environment05!$A$2:$M$333,N$2)</f>
        <v>2.9466971365483094</v>
      </c>
      <c r="O183" s="46">
        <f>VLOOKUP($A183,environment05!$A$2:$M$333,O$2)</f>
        <v>2.2108073539417883</v>
      </c>
      <c r="P183" s="46">
        <f>VLOOKUP($A183,environment05!$A$2:$M$333,P$2)</f>
        <v>0.23527423897079414</v>
      </c>
      <c r="Q183" s="46">
        <f>VLOOKUP($A183,environment05!$A$2:$M$333,Q$2)</f>
        <v>0.55781424283296654</v>
      </c>
      <c r="R183" s="46">
        <f>VLOOKUP($A183,environment05!$A$2:$M$333,R$2)</f>
        <v>31.55</v>
      </c>
      <c r="S183" s="46">
        <f>VLOOKUP($A183,environment05!$A$2:$M$333,S$2)</f>
        <v>7</v>
      </c>
      <c r="T183" s="46">
        <f>VLOOKUP($A183,environment05!$A$2:$M$333,T$2)</f>
        <v>0.5</v>
      </c>
      <c r="U183" s="46">
        <f>VLOOKUP($A183,environment93!$A$2:$AS$333,U$2)</f>
        <v>5</v>
      </c>
      <c r="V183" s="46">
        <f>VLOOKUP($A183,environment93!$A$2:$AS$333,V$2)</f>
        <v>13</v>
      </c>
      <c r="W183" s="46">
        <f>VLOOKUP($A183,environment93!$A$2:$AS$333,W$2)</f>
        <v>7</v>
      </c>
      <c r="X183" s="46">
        <f>VLOOKUP($A183,environment93!$A$2:$AS$333,X$2)</f>
        <v>2</v>
      </c>
      <c r="Y183" s="46">
        <f>VLOOKUP($A183,environment93!$A$2:$AS$333,Y$2)</f>
        <v>4</v>
      </c>
      <c r="Z183" s="46">
        <f>VLOOKUP($A183,environment93!$A$2:$AS$333,Z$2)</f>
        <v>10</v>
      </c>
      <c r="AA183" s="46">
        <f>VLOOKUP($A183,environment93!$A$2:$AS$333,AA$2)</f>
        <v>1</v>
      </c>
      <c r="AB183" s="46">
        <f>VLOOKUP($A183,environment93!$A$2:$AS$333,AB$2)</f>
        <v>1.2</v>
      </c>
      <c r="AC183" s="46">
        <f>VLOOKUP($A183,environment93!$A$2:$AS$333,AC$2)</f>
        <v>568.4</v>
      </c>
      <c r="AD183" s="46">
        <f>VLOOKUP($A183,environment93!$A$2:$AS$333,AD$2)</f>
        <v>1.5</v>
      </c>
      <c r="AE183" s="46">
        <f>VLOOKUP($A183,environment93!$A$2:$AS$333,AE$2)</f>
        <v>66</v>
      </c>
      <c r="AF183" s="46" t="str">
        <f>VLOOKUP($A183,environment93!$A$2:$AS$333,AF$2)</f>
        <v>quer.old</v>
      </c>
      <c r="AG183" s="46">
        <f>VLOOKUP($A183,environment93!$A$2:$AS$333,AG$2)</f>
        <v>22.05</v>
      </c>
      <c r="AH183" s="46">
        <f>VLOOKUP($A183,environment93!$A$2:$AS$333,AH$2)</f>
        <v>116.94</v>
      </c>
      <c r="AI183" s="46">
        <f>VLOOKUP($A183,environment93!$A$2:$AS$333,AI$2)</f>
        <v>32.5</v>
      </c>
      <c r="AJ183" s="46" t="str">
        <f>VLOOKUP($A183,environment93!$A$2:$AS$333,AJ$2)</f>
        <v>54T</v>
      </c>
      <c r="AK183" s="46">
        <f>VLOOKUP($A183,environment93!$A$2:$AS$333,AK$2)</f>
        <v>-999</v>
      </c>
      <c r="AL183" s="46" t="str">
        <f>VLOOKUP($A183,environment93!$A$2:$AS$333,AL$2)</f>
        <v>T</v>
      </c>
      <c r="AM183" s="46">
        <f>VLOOKUP($A183,environment93!$A$2:$AS$333,AM$2)</f>
        <v>50</v>
      </c>
      <c r="AN183" s="46">
        <f>VLOOKUP($A183,environment93!$A$2:$AS$333,AN$2)</f>
        <v>15.27</v>
      </c>
      <c r="AO183" s="46">
        <f>VLOOKUP($A183,environment93!$A$2:$AS$333,AO$2)</f>
        <v>0</v>
      </c>
      <c r="AP183" s="46">
        <f>VLOOKUP($A183,environment93!$A$2:$AS$333,AP$2)</f>
        <v>0</v>
      </c>
      <c r="AQ183" s="46">
        <f>VLOOKUP($A183,environment93!$A$2:$AS$333,AQ$2)</f>
        <v>0</v>
      </c>
      <c r="AR183" s="46">
        <f>VLOOKUP($A183,environment93!$A$2:$AS$333,AR$2)</f>
        <v>24.16</v>
      </c>
      <c r="AS183" s="46">
        <f>VLOOKUP($A183,environment93!$A$2:$AS$333,AS$2)</f>
        <v>0</v>
      </c>
      <c r="AT183" s="46">
        <f>VLOOKUP($A183,environment93!$A$2:$AS$333,AT$2)</f>
        <v>0</v>
      </c>
      <c r="AU183" s="46">
        <f>VLOOKUP($A183,environment93!$A$2:$AS$333,AU$2)</f>
        <v>0</v>
      </c>
      <c r="AV183" s="46">
        <f>VLOOKUP($A183,environment93!$A$2:$AS$333,AV$2)</f>
        <v>60.57</v>
      </c>
      <c r="AW183" s="46">
        <f>VLOOKUP($A183,environment93!$A$2:$AS$333,AW$2)</f>
        <v>175</v>
      </c>
      <c r="AX183" s="46">
        <f>VLOOKUP($A183,environment93!$A$2:$AS$333,AX$2)</f>
        <v>0</v>
      </c>
      <c r="AY183" s="46">
        <f>VLOOKUP($A183,environment93!$A$2:$AS$333,AY$2)</f>
        <v>1100</v>
      </c>
      <c r="AZ183" s="46">
        <f>VLOOKUP($A183,environment93!$A$2:$AS$333,AZ$2)</f>
        <v>0</v>
      </c>
      <c r="BA183" s="46">
        <f>VLOOKUP($A183,environment93!$A$2:$AS$333,BA$2)</f>
        <v>1275</v>
      </c>
      <c r="BB183" s="46">
        <f>VLOOKUP($A183,environment93!$A$2:$AS$333,BB$2)</f>
        <v>6.13</v>
      </c>
      <c r="BC183" s="46">
        <f>VLOOKUP($A183,environment93!$A$2:$AS$333,BC$2)</f>
        <v>0</v>
      </c>
      <c r="BD183" s="46">
        <f>VLOOKUP($A183,environment93!$A$2:$AS$333,BD$2)</f>
        <v>29.13</v>
      </c>
      <c r="BE183" s="46">
        <f>VLOOKUP($A183,environment93!$A$2:$AS$333,BE$2)</f>
        <v>0</v>
      </c>
      <c r="BF183" s="46">
        <f>VLOOKUP($A183,environment93!$A$2:$AS$333,BF$2)</f>
        <v>35.26</v>
      </c>
      <c r="BG183" s="46">
        <f>VLOOKUP($A183,environment93!$A$2:$AS$333,BG$2)</f>
        <v>8</v>
      </c>
      <c r="BH183" s="46">
        <f>VLOOKUP($A183,environment93!$A$2:$AS$333,BH$2)</f>
        <v>8</v>
      </c>
      <c r="BI183" s="46">
        <f>VLOOKUP($A183,environment93!$A$2:$AS$333,BI$2)</f>
        <v>2</v>
      </c>
    </row>
    <row r="184" spans="1:61" x14ac:dyDescent="0.2">
      <c r="A184" s="40" t="s">
        <v>860</v>
      </c>
      <c r="B184" s="40" t="s">
        <v>377</v>
      </c>
      <c r="C184" s="40">
        <v>5</v>
      </c>
      <c r="D184" s="40">
        <v>2</v>
      </c>
      <c r="E184" s="40">
        <v>1</v>
      </c>
      <c r="F184" s="40">
        <v>2</v>
      </c>
      <c r="H184" s="41">
        <f t="shared" si="2"/>
        <v>0</v>
      </c>
      <c r="I184" s="40" t="s">
        <v>860</v>
      </c>
      <c r="J184" s="46">
        <f>VLOOKUP($A184,environment05!$A$2:$M$333,J$2)</f>
        <v>0</v>
      </c>
      <c r="K184" s="46">
        <f>VLOOKUP($A184,environment05!$A$2:$M$333,K$2)</f>
        <v>0</v>
      </c>
      <c r="L184" s="46">
        <f>VLOOKUP($A184,environment05!$A$2:$M$333,L$2)</f>
        <v>0</v>
      </c>
      <c r="M184" s="46">
        <f>VLOOKUP($A184,environment05!$A$2:$M$333,M$2)</f>
        <v>0</v>
      </c>
      <c r="N184" s="46">
        <f>VLOOKUP($A184,environment05!$A$2:$M$333,N$2)</f>
        <v>0</v>
      </c>
      <c r="O184" s="46">
        <f>VLOOKUP($A184,environment05!$A$2:$M$333,O$2)</f>
        <v>0</v>
      </c>
      <c r="P184" s="46">
        <f>VLOOKUP($A184,environment05!$A$2:$M$333,P$2)</f>
        <v>0</v>
      </c>
      <c r="Q184" s="46">
        <f>VLOOKUP($A184,environment05!$A$2:$M$333,Q$2)</f>
        <v>0</v>
      </c>
      <c r="R184" s="46">
        <f>VLOOKUP($A184,environment05!$A$2:$M$333,R$2)</f>
        <v>0</v>
      </c>
      <c r="S184" s="46">
        <f>VLOOKUP($A184,environment05!$A$2:$M$333,S$2)</f>
        <v>0</v>
      </c>
      <c r="T184" s="46">
        <f>VLOOKUP($A184,environment05!$A$2:$M$333,T$2)</f>
        <v>0</v>
      </c>
      <c r="U184" s="46">
        <f>VLOOKUP($A184,environment93!$A$2:$AS$333,U$2)</f>
        <v>5</v>
      </c>
      <c r="V184" s="46">
        <f>VLOOKUP($A184,environment93!$A$2:$AS$333,V$2)</f>
        <v>23</v>
      </c>
      <c r="W184" s="46">
        <f>VLOOKUP($A184,environment93!$A$2:$AS$333,W$2)</f>
        <v>11</v>
      </c>
      <c r="X184" s="46">
        <f>VLOOKUP($A184,environment93!$A$2:$AS$333,X$2)</f>
        <v>1</v>
      </c>
      <c r="Y184" s="46">
        <f>VLOOKUP($A184,environment93!$A$2:$AS$333,Y$2)</f>
        <v>11</v>
      </c>
      <c r="Z184" s="46">
        <f>VLOOKUP($A184,environment93!$A$2:$AS$333,Z$2)</f>
        <v>25</v>
      </c>
      <c r="AA184" s="46">
        <f>VLOOKUP($A184,environment93!$A$2:$AS$333,AA$2)</f>
        <v>8</v>
      </c>
      <c r="AB184" s="46">
        <f>VLOOKUP($A184,environment93!$A$2:$AS$333,AB$2)</f>
        <v>0.23</v>
      </c>
      <c r="AC184" s="46">
        <f>VLOOKUP($A184,environment93!$A$2:$AS$333,AC$2)</f>
        <v>213.4</v>
      </c>
      <c r="AD184" s="46">
        <f>VLOOKUP($A184,environment93!$A$2:$AS$333,AD$2)</f>
        <v>1.3</v>
      </c>
      <c r="AE184" s="46">
        <f>VLOOKUP($A184,environment93!$A$2:$AS$333,AE$2)</f>
        <v>53</v>
      </c>
      <c r="AF184" s="46" t="str">
        <f>VLOOKUP($A184,environment93!$A$2:$AS$333,AF$2)</f>
        <v>alnu.all</v>
      </c>
      <c r="AG184" s="46">
        <f>VLOOKUP($A184,environment93!$A$2:$AS$333,AG$2)</f>
        <v>0</v>
      </c>
      <c r="AH184" s="46">
        <f>VLOOKUP($A184,environment93!$A$2:$AS$333,AH$2)</f>
        <v>-1</v>
      </c>
      <c r="AI184" s="46">
        <f>VLOOKUP($A184,environment93!$A$2:$AS$333,AI$2)</f>
        <v>2.5</v>
      </c>
      <c r="AJ184" s="46" t="str">
        <f>VLOOKUP($A184,environment93!$A$2:$AS$333,AJ$2)</f>
        <v>52</v>
      </c>
      <c r="AK184" s="46">
        <f>VLOOKUP($A184,environment93!$A$2:$AS$333,AK$2)</f>
        <v>1</v>
      </c>
      <c r="AL184" s="46" t="str">
        <f>VLOOKUP($A184,environment93!$A$2:$AS$333,AL$2)</f>
        <v>U</v>
      </c>
      <c r="AM184" s="46">
        <f>VLOOKUP($A184,environment93!$A$2:$AS$333,AM$2)</f>
        <v>50</v>
      </c>
      <c r="AN184" s="46">
        <f>VLOOKUP($A184,environment93!$A$2:$AS$333,AN$2)</f>
        <v>0</v>
      </c>
      <c r="AO184" s="46">
        <f>VLOOKUP($A184,environment93!$A$2:$AS$333,AO$2)</f>
        <v>36.049999999999997</v>
      </c>
      <c r="AP184" s="46">
        <f>VLOOKUP($A184,environment93!$A$2:$AS$333,AP$2)</f>
        <v>43.1</v>
      </c>
      <c r="AQ184" s="46">
        <f>VLOOKUP($A184,environment93!$A$2:$AS$333,AQ$2)</f>
        <v>20.85</v>
      </c>
      <c r="AR184" s="46">
        <f>VLOOKUP($A184,environment93!$A$2:$AS$333,AR$2)</f>
        <v>0</v>
      </c>
      <c r="AS184" s="46">
        <f>VLOOKUP($A184,environment93!$A$2:$AS$333,AS$2)</f>
        <v>0</v>
      </c>
      <c r="AT184" s="46">
        <f>VLOOKUP($A184,environment93!$A$2:$AS$333,AT$2)</f>
        <v>0</v>
      </c>
      <c r="AU184" s="46">
        <f>VLOOKUP($A184,environment93!$A$2:$AS$333,AU$2)</f>
        <v>0</v>
      </c>
      <c r="AV184" s="46">
        <f>VLOOKUP($A184,environment93!$A$2:$AS$333,AV$2)</f>
        <v>0</v>
      </c>
      <c r="AW184" s="46">
        <f>VLOOKUP($A184,environment93!$A$2:$AS$333,AW$2)</f>
        <v>700</v>
      </c>
      <c r="AX184" s="46">
        <f>VLOOKUP($A184,environment93!$A$2:$AS$333,AX$2)</f>
        <v>0</v>
      </c>
      <c r="AY184" s="46">
        <f>VLOOKUP($A184,environment93!$A$2:$AS$333,AY$2)</f>
        <v>275</v>
      </c>
      <c r="AZ184" s="46">
        <f>VLOOKUP($A184,environment93!$A$2:$AS$333,AZ$2)</f>
        <v>125</v>
      </c>
      <c r="BA184" s="46">
        <f>VLOOKUP($A184,environment93!$A$2:$AS$333,BA$2)</f>
        <v>1100</v>
      </c>
      <c r="BB184" s="46">
        <f>VLOOKUP($A184,environment93!$A$2:$AS$333,BB$2)</f>
        <v>13.62</v>
      </c>
      <c r="BC184" s="46">
        <f>VLOOKUP($A184,environment93!$A$2:$AS$333,BC$2)</f>
        <v>0</v>
      </c>
      <c r="BD184" s="46">
        <f>VLOOKUP($A184,environment93!$A$2:$AS$333,BD$2)</f>
        <v>8.56</v>
      </c>
      <c r="BE184" s="46">
        <f>VLOOKUP($A184,environment93!$A$2:$AS$333,BE$2)</f>
        <v>0.96</v>
      </c>
      <c r="BF184" s="46">
        <f>VLOOKUP($A184,environment93!$A$2:$AS$333,BF$2)</f>
        <v>23.15</v>
      </c>
      <c r="BG184" s="46">
        <f>VLOOKUP($A184,environment93!$A$2:$AS$333,BG$2)</f>
        <v>1</v>
      </c>
      <c r="BH184" s="46">
        <f>VLOOKUP($A184,environment93!$A$2:$AS$333,BH$2)</f>
        <v>5</v>
      </c>
      <c r="BI184" s="46">
        <f>VLOOKUP($A184,environment93!$A$2:$AS$333,BI$2)</f>
        <v>1.8</v>
      </c>
    </row>
    <row r="185" spans="1:61" x14ac:dyDescent="0.2">
      <c r="A185" s="40" t="s">
        <v>861</v>
      </c>
      <c r="B185" s="40" t="s">
        <v>379</v>
      </c>
      <c r="C185" s="40">
        <v>5</v>
      </c>
      <c r="D185" s="40">
        <v>2</v>
      </c>
      <c r="E185" s="40">
        <v>1</v>
      </c>
      <c r="F185" s="40">
        <v>2</v>
      </c>
      <c r="H185" s="41">
        <f t="shared" si="2"/>
        <v>0</v>
      </c>
      <c r="I185" s="40" t="s">
        <v>861</v>
      </c>
      <c r="J185" s="46">
        <f>VLOOKUP($A185,environment05!$A$2:$M$333,J$2)</f>
        <v>0</v>
      </c>
      <c r="K185" s="46">
        <f>VLOOKUP($A185,environment05!$A$2:$M$333,K$2)</f>
        <v>0</v>
      </c>
      <c r="L185" s="46">
        <f>VLOOKUP($A185,environment05!$A$2:$M$333,L$2)</f>
        <v>0</v>
      </c>
      <c r="M185" s="46">
        <f>VLOOKUP($A185,environment05!$A$2:$M$333,M$2)</f>
        <v>0</v>
      </c>
      <c r="N185" s="46">
        <f>VLOOKUP($A185,environment05!$A$2:$M$333,N$2)</f>
        <v>0</v>
      </c>
      <c r="O185" s="46">
        <f>VLOOKUP($A185,environment05!$A$2:$M$333,O$2)</f>
        <v>0</v>
      </c>
      <c r="P185" s="46">
        <f>VLOOKUP($A185,environment05!$A$2:$M$333,P$2)</f>
        <v>0</v>
      </c>
      <c r="Q185" s="46">
        <f>VLOOKUP($A185,environment05!$A$2:$M$333,Q$2)</f>
        <v>0</v>
      </c>
      <c r="R185" s="46">
        <f>VLOOKUP($A185,environment05!$A$2:$M$333,R$2)</f>
        <v>0</v>
      </c>
      <c r="S185" s="46">
        <f>VLOOKUP($A185,environment05!$A$2:$M$333,S$2)</f>
        <v>0</v>
      </c>
      <c r="T185" s="46">
        <f>VLOOKUP($A185,environment05!$A$2:$M$333,T$2)</f>
        <v>0</v>
      </c>
      <c r="U185" s="46">
        <f>VLOOKUP($A185,environment93!$A$2:$AS$333,U$2)</f>
        <v>2</v>
      </c>
      <c r="V185" s="46">
        <f>VLOOKUP($A185,environment93!$A$2:$AS$333,V$2)</f>
        <v>15</v>
      </c>
      <c r="W185" s="46">
        <f>VLOOKUP($A185,environment93!$A$2:$AS$333,W$2)</f>
        <v>7</v>
      </c>
      <c r="X185" s="46">
        <f>VLOOKUP($A185,environment93!$A$2:$AS$333,X$2)</f>
        <v>3</v>
      </c>
      <c r="Y185" s="46">
        <f>VLOOKUP($A185,environment93!$A$2:$AS$333,Y$2)</f>
        <v>5</v>
      </c>
      <c r="Z185" s="46">
        <f>VLOOKUP($A185,environment93!$A$2:$AS$333,Z$2)</f>
        <v>26</v>
      </c>
      <c r="AA185" s="46">
        <f>VLOOKUP($A185,environment93!$A$2:$AS$333,AA$2)</f>
        <v>0</v>
      </c>
      <c r="AB185" s="46">
        <f>VLOOKUP($A185,environment93!$A$2:$AS$333,AB$2)</f>
        <v>0.82</v>
      </c>
      <c r="AC185" s="46">
        <f>VLOOKUP($A185,environment93!$A$2:$AS$333,AC$2)</f>
        <v>356.8</v>
      </c>
      <c r="AD185" s="46">
        <f>VLOOKUP($A185,environment93!$A$2:$AS$333,AD$2)</f>
        <v>1.1000000000000001</v>
      </c>
      <c r="AE185" s="46">
        <f>VLOOKUP($A185,environment93!$A$2:$AS$333,AE$2)</f>
        <v>50</v>
      </c>
      <c r="AF185" s="46" t="str">
        <f>VLOOKUP($A185,environment93!$A$2:$AS$333,AF$2)</f>
        <v>quer.old</v>
      </c>
      <c r="AG185" s="46">
        <f>VLOOKUP($A185,environment93!$A$2:$AS$333,AG$2)</f>
        <v>11.56</v>
      </c>
      <c r="AH185" s="46">
        <f>VLOOKUP($A185,environment93!$A$2:$AS$333,AH$2)</f>
        <v>174.95</v>
      </c>
      <c r="AI185" s="46">
        <f>VLOOKUP($A185,environment93!$A$2:$AS$333,AI$2)</f>
        <v>2.5</v>
      </c>
      <c r="AJ185" s="46" t="str">
        <f>VLOOKUP($A185,environment93!$A$2:$AS$333,AJ$2)</f>
        <v>43</v>
      </c>
      <c r="AK185" s="46">
        <f>VLOOKUP($A185,environment93!$A$2:$AS$333,AK$2)</f>
        <v>5</v>
      </c>
      <c r="AL185" s="46">
        <f>VLOOKUP($A185,environment93!$A$2:$AS$333,AL$2)</f>
        <v>0</v>
      </c>
      <c r="AM185" s="46">
        <f>VLOOKUP($A185,environment93!$A$2:$AS$333,AM$2)</f>
        <v>2.5</v>
      </c>
      <c r="AN185" s="46">
        <f>VLOOKUP($A185,environment93!$A$2:$AS$333,AN$2)</f>
        <v>0</v>
      </c>
      <c r="AO185" s="46">
        <f>VLOOKUP($A185,environment93!$A$2:$AS$333,AO$2)</f>
        <v>0</v>
      </c>
      <c r="AP185" s="46">
        <f>VLOOKUP($A185,environment93!$A$2:$AS$333,AP$2)</f>
        <v>0</v>
      </c>
      <c r="AQ185" s="46">
        <f>VLOOKUP($A185,environment93!$A$2:$AS$333,AQ$2)</f>
        <v>0</v>
      </c>
      <c r="AR185" s="46">
        <f>VLOOKUP($A185,environment93!$A$2:$AS$333,AR$2)</f>
        <v>1.4</v>
      </c>
      <c r="AS185" s="46">
        <f>VLOOKUP($A185,environment93!$A$2:$AS$333,AS$2)</f>
        <v>0</v>
      </c>
      <c r="AT185" s="46">
        <f>VLOOKUP($A185,environment93!$A$2:$AS$333,AT$2)</f>
        <v>0</v>
      </c>
      <c r="AU185" s="46">
        <f>VLOOKUP($A185,environment93!$A$2:$AS$333,AU$2)</f>
        <v>0</v>
      </c>
      <c r="AV185" s="46">
        <f>VLOOKUP($A185,environment93!$A$2:$AS$333,AV$2)</f>
        <v>98.61</v>
      </c>
      <c r="AW185" s="46">
        <f>VLOOKUP($A185,environment93!$A$2:$AS$333,AW$2)</f>
        <v>0</v>
      </c>
      <c r="AX185" s="46">
        <f>VLOOKUP($A185,environment93!$A$2:$AS$333,AX$2)</f>
        <v>275</v>
      </c>
      <c r="AY185" s="46">
        <f>VLOOKUP($A185,environment93!$A$2:$AS$333,AY$2)</f>
        <v>225</v>
      </c>
      <c r="AZ185" s="46">
        <f>VLOOKUP($A185,environment93!$A$2:$AS$333,AZ$2)</f>
        <v>0</v>
      </c>
      <c r="BA185" s="46">
        <f>VLOOKUP($A185,environment93!$A$2:$AS$333,BA$2)</f>
        <v>500</v>
      </c>
      <c r="BB185" s="46">
        <f>VLOOKUP($A185,environment93!$A$2:$AS$333,BB$2)</f>
        <v>0</v>
      </c>
      <c r="BC185" s="46">
        <f>VLOOKUP($A185,environment93!$A$2:$AS$333,BC$2)</f>
        <v>4.0199999999999996</v>
      </c>
      <c r="BD185" s="46">
        <f>VLOOKUP($A185,environment93!$A$2:$AS$333,BD$2)</f>
        <v>17.100000000000001</v>
      </c>
      <c r="BE185" s="46">
        <f>VLOOKUP($A185,environment93!$A$2:$AS$333,BE$2)</f>
        <v>0</v>
      </c>
      <c r="BF185" s="46">
        <f>VLOOKUP($A185,environment93!$A$2:$AS$333,BF$2)</f>
        <v>21.12</v>
      </c>
      <c r="BG185" s="46">
        <f>VLOOKUP($A185,environment93!$A$2:$AS$333,BG$2)</f>
        <v>10</v>
      </c>
      <c r="BH185" s="46">
        <f>VLOOKUP($A185,environment93!$A$2:$AS$333,BH$2)</f>
        <v>0</v>
      </c>
      <c r="BI185" s="46">
        <f>VLOOKUP($A185,environment93!$A$2:$AS$333,BI$2)</f>
        <v>1</v>
      </c>
    </row>
    <row r="186" spans="1:61" x14ac:dyDescent="0.2">
      <c r="A186" s="40" t="s">
        <v>862</v>
      </c>
      <c r="B186" s="40" t="s">
        <v>381</v>
      </c>
      <c r="C186" s="40">
        <v>7</v>
      </c>
      <c r="D186" s="40">
        <v>3</v>
      </c>
      <c r="E186" s="40">
        <v>2</v>
      </c>
      <c r="F186" s="40">
        <v>2</v>
      </c>
      <c r="H186" s="41">
        <f t="shared" si="2"/>
        <v>1</v>
      </c>
      <c r="I186" s="40" t="s">
        <v>862</v>
      </c>
      <c r="J186" s="46">
        <f>VLOOKUP($A186,environment05!$A$2:$M$333,J$2)</f>
        <v>5.29</v>
      </c>
      <c r="K186" s="46">
        <f>VLOOKUP($A186,environment05!$A$2:$M$333,K$2)</f>
        <v>11.292670576932217</v>
      </c>
      <c r="L186" s="46">
        <f>VLOOKUP($A186,environment05!$A$2:$M$333,L$2)</f>
        <v>24.271422357546761</v>
      </c>
      <c r="M186" s="46">
        <f>VLOOKUP($A186,environment05!$A$2:$M$333,M$2)</f>
        <v>4.641875926553543</v>
      </c>
      <c r="N186" s="46">
        <f>VLOOKUP($A186,environment05!$A$2:$M$333,N$2)</f>
        <v>2.3181363148099123</v>
      </c>
      <c r="O186" s="46">
        <f>VLOOKUP($A186,environment05!$A$2:$M$333,O$2)</f>
        <v>1.6526070406757565</v>
      </c>
      <c r="P186" s="46">
        <f>VLOOKUP($A186,environment05!$A$2:$M$333,P$2)</f>
        <v>0.13630250261046978</v>
      </c>
      <c r="Q186" s="46">
        <f>VLOOKUP($A186,environment05!$A$2:$M$333,Q$2)</f>
        <v>0.46394240304976114</v>
      </c>
      <c r="R186" s="46">
        <f>VLOOKUP($A186,environment05!$A$2:$M$333,R$2)</f>
        <v>10.5</v>
      </c>
      <c r="S186" s="46">
        <f>VLOOKUP($A186,environment05!$A$2:$M$333,S$2)</f>
        <v>13</v>
      </c>
      <c r="T186" s="46">
        <f>VLOOKUP($A186,environment05!$A$2:$M$333,T$2)</f>
        <v>2</v>
      </c>
      <c r="U186" s="46">
        <f>VLOOKUP($A186,environment93!$A$2:$AS$333,U$2)</f>
        <v>3</v>
      </c>
      <c r="V186" s="46">
        <f>VLOOKUP($A186,environment93!$A$2:$AS$333,V$2)</f>
        <v>35</v>
      </c>
      <c r="W186" s="46">
        <f>VLOOKUP($A186,environment93!$A$2:$AS$333,W$2)</f>
        <v>22</v>
      </c>
      <c r="X186" s="46">
        <f>VLOOKUP($A186,environment93!$A$2:$AS$333,X$2)</f>
        <v>2</v>
      </c>
      <c r="Y186" s="46">
        <f>VLOOKUP($A186,environment93!$A$2:$AS$333,Y$2)</f>
        <v>11</v>
      </c>
      <c r="Z186" s="46">
        <f>VLOOKUP($A186,environment93!$A$2:$AS$333,Z$2)</f>
        <v>22</v>
      </c>
      <c r="AA186" s="46">
        <f>VLOOKUP($A186,environment93!$A$2:$AS$333,AA$2)</f>
        <v>5</v>
      </c>
      <c r="AB186" s="46">
        <f>VLOOKUP($A186,environment93!$A$2:$AS$333,AB$2)</f>
        <v>0.52</v>
      </c>
      <c r="AC186" s="46">
        <f>VLOOKUP($A186,environment93!$A$2:$AS$333,AC$2)</f>
        <v>345.3</v>
      </c>
      <c r="AD186" s="46">
        <f>VLOOKUP($A186,environment93!$A$2:$AS$333,AD$2)</f>
        <v>1.4</v>
      </c>
      <c r="AE186" s="46">
        <f>VLOOKUP($A186,environment93!$A$2:$AS$333,AE$2)</f>
        <v>4</v>
      </c>
      <c r="AF186" s="46" t="str">
        <f>VLOOKUP($A186,environment93!$A$2:$AS$333,AF$2)</f>
        <v>open</v>
      </c>
      <c r="AG186" s="46">
        <f>VLOOKUP($A186,environment93!$A$2:$AS$333,AG$2)</f>
        <v>23.45</v>
      </c>
      <c r="AH186" s="46">
        <f>VLOOKUP($A186,environment93!$A$2:$AS$333,AH$2)</f>
        <v>209.75</v>
      </c>
      <c r="AI186" s="46">
        <f>VLOOKUP($A186,environment93!$A$2:$AS$333,AI$2)</f>
        <v>10</v>
      </c>
      <c r="AJ186" s="46" t="str">
        <f>VLOOKUP($A186,environment93!$A$2:$AS$333,AJ$2)</f>
        <v>44</v>
      </c>
      <c r="AK186" s="46">
        <f>VLOOKUP($A186,environment93!$A$2:$AS$333,AK$2)</f>
        <v>15</v>
      </c>
      <c r="AL186" s="46">
        <f>VLOOKUP($A186,environment93!$A$2:$AS$333,AL$2)</f>
        <v>0</v>
      </c>
      <c r="AM186" s="46">
        <f>VLOOKUP($A186,environment93!$A$2:$AS$333,AM$2)</f>
        <v>38.21</v>
      </c>
      <c r="AN186" s="46">
        <f>VLOOKUP($A186,environment93!$A$2:$AS$333,AN$2)</f>
        <v>59.97</v>
      </c>
      <c r="AO186" s="46">
        <f>VLOOKUP($A186,environment93!$A$2:$AS$333,AO$2)</f>
        <v>28.38</v>
      </c>
      <c r="AP186" s="46">
        <f>VLOOKUP($A186,environment93!$A$2:$AS$333,AP$2)</f>
        <v>0</v>
      </c>
      <c r="AQ186" s="46">
        <f>VLOOKUP($A186,environment93!$A$2:$AS$333,AQ$2)</f>
        <v>0</v>
      </c>
      <c r="AR186" s="46">
        <f>VLOOKUP($A186,environment93!$A$2:$AS$333,AR$2)</f>
        <v>0</v>
      </c>
      <c r="AS186" s="46">
        <f>VLOOKUP($A186,environment93!$A$2:$AS$333,AS$2)</f>
        <v>0</v>
      </c>
      <c r="AT186" s="46">
        <f>VLOOKUP($A186,environment93!$A$2:$AS$333,AT$2)</f>
        <v>3.94</v>
      </c>
      <c r="AU186" s="46">
        <f>VLOOKUP($A186,environment93!$A$2:$AS$333,AU$2)</f>
        <v>0</v>
      </c>
      <c r="AV186" s="46">
        <f>VLOOKUP($A186,environment93!$A$2:$AS$333,AV$2)</f>
        <v>7.71</v>
      </c>
      <c r="AW186" s="46">
        <f>VLOOKUP($A186,environment93!$A$2:$AS$333,AW$2)</f>
        <v>0</v>
      </c>
      <c r="AX186" s="46">
        <f>VLOOKUP($A186,environment93!$A$2:$AS$333,AX$2)</f>
        <v>50</v>
      </c>
      <c r="AY186" s="46">
        <f>VLOOKUP($A186,environment93!$A$2:$AS$333,AY$2)</f>
        <v>500</v>
      </c>
      <c r="AZ186" s="46">
        <f>VLOOKUP($A186,environment93!$A$2:$AS$333,AZ$2)</f>
        <v>0</v>
      </c>
      <c r="BA186" s="46">
        <f>VLOOKUP($A186,environment93!$A$2:$AS$333,BA$2)</f>
        <v>550</v>
      </c>
      <c r="BB186" s="46">
        <f>VLOOKUP($A186,environment93!$A$2:$AS$333,BB$2)</f>
        <v>0</v>
      </c>
      <c r="BC186" s="46">
        <f>VLOOKUP($A186,environment93!$A$2:$AS$333,BC$2)</f>
        <v>4.37</v>
      </c>
      <c r="BD186" s="46">
        <f>VLOOKUP($A186,environment93!$A$2:$AS$333,BD$2)</f>
        <v>0.82</v>
      </c>
      <c r="BE186" s="46">
        <f>VLOOKUP($A186,environment93!$A$2:$AS$333,BE$2)</f>
        <v>0</v>
      </c>
      <c r="BF186" s="46">
        <f>VLOOKUP($A186,environment93!$A$2:$AS$333,BF$2)</f>
        <v>5.19</v>
      </c>
      <c r="BG186" s="46">
        <f>VLOOKUP($A186,environment93!$A$2:$AS$333,BG$2)</f>
        <v>1</v>
      </c>
      <c r="BH186" s="46">
        <f>VLOOKUP($A186,environment93!$A$2:$AS$333,BH$2)</f>
        <v>0</v>
      </c>
      <c r="BI186" s="46">
        <f>VLOOKUP($A186,environment93!$A$2:$AS$333,BI$2)</f>
        <v>2.2999999999999998</v>
      </c>
    </row>
    <row r="187" spans="1:61" x14ac:dyDescent="0.2">
      <c r="A187" s="40" t="s">
        <v>863</v>
      </c>
      <c r="B187" s="40" t="s">
        <v>383</v>
      </c>
      <c r="C187" s="40">
        <v>7</v>
      </c>
      <c r="D187" s="40">
        <v>3</v>
      </c>
      <c r="E187" s="40">
        <v>2</v>
      </c>
      <c r="F187" s="40">
        <v>2</v>
      </c>
      <c r="H187" s="41">
        <f t="shared" si="2"/>
        <v>1</v>
      </c>
      <c r="I187" s="40" t="s">
        <v>863</v>
      </c>
      <c r="J187" s="46">
        <f>VLOOKUP($A187,environment05!$A$2:$M$333,J$2)</f>
        <v>3.4350000000000001</v>
      </c>
      <c r="K187" s="46">
        <f>VLOOKUP($A187,environment05!$A$2:$M$333,K$2)</f>
        <v>5.5426564420495037</v>
      </c>
      <c r="L187" s="46">
        <f>VLOOKUP($A187,environment05!$A$2:$M$333,L$2)</f>
        <v>12.135711178773381</v>
      </c>
      <c r="M187" s="46">
        <f>VLOOKUP($A187,environment05!$A$2:$M$333,M$2)</f>
        <v>1.5937310771828879</v>
      </c>
      <c r="N187" s="46">
        <f>VLOOKUP($A187,environment05!$A$2:$M$333,N$2)</f>
        <v>2.1604727064469484</v>
      </c>
      <c r="O187" s="46">
        <f>VLOOKUP($A187,environment05!$A$2:$M$333,O$2)</f>
        <v>1.4279936977313525</v>
      </c>
      <c r="P187" s="46">
        <f>VLOOKUP($A187,environment05!$A$2:$M$333,P$2)</f>
        <v>0.10407093533905067</v>
      </c>
      <c r="Q187" s="46">
        <f>VLOOKUP($A187,environment05!$A$2:$M$333,Q$2)</f>
        <v>0.38349514698643794</v>
      </c>
      <c r="R187" s="46">
        <f>VLOOKUP($A187,environment05!$A$2:$M$333,R$2)</f>
        <v>10.25</v>
      </c>
      <c r="S187" s="46">
        <f>VLOOKUP($A187,environment05!$A$2:$M$333,S$2)</f>
        <v>6</v>
      </c>
      <c r="T187" s="46">
        <f>VLOOKUP($A187,environment05!$A$2:$M$333,T$2)</f>
        <v>1</v>
      </c>
      <c r="U187" s="46">
        <f>VLOOKUP($A187,environment93!$A$2:$AS$333,U$2)</f>
        <v>2</v>
      </c>
      <c r="V187" s="46">
        <f>VLOOKUP($A187,environment93!$A$2:$AS$333,V$2)</f>
        <v>22</v>
      </c>
      <c r="W187" s="46">
        <f>VLOOKUP($A187,environment93!$A$2:$AS$333,W$2)</f>
        <v>11</v>
      </c>
      <c r="X187" s="46">
        <f>VLOOKUP($A187,environment93!$A$2:$AS$333,X$2)</f>
        <v>2</v>
      </c>
      <c r="Y187" s="46">
        <f>VLOOKUP($A187,environment93!$A$2:$AS$333,Y$2)</f>
        <v>9</v>
      </c>
      <c r="Z187" s="46">
        <f>VLOOKUP($A187,environment93!$A$2:$AS$333,Z$2)</f>
        <v>12</v>
      </c>
      <c r="AA187" s="46">
        <f>VLOOKUP($A187,environment93!$A$2:$AS$333,AA$2)</f>
        <v>0</v>
      </c>
      <c r="AB187" s="46">
        <f>VLOOKUP($A187,environment93!$A$2:$AS$333,AB$2)</f>
        <v>0.25</v>
      </c>
      <c r="AC187" s="46">
        <f>VLOOKUP($A187,environment93!$A$2:$AS$333,AC$2)</f>
        <v>210</v>
      </c>
      <c r="AD187" s="46">
        <f>VLOOKUP($A187,environment93!$A$2:$AS$333,AD$2)</f>
        <v>1.2</v>
      </c>
      <c r="AE187" s="46">
        <f>VLOOKUP($A187,environment93!$A$2:$AS$333,AE$2)</f>
        <v>107</v>
      </c>
      <c r="AF187" s="46" t="str">
        <f>VLOOKUP($A187,environment93!$A$2:$AS$333,AF$2)</f>
        <v>fagu.old</v>
      </c>
      <c r="AG187" s="46">
        <f>VLOOKUP($A187,environment93!$A$2:$AS$333,AG$2)</f>
        <v>22.07</v>
      </c>
      <c r="AH187" s="46">
        <f>VLOOKUP($A187,environment93!$A$2:$AS$333,AH$2)</f>
        <v>252.97</v>
      </c>
      <c r="AI187" s="46">
        <f>VLOOKUP($A187,environment93!$A$2:$AS$333,AI$2)</f>
        <v>22.5</v>
      </c>
      <c r="AJ187" s="46" t="str">
        <f>VLOOKUP($A187,environment93!$A$2:$AS$333,AJ$2)</f>
        <v>42</v>
      </c>
      <c r="AK187" s="46">
        <f>VLOOKUP($A187,environment93!$A$2:$AS$333,AK$2)</f>
        <v>1</v>
      </c>
      <c r="AL187" s="46">
        <f>VLOOKUP($A187,environment93!$A$2:$AS$333,AL$2)</f>
        <v>0</v>
      </c>
      <c r="AM187" s="46">
        <f>VLOOKUP($A187,environment93!$A$2:$AS$333,AM$2)</f>
        <v>42.86</v>
      </c>
      <c r="AN187" s="46">
        <f>VLOOKUP($A187,environment93!$A$2:$AS$333,AN$2)</f>
        <v>5.37</v>
      </c>
      <c r="AO187" s="46">
        <f>VLOOKUP($A187,environment93!$A$2:$AS$333,AO$2)</f>
        <v>0</v>
      </c>
      <c r="AP187" s="46">
        <f>VLOOKUP($A187,environment93!$A$2:$AS$333,AP$2)</f>
        <v>0</v>
      </c>
      <c r="AQ187" s="46">
        <f>VLOOKUP($A187,environment93!$A$2:$AS$333,AQ$2)</f>
        <v>0</v>
      </c>
      <c r="AR187" s="46">
        <f>VLOOKUP($A187,environment93!$A$2:$AS$333,AR$2)</f>
        <v>0</v>
      </c>
      <c r="AS187" s="46">
        <f>VLOOKUP($A187,environment93!$A$2:$AS$333,AS$2)</f>
        <v>0</v>
      </c>
      <c r="AT187" s="46">
        <f>VLOOKUP($A187,environment93!$A$2:$AS$333,AT$2)</f>
        <v>49.62</v>
      </c>
      <c r="AU187" s="46">
        <f>VLOOKUP($A187,environment93!$A$2:$AS$333,AU$2)</f>
        <v>0</v>
      </c>
      <c r="AV187" s="46">
        <f>VLOOKUP($A187,environment93!$A$2:$AS$333,AV$2)</f>
        <v>45.01</v>
      </c>
      <c r="AW187" s="46">
        <f>VLOOKUP($A187,environment93!$A$2:$AS$333,AW$2)</f>
        <v>0</v>
      </c>
      <c r="AX187" s="46">
        <f>VLOOKUP($A187,environment93!$A$2:$AS$333,AX$2)</f>
        <v>50</v>
      </c>
      <c r="AY187" s="46">
        <f>VLOOKUP($A187,environment93!$A$2:$AS$333,AY$2)</f>
        <v>200</v>
      </c>
      <c r="AZ187" s="46">
        <f>VLOOKUP($A187,environment93!$A$2:$AS$333,AZ$2)</f>
        <v>0</v>
      </c>
      <c r="BA187" s="46">
        <f>VLOOKUP($A187,environment93!$A$2:$AS$333,BA$2)</f>
        <v>250</v>
      </c>
      <c r="BB187" s="46">
        <f>VLOOKUP($A187,environment93!$A$2:$AS$333,BB$2)</f>
        <v>0</v>
      </c>
      <c r="BC187" s="46">
        <f>VLOOKUP($A187,environment93!$A$2:$AS$333,BC$2)</f>
        <v>1.1200000000000001</v>
      </c>
      <c r="BD187" s="46">
        <f>VLOOKUP($A187,environment93!$A$2:$AS$333,BD$2)</f>
        <v>15.42</v>
      </c>
      <c r="BE187" s="46">
        <f>VLOOKUP($A187,environment93!$A$2:$AS$333,BE$2)</f>
        <v>0</v>
      </c>
      <c r="BF187" s="46">
        <f>VLOOKUP($A187,environment93!$A$2:$AS$333,BF$2)</f>
        <v>16.54</v>
      </c>
      <c r="BG187" s="46">
        <f>VLOOKUP($A187,environment93!$A$2:$AS$333,BG$2)</f>
        <v>8</v>
      </c>
      <c r="BH187" s="46">
        <f>VLOOKUP($A187,environment93!$A$2:$AS$333,BH$2)</f>
        <v>0</v>
      </c>
      <c r="BI187" s="46">
        <f>VLOOKUP($A187,environment93!$A$2:$AS$333,BI$2)</f>
        <v>1.2</v>
      </c>
    </row>
    <row r="188" spans="1:61" x14ac:dyDescent="0.2">
      <c r="A188" s="40" t="s">
        <v>864</v>
      </c>
      <c r="B188" s="40" t="s">
        <v>385</v>
      </c>
      <c r="C188" s="40">
        <v>7</v>
      </c>
      <c r="D188" s="40">
        <v>3</v>
      </c>
      <c r="E188" s="40">
        <v>2</v>
      </c>
      <c r="F188" s="40">
        <v>2</v>
      </c>
      <c r="H188" s="41">
        <f t="shared" si="2"/>
        <v>1</v>
      </c>
      <c r="I188" s="40" t="s">
        <v>864</v>
      </c>
      <c r="J188" s="46">
        <f>VLOOKUP($A188,environment05!$A$2:$M$333,J$2)</f>
        <v>3.76</v>
      </c>
      <c r="K188" s="46">
        <f>VLOOKUP($A188,environment05!$A$2:$M$333,K$2)</f>
        <v>6.5810567142011456</v>
      </c>
      <c r="L188" s="46">
        <f>VLOOKUP($A188,environment05!$A$2:$M$333,L$2)</f>
        <v>14.658547194432364</v>
      </c>
      <c r="M188" s="46">
        <f>VLOOKUP($A188,environment05!$A$2:$M$333,M$2)</f>
        <v>2.2432720367714802</v>
      </c>
      <c r="N188" s="46">
        <f>VLOOKUP($A188,environment05!$A$2:$M$333,N$2)</f>
        <v>2.1525322460394554</v>
      </c>
      <c r="O188" s="46">
        <f>VLOOKUP($A188,environment05!$A$2:$M$333,O$2)</f>
        <v>1.4855075618255558</v>
      </c>
      <c r="P188" s="46">
        <f>VLOOKUP($A188,environment05!$A$2:$M$333,P$2)</f>
        <v>0.12219518629381131</v>
      </c>
      <c r="Q188" s="46">
        <f>VLOOKUP($A188,environment05!$A$2:$M$333,Q$2)</f>
        <v>0.53202835521179648</v>
      </c>
      <c r="R188" s="46">
        <f>VLOOKUP($A188,environment05!$A$2:$M$333,R$2)</f>
        <v>9.6999999999999993</v>
      </c>
      <c r="S188" s="46">
        <f>VLOOKUP($A188,environment05!$A$2:$M$333,S$2)</f>
        <v>2</v>
      </c>
      <c r="T188" s="46">
        <f>VLOOKUP($A188,environment05!$A$2:$M$333,T$2)</f>
        <v>2.5</v>
      </c>
      <c r="U188" s="46">
        <f>VLOOKUP($A188,environment93!$A$2:$AS$333,U$2)</f>
        <v>3</v>
      </c>
      <c r="V188" s="46">
        <f>VLOOKUP($A188,environment93!$A$2:$AS$333,V$2)</f>
        <v>17</v>
      </c>
      <c r="W188" s="46">
        <f>VLOOKUP($A188,environment93!$A$2:$AS$333,W$2)</f>
        <v>5</v>
      </c>
      <c r="X188" s="46">
        <f>VLOOKUP($A188,environment93!$A$2:$AS$333,X$2)</f>
        <v>2</v>
      </c>
      <c r="Y188" s="46">
        <f>VLOOKUP($A188,environment93!$A$2:$AS$333,Y$2)</f>
        <v>10</v>
      </c>
      <c r="Z188" s="46">
        <f>VLOOKUP($A188,environment93!$A$2:$AS$333,Z$2)</f>
        <v>12</v>
      </c>
      <c r="AA188" s="46">
        <f>VLOOKUP($A188,environment93!$A$2:$AS$333,AA$2)</f>
        <v>0</v>
      </c>
      <c r="AB188" s="46">
        <f>VLOOKUP($A188,environment93!$A$2:$AS$333,AB$2)</f>
        <v>0.98</v>
      </c>
      <c r="AC188" s="46">
        <f>VLOOKUP($A188,environment93!$A$2:$AS$333,AC$2)</f>
        <v>427.3</v>
      </c>
      <c r="AD188" s="46">
        <f>VLOOKUP($A188,environment93!$A$2:$AS$333,AD$2)</f>
        <v>1.2</v>
      </c>
      <c r="AE188" s="46">
        <f>VLOOKUP($A188,environment93!$A$2:$AS$333,AE$2)</f>
        <v>47</v>
      </c>
      <c r="AF188" s="46" t="str">
        <f>VLOOKUP($A188,environment93!$A$2:$AS$333,AF$2)</f>
        <v>quer.old</v>
      </c>
      <c r="AG188" s="46">
        <f>VLOOKUP($A188,environment93!$A$2:$AS$333,AG$2)</f>
        <v>21.25</v>
      </c>
      <c r="AH188" s="46">
        <f>VLOOKUP($A188,environment93!$A$2:$AS$333,AH$2)</f>
        <v>278.67</v>
      </c>
      <c r="AI188" s="46">
        <f>VLOOKUP($A188,environment93!$A$2:$AS$333,AI$2)</f>
        <v>17.5</v>
      </c>
      <c r="AJ188" s="46" t="str">
        <f>VLOOKUP($A188,environment93!$A$2:$AS$333,AJ$2)</f>
        <v>42</v>
      </c>
      <c r="AK188" s="46">
        <f>VLOOKUP($A188,environment93!$A$2:$AS$333,AK$2)</f>
        <v>1</v>
      </c>
      <c r="AL188" s="46">
        <f>VLOOKUP($A188,environment93!$A$2:$AS$333,AL$2)</f>
        <v>0</v>
      </c>
      <c r="AM188" s="46">
        <f>VLOOKUP($A188,environment93!$A$2:$AS$333,AM$2)</f>
        <v>11.79</v>
      </c>
      <c r="AN188" s="46">
        <f>VLOOKUP($A188,environment93!$A$2:$AS$333,AN$2)</f>
        <v>0</v>
      </c>
      <c r="AO188" s="46">
        <f>VLOOKUP($A188,environment93!$A$2:$AS$333,AO$2)</f>
        <v>7.08</v>
      </c>
      <c r="AP188" s="46">
        <f>VLOOKUP($A188,environment93!$A$2:$AS$333,AP$2)</f>
        <v>0.7</v>
      </c>
      <c r="AQ188" s="46">
        <f>VLOOKUP($A188,environment93!$A$2:$AS$333,AQ$2)</f>
        <v>0</v>
      </c>
      <c r="AR188" s="46">
        <f>VLOOKUP($A188,environment93!$A$2:$AS$333,AR$2)</f>
        <v>0</v>
      </c>
      <c r="AS188" s="46">
        <f>VLOOKUP($A188,environment93!$A$2:$AS$333,AS$2)</f>
        <v>0</v>
      </c>
      <c r="AT188" s="46">
        <f>VLOOKUP($A188,environment93!$A$2:$AS$333,AT$2)</f>
        <v>2.16</v>
      </c>
      <c r="AU188" s="46">
        <f>VLOOKUP($A188,environment93!$A$2:$AS$333,AU$2)</f>
        <v>0</v>
      </c>
      <c r="AV188" s="46">
        <f>VLOOKUP($A188,environment93!$A$2:$AS$333,AV$2)</f>
        <v>90.06</v>
      </c>
      <c r="AW188" s="46">
        <f>VLOOKUP($A188,environment93!$A$2:$AS$333,AW$2)</f>
        <v>25</v>
      </c>
      <c r="AX188" s="46">
        <f>VLOOKUP($A188,environment93!$A$2:$AS$333,AX$2)</f>
        <v>250</v>
      </c>
      <c r="AY188" s="46">
        <f>VLOOKUP($A188,environment93!$A$2:$AS$333,AY$2)</f>
        <v>525</v>
      </c>
      <c r="AZ188" s="46">
        <f>VLOOKUP($A188,environment93!$A$2:$AS$333,AZ$2)</f>
        <v>0</v>
      </c>
      <c r="BA188" s="46">
        <f>VLOOKUP($A188,environment93!$A$2:$AS$333,BA$2)</f>
        <v>800</v>
      </c>
      <c r="BB188" s="46">
        <f>VLOOKUP($A188,environment93!$A$2:$AS$333,BB$2)</f>
        <v>0.79</v>
      </c>
      <c r="BC188" s="46">
        <f>VLOOKUP($A188,environment93!$A$2:$AS$333,BC$2)</f>
        <v>4.46</v>
      </c>
      <c r="BD188" s="46">
        <f>VLOOKUP($A188,environment93!$A$2:$AS$333,BD$2)</f>
        <v>10.86</v>
      </c>
      <c r="BE188" s="46">
        <f>VLOOKUP($A188,environment93!$A$2:$AS$333,BE$2)</f>
        <v>0</v>
      </c>
      <c r="BF188" s="46">
        <f>VLOOKUP($A188,environment93!$A$2:$AS$333,BF$2)</f>
        <v>16.11</v>
      </c>
      <c r="BG188" s="46">
        <f>VLOOKUP($A188,environment93!$A$2:$AS$333,BG$2)</f>
        <v>6</v>
      </c>
      <c r="BH188" s="46">
        <f>VLOOKUP($A188,environment93!$A$2:$AS$333,BH$2)</f>
        <v>1</v>
      </c>
      <c r="BI188" s="46">
        <f>VLOOKUP($A188,environment93!$A$2:$AS$333,BI$2)</f>
        <v>1</v>
      </c>
    </row>
    <row r="189" spans="1:61" x14ac:dyDescent="0.2">
      <c r="A189" s="40" t="s">
        <v>865</v>
      </c>
      <c r="B189" s="40" t="s">
        <v>387</v>
      </c>
      <c r="C189" s="40">
        <v>6</v>
      </c>
      <c r="D189" s="40">
        <v>3</v>
      </c>
      <c r="E189" s="40">
        <v>1</v>
      </c>
      <c r="F189" s="40">
        <v>2</v>
      </c>
      <c r="H189" s="41">
        <f t="shared" si="2"/>
        <v>0</v>
      </c>
      <c r="I189" s="40" t="s">
        <v>865</v>
      </c>
      <c r="J189" s="46">
        <f>VLOOKUP($A189,environment05!$A$2:$M$333,J$2)</f>
        <v>0</v>
      </c>
      <c r="K189" s="46">
        <f>VLOOKUP($A189,environment05!$A$2:$M$333,K$2)</f>
        <v>0</v>
      </c>
      <c r="L189" s="46">
        <f>VLOOKUP($A189,environment05!$A$2:$M$333,L$2)</f>
        <v>0</v>
      </c>
      <c r="M189" s="46">
        <f>VLOOKUP($A189,environment05!$A$2:$M$333,M$2)</f>
        <v>0</v>
      </c>
      <c r="N189" s="46">
        <f>VLOOKUP($A189,environment05!$A$2:$M$333,N$2)</f>
        <v>0</v>
      </c>
      <c r="O189" s="46">
        <f>VLOOKUP($A189,environment05!$A$2:$M$333,O$2)</f>
        <v>0</v>
      </c>
      <c r="P189" s="46">
        <f>VLOOKUP($A189,environment05!$A$2:$M$333,P$2)</f>
        <v>0</v>
      </c>
      <c r="Q189" s="46">
        <f>VLOOKUP($A189,environment05!$A$2:$M$333,Q$2)</f>
        <v>0</v>
      </c>
      <c r="R189" s="46">
        <f>VLOOKUP($A189,environment05!$A$2:$M$333,R$2)</f>
        <v>13.25</v>
      </c>
      <c r="S189" s="46">
        <f>VLOOKUP($A189,environment05!$A$2:$M$333,S$2)</f>
        <v>3</v>
      </c>
      <c r="T189" s="46">
        <f>VLOOKUP($A189,environment05!$A$2:$M$333,T$2)</f>
        <v>2</v>
      </c>
      <c r="U189" s="46">
        <f>VLOOKUP($A189,environment93!$A$2:$AS$333,U$2)</f>
        <v>2</v>
      </c>
      <c r="V189" s="46">
        <f>VLOOKUP($A189,environment93!$A$2:$AS$333,V$2)</f>
        <v>17</v>
      </c>
      <c r="W189" s="46">
        <f>VLOOKUP($A189,environment93!$A$2:$AS$333,W$2)</f>
        <v>9</v>
      </c>
      <c r="X189" s="46">
        <f>VLOOKUP($A189,environment93!$A$2:$AS$333,X$2)</f>
        <v>3</v>
      </c>
      <c r="Y189" s="46">
        <f>VLOOKUP($A189,environment93!$A$2:$AS$333,Y$2)</f>
        <v>5</v>
      </c>
      <c r="Z189" s="46">
        <f>VLOOKUP($A189,environment93!$A$2:$AS$333,Z$2)</f>
        <v>6</v>
      </c>
      <c r="AA189" s="46">
        <f>VLOOKUP($A189,environment93!$A$2:$AS$333,AA$2)</f>
        <v>1</v>
      </c>
      <c r="AB189" s="46">
        <f>VLOOKUP($A189,environment93!$A$2:$AS$333,AB$2)</f>
        <v>3.23</v>
      </c>
      <c r="AC189" s="46">
        <f>VLOOKUP($A189,environment93!$A$2:$AS$333,AC$2)</f>
        <v>1418.4</v>
      </c>
      <c r="AD189" s="46">
        <f>VLOOKUP($A189,environment93!$A$2:$AS$333,AD$2)</f>
        <v>2.2000000000000002</v>
      </c>
      <c r="AE189" s="46">
        <f>VLOOKUP($A189,environment93!$A$2:$AS$333,AE$2)</f>
        <v>118</v>
      </c>
      <c r="AF189" s="46" t="str">
        <f>VLOOKUP($A189,environment93!$A$2:$AS$333,AF$2)</f>
        <v>fagu.old</v>
      </c>
      <c r="AG189" s="46">
        <f>VLOOKUP($A189,environment93!$A$2:$AS$333,AG$2)</f>
        <v>42.06</v>
      </c>
      <c r="AH189" s="46">
        <f>VLOOKUP($A189,environment93!$A$2:$AS$333,AH$2)</f>
        <v>269.20999999999998</v>
      </c>
      <c r="AI189" s="46">
        <f>VLOOKUP($A189,environment93!$A$2:$AS$333,AI$2)</f>
        <v>20</v>
      </c>
      <c r="AJ189" s="46" t="str">
        <f>VLOOKUP($A189,environment93!$A$2:$AS$333,AJ$2)</f>
        <v>42</v>
      </c>
      <c r="AK189" s="46">
        <f>VLOOKUP($A189,environment93!$A$2:$AS$333,AK$2)</f>
        <v>1</v>
      </c>
      <c r="AL189" s="46">
        <f>VLOOKUP($A189,environment93!$A$2:$AS$333,AL$2)</f>
        <v>0</v>
      </c>
      <c r="AM189" s="46">
        <f>VLOOKUP($A189,environment93!$A$2:$AS$333,AM$2)</f>
        <v>26.07</v>
      </c>
      <c r="AN189" s="46">
        <f>VLOOKUP($A189,environment93!$A$2:$AS$333,AN$2)</f>
        <v>0</v>
      </c>
      <c r="AO189" s="46">
        <f>VLOOKUP($A189,environment93!$A$2:$AS$333,AO$2)</f>
        <v>2.86</v>
      </c>
      <c r="AP189" s="46">
        <f>VLOOKUP($A189,environment93!$A$2:$AS$333,AP$2)</f>
        <v>0</v>
      </c>
      <c r="AQ189" s="46">
        <f>VLOOKUP($A189,environment93!$A$2:$AS$333,AQ$2)</f>
        <v>0</v>
      </c>
      <c r="AR189" s="46">
        <f>VLOOKUP($A189,environment93!$A$2:$AS$333,AR$2)</f>
        <v>0</v>
      </c>
      <c r="AS189" s="46">
        <f>VLOOKUP($A189,environment93!$A$2:$AS$333,AS$2)</f>
        <v>0</v>
      </c>
      <c r="AT189" s="46">
        <f>VLOOKUP($A189,environment93!$A$2:$AS$333,AT$2)</f>
        <v>73.08</v>
      </c>
      <c r="AU189" s="46">
        <f>VLOOKUP($A189,environment93!$A$2:$AS$333,AU$2)</f>
        <v>0</v>
      </c>
      <c r="AV189" s="46">
        <f>VLOOKUP($A189,environment93!$A$2:$AS$333,AV$2)</f>
        <v>24.06</v>
      </c>
      <c r="AW189" s="46">
        <f>VLOOKUP($A189,environment93!$A$2:$AS$333,AW$2)</f>
        <v>0</v>
      </c>
      <c r="AX189" s="46">
        <f>VLOOKUP($A189,environment93!$A$2:$AS$333,AX$2)</f>
        <v>175</v>
      </c>
      <c r="AY189" s="46">
        <f>VLOOKUP($A189,environment93!$A$2:$AS$333,AY$2)</f>
        <v>0</v>
      </c>
      <c r="AZ189" s="46">
        <f>VLOOKUP($A189,environment93!$A$2:$AS$333,AZ$2)</f>
        <v>0</v>
      </c>
      <c r="BA189" s="46">
        <f>VLOOKUP($A189,environment93!$A$2:$AS$333,BA$2)</f>
        <v>175</v>
      </c>
      <c r="BB189" s="46">
        <f>VLOOKUP($A189,environment93!$A$2:$AS$333,BB$2)</f>
        <v>0</v>
      </c>
      <c r="BC189" s="46">
        <f>VLOOKUP($A189,environment93!$A$2:$AS$333,BC$2)</f>
        <v>20.73</v>
      </c>
      <c r="BD189" s="46">
        <f>VLOOKUP($A189,environment93!$A$2:$AS$333,BD$2)</f>
        <v>0</v>
      </c>
      <c r="BE189" s="46">
        <f>VLOOKUP($A189,environment93!$A$2:$AS$333,BE$2)</f>
        <v>0</v>
      </c>
      <c r="BF189" s="46">
        <f>VLOOKUP($A189,environment93!$A$2:$AS$333,BF$2)</f>
        <v>20.73</v>
      </c>
      <c r="BG189" s="46">
        <f>VLOOKUP($A189,environment93!$A$2:$AS$333,BG$2)</f>
        <v>6</v>
      </c>
      <c r="BH189" s="46">
        <f>VLOOKUP($A189,environment93!$A$2:$AS$333,BH$2)</f>
        <v>0</v>
      </c>
      <c r="BI189" s="46">
        <f>VLOOKUP($A189,environment93!$A$2:$AS$333,BI$2)</f>
        <v>1</v>
      </c>
    </row>
    <row r="190" spans="1:61" x14ac:dyDescent="0.2">
      <c r="A190" s="40" t="s">
        <v>866</v>
      </c>
      <c r="B190" s="40" t="s">
        <v>389</v>
      </c>
      <c r="C190" s="40">
        <v>5</v>
      </c>
      <c r="D190" s="40">
        <v>2</v>
      </c>
      <c r="E190" s="40">
        <v>1</v>
      </c>
      <c r="F190" s="40">
        <v>2</v>
      </c>
      <c r="H190" s="41">
        <f t="shared" si="2"/>
        <v>0</v>
      </c>
      <c r="I190" s="40" t="s">
        <v>866</v>
      </c>
      <c r="J190" s="46">
        <f>VLOOKUP($A190,environment05!$A$2:$M$333,J$2)</f>
        <v>0</v>
      </c>
      <c r="K190" s="46">
        <f>VLOOKUP($A190,environment05!$A$2:$M$333,K$2)</f>
        <v>0</v>
      </c>
      <c r="L190" s="46">
        <f>VLOOKUP($A190,environment05!$A$2:$M$333,L$2)</f>
        <v>0</v>
      </c>
      <c r="M190" s="46">
        <f>VLOOKUP($A190,environment05!$A$2:$M$333,M$2)</f>
        <v>0</v>
      </c>
      <c r="N190" s="46">
        <f>VLOOKUP($A190,environment05!$A$2:$M$333,N$2)</f>
        <v>0</v>
      </c>
      <c r="O190" s="46">
        <f>VLOOKUP($A190,environment05!$A$2:$M$333,O$2)</f>
        <v>0</v>
      </c>
      <c r="P190" s="46">
        <f>VLOOKUP($A190,environment05!$A$2:$M$333,P$2)</f>
        <v>0</v>
      </c>
      <c r="Q190" s="46">
        <f>VLOOKUP($A190,environment05!$A$2:$M$333,Q$2)</f>
        <v>0</v>
      </c>
      <c r="R190" s="46">
        <f>VLOOKUP($A190,environment05!$A$2:$M$333,R$2)</f>
        <v>0</v>
      </c>
      <c r="S190" s="46">
        <f>VLOOKUP($A190,environment05!$A$2:$M$333,S$2)</f>
        <v>0</v>
      </c>
      <c r="T190" s="46">
        <f>VLOOKUP($A190,environment05!$A$2:$M$333,T$2)</f>
        <v>0</v>
      </c>
      <c r="U190" s="46">
        <f>VLOOKUP($A190,environment93!$A$2:$AS$333,U$2)</f>
        <v>2</v>
      </c>
      <c r="V190" s="46">
        <f>VLOOKUP($A190,environment93!$A$2:$AS$333,V$2)</f>
        <v>18</v>
      </c>
      <c r="W190" s="46">
        <f>VLOOKUP($A190,environment93!$A$2:$AS$333,W$2)</f>
        <v>12</v>
      </c>
      <c r="X190" s="46">
        <f>VLOOKUP($A190,environment93!$A$2:$AS$333,X$2)</f>
        <v>4</v>
      </c>
      <c r="Y190" s="46">
        <f>VLOOKUP($A190,environment93!$A$2:$AS$333,Y$2)</f>
        <v>2</v>
      </c>
      <c r="Z190" s="46">
        <f>VLOOKUP($A190,environment93!$A$2:$AS$333,Z$2)</f>
        <v>3</v>
      </c>
      <c r="AA190" s="46">
        <f>VLOOKUP($A190,environment93!$A$2:$AS$333,AA$2)</f>
        <v>1</v>
      </c>
      <c r="AB190" s="46">
        <f>VLOOKUP($A190,environment93!$A$2:$AS$333,AB$2)</f>
        <v>3.23</v>
      </c>
      <c r="AC190" s="46">
        <f>VLOOKUP($A190,environment93!$A$2:$AS$333,AC$2)</f>
        <v>1418.4</v>
      </c>
      <c r="AD190" s="46">
        <f>VLOOKUP($A190,environment93!$A$2:$AS$333,AD$2)</f>
        <v>2.2000000000000002</v>
      </c>
      <c r="AE190" s="46">
        <f>VLOOKUP($A190,environment93!$A$2:$AS$333,AE$2)</f>
        <v>118</v>
      </c>
      <c r="AF190" s="46" t="str">
        <f>VLOOKUP($A190,environment93!$A$2:$AS$333,AF$2)</f>
        <v>fagu.old</v>
      </c>
      <c r="AG190" s="46">
        <f>VLOOKUP($A190,environment93!$A$2:$AS$333,AG$2)</f>
        <v>10.44</v>
      </c>
      <c r="AH190" s="46">
        <f>VLOOKUP($A190,environment93!$A$2:$AS$333,AH$2)</f>
        <v>177.84</v>
      </c>
      <c r="AI190" s="46">
        <f>VLOOKUP($A190,environment93!$A$2:$AS$333,AI$2)</f>
        <v>17.5</v>
      </c>
      <c r="AJ190" s="46" t="str">
        <f>VLOOKUP($A190,environment93!$A$2:$AS$333,AJ$2)</f>
        <v>44SI</v>
      </c>
      <c r="AK190" s="46">
        <f>VLOOKUP($A190,environment93!$A$2:$AS$333,AK$2)</f>
        <v>30</v>
      </c>
      <c r="AL190" s="46" t="str">
        <f>VLOOKUP($A190,environment93!$A$2:$AS$333,AL$2)</f>
        <v>SI</v>
      </c>
      <c r="AM190" s="46">
        <f>VLOOKUP($A190,environment93!$A$2:$AS$333,AM$2)</f>
        <v>0</v>
      </c>
      <c r="AN190" s="46">
        <f>VLOOKUP($A190,environment93!$A$2:$AS$333,AN$2)</f>
        <v>0</v>
      </c>
      <c r="AO190" s="46">
        <f>VLOOKUP($A190,environment93!$A$2:$AS$333,AO$2)</f>
        <v>0</v>
      </c>
      <c r="AP190" s="46">
        <f>VLOOKUP($A190,environment93!$A$2:$AS$333,AP$2)</f>
        <v>0</v>
      </c>
      <c r="AQ190" s="46">
        <f>VLOOKUP($A190,environment93!$A$2:$AS$333,AQ$2)</f>
        <v>0</v>
      </c>
      <c r="AR190" s="46">
        <f>VLOOKUP($A190,environment93!$A$2:$AS$333,AR$2)</f>
        <v>0</v>
      </c>
      <c r="AS190" s="46">
        <f>VLOOKUP($A190,environment93!$A$2:$AS$333,AS$2)</f>
        <v>0</v>
      </c>
      <c r="AT190" s="46">
        <f>VLOOKUP($A190,environment93!$A$2:$AS$333,AT$2)</f>
        <v>100</v>
      </c>
      <c r="AU190" s="46">
        <f>VLOOKUP($A190,environment93!$A$2:$AS$333,AU$2)</f>
        <v>0</v>
      </c>
      <c r="AV190" s="46">
        <f>VLOOKUP($A190,environment93!$A$2:$AS$333,AV$2)</f>
        <v>0</v>
      </c>
      <c r="AW190" s="46">
        <f>VLOOKUP($A190,environment93!$A$2:$AS$333,AW$2)</f>
        <v>0</v>
      </c>
      <c r="AX190" s="46">
        <f>VLOOKUP($A190,environment93!$A$2:$AS$333,AX$2)</f>
        <v>75</v>
      </c>
      <c r="AY190" s="46">
        <f>VLOOKUP($A190,environment93!$A$2:$AS$333,AY$2)</f>
        <v>0</v>
      </c>
      <c r="AZ190" s="46">
        <f>VLOOKUP($A190,environment93!$A$2:$AS$333,AZ$2)</f>
        <v>0</v>
      </c>
      <c r="BA190" s="46">
        <f>VLOOKUP($A190,environment93!$A$2:$AS$333,BA$2)</f>
        <v>75</v>
      </c>
      <c r="BB190" s="46">
        <f>VLOOKUP($A190,environment93!$A$2:$AS$333,BB$2)</f>
        <v>0</v>
      </c>
      <c r="BC190" s="46">
        <f>VLOOKUP($A190,environment93!$A$2:$AS$333,BC$2)</f>
        <v>17</v>
      </c>
      <c r="BD190" s="46">
        <f>VLOOKUP($A190,environment93!$A$2:$AS$333,BD$2)</f>
        <v>0</v>
      </c>
      <c r="BE190" s="46">
        <f>VLOOKUP($A190,environment93!$A$2:$AS$333,BE$2)</f>
        <v>0</v>
      </c>
      <c r="BF190" s="46">
        <f>VLOOKUP($A190,environment93!$A$2:$AS$333,BF$2)</f>
        <v>17</v>
      </c>
      <c r="BG190" s="46">
        <f>VLOOKUP($A190,environment93!$A$2:$AS$333,BG$2)</f>
        <v>3</v>
      </c>
      <c r="BH190" s="46">
        <f>VLOOKUP($A190,environment93!$A$2:$AS$333,BH$2)</f>
        <v>0</v>
      </c>
      <c r="BI190" s="46">
        <f>VLOOKUP($A190,environment93!$A$2:$AS$333,BI$2)</f>
        <v>1</v>
      </c>
    </row>
    <row r="191" spans="1:61" x14ac:dyDescent="0.2">
      <c r="A191" s="40" t="s">
        <v>867</v>
      </c>
      <c r="B191" s="40" t="s">
        <v>391</v>
      </c>
      <c r="C191" s="40">
        <v>5</v>
      </c>
      <c r="D191" s="40">
        <v>2</v>
      </c>
      <c r="E191" s="40">
        <v>1</v>
      </c>
      <c r="F191" s="40">
        <v>2</v>
      </c>
      <c r="H191" s="41">
        <f t="shared" si="2"/>
        <v>0</v>
      </c>
      <c r="I191" s="40" t="s">
        <v>867</v>
      </c>
      <c r="J191" s="46">
        <f>VLOOKUP($A191,environment05!$A$2:$M$333,J$2)</f>
        <v>0</v>
      </c>
      <c r="K191" s="46">
        <f>VLOOKUP($A191,environment05!$A$2:$M$333,K$2)</f>
        <v>0</v>
      </c>
      <c r="L191" s="46">
        <f>VLOOKUP($A191,environment05!$A$2:$M$333,L$2)</f>
        <v>0</v>
      </c>
      <c r="M191" s="46">
        <f>VLOOKUP($A191,environment05!$A$2:$M$333,M$2)</f>
        <v>0</v>
      </c>
      <c r="N191" s="46">
        <f>VLOOKUP($A191,environment05!$A$2:$M$333,N$2)</f>
        <v>0</v>
      </c>
      <c r="O191" s="46">
        <f>VLOOKUP($A191,environment05!$A$2:$M$333,O$2)</f>
        <v>0</v>
      </c>
      <c r="P191" s="46">
        <f>VLOOKUP($A191,environment05!$A$2:$M$333,P$2)</f>
        <v>0</v>
      </c>
      <c r="Q191" s="46">
        <f>VLOOKUP($A191,environment05!$A$2:$M$333,Q$2)</f>
        <v>0</v>
      </c>
      <c r="R191" s="46">
        <f>VLOOKUP($A191,environment05!$A$2:$M$333,R$2)</f>
        <v>0</v>
      </c>
      <c r="S191" s="46">
        <f>VLOOKUP($A191,environment05!$A$2:$M$333,S$2)</f>
        <v>0</v>
      </c>
      <c r="T191" s="46">
        <f>VLOOKUP($A191,environment05!$A$2:$M$333,T$2)</f>
        <v>0</v>
      </c>
      <c r="U191" s="46">
        <f>VLOOKUP($A191,environment93!$A$2:$AS$333,U$2)</f>
        <v>1</v>
      </c>
      <c r="V191" s="46">
        <f>VLOOKUP($A191,environment93!$A$2:$AS$333,V$2)</f>
        <v>26</v>
      </c>
      <c r="W191" s="46">
        <f>VLOOKUP($A191,environment93!$A$2:$AS$333,W$2)</f>
        <v>16</v>
      </c>
      <c r="X191" s="46">
        <f>VLOOKUP($A191,environment93!$A$2:$AS$333,X$2)</f>
        <v>3</v>
      </c>
      <c r="Y191" s="46">
        <f>VLOOKUP($A191,environment93!$A$2:$AS$333,Y$2)</f>
        <v>7</v>
      </c>
      <c r="Z191" s="46">
        <f>VLOOKUP($A191,environment93!$A$2:$AS$333,Z$2)</f>
        <v>14</v>
      </c>
      <c r="AA191" s="46">
        <f>VLOOKUP($A191,environment93!$A$2:$AS$333,AA$2)</f>
        <v>4</v>
      </c>
      <c r="AB191" s="46">
        <f>VLOOKUP($A191,environment93!$A$2:$AS$333,AB$2)</f>
        <v>3.13</v>
      </c>
      <c r="AC191" s="46">
        <f>VLOOKUP($A191,environment93!$A$2:$AS$333,AC$2)</f>
        <v>793.9</v>
      </c>
      <c r="AD191" s="46">
        <f>VLOOKUP($A191,environment93!$A$2:$AS$333,AD$2)</f>
        <v>1.3</v>
      </c>
      <c r="AE191" s="46">
        <f>VLOOKUP($A191,environment93!$A$2:$AS$333,AE$2)</f>
        <v>118</v>
      </c>
      <c r="AF191" s="46" t="str">
        <f>VLOOKUP($A191,environment93!$A$2:$AS$333,AF$2)</f>
        <v>fagu.old</v>
      </c>
      <c r="AG191" s="46">
        <f>VLOOKUP($A191,environment93!$A$2:$AS$333,AG$2)</f>
        <v>4.1500000000000004</v>
      </c>
      <c r="AH191" s="46">
        <f>VLOOKUP($A191,environment93!$A$2:$AS$333,AH$2)</f>
        <v>142.37</v>
      </c>
      <c r="AI191" s="46">
        <f>VLOOKUP($A191,environment93!$A$2:$AS$333,AI$2)</f>
        <v>20</v>
      </c>
      <c r="AJ191" s="46" t="str">
        <f>VLOOKUP($A191,environment93!$A$2:$AS$333,AJ$2)</f>
        <v>44</v>
      </c>
      <c r="AK191" s="46">
        <f>VLOOKUP($A191,environment93!$A$2:$AS$333,AK$2)</f>
        <v>15</v>
      </c>
      <c r="AL191" s="46">
        <f>VLOOKUP($A191,environment93!$A$2:$AS$333,AL$2)</f>
        <v>0</v>
      </c>
      <c r="AM191" s="46">
        <f>VLOOKUP($A191,environment93!$A$2:$AS$333,AM$2)</f>
        <v>35.71</v>
      </c>
      <c r="AN191" s="46">
        <f>VLOOKUP($A191,environment93!$A$2:$AS$333,AN$2)</f>
        <v>0</v>
      </c>
      <c r="AO191" s="46">
        <f>VLOOKUP($A191,environment93!$A$2:$AS$333,AO$2)</f>
        <v>33.090000000000003</v>
      </c>
      <c r="AP191" s="46">
        <f>VLOOKUP($A191,environment93!$A$2:$AS$333,AP$2)</f>
        <v>0</v>
      </c>
      <c r="AQ191" s="46">
        <f>VLOOKUP($A191,environment93!$A$2:$AS$333,AQ$2)</f>
        <v>0</v>
      </c>
      <c r="AR191" s="46">
        <f>VLOOKUP($A191,environment93!$A$2:$AS$333,AR$2)</f>
        <v>0</v>
      </c>
      <c r="AS191" s="46">
        <f>VLOOKUP($A191,environment93!$A$2:$AS$333,AS$2)</f>
        <v>0</v>
      </c>
      <c r="AT191" s="46">
        <f>VLOOKUP($A191,environment93!$A$2:$AS$333,AT$2)</f>
        <v>66.91</v>
      </c>
      <c r="AU191" s="46">
        <f>VLOOKUP($A191,environment93!$A$2:$AS$333,AU$2)</f>
        <v>0</v>
      </c>
      <c r="AV191" s="46">
        <f>VLOOKUP($A191,environment93!$A$2:$AS$333,AV$2)</f>
        <v>0</v>
      </c>
      <c r="AW191" s="46">
        <f>VLOOKUP($A191,environment93!$A$2:$AS$333,AW$2)</f>
        <v>0</v>
      </c>
      <c r="AX191" s="46">
        <f>VLOOKUP($A191,environment93!$A$2:$AS$333,AX$2)</f>
        <v>75</v>
      </c>
      <c r="AY191" s="46">
        <f>VLOOKUP($A191,environment93!$A$2:$AS$333,AY$2)</f>
        <v>0</v>
      </c>
      <c r="AZ191" s="46">
        <f>VLOOKUP($A191,environment93!$A$2:$AS$333,AZ$2)</f>
        <v>0</v>
      </c>
      <c r="BA191" s="46">
        <f>VLOOKUP($A191,environment93!$A$2:$AS$333,BA$2)</f>
        <v>75</v>
      </c>
      <c r="BB191" s="46">
        <f>VLOOKUP($A191,environment93!$A$2:$AS$333,BB$2)</f>
        <v>0</v>
      </c>
      <c r="BC191" s="46">
        <f>VLOOKUP($A191,environment93!$A$2:$AS$333,BC$2)</f>
        <v>24.5</v>
      </c>
      <c r="BD191" s="46">
        <f>VLOOKUP($A191,environment93!$A$2:$AS$333,BD$2)</f>
        <v>0</v>
      </c>
      <c r="BE191" s="46">
        <f>VLOOKUP($A191,environment93!$A$2:$AS$333,BE$2)</f>
        <v>0</v>
      </c>
      <c r="BF191" s="46">
        <f>VLOOKUP($A191,environment93!$A$2:$AS$333,BF$2)</f>
        <v>24.5</v>
      </c>
      <c r="BG191" s="46">
        <f>VLOOKUP($A191,environment93!$A$2:$AS$333,BG$2)</f>
        <v>3</v>
      </c>
      <c r="BH191" s="46">
        <f>VLOOKUP($A191,environment93!$A$2:$AS$333,BH$2)</f>
        <v>0</v>
      </c>
      <c r="BI191" s="46">
        <f>VLOOKUP($A191,environment93!$A$2:$AS$333,BI$2)</f>
        <v>2</v>
      </c>
    </row>
    <row r="192" spans="1:61" x14ac:dyDescent="0.2">
      <c r="A192" s="40" t="s">
        <v>868</v>
      </c>
      <c r="B192" s="40" t="s">
        <v>393</v>
      </c>
      <c r="C192" s="40">
        <v>5</v>
      </c>
      <c r="D192" s="40">
        <v>2</v>
      </c>
      <c r="E192" s="40">
        <v>1</v>
      </c>
      <c r="F192" s="40">
        <v>2</v>
      </c>
      <c r="H192" s="41">
        <f t="shared" si="2"/>
        <v>0</v>
      </c>
      <c r="I192" s="40" t="s">
        <v>868</v>
      </c>
      <c r="J192" s="46">
        <f>VLOOKUP($A192,environment05!$A$2:$M$333,J$2)</f>
        <v>0</v>
      </c>
      <c r="K192" s="46">
        <f>VLOOKUP($A192,environment05!$A$2:$M$333,K$2)</f>
        <v>0</v>
      </c>
      <c r="L192" s="46">
        <f>VLOOKUP($A192,environment05!$A$2:$M$333,L$2)</f>
        <v>0</v>
      </c>
      <c r="M192" s="46">
        <f>VLOOKUP($A192,environment05!$A$2:$M$333,M$2)</f>
        <v>0</v>
      </c>
      <c r="N192" s="46">
        <f>VLOOKUP($A192,environment05!$A$2:$M$333,N$2)</f>
        <v>0</v>
      </c>
      <c r="O192" s="46">
        <f>VLOOKUP($A192,environment05!$A$2:$M$333,O$2)</f>
        <v>0</v>
      </c>
      <c r="P192" s="46">
        <f>VLOOKUP($A192,environment05!$A$2:$M$333,P$2)</f>
        <v>0</v>
      </c>
      <c r="Q192" s="46">
        <f>VLOOKUP($A192,environment05!$A$2:$M$333,Q$2)</f>
        <v>0</v>
      </c>
      <c r="R192" s="46">
        <f>VLOOKUP($A192,environment05!$A$2:$M$333,R$2)</f>
        <v>0</v>
      </c>
      <c r="S192" s="46">
        <f>VLOOKUP($A192,environment05!$A$2:$M$333,S$2)</f>
        <v>0</v>
      </c>
      <c r="T192" s="46">
        <f>VLOOKUP($A192,environment05!$A$2:$M$333,T$2)</f>
        <v>0</v>
      </c>
      <c r="U192" s="46">
        <f>VLOOKUP($A192,environment93!$A$2:$AS$333,U$2)</f>
        <v>1</v>
      </c>
      <c r="V192" s="46">
        <f>VLOOKUP($A192,environment93!$A$2:$AS$333,V$2)</f>
        <v>18</v>
      </c>
      <c r="W192" s="46">
        <f>VLOOKUP($A192,environment93!$A$2:$AS$333,W$2)</f>
        <v>14</v>
      </c>
      <c r="X192" s="46">
        <f>VLOOKUP($A192,environment93!$A$2:$AS$333,X$2)</f>
        <v>1</v>
      </c>
      <c r="Y192" s="46">
        <f>VLOOKUP($A192,environment93!$A$2:$AS$333,Y$2)</f>
        <v>3</v>
      </c>
      <c r="Z192" s="46">
        <f>VLOOKUP($A192,environment93!$A$2:$AS$333,Z$2)</f>
        <v>13</v>
      </c>
      <c r="AA192" s="46">
        <f>VLOOKUP($A192,environment93!$A$2:$AS$333,AA$2)</f>
        <v>0</v>
      </c>
      <c r="AB192" s="46">
        <f>VLOOKUP($A192,environment93!$A$2:$AS$333,AB$2)</f>
        <v>3.17</v>
      </c>
      <c r="AC192" s="46">
        <f>VLOOKUP($A192,environment93!$A$2:$AS$333,AC$2)</f>
        <v>1212.9000000000001</v>
      </c>
      <c r="AD192" s="46">
        <f>VLOOKUP($A192,environment93!$A$2:$AS$333,AD$2)</f>
        <v>1.9</v>
      </c>
      <c r="AE192" s="46">
        <f>VLOOKUP($A192,environment93!$A$2:$AS$333,AE$2)</f>
        <v>118</v>
      </c>
      <c r="AF192" s="46" t="str">
        <f>VLOOKUP($A192,environment93!$A$2:$AS$333,AF$2)</f>
        <v>fagu.old</v>
      </c>
      <c r="AG192" s="46">
        <f>VLOOKUP($A192,environment93!$A$2:$AS$333,AG$2)</f>
        <v>12.16</v>
      </c>
      <c r="AH192" s="46">
        <f>VLOOKUP($A192,environment93!$A$2:$AS$333,AH$2)</f>
        <v>135.79</v>
      </c>
      <c r="AI192" s="46">
        <f>VLOOKUP($A192,environment93!$A$2:$AS$333,AI$2)</f>
        <v>22.5</v>
      </c>
      <c r="AJ192" s="46" t="str">
        <f>VLOOKUP($A192,environment93!$A$2:$AS$333,AJ$2)</f>
        <v>44</v>
      </c>
      <c r="AK192" s="46">
        <f>VLOOKUP($A192,environment93!$A$2:$AS$333,AK$2)</f>
        <v>15</v>
      </c>
      <c r="AL192" s="46">
        <f>VLOOKUP($A192,environment93!$A$2:$AS$333,AL$2)</f>
        <v>0</v>
      </c>
      <c r="AM192" s="46">
        <f>VLOOKUP($A192,environment93!$A$2:$AS$333,AM$2)</f>
        <v>0</v>
      </c>
      <c r="AN192" s="46">
        <f>VLOOKUP($A192,environment93!$A$2:$AS$333,AN$2)</f>
        <v>0</v>
      </c>
      <c r="AO192" s="46">
        <f>VLOOKUP($A192,environment93!$A$2:$AS$333,AO$2)</f>
        <v>0</v>
      </c>
      <c r="AP192" s="46">
        <f>VLOOKUP($A192,environment93!$A$2:$AS$333,AP$2)</f>
        <v>0</v>
      </c>
      <c r="AQ192" s="46">
        <f>VLOOKUP($A192,environment93!$A$2:$AS$333,AQ$2)</f>
        <v>0</v>
      </c>
      <c r="AR192" s="46">
        <f>VLOOKUP($A192,environment93!$A$2:$AS$333,AR$2)</f>
        <v>0</v>
      </c>
      <c r="AS192" s="46">
        <f>VLOOKUP($A192,environment93!$A$2:$AS$333,AS$2)</f>
        <v>0</v>
      </c>
      <c r="AT192" s="46">
        <f>VLOOKUP($A192,environment93!$A$2:$AS$333,AT$2)</f>
        <v>100</v>
      </c>
      <c r="AU192" s="46">
        <f>VLOOKUP($A192,environment93!$A$2:$AS$333,AU$2)</f>
        <v>0</v>
      </c>
      <c r="AV192" s="46">
        <f>VLOOKUP($A192,environment93!$A$2:$AS$333,AV$2)</f>
        <v>0</v>
      </c>
      <c r="AW192" s="46">
        <f>VLOOKUP($A192,environment93!$A$2:$AS$333,AW$2)</f>
        <v>0</v>
      </c>
      <c r="AX192" s="46">
        <f>VLOOKUP($A192,environment93!$A$2:$AS$333,AX$2)</f>
        <v>75</v>
      </c>
      <c r="AY192" s="46">
        <f>VLOOKUP($A192,environment93!$A$2:$AS$333,AY$2)</f>
        <v>0</v>
      </c>
      <c r="AZ192" s="46">
        <f>VLOOKUP($A192,environment93!$A$2:$AS$333,AZ$2)</f>
        <v>0</v>
      </c>
      <c r="BA192" s="46">
        <f>VLOOKUP($A192,environment93!$A$2:$AS$333,BA$2)</f>
        <v>75</v>
      </c>
      <c r="BB192" s="46">
        <f>VLOOKUP($A192,environment93!$A$2:$AS$333,BB$2)</f>
        <v>0</v>
      </c>
      <c r="BC192" s="46">
        <f>VLOOKUP($A192,environment93!$A$2:$AS$333,BC$2)</f>
        <v>19.09</v>
      </c>
      <c r="BD192" s="46">
        <f>VLOOKUP($A192,environment93!$A$2:$AS$333,BD$2)</f>
        <v>0</v>
      </c>
      <c r="BE192" s="46">
        <f>VLOOKUP($A192,environment93!$A$2:$AS$333,BE$2)</f>
        <v>0</v>
      </c>
      <c r="BF192" s="46">
        <f>VLOOKUP($A192,environment93!$A$2:$AS$333,BF$2)</f>
        <v>19.09</v>
      </c>
      <c r="BG192" s="46">
        <f>VLOOKUP($A192,environment93!$A$2:$AS$333,BG$2)</f>
        <v>4</v>
      </c>
      <c r="BH192" s="46">
        <f>VLOOKUP($A192,environment93!$A$2:$AS$333,BH$2)</f>
        <v>0</v>
      </c>
      <c r="BI192" s="46">
        <f>VLOOKUP($A192,environment93!$A$2:$AS$333,BI$2)</f>
        <v>1</v>
      </c>
    </row>
    <row r="193" spans="1:61" x14ac:dyDescent="0.2">
      <c r="A193" s="40" t="s">
        <v>869</v>
      </c>
      <c r="B193" s="40" t="s">
        <v>394</v>
      </c>
      <c r="C193" s="40">
        <v>7</v>
      </c>
      <c r="D193" s="40">
        <v>3</v>
      </c>
      <c r="E193" s="40">
        <v>2</v>
      </c>
      <c r="F193" s="40">
        <v>2</v>
      </c>
      <c r="H193" s="41">
        <f t="shared" si="2"/>
        <v>1</v>
      </c>
      <c r="I193" s="40" t="s">
        <v>869</v>
      </c>
      <c r="J193" s="46">
        <f>VLOOKUP($A193,environment05!$A$2:$M$333,J$2)</f>
        <v>4.0999999999999996</v>
      </c>
      <c r="K193" s="46">
        <f>VLOOKUP($A193,environment05!$A$2:$M$333,K$2)</f>
        <v>7.0643604692564281</v>
      </c>
      <c r="L193" s="46">
        <f>VLOOKUP($A193,environment05!$A$2:$M$333,L$2)</f>
        <v>16.485428447150937</v>
      </c>
      <c r="M193" s="46">
        <f>VLOOKUP($A193,environment05!$A$2:$M$333,M$2)</f>
        <v>2.6062508496911732</v>
      </c>
      <c r="N193" s="46">
        <f>VLOOKUP($A193,environment05!$A$2:$M$333,N$2)</f>
        <v>2.8982688482715684</v>
      </c>
      <c r="O193" s="46">
        <f>VLOOKUP($A193,environment05!$A$2:$M$333,O$2)</f>
        <v>2.1523890388912132</v>
      </c>
      <c r="P193" s="46">
        <f>VLOOKUP($A193,environment05!$A$2:$M$333,P$2)</f>
        <v>0.18940953509962138</v>
      </c>
      <c r="Q193" s="46">
        <f>VLOOKUP($A193,environment05!$A$2:$M$333,Q$2)</f>
        <v>0.40359123751195458</v>
      </c>
      <c r="R193" s="46">
        <f>VLOOKUP($A193,environment05!$A$2:$M$333,R$2)</f>
        <v>20.05</v>
      </c>
      <c r="S193" s="46">
        <f>VLOOKUP($A193,environment05!$A$2:$M$333,S$2)</f>
        <v>23</v>
      </c>
      <c r="T193" s="46">
        <f>VLOOKUP($A193,environment05!$A$2:$M$333,T$2)</f>
        <v>1</v>
      </c>
      <c r="U193" s="46">
        <f>VLOOKUP($A193,environment93!$A$2:$AS$333,U$2)</f>
        <v>3</v>
      </c>
      <c r="V193" s="46">
        <f>VLOOKUP($A193,environment93!$A$2:$AS$333,V$2)</f>
        <v>8</v>
      </c>
      <c r="W193" s="46">
        <f>VLOOKUP($A193,environment93!$A$2:$AS$333,W$2)</f>
        <v>5</v>
      </c>
      <c r="X193" s="46">
        <f>VLOOKUP($A193,environment93!$A$2:$AS$333,X$2)</f>
        <v>3</v>
      </c>
      <c r="Y193" s="46">
        <f>VLOOKUP($A193,environment93!$A$2:$AS$333,Y$2)</f>
        <v>0</v>
      </c>
      <c r="Z193" s="46">
        <f>VLOOKUP($A193,environment93!$A$2:$AS$333,Z$2)</f>
        <v>6</v>
      </c>
      <c r="AA193" s="46">
        <f>VLOOKUP($A193,environment93!$A$2:$AS$333,AA$2)</f>
        <v>0</v>
      </c>
      <c r="AB193" s="46">
        <f>VLOOKUP($A193,environment93!$A$2:$AS$333,AB$2)</f>
        <v>3.17</v>
      </c>
      <c r="AC193" s="46">
        <f>VLOOKUP($A193,environment93!$A$2:$AS$333,AC$2)</f>
        <v>1212.9000000000001</v>
      </c>
      <c r="AD193" s="46">
        <f>VLOOKUP($A193,environment93!$A$2:$AS$333,AD$2)</f>
        <v>1.9</v>
      </c>
      <c r="AE193" s="46">
        <f>VLOOKUP($A193,environment93!$A$2:$AS$333,AE$2)</f>
        <v>118</v>
      </c>
      <c r="AF193" s="46" t="str">
        <f>VLOOKUP($A193,environment93!$A$2:$AS$333,AF$2)</f>
        <v>fagu.old</v>
      </c>
      <c r="AG193" s="46">
        <f>VLOOKUP($A193,environment93!$A$2:$AS$333,AG$2)</f>
        <v>0</v>
      </c>
      <c r="AH193" s="46">
        <f>VLOOKUP($A193,environment93!$A$2:$AS$333,AH$2)</f>
        <v>49.88</v>
      </c>
      <c r="AI193" s="46">
        <f>VLOOKUP($A193,environment93!$A$2:$AS$333,AI$2)</f>
        <v>25</v>
      </c>
      <c r="AJ193" s="46" t="str">
        <f>VLOOKUP($A193,environment93!$A$2:$AS$333,AJ$2)</f>
        <v>44</v>
      </c>
      <c r="AK193" s="46">
        <f>VLOOKUP($A193,environment93!$A$2:$AS$333,AK$2)</f>
        <v>15</v>
      </c>
      <c r="AL193" s="46">
        <f>VLOOKUP($A193,environment93!$A$2:$AS$333,AL$2)</f>
        <v>0</v>
      </c>
      <c r="AM193" s="46">
        <f>VLOOKUP($A193,environment93!$A$2:$AS$333,AM$2)</f>
        <v>0</v>
      </c>
      <c r="AN193" s="46">
        <f>VLOOKUP($A193,environment93!$A$2:$AS$333,AN$2)</f>
        <v>0</v>
      </c>
      <c r="AO193" s="46">
        <f>VLOOKUP($A193,environment93!$A$2:$AS$333,AO$2)</f>
        <v>0</v>
      </c>
      <c r="AP193" s="46">
        <f>VLOOKUP($A193,environment93!$A$2:$AS$333,AP$2)</f>
        <v>0</v>
      </c>
      <c r="AQ193" s="46">
        <f>VLOOKUP($A193,environment93!$A$2:$AS$333,AQ$2)</f>
        <v>0</v>
      </c>
      <c r="AR193" s="46">
        <f>VLOOKUP($A193,environment93!$A$2:$AS$333,AR$2)</f>
        <v>0</v>
      </c>
      <c r="AS193" s="46">
        <f>VLOOKUP($A193,environment93!$A$2:$AS$333,AS$2)</f>
        <v>0</v>
      </c>
      <c r="AT193" s="46">
        <f>VLOOKUP($A193,environment93!$A$2:$AS$333,AT$2)</f>
        <v>100</v>
      </c>
      <c r="AU193" s="46">
        <f>VLOOKUP($A193,environment93!$A$2:$AS$333,AU$2)</f>
        <v>0</v>
      </c>
      <c r="AV193" s="46">
        <f>VLOOKUP($A193,environment93!$A$2:$AS$333,AV$2)</f>
        <v>0</v>
      </c>
      <c r="AW193" s="46">
        <f>VLOOKUP($A193,environment93!$A$2:$AS$333,AW$2)</f>
        <v>0</v>
      </c>
      <c r="AX193" s="46">
        <f>VLOOKUP($A193,environment93!$A$2:$AS$333,AX$2)</f>
        <v>1150</v>
      </c>
      <c r="AY193" s="46">
        <f>VLOOKUP($A193,environment93!$A$2:$AS$333,AY$2)</f>
        <v>25</v>
      </c>
      <c r="AZ193" s="46">
        <f>VLOOKUP($A193,environment93!$A$2:$AS$333,AZ$2)</f>
        <v>0</v>
      </c>
      <c r="BA193" s="46">
        <f>VLOOKUP($A193,environment93!$A$2:$AS$333,BA$2)</f>
        <v>1175</v>
      </c>
      <c r="BB193" s="46">
        <f>VLOOKUP($A193,environment93!$A$2:$AS$333,BB$2)</f>
        <v>0</v>
      </c>
      <c r="BC193" s="46">
        <f>VLOOKUP($A193,environment93!$A$2:$AS$333,BC$2)</f>
        <v>35.72</v>
      </c>
      <c r="BD193" s="46">
        <f>VLOOKUP($A193,environment93!$A$2:$AS$333,BD$2)</f>
        <v>0.79</v>
      </c>
      <c r="BE193" s="46">
        <f>VLOOKUP($A193,environment93!$A$2:$AS$333,BE$2)</f>
        <v>0</v>
      </c>
      <c r="BF193" s="46">
        <f>VLOOKUP($A193,environment93!$A$2:$AS$333,BF$2)</f>
        <v>36.5</v>
      </c>
      <c r="BG193" s="46">
        <f>VLOOKUP($A193,environment93!$A$2:$AS$333,BG$2)</f>
        <v>5</v>
      </c>
      <c r="BH193" s="46">
        <f>VLOOKUP($A193,environment93!$A$2:$AS$333,BH$2)</f>
        <v>0</v>
      </c>
      <c r="BI193" s="46">
        <f>VLOOKUP($A193,environment93!$A$2:$AS$333,BI$2)</f>
        <v>1</v>
      </c>
    </row>
    <row r="194" spans="1:61" x14ac:dyDescent="0.2">
      <c r="A194" s="40" t="s">
        <v>870</v>
      </c>
      <c r="B194" s="40" t="s">
        <v>396</v>
      </c>
      <c r="C194" s="40">
        <v>7</v>
      </c>
      <c r="D194" s="40">
        <v>3</v>
      </c>
      <c r="E194" s="40">
        <v>2</v>
      </c>
      <c r="F194" s="40">
        <v>2</v>
      </c>
      <c r="H194" s="41">
        <f t="shared" si="2"/>
        <v>1</v>
      </c>
      <c r="I194" s="40" t="s">
        <v>870</v>
      </c>
      <c r="J194" s="46">
        <f>VLOOKUP($A194,environment05!$A$2:$M$333,J$2)</f>
        <v>5.29</v>
      </c>
      <c r="K194" s="46">
        <f>VLOOKUP($A194,environment05!$A$2:$M$333,K$2)</f>
        <v>8.2436838170314282</v>
      </c>
      <c r="L194" s="46">
        <f>VLOOKUP($A194,environment05!$A$2:$M$333,L$2)</f>
        <v>45.672031317964333</v>
      </c>
      <c r="M194" s="46">
        <f>VLOOKUP($A194,environment05!$A$2:$M$333,M$2)</f>
        <v>5.7801035671369911</v>
      </c>
      <c r="N194" s="46">
        <f>VLOOKUP($A194,environment05!$A$2:$M$333,N$2)</f>
        <v>3.4962232864029641</v>
      </c>
      <c r="O194" s="46">
        <f>VLOOKUP($A194,environment05!$A$2:$M$333,O$2)</f>
        <v>3.0476390108972558</v>
      </c>
      <c r="P194" s="46">
        <f>VLOOKUP($A194,environment05!$A$2:$M$333,P$2)</f>
        <v>0.20520297020528741</v>
      </c>
      <c r="Q194" s="46">
        <f>VLOOKUP($A194,environment05!$A$2:$M$333,Q$2)</f>
        <v>0.4872581548197476</v>
      </c>
      <c r="R194" s="46">
        <f>VLOOKUP($A194,environment05!$A$2:$M$333,R$2)</f>
        <v>46.7</v>
      </c>
      <c r="S194" s="46">
        <f>VLOOKUP($A194,environment05!$A$2:$M$333,S$2)</f>
        <v>25</v>
      </c>
      <c r="T194" s="46">
        <f>VLOOKUP($A194,environment05!$A$2:$M$333,T$2)</f>
        <v>1.5</v>
      </c>
      <c r="U194" s="46">
        <f>VLOOKUP($A194,environment93!$A$2:$AS$333,U$2)</f>
        <v>2</v>
      </c>
      <c r="V194" s="46">
        <f>VLOOKUP($A194,environment93!$A$2:$AS$333,V$2)</f>
        <v>22</v>
      </c>
      <c r="W194" s="46">
        <f>VLOOKUP($A194,environment93!$A$2:$AS$333,W$2)</f>
        <v>10</v>
      </c>
      <c r="X194" s="46">
        <f>VLOOKUP($A194,environment93!$A$2:$AS$333,X$2)</f>
        <v>5</v>
      </c>
      <c r="Y194" s="46">
        <f>VLOOKUP($A194,environment93!$A$2:$AS$333,Y$2)</f>
        <v>7</v>
      </c>
      <c r="Z194" s="46">
        <f>VLOOKUP($A194,environment93!$A$2:$AS$333,Z$2)</f>
        <v>9</v>
      </c>
      <c r="AA194" s="46">
        <f>VLOOKUP($A194,environment93!$A$2:$AS$333,AA$2)</f>
        <v>3</v>
      </c>
      <c r="AB194" s="46">
        <f>VLOOKUP($A194,environment93!$A$2:$AS$333,AB$2)</f>
        <v>1.64</v>
      </c>
      <c r="AC194" s="46">
        <f>VLOOKUP($A194,environment93!$A$2:$AS$333,AC$2)</f>
        <v>623.9</v>
      </c>
      <c r="AD194" s="46">
        <f>VLOOKUP($A194,environment93!$A$2:$AS$333,AD$2)</f>
        <v>1.4</v>
      </c>
      <c r="AE194" s="46">
        <f>VLOOKUP($A194,environment93!$A$2:$AS$333,AE$2)</f>
        <v>116</v>
      </c>
      <c r="AF194" s="46" t="str">
        <f>VLOOKUP($A194,environment93!$A$2:$AS$333,AF$2)</f>
        <v>fagu.old</v>
      </c>
      <c r="AG194" s="46">
        <f>VLOOKUP($A194,environment93!$A$2:$AS$333,AG$2)</f>
        <v>6.59</v>
      </c>
      <c r="AH194" s="46">
        <f>VLOOKUP($A194,environment93!$A$2:$AS$333,AH$2)</f>
        <v>199.95</v>
      </c>
      <c r="AI194" s="46">
        <f>VLOOKUP($A194,environment93!$A$2:$AS$333,AI$2)</f>
        <v>27.5</v>
      </c>
      <c r="AJ194" s="46" t="str">
        <f>VLOOKUP($A194,environment93!$A$2:$AS$333,AJ$2)</f>
        <v>44S</v>
      </c>
      <c r="AK194" s="46">
        <f>VLOOKUP($A194,environment93!$A$2:$AS$333,AK$2)</f>
        <v>15</v>
      </c>
      <c r="AL194" s="46" t="str">
        <f>VLOOKUP($A194,environment93!$A$2:$AS$333,AL$2)</f>
        <v>S</v>
      </c>
      <c r="AM194" s="46">
        <f>VLOOKUP($A194,environment93!$A$2:$AS$333,AM$2)</f>
        <v>2.5</v>
      </c>
      <c r="AN194" s="46">
        <f>VLOOKUP($A194,environment93!$A$2:$AS$333,AN$2)</f>
        <v>0</v>
      </c>
      <c r="AO194" s="46">
        <f>VLOOKUP($A194,environment93!$A$2:$AS$333,AO$2)</f>
        <v>0</v>
      </c>
      <c r="AP194" s="46">
        <f>VLOOKUP($A194,environment93!$A$2:$AS$333,AP$2)</f>
        <v>0</v>
      </c>
      <c r="AQ194" s="46">
        <f>VLOOKUP($A194,environment93!$A$2:$AS$333,AQ$2)</f>
        <v>0</v>
      </c>
      <c r="AR194" s="46">
        <f>VLOOKUP($A194,environment93!$A$2:$AS$333,AR$2)</f>
        <v>1.4</v>
      </c>
      <c r="AS194" s="46">
        <f>VLOOKUP($A194,environment93!$A$2:$AS$333,AS$2)</f>
        <v>0</v>
      </c>
      <c r="AT194" s="46">
        <f>VLOOKUP($A194,environment93!$A$2:$AS$333,AT$2)</f>
        <v>98.61</v>
      </c>
      <c r="AU194" s="46">
        <f>VLOOKUP($A194,environment93!$A$2:$AS$333,AU$2)</f>
        <v>0</v>
      </c>
      <c r="AV194" s="46">
        <f>VLOOKUP($A194,environment93!$A$2:$AS$333,AV$2)</f>
        <v>0</v>
      </c>
      <c r="AW194" s="46">
        <f>VLOOKUP($A194,environment93!$A$2:$AS$333,AW$2)</f>
        <v>0</v>
      </c>
      <c r="AX194" s="46">
        <f>VLOOKUP($A194,environment93!$A$2:$AS$333,AX$2)</f>
        <v>175</v>
      </c>
      <c r="AY194" s="46">
        <f>VLOOKUP($A194,environment93!$A$2:$AS$333,AY$2)</f>
        <v>0</v>
      </c>
      <c r="AZ194" s="46">
        <f>VLOOKUP($A194,environment93!$A$2:$AS$333,AZ$2)</f>
        <v>0</v>
      </c>
      <c r="BA194" s="46">
        <f>VLOOKUP($A194,environment93!$A$2:$AS$333,BA$2)</f>
        <v>175</v>
      </c>
      <c r="BB194" s="46">
        <f>VLOOKUP($A194,environment93!$A$2:$AS$333,BB$2)</f>
        <v>0</v>
      </c>
      <c r="BC194" s="46">
        <f>VLOOKUP($A194,environment93!$A$2:$AS$333,BC$2)</f>
        <v>31.41</v>
      </c>
      <c r="BD194" s="46">
        <f>VLOOKUP($A194,environment93!$A$2:$AS$333,BD$2)</f>
        <v>0</v>
      </c>
      <c r="BE194" s="46">
        <f>VLOOKUP($A194,environment93!$A$2:$AS$333,BE$2)</f>
        <v>0</v>
      </c>
      <c r="BF194" s="46">
        <f>VLOOKUP($A194,environment93!$A$2:$AS$333,BF$2)</f>
        <v>31.41</v>
      </c>
      <c r="BG194" s="46">
        <f>VLOOKUP($A194,environment93!$A$2:$AS$333,BG$2)</f>
        <v>6</v>
      </c>
      <c r="BH194" s="46">
        <f>VLOOKUP($A194,environment93!$A$2:$AS$333,BH$2)</f>
        <v>0</v>
      </c>
      <c r="BI194" s="46">
        <f>VLOOKUP($A194,environment93!$A$2:$AS$333,BI$2)</f>
        <v>1.2</v>
      </c>
    </row>
    <row r="195" spans="1:61" x14ac:dyDescent="0.2">
      <c r="A195" s="40" t="s">
        <v>871</v>
      </c>
      <c r="B195" s="40" t="s">
        <v>398</v>
      </c>
      <c r="C195" s="40">
        <v>7</v>
      </c>
      <c r="D195" s="40">
        <v>3</v>
      </c>
      <c r="E195" s="40">
        <v>2</v>
      </c>
      <c r="F195" s="40">
        <v>2</v>
      </c>
      <c r="H195" s="41">
        <f t="shared" si="2"/>
        <v>1</v>
      </c>
      <c r="I195" s="40" t="s">
        <v>871</v>
      </c>
      <c r="J195" s="46">
        <f>VLOOKUP($A195,environment05!$A$2:$M$333,J$2)</f>
        <v>3.64</v>
      </c>
      <c r="K195" s="46">
        <f>VLOOKUP($A195,environment05!$A$2:$M$333,K$2)</f>
        <v>6.8091385547152292</v>
      </c>
      <c r="L195" s="46">
        <f>VLOOKUP($A195,environment05!$A$2:$M$333,L$2)</f>
        <v>13.440626359286648</v>
      </c>
      <c r="M195" s="46">
        <f>VLOOKUP($A195,environment05!$A$2:$M$333,M$2)</f>
        <v>2.2374797176875498</v>
      </c>
      <c r="N195" s="46">
        <f>VLOOKUP($A195,environment05!$A$2:$M$333,N$2)</f>
        <v>2.6198093932781323</v>
      </c>
      <c r="O195" s="46">
        <f>VLOOKUP($A195,environment05!$A$2:$M$333,O$2)</f>
        <v>1.9796780514445333</v>
      </c>
      <c r="P195" s="46">
        <f>VLOOKUP($A195,environment05!$A$2:$M$333,P$2)</f>
        <v>0.17764792833798884</v>
      </c>
      <c r="Q195" s="46">
        <f>VLOOKUP($A195,environment05!$A$2:$M$333,Q$2)</f>
        <v>0.44017197850957707</v>
      </c>
      <c r="R195" s="46">
        <f>VLOOKUP($A195,environment05!$A$2:$M$333,R$2)</f>
        <v>29</v>
      </c>
      <c r="S195" s="46">
        <f>VLOOKUP($A195,environment05!$A$2:$M$333,S$2)</f>
        <v>6</v>
      </c>
      <c r="T195" s="46">
        <f>VLOOKUP($A195,environment05!$A$2:$M$333,T$2)</f>
        <v>1.5</v>
      </c>
      <c r="U195" s="46">
        <f>VLOOKUP($A195,environment93!$A$2:$AS$333,U$2)</f>
        <v>4</v>
      </c>
      <c r="V195" s="46">
        <f>VLOOKUP($A195,environment93!$A$2:$AS$333,V$2)</f>
        <v>14</v>
      </c>
      <c r="W195" s="46">
        <f>VLOOKUP($A195,environment93!$A$2:$AS$333,W$2)</f>
        <v>11</v>
      </c>
      <c r="X195" s="46">
        <f>VLOOKUP($A195,environment93!$A$2:$AS$333,X$2)</f>
        <v>0</v>
      </c>
      <c r="Y195" s="46">
        <f>VLOOKUP($A195,environment93!$A$2:$AS$333,Y$2)</f>
        <v>3</v>
      </c>
      <c r="Z195" s="46">
        <f>VLOOKUP($A195,environment93!$A$2:$AS$333,Z$2)</f>
        <v>9</v>
      </c>
      <c r="AA195" s="46">
        <f>VLOOKUP($A195,environment93!$A$2:$AS$333,AA$2)</f>
        <v>1</v>
      </c>
      <c r="AB195" s="46">
        <f>VLOOKUP($A195,environment93!$A$2:$AS$333,AB$2)</f>
        <v>1.2</v>
      </c>
      <c r="AC195" s="46">
        <f>VLOOKUP($A195,environment93!$A$2:$AS$333,AC$2)</f>
        <v>568.4</v>
      </c>
      <c r="AD195" s="46">
        <f>VLOOKUP($A195,environment93!$A$2:$AS$333,AD$2)</f>
        <v>1.5</v>
      </c>
      <c r="AE195" s="46">
        <f>VLOOKUP($A195,environment93!$A$2:$AS$333,AE$2)</f>
        <v>66</v>
      </c>
      <c r="AF195" s="46" t="str">
        <f>VLOOKUP($A195,environment93!$A$2:$AS$333,AF$2)</f>
        <v>quer.old</v>
      </c>
      <c r="AG195" s="46">
        <f>VLOOKUP($A195,environment93!$A$2:$AS$333,AG$2)</f>
        <v>10.61</v>
      </c>
      <c r="AH195" s="46">
        <f>VLOOKUP($A195,environment93!$A$2:$AS$333,AH$2)</f>
        <v>178.93</v>
      </c>
      <c r="AI195" s="46">
        <f>VLOOKUP($A195,environment93!$A$2:$AS$333,AI$2)</f>
        <v>32.5</v>
      </c>
      <c r="AJ195" s="46" t="str">
        <f>VLOOKUP($A195,environment93!$A$2:$AS$333,AJ$2)</f>
        <v>44</v>
      </c>
      <c r="AK195" s="46">
        <f>VLOOKUP($A195,environment93!$A$2:$AS$333,AK$2)</f>
        <v>15</v>
      </c>
      <c r="AL195" s="46">
        <f>VLOOKUP($A195,environment93!$A$2:$AS$333,AL$2)</f>
        <v>0</v>
      </c>
      <c r="AM195" s="46">
        <f>VLOOKUP($A195,environment93!$A$2:$AS$333,AM$2)</f>
        <v>9.64</v>
      </c>
      <c r="AN195" s="46">
        <f>VLOOKUP($A195,environment93!$A$2:$AS$333,AN$2)</f>
        <v>0.7</v>
      </c>
      <c r="AO195" s="46">
        <f>VLOOKUP($A195,environment93!$A$2:$AS$333,AO$2)</f>
        <v>0</v>
      </c>
      <c r="AP195" s="46">
        <f>VLOOKUP($A195,environment93!$A$2:$AS$333,AP$2)</f>
        <v>0</v>
      </c>
      <c r="AQ195" s="46">
        <f>VLOOKUP($A195,environment93!$A$2:$AS$333,AQ$2)</f>
        <v>0</v>
      </c>
      <c r="AR195" s="46">
        <f>VLOOKUP($A195,environment93!$A$2:$AS$333,AR$2)</f>
        <v>9.9700000000000006</v>
      </c>
      <c r="AS195" s="46">
        <f>VLOOKUP($A195,environment93!$A$2:$AS$333,AS$2)</f>
        <v>0</v>
      </c>
      <c r="AT195" s="46">
        <f>VLOOKUP($A195,environment93!$A$2:$AS$333,AT$2)</f>
        <v>0</v>
      </c>
      <c r="AU195" s="46">
        <f>VLOOKUP($A195,environment93!$A$2:$AS$333,AU$2)</f>
        <v>0</v>
      </c>
      <c r="AV195" s="46">
        <f>VLOOKUP($A195,environment93!$A$2:$AS$333,AV$2)</f>
        <v>89.33</v>
      </c>
      <c r="AW195" s="46">
        <f>VLOOKUP($A195,environment93!$A$2:$AS$333,AW$2)</f>
        <v>25</v>
      </c>
      <c r="AX195" s="46">
        <f>VLOOKUP($A195,environment93!$A$2:$AS$333,AX$2)</f>
        <v>50</v>
      </c>
      <c r="AY195" s="46">
        <f>VLOOKUP($A195,environment93!$A$2:$AS$333,AY$2)</f>
        <v>600</v>
      </c>
      <c r="AZ195" s="46">
        <f>VLOOKUP($A195,environment93!$A$2:$AS$333,AZ$2)</f>
        <v>0</v>
      </c>
      <c r="BA195" s="46">
        <f>VLOOKUP($A195,environment93!$A$2:$AS$333,BA$2)</f>
        <v>675</v>
      </c>
      <c r="BB195" s="46">
        <f>VLOOKUP($A195,environment93!$A$2:$AS$333,BB$2)</f>
        <v>2.69</v>
      </c>
      <c r="BC195" s="46">
        <f>VLOOKUP($A195,environment93!$A$2:$AS$333,BC$2)</f>
        <v>1.67</v>
      </c>
      <c r="BD195" s="46">
        <f>VLOOKUP($A195,environment93!$A$2:$AS$333,BD$2)</f>
        <v>28.83</v>
      </c>
      <c r="BE195" s="46">
        <f>VLOOKUP($A195,environment93!$A$2:$AS$333,BE$2)</f>
        <v>0</v>
      </c>
      <c r="BF195" s="46">
        <f>VLOOKUP($A195,environment93!$A$2:$AS$333,BF$2)</f>
        <v>33.19</v>
      </c>
      <c r="BG195" s="46">
        <f>VLOOKUP($A195,environment93!$A$2:$AS$333,BG$2)</f>
        <v>9</v>
      </c>
      <c r="BH195" s="46">
        <f>VLOOKUP($A195,environment93!$A$2:$AS$333,BH$2)</f>
        <v>1</v>
      </c>
      <c r="BI195" s="46">
        <f>VLOOKUP($A195,environment93!$A$2:$AS$333,BI$2)</f>
        <v>1.2</v>
      </c>
    </row>
    <row r="196" spans="1:61" x14ac:dyDescent="0.2">
      <c r="A196" s="40" t="s">
        <v>872</v>
      </c>
      <c r="B196" s="40" t="s">
        <v>400</v>
      </c>
      <c r="C196" s="40">
        <v>4</v>
      </c>
      <c r="D196" s="40">
        <v>2</v>
      </c>
      <c r="E196" s="40">
        <v>1</v>
      </c>
      <c r="F196" s="40">
        <v>1</v>
      </c>
      <c r="H196" s="41">
        <f t="shared" si="2"/>
        <v>0</v>
      </c>
      <c r="I196" s="40" t="s">
        <v>872</v>
      </c>
      <c r="J196" s="46">
        <f>VLOOKUP($A196,environment05!$A$2:$M$333,J$2)</f>
        <v>0</v>
      </c>
      <c r="K196" s="46">
        <f>VLOOKUP($A196,environment05!$A$2:$M$333,K$2)</f>
        <v>0</v>
      </c>
      <c r="L196" s="46">
        <f>VLOOKUP($A196,environment05!$A$2:$M$333,L$2)</f>
        <v>0</v>
      </c>
      <c r="M196" s="46">
        <f>VLOOKUP($A196,environment05!$A$2:$M$333,M$2)</f>
        <v>0</v>
      </c>
      <c r="N196" s="46">
        <f>VLOOKUP($A196,environment05!$A$2:$M$333,N$2)</f>
        <v>0</v>
      </c>
      <c r="O196" s="46">
        <f>VLOOKUP($A196,environment05!$A$2:$M$333,O$2)</f>
        <v>0</v>
      </c>
      <c r="P196" s="46">
        <f>VLOOKUP($A196,environment05!$A$2:$M$333,P$2)</f>
        <v>0</v>
      </c>
      <c r="Q196" s="46">
        <f>VLOOKUP($A196,environment05!$A$2:$M$333,Q$2)</f>
        <v>0</v>
      </c>
      <c r="R196" s="46">
        <f>VLOOKUP($A196,environment05!$A$2:$M$333,R$2)</f>
        <v>0</v>
      </c>
      <c r="S196" s="46">
        <f>VLOOKUP($A196,environment05!$A$2:$M$333,S$2)</f>
        <v>0</v>
      </c>
      <c r="T196" s="46">
        <f>VLOOKUP($A196,environment05!$A$2:$M$333,T$2)</f>
        <v>0</v>
      </c>
      <c r="U196" s="46">
        <f>VLOOKUP($A196,environment93!$A$2:$AS$333,U$2)</f>
        <v>1</v>
      </c>
      <c r="V196" s="46">
        <f>VLOOKUP($A196,environment93!$A$2:$AS$333,V$2)</f>
        <v>11</v>
      </c>
      <c r="W196" s="46">
        <f>VLOOKUP($A196,environment93!$A$2:$AS$333,W$2)</f>
        <v>3</v>
      </c>
      <c r="X196" s="46">
        <f>VLOOKUP($A196,environment93!$A$2:$AS$333,X$2)</f>
        <v>1</v>
      </c>
      <c r="Y196" s="46">
        <f>VLOOKUP($A196,environment93!$A$2:$AS$333,Y$2)</f>
        <v>7</v>
      </c>
      <c r="Z196" s="46">
        <f>VLOOKUP($A196,environment93!$A$2:$AS$333,Z$2)</f>
        <v>7</v>
      </c>
      <c r="AA196" s="46">
        <f>VLOOKUP($A196,environment93!$A$2:$AS$333,AA$2)</f>
        <v>2</v>
      </c>
      <c r="AB196" s="46">
        <f>VLOOKUP($A196,environment93!$A$2:$AS$333,AB$2)</f>
        <v>1.69</v>
      </c>
      <c r="AC196" s="46">
        <f>VLOOKUP($A196,environment93!$A$2:$AS$333,AC$2)</f>
        <v>661.1</v>
      </c>
      <c r="AD196" s="46">
        <f>VLOOKUP($A196,environment93!$A$2:$AS$333,AD$2)</f>
        <v>1.4</v>
      </c>
      <c r="AE196" s="46">
        <f>VLOOKUP($A196,environment93!$A$2:$AS$333,AE$2)</f>
        <v>2</v>
      </c>
      <c r="AF196" s="46" t="str">
        <f>VLOOKUP($A196,environment93!$A$2:$AS$333,AF$2)</f>
        <v>open</v>
      </c>
      <c r="AG196" s="46">
        <f>VLOOKUP($A196,environment93!$A$2:$AS$333,AG$2)</f>
        <v>14.84</v>
      </c>
      <c r="AH196" s="46">
        <f>VLOOKUP($A196,environment93!$A$2:$AS$333,AH$2)</f>
        <v>19.010000000000002</v>
      </c>
      <c r="AI196" s="46">
        <f>VLOOKUP($A196,environment93!$A$2:$AS$333,AI$2)</f>
        <v>10</v>
      </c>
      <c r="AJ196" s="46" t="str">
        <f>VLOOKUP($A196,environment93!$A$2:$AS$333,AJ$2)</f>
        <v>44</v>
      </c>
      <c r="AK196" s="46">
        <f>VLOOKUP($A196,environment93!$A$2:$AS$333,AK$2)</f>
        <v>15</v>
      </c>
      <c r="AL196" s="46">
        <f>VLOOKUP($A196,environment93!$A$2:$AS$333,AL$2)</f>
        <v>0</v>
      </c>
      <c r="AM196" s="46">
        <f>VLOOKUP($A196,environment93!$A$2:$AS$333,AM$2)</f>
        <v>0</v>
      </c>
      <c r="AN196" s="46">
        <f>VLOOKUP($A196,environment93!$A$2:$AS$333,AN$2)</f>
        <v>100</v>
      </c>
      <c r="AO196" s="46">
        <f>VLOOKUP($A196,environment93!$A$2:$AS$333,AO$2)</f>
        <v>0</v>
      </c>
      <c r="AP196" s="46">
        <f>VLOOKUP($A196,environment93!$A$2:$AS$333,AP$2)</f>
        <v>0</v>
      </c>
      <c r="AQ196" s="46">
        <f>VLOOKUP($A196,environment93!$A$2:$AS$333,AQ$2)</f>
        <v>0</v>
      </c>
      <c r="AR196" s="46">
        <f>VLOOKUP($A196,environment93!$A$2:$AS$333,AR$2)</f>
        <v>0</v>
      </c>
      <c r="AS196" s="46">
        <f>VLOOKUP($A196,environment93!$A$2:$AS$333,AS$2)</f>
        <v>0</v>
      </c>
      <c r="AT196" s="46">
        <f>VLOOKUP($A196,environment93!$A$2:$AS$333,AT$2)</f>
        <v>0</v>
      </c>
      <c r="AU196" s="46">
        <f>VLOOKUP($A196,environment93!$A$2:$AS$333,AU$2)</f>
        <v>0</v>
      </c>
      <c r="AV196" s="46">
        <f>VLOOKUP($A196,environment93!$A$2:$AS$333,AV$2)</f>
        <v>0</v>
      </c>
      <c r="AW196" s="46">
        <f>VLOOKUP($A196,environment93!$A$2:$AS$333,AW$2)</f>
        <v>2000</v>
      </c>
      <c r="AX196" s="46">
        <f>VLOOKUP($A196,environment93!$A$2:$AS$333,AX$2)</f>
        <v>0</v>
      </c>
      <c r="AY196" s="46">
        <f>VLOOKUP($A196,environment93!$A$2:$AS$333,AY$2)</f>
        <v>0</v>
      </c>
      <c r="AZ196" s="46">
        <f>VLOOKUP($A196,environment93!$A$2:$AS$333,AZ$2)</f>
        <v>0</v>
      </c>
      <c r="BA196" s="46">
        <f>VLOOKUP($A196,environment93!$A$2:$AS$333,BA$2)</f>
        <v>2000</v>
      </c>
      <c r="BB196" s="46">
        <f>VLOOKUP($A196,environment93!$A$2:$AS$333,BB$2)</f>
        <v>0.4</v>
      </c>
      <c r="BC196" s="46">
        <f>VLOOKUP($A196,environment93!$A$2:$AS$333,BC$2)</f>
        <v>0</v>
      </c>
      <c r="BD196" s="46">
        <f>VLOOKUP($A196,environment93!$A$2:$AS$333,BD$2)</f>
        <v>0</v>
      </c>
      <c r="BE196" s="46">
        <f>VLOOKUP($A196,environment93!$A$2:$AS$333,BE$2)</f>
        <v>0</v>
      </c>
      <c r="BF196" s="46">
        <f>VLOOKUP($A196,environment93!$A$2:$AS$333,BF$2)</f>
        <v>0.4</v>
      </c>
      <c r="BG196" s="46">
        <f>VLOOKUP($A196,environment93!$A$2:$AS$333,BG$2)</f>
        <v>0</v>
      </c>
      <c r="BH196" s="46">
        <f>VLOOKUP($A196,environment93!$A$2:$AS$333,BH$2)</f>
        <v>0</v>
      </c>
      <c r="BI196" s="46">
        <f>VLOOKUP($A196,environment93!$A$2:$AS$333,BI$2)</f>
        <v>1</v>
      </c>
    </row>
    <row r="197" spans="1:61" x14ac:dyDescent="0.2">
      <c r="A197" s="40" t="s">
        <v>873</v>
      </c>
      <c r="B197" s="40" t="s">
        <v>402</v>
      </c>
      <c r="C197" s="40">
        <v>5</v>
      </c>
      <c r="D197" s="40">
        <v>2</v>
      </c>
      <c r="E197" s="40">
        <v>1</v>
      </c>
      <c r="F197" s="40">
        <v>2</v>
      </c>
      <c r="H197" s="41">
        <f t="shared" ref="H197:H260" si="3">IF(E197=2,1,0)</f>
        <v>0</v>
      </c>
      <c r="I197" s="40" t="s">
        <v>873</v>
      </c>
      <c r="J197" s="46">
        <f>VLOOKUP($A197,environment05!$A$2:$M$333,J$2)</f>
        <v>0</v>
      </c>
      <c r="K197" s="46">
        <f>VLOOKUP($A197,environment05!$A$2:$M$333,K$2)</f>
        <v>0</v>
      </c>
      <c r="L197" s="46">
        <f>VLOOKUP($A197,environment05!$A$2:$M$333,L$2)</f>
        <v>0</v>
      </c>
      <c r="M197" s="46">
        <f>VLOOKUP($A197,environment05!$A$2:$M$333,M$2)</f>
        <v>0</v>
      </c>
      <c r="N197" s="46">
        <f>VLOOKUP($A197,environment05!$A$2:$M$333,N$2)</f>
        <v>0</v>
      </c>
      <c r="O197" s="46">
        <f>VLOOKUP($A197,environment05!$A$2:$M$333,O$2)</f>
        <v>0</v>
      </c>
      <c r="P197" s="46">
        <f>VLOOKUP($A197,environment05!$A$2:$M$333,P$2)</f>
        <v>0</v>
      </c>
      <c r="Q197" s="46">
        <f>VLOOKUP($A197,environment05!$A$2:$M$333,Q$2)</f>
        <v>0</v>
      </c>
      <c r="R197" s="46">
        <f>VLOOKUP($A197,environment05!$A$2:$M$333,R$2)</f>
        <v>0</v>
      </c>
      <c r="S197" s="46">
        <f>VLOOKUP($A197,environment05!$A$2:$M$333,S$2)</f>
        <v>0</v>
      </c>
      <c r="T197" s="46">
        <f>VLOOKUP($A197,environment05!$A$2:$M$333,T$2)</f>
        <v>0</v>
      </c>
      <c r="U197" s="46">
        <f>VLOOKUP($A197,environment93!$A$2:$AS$333,U$2)</f>
        <v>3</v>
      </c>
      <c r="V197" s="46">
        <f>VLOOKUP($A197,environment93!$A$2:$AS$333,V$2)</f>
        <v>25</v>
      </c>
      <c r="W197" s="46">
        <f>VLOOKUP($A197,environment93!$A$2:$AS$333,W$2)</f>
        <v>8</v>
      </c>
      <c r="X197" s="46">
        <f>VLOOKUP($A197,environment93!$A$2:$AS$333,X$2)</f>
        <v>8</v>
      </c>
      <c r="Y197" s="46">
        <f>VLOOKUP($A197,environment93!$A$2:$AS$333,Y$2)</f>
        <v>9</v>
      </c>
      <c r="Z197" s="46">
        <f>VLOOKUP($A197,environment93!$A$2:$AS$333,Z$2)</f>
        <v>17</v>
      </c>
      <c r="AA197" s="46">
        <f>VLOOKUP($A197,environment93!$A$2:$AS$333,AA$2)</f>
        <v>2</v>
      </c>
      <c r="AB197" s="46">
        <f>VLOOKUP($A197,environment93!$A$2:$AS$333,AB$2)</f>
        <v>0.17</v>
      </c>
      <c r="AC197" s="46">
        <f>VLOOKUP($A197,environment93!$A$2:$AS$333,AC$2)</f>
        <v>182</v>
      </c>
      <c r="AD197" s="46">
        <f>VLOOKUP($A197,environment93!$A$2:$AS$333,AD$2)</f>
        <v>1.2</v>
      </c>
      <c r="AE197" s="46">
        <f>VLOOKUP($A197,environment93!$A$2:$AS$333,AE$2)</f>
        <v>2</v>
      </c>
      <c r="AF197" s="46" t="str">
        <f>VLOOKUP($A197,environment93!$A$2:$AS$333,AF$2)</f>
        <v>open</v>
      </c>
      <c r="AG197" s="46">
        <f>VLOOKUP($A197,environment93!$A$2:$AS$333,AG$2)</f>
        <v>12.72</v>
      </c>
      <c r="AH197" s="46">
        <f>VLOOKUP($A197,environment93!$A$2:$AS$333,AH$2)</f>
        <v>257.7</v>
      </c>
      <c r="AI197" s="46">
        <f>VLOOKUP($A197,environment93!$A$2:$AS$333,AI$2)</f>
        <v>5</v>
      </c>
      <c r="AJ197" s="46" t="str">
        <f>VLOOKUP($A197,environment93!$A$2:$AS$333,AJ$2)</f>
        <v>43</v>
      </c>
      <c r="AK197" s="46">
        <f>VLOOKUP($A197,environment93!$A$2:$AS$333,AK$2)</f>
        <v>5</v>
      </c>
      <c r="AL197" s="46">
        <f>VLOOKUP($A197,environment93!$A$2:$AS$333,AL$2)</f>
        <v>0</v>
      </c>
      <c r="AM197" s="46">
        <f>VLOOKUP($A197,environment93!$A$2:$AS$333,AM$2)</f>
        <v>61.79</v>
      </c>
      <c r="AN197" s="46">
        <f>VLOOKUP($A197,environment93!$A$2:$AS$333,AN$2)</f>
        <v>39.44</v>
      </c>
      <c r="AO197" s="46">
        <f>VLOOKUP($A197,environment93!$A$2:$AS$333,AO$2)</f>
        <v>31.35</v>
      </c>
      <c r="AP197" s="46">
        <f>VLOOKUP($A197,environment93!$A$2:$AS$333,AP$2)</f>
        <v>0</v>
      </c>
      <c r="AQ197" s="46">
        <f>VLOOKUP($A197,environment93!$A$2:$AS$333,AQ$2)</f>
        <v>0</v>
      </c>
      <c r="AR197" s="46">
        <f>VLOOKUP($A197,environment93!$A$2:$AS$333,AR$2)</f>
        <v>0</v>
      </c>
      <c r="AS197" s="46">
        <f>VLOOKUP($A197,environment93!$A$2:$AS$333,AS$2)</f>
        <v>0</v>
      </c>
      <c r="AT197" s="46">
        <f>VLOOKUP($A197,environment93!$A$2:$AS$333,AT$2)</f>
        <v>28.52</v>
      </c>
      <c r="AU197" s="46">
        <f>VLOOKUP($A197,environment93!$A$2:$AS$333,AU$2)</f>
        <v>0</v>
      </c>
      <c r="AV197" s="46">
        <f>VLOOKUP($A197,environment93!$A$2:$AS$333,AV$2)</f>
        <v>0.7</v>
      </c>
      <c r="AW197" s="46">
        <f>VLOOKUP($A197,environment93!$A$2:$AS$333,AW$2)</f>
        <v>1000</v>
      </c>
      <c r="AX197" s="46">
        <f>VLOOKUP($A197,environment93!$A$2:$AS$333,AX$2)</f>
        <v>175</v>
      </c>
      <c r="AY197" s="46">
        <f>VLOOKUP($A197,environment93!$A$2:$AS$333,AY$2)</f>
        <v>0</v>
      </c>
      <c r="AZ197" s="46">
        <f>VLOOKUP($A197,environment93!$A$2:$AS$333,AZ$2)</f>
        <v>0</v>
      </c>
      <c r="BA197" s="46">
        <f>VLOOKUP($A197,environment93!$A$2:$AS$333,BA$2)</f>
        <v>1175</v>
      </c>
      <c r="BB197" s="46">
        <f>VLOOKUP($A197,environment93!$A$2:$AS$333,BB$2)</f>
        <v>0.45</v>
      </c>
      <c r="BC197" s="46">
        <f>VLOOKUP($A197,environment93!$A$2:$AS$333,BC$2)</f>
        <v>7.02</v>
      </c>
      <c r="BD197" s="46">
        <f>VLOOKUP($A197,environment93!$A$2:$AS$333,BD$2)</f>
        <v>0</v>
      </c>
      <c r="BE197" s="46">
        <f>VLOOKUP($A197,environment93!$A$2:$AS$333,BE$2)</f>
        <v>0</v>
      </c>
      <c r="BF197" s="46">
        <f>VLOOKUP($A197,environment93!$A$2:$AS$333,BF$2)</f>
        <v>7.47</v>
      </c>
      <c r="BG197" s="46">
        <f>VLOOKUP($A197,environment93!$A$2:$AS$333,BG$2)</f>
        <v>3</v>
      </c>
      <c r="BH197" s="46">
        <f>VLOOKUP($A197,environment93!$A$2:$AS$333,BH$2)</f>
        <v>0</v>
      </c>
      <c r="BI197" s="46">
        <f>VLOOKUP($A197,environment93!$A$2:$AS$333,BI$2)</f>
        <v>2.4</v>
      </c>
    </row>
    <row r="198" spans="1:61" x14ac:dyDescent="0.2">
      <c r="A198" s="40" t="s">
        <v>874</v>
      </c>
      <c r="B198" s="40" t="s">
        <v>404</v>
      </c>
      <c r="C198" s="40">
        <v>7</v>
      </c>
      <c r="D198" s="40">
        <v>3</v>
      </c>
      <c r="E198" s="40">
        <v>2</v>
      </c>
      <c r="F198" s="40">
        <v>2</v>
      </c>
      <c r="H198" s="41">
        <f t="shared" si="3"/>
        <v>1</v>
      </c>
      <c r="I198" s="40" t="s">
        <v>874</v>
      </c>
      <c r="J198" s="46">
        <f>VLOOKUP($A198,environment05!$A$2:$M$333,J$2)</f>
        <v>4.3600000000000003</v>
      </c>
      <c r="K198" s="46">
        <f>VLOOKUP($A198,environment05!$A$2:$M$333,K$2)</f>
        <v>4.487717218712568</v>
      </c>
      <c r="L198" s="46">
        <f>VLOOKUP($A198,environment05!$A$2:$M$333,L$2)</f>
        <v>11.961722488038278</v>
      </c>
      <c r="M198" s="46">
        <f>VLOOKUP($A198,environment05!$A$2:$M$333,M$2)</f>
        <v>2.202502818472333</v>
      </c>
      <c r="N198" s="46">
        <f>VLOOKUP($A198,environment05!$A$2:$M$333,N$2)</f>
        <v>2.1161359495630969</v>
      </c>
      <c r="O198" s="46">
        <f>VLOOKUP($A198,environment05!$A$2:$M$333,O$2)</f>
        <v>1.5446389684225719</v>
      </c>
      <c r="P198" s="46">
        <f>VLOOKUP($A198,environment05!$A$2:$M$333,P$2)</f>
        <v>0.13722402928244426</v>
      </c>
      <c r="Q198" s="46">
        <f>VLOOKUP($A198,environment05!$A$2:$M$333,Q$2)</f>
        <v>0.17417973276711782</v>
      </c>
      <c r="R198" s="46">
        <f>VLOOKUP($A198,environment05!$A$2:$M$333,R$2)</f>
        <v>11.55</v>
      </c>
      <c r="S198" s="46">
        <f>VLOOKUP($A198,environment05!$A$2:$M$333,S$2)</f>
        <v>2</v>
      </c>
      <c r="T198" s="46">
        <f>VLOOKUP($A198,environment05!$A$2:$M$333,T$2)</f>
        <v>2.5</v>
      </c>
      <c r="U198" s="46">
        <f>VLOOKUP($A198,environment93!$A$2:$AS$333,U$2)</f>
        <v>1</v>
      </c>
      <c r="V198" s="46">
        <f>VLOOKUP($A198,environment93!$A$2:$AS$333,V$2)</f>
        <v>28</v>
      </c>
      <c r="W198" s="46">
        <f>VLOOKUP($A198,environment93!$A$2:$AS$333,W$2)</f>
        <v>7</v>
      </c>
      <c r="X198" s="46">
        <f>VLOOKUP($A198,environment93!$A$2:$AS$333,X$2)</f>
        <v>3</v>
      </c>
      <c r="Y198" s="46">
        <f>VLOOKUP($A198,environment93!$A$2:$AS$333,Y$2)</f>
        <v>18</v>
      </c>
      <c r="Z198" s="46">
        <f>VLOOKUP($A198,environment93!$A$2:$AS$333,Z$2)</f>
        <v>14</v>
      </c>
      <c r="AA198" s="46">
        <f>VLOOKUP($A198,environment93!$A$2:$AS$333,AA$2)</f>
        <v>2</v>
      </c>
      <c r="AB198" s="46">
        <f>VLOOKUP($A198,environment93!$A$2:$AS$333,AB$2)</f>
        <v>0.87</v>
      </c>
      <c r="AC198" s="46">
        <f>VLOOKUP($A198,environment93!$A$2:$AS$333,AC$2)</f>
        <v>444.7</v>
      </c>
      <c r="AD198" s="46">
        <f>VLOOKUP($A198,environment93!$A$2:$AS$333,AD$2)</f>
        <v>1.3</v>
      </c>
      <c r="AE198" s="46">
        <f>VLOOKUP($A198,environment93!$A$2:$AS$333,AE$2)</f>
        <v>56</v>
      </c>
      <c r="AF198" s="46" t="str">
        <f>VLOOKUP($A198,environment93!$A$2:$AS$333,AF$2)</f>
        <v>fagu.old</v>
      </c>
      <c r="AG198" s="46">
        <f>VLOOKUP($A198,environment93!$A$2:$AS$333,AG$2)</f>
        <v>14.6</v>
      </c>
      <c r="AH198" s="46">
        <f>VLOOKUP($A198,environment93!$A$2:$AS$333,AH$2)</f>
        <v>221.35</v>
      </c>
      <c r="AI198" s="46">
        <f>VLOOKUP($A198,environment93!$A$2:$AS$333,AI$2)</f>
        <v>5</v>
      </c>
      <c r="AJ198" s="46" t="str">
        <f>VLOOKUP($A198,environment93!$A$2:$AS$333,AJ$2)</f>
        <v>44S</v>
      </c>
      <c r="AK198" s="46">
        <f>VLOOKUP($A198,environment93!$A$2:$AS$333,AK$2)</f>
        <v>15</v>
      </c>
      <c r="AL198" s="46" t="str">
        <f>VLOOKUP($A198,environment93!$A$2:$AS$333,AL$2)</f>
        <v>S</v>
      </c>
      <c r="AM198" s="46">
        <f>VLOOKUP($A198,environment93!$A$2:$AS$333,AM$2)</f>
        <v>38.21</v>
      </c>
      <c r="AN198" s="46">
        <f>VLOOKUP($A198,environment93!$A$2:$AS$333,AN$2)</f>
        <v>0</v>
      </c>
      <c r="AO198" s="46">
        <f>VLOOKUP($A198,environment93!$A$2:$AS$333,AO$2)</f>
        <v>16.14</v>
      </c>
      <c r="AP198" s="46">
        <f>VLOOKUP($A198,environment93!$A$2:$AS$333,AP$2)</f>
        <v>0</v>
      </c>
      <c r="AQ198" s="46">
        <f>VLOOKUP($A198,environment93!$A$2:$AS$333,AQ$2)</f>
        <v>0</v>
      </c>
      <c r="AR198" s="46">
        <f>VLOOKUP($A198,environment93!$A$2:$AS$333,AR$2)</f>
        <v>0</v>
      </c>
      <c r="AS198" s="46">
        <f>VLOOKUP($A198,environment93!$A$2:$AS$333,AS$2)</f>
        <v>0</v>
      </c>
      <c r="AT198" s="46">
        <f>VLOOKUP($A198,environment93!$A$2:$AS$333,AT$2)</f>
        <v>83.16</v>
      </c>
      <c r="AU198" s="46">
        <f>VLOOKUP($A198,environment93!$A$2:$AS$333,AU$2)</f>
        <v>0</v>
      </c>
      <c r="AV198" s="46">
        <f>VLOOKUP($A198,environment93!$A$2:$AS$333,AV$2)</f>
        <v>0.7</v>
      </c>
      <c r="AW198" s="46">
        <f>VLOOKUP($A198,environment93!$A$2:$AS$333,AW$2)</f>
        <v>0</v>
      </c>
      <c r="AX198" s="46">
        <f>VLOOKUP($A198,environment93!$A$2:$AS$333,AX$2)</f>
        <v>425</v>
      </c>
      <c r="AY198" s="46">
        <f>VLOOKUP($A198,environment93!$A$2:$AS$333,AY$2)</f>
        <v>0</v>
      </c>
      <c r="AZ198" s="46">
        <f>VLOOKUP($A198,environment93!$A$2:$AS$333,AZ$2)</f>
        <v>0</v>
      </c>
      <c r="BA198" s="46">
        <f>VLOOKUP($A198,environment93!$A$2:$AS$333,BA$2)</f>
        <v>425</v>
      </c>
      <c r="BB198" s="46">
        <f>VLOOKUP($A198,environment93!$A$2:$AS$333,BB$2)</f>
        <v>0</v>
      </c>
      <c r="BC198" s="46">
        <f>VLOOKUP($A198,environment93!$A$2:$AS$333,BC$2)</f>
        <v>15.16</v>
      </c>
      <c r="BD198" s="46">
        <f>VLOOKUP($A198,environment93!$A$2:$AS$333,BD$2)</f>
        <v>0</v>
      </c>
      <c r="BE198" s="46">
        <f>VLOOKUP($A198,environment93!$A$2:$AS$333,BE$2)</f>
        <v>0</v>
      </c>
      <c r="BF198" s="46">
        <f>VLOOKUP($A198,environment93!$A$2:$AS$333,BF$2)</f>
        <v>15.16</v>
      </c>
      <c r="BG198" s="46">
        <f>VLOOKUP($A198,environment93!$A$2:$AS$333,BG$2)</f>
        <v>7</v>
      </c>
      <c r="BH198" s="46">
        <f>VLOOKUP($A198,environment93!$A$2:$AS$333,BH$2)</f>
        <v>0</v>
      </c>
      <c r="BI198" s="46">
        <f>VLOOKUP($A198,environment93!$A$2:$AS$333,BI$2)</f>
        <v>1.2</v>
      </c>
    </row>
    <row r="199" spans="1:61" x14ac:dyDescent="0.2">
      <c r="A199" s="40" t="s">
        <v>875</v>
      </c>
      <c r="B199" s="40" t="s">
        <v>406</v>
      </c>
      <c r="C199" s="40">
        <v>7</v>
      </c>
      <c r="D199" s="40">
        <v>3</v>
      </c>
      <c r="E199" s="40">
        <v>2</v>
      </c>
      <c r="F199" s="40">
        <v>2</v>
      </c>
      <c r="H199" s="41">
        <f t="shared" si="3"/>
        <v>1</v>
      </c>
      <c r="I199" s="40" t="s">
        <v>875</v>
      </c>
      <c r="J199" s="46">
        <f>VLOOKUP($A199,environment05!$A$2:$M$333,J$2)</f>
        <v>3.71</v>
      </c>
      <c r="K199" s="46">
        <f>VLOOKUP($A199,environment05!$A$2:$M$333,K$2)</f>
        <v>11.561425763159267</v>
      </c>
      <c r="L199" s="46">
        <f>VLOOKUP($A199,environment05!$A$2:$M$333,L$2)</f>
        <v>22.22705524140931</v>
      </c>
      <c r="M199" s="46">
        <f>VLOOKUP($A199,environment05!$A$2:$M$333,M$2)</f>
        <v>2.5508043993294636</v>
      </c>
      <c r="N199" s="46">
        <f>VLOOKUP($A199,environment05!$A$2:$M$333,N$2)</f>
        <v>2.348242452586069</v>
      </c>
      <c r="O199" s="46">
        <f>VLOOKUP($A199,environment05!$A$2:$M$333,O$2)</f>
        <v>1.967603616811149</v>
      </c>
      <c r="P199" s="46">
        <f>VLOOKUP($A199,environment05!$A$2:$M$333,P$2)</f>
        <v>0.16693056016913529</v>
      </c>
      <c r="Q199" s="46">
        <f>VLOOKUP($A199,environment05!$A$2:$M$333,Q$2)</f>
        <v>0.2973742621817454</v>
      </c>
      <c r="R199" s="46">
        <f>VLOOKUP($A199,environment05!$A$2:$M$333,R$2)</f>
        <v>11.9</v>
      </c>
      <c r="S199" s="46">
        <f>VLOOKUP($A199,environment05!$A$2:$M$333,S$2)</f>
        <v>6</v>
      </c>
      <c r="T199" s="46">
        <f>VLOOKUP($A199,environment05!$A$2:$M$333,T$2)</f>
        <v>1.5</v>
      </c>
      <c r="U199" s="46">
        <f>VLOOKUP($A199,environment93!$A$2:$AS$333,U$2)</f>
        <v>1</v>
      </c>
      <c r="V199" s="46">
        <f>VLOOKUP($A199,environment93!$A$2:$AS$333,V$2)</f>
        <v>26</v>
      </c>
      <c r="W199" s="46">
        <f>VLOOKUP($A199,environment93!$A$2:$AS$333,W$2)</f>
        <v>9</v>
      </c>
      <c r="X199" s="46">
        <f>VLOOKUP($A199,environment93!$A$2:$AS$333,X$2)</f>
        <v>6</v>
      </c>
      <c r="Y199" s="46">
        <f>VLOOKUP($A199,environment93!$A$2:$AS$333,Y$2)</f>
        <v>11</v>
      </c>
      <c r="Z199" s="46">
        <f>VLOOKUP($A199,environment93!$A$2:$AS$333,Z$2)</f>
        <v>26</v>
      </c>
      <c r="AA199" s="46">
        <f>VLOOKUP($A199,environment93!$A$2:$AS$333,AA$2)</f>
        <v>2</v>
      </c>
      <c r="AB199" s="46">
        <f>VLOOKUP($A199,environment93!$A$2:$AS$333,AB$2)</f>
        <v>1.1399999999999999</v>
      </c>
      <c r="AC199" s="46">
        <f>VLOOKUP($A199,environment93!$A$2:$AS$333,AC$2)</f>
        <v>690.9</v>
      </c>
      <c r="AD199" s="46">
        <f>VLOOKUP($A199,environment93!$A$2:$AS$333,AD$2)</f>
        <v>1.8</v>
      </c>
      <c r="AE199" s="46">
        <f>VLOOKUP($A199,environment93!$A$2:$AS$333,AE$2)</f>
        <v>110</v>
      </c>
      <c r="AF199" s="46" t="str">
        <f>VLOOKUP($A199,environment93!$A$2:$AS$333,AF$2)</f>
        <v>fagu.old</v>
      </c>
      <c r="AG199" s="46">
        <f>VLOOKUP($A199,environment93!$A$2:$AS$333,AG$2)</f>
        <v>14.98</v>
      </c>
      <c r="AH199" s="46">
        <f>VLOOKUP($A199,environment93!$A$2:$AS$333,AH$2)</f>
        <v>210.68</v>
      </c>
      <c r="AI199" s="46">
        <f>VLOOKUP($A199,environment93!$A$2:$AS$333,AI$2)</f>
        <v>10</v>
      </c>
      <c r="AJ199" s="46" t="str">
        <f>VLOOKUP($A199,environment93!$A$2:$AS$333,AJ$2)</f>
        <v>43</v>
      </c>
      <c r="AK199" s="46">
        <f>VLOOKUP($A199,environment93!$A$2:$AS$333,AK$2)</f>
        <v>5</v>
      </c>
      <c r="AL199" s="46">
        <f>VLOOKUP($A199,environment93!$A$2:$AS$333,AL$2)</f>
        <v>0</v>
      </c>
      <c r="AM199" s="46">
        <f>VLOOKUP($A199,environment93!$A$2:$AS$333,AM$2)</f>
        <v>50</v>
      </c>
      <c r="AN199" s="46">
        <f>VLOOKUP($A199,environment93!$A$2:$AS$333,AN$2)</f>
        <v>31.56</v>
      </c>
      <c r="AO199" s="46">
        <f>VLOOKUP($A199,environment93!$A$2:$AS$333,AO$2)</f>
        <v>10.57</v>
      </c>
      <c r="AP199" s="46">
        <f>VLOOKUP($A199,environment93!$A$2:$AS$333,AP$2)</f>
        <v>0</v>
      </c>
      <c r="AQ199" s="46">
        <f>VLOOKUP($A199,environment93!$A$2:$AS$333,AQ$2)</f>
        <v>0</v>
      </c>
      <c r="AR199" s="46">
        <f>VLOOKUP($A199,environment93!$A$2:$AS$333,AR$2)</f>
        <v>0</v>
      </c>
      <c r="AS199" s="46">
        <f>VLOOKUP($A199,environment93!$A$2:$AS$333,AS$2)</f>
        <v>0</v>
      </c>
      <c r="AT199" s="46">
        <f>VLOOKUP($A199,environment93!$A$2:$AS$333,AT$2)</f>
        <v>57.88</v>
      </c>
      <c r="AU199" s="46">
        <f>VLOOKUP($A199,environment93!$A$2:$AS$333,AU$2)</f>
        <v>0</v>
      </c>
      <c r="AV199" s="46">
        <f>VLOOKUP($A199,environment93!$A$2:$AS$333,AV$2)</f>
        <v>0</v>
      </c>
      <c r="AW199" s="46">
        <f>VLOOKUP($A199,environment93!$A$2:$AS$333,AW$2)</f>
        <v>0</v>
      </c>
      <c r="AX199" s="46">
        <f>VLOOKUP($A199,environment93!$A$2:$AS$333,AX$2)</f>
        <v>325</v>
      </c>
      <c r="AY199" s="46">
        <f>VLOOKUP($A199,environment93!$A$2:$AS$333,AY$2)</f>
        <v>0</v>
      </c>
      <c r="AZ199" s="46">
        <f>VLOOKUP($A199,environment93!$A$2:$AS$333,AZ$2)</f>
        <v>0</v>
      </c>
      <c r="BA199" s="46">
        <f>VLOOKUP($A199,environment93!$A$2:$AS$333,BA$2)</f>
        <v>325</v>
      </c>
      <c r="BB199" s="46">
        <f>VLOOKUP($A199,environment93!$A$2:$AS$333,BB$2)</f>
        <v>0</v>
      </c>
      <c r="BC199" s="46">
        <f>VLOOKUP($A199,environment93!$A$2:$AS$333,BC$2)</f>
        <v>14.56</v>
      </c>
      <c r="BD199" s="46">
        <f>VLOOKUP($A199,environment93!$A$2:$AS$333,BD$2)</f>
        <v>0</v>
      </c>
      <c r="BE199" s="46">
        <f>VLOOKUP($A199,environment93!$A$2:$AS$333,BE$2)</f>
        <v>0</v>
      </c>
      <c r="BF199" s="46">
        <f>VLOOKUP($A199,environment93!$A$2:$AS$333,BF$2)</f>
        <v>14.56</v>
      </c>
      <c r="BG199" s="46">
        <f>VLOOKUP($A199,environment93!$A$2:$AS$333,BG$2)</f>
        <v>5</v>
      </c>
      <c r="BH199" s="46">
        <f>VLOOKUP($A199,environment93!$A$2:$AS$333,BH$2)</f>
        <v>0</v>
      </c>
      <c r="BI199" s="46">
        <f>VLOOKUP($A199,environment93!$A$2:$AS$333,BI$2)</f>
        <v>2</v>
      </c>
    </row>
    <row r="200" spans="1:61" x14ac:dyDescent="0.2">
      <c r="A200" s="40" t="s">
        <v>876</v>
      </c>
      <c r="B200" s="40" t="s">
        <v>408</v>
      </c>
      <c r="C200" s="40">
        <v>7</v>
      </c>
      <c r="D200" s="40">
        <v>3</v>
      </c>
      <c r="E200" s="40">
        <v>2</v>
      </c>
      <c r="F200" s="40">
        <v>2</v>
      </c>
      <c r="H200" s="41">
        <f t="shared" si="3"/>
        <v>1</v>
      </c>
      <c r="I200" s="40" t="s">
        <v>876</v>
      </c>
      <c r="J200" s="46">
        <f>VLOOKUP($A200,environment05!$A$2:$M$333,J$2)</f>
        <v>3.6549999999999998</v>
      </c>
      <c r="K200" s="46">
        <f>VLOOKUP($A200,environment05!$A$2:$M$333,K$2)</f>
        <v>5.9853220384246288</v>
      </c>
      <c r="L200" s="46">
        <f>VLOOKUP($A200,environment05!$A$2:$M$333,L$2)</f>
        <v>12.527185732927363</v>
      </c>
      <c r="M200" s="46">
        <f>VLOOKUP($A200,environment05!$A$2:$M$333,M$2)</f>
        <v>2.2647398123996423</v>
      </c>
      <c r="N200" s="46">
        <f>VLOOKUP($A200,environment05!$A$2:$M$333,N$2)</f>
        <v>2.5978687818213433</v>
      </c>
      <c r="O200" s="46">
        <f>VLOOKUP($A200,environment05!$A$2:$M$333,O$2)</f>
        <v>2.0440724066822336</v>
      </c>
      <c r="P200" s="46">
        <f>VLOOKUP($A200,environment05!$A$2:$M$333,P$2)</f>
        <v>0.19344353026430844</v>
      </c>
      <c r="Q200" s="46">
        <f>VLOOKUP($A200,environment05!$A$2:$M$333,Q$2)</f>
        <v>0.32805273698131954</v>
      </c>
      <c r="R200" s="46">
        <f>VLOOKUP($A200,environment05!$A$2:$M$333,R$2)</f>
        <v>7.35</v>
      </c>
      <c r="S200" s="46">
        <f>VLOOKUP($A200,environment05!$A$2:$M$333,S$2)</f>
        <v>2</v>
      </c>
      <c r="T200" s="46">
        <f>VLOOKUP($A200,environment05!$A$2:$M$333,T$2)</f>
        <v>1.5</v>
      </c>
      <c r="U200" s="46">
        <f>VLOOKUP($A200,environment93!$A$2:$AS$333,U$2)</f>
        <v>1</v>
      </c>
      <c r="V200" s="46">
        <f>VLOOKUP($A200,environment93!$A$2:$AS$333,V$2)</f>
        <v>9</v>
      </c>
      <c r="W200" s="46">
        <f>VLOOKUP($A200,environment93!$A$2:$AS$333,W$2)</f>
        <v>4</v>
      </c>
      <c r="X200" s="46">
        <f>VLOOKUP($A200,environment93!$A$2:$AS$333,X$2)</f>
        <v>0</v>
      </c>
      <c r="Y200" s="46">
        <f>VLOOKUP($A200,environment93!$A$2:$AS$333,Y$2)</f>
        <v>5</v>
      </c>
      <c r="Z200" s="46">
        <f>VLOOKUP($A200,environment93!$A$2:$AS$333,Z$2)</f>
        <v>11</v>
      </c>
      <c r="AA200" s="46">
        <f>VLOOKUP($A200,environment93!$A$2:$AS$333,AA$2)</f>
        <v>0</v>
      </c>
      <c r="AB200" s="46">
        <f>VLOOKUP($A200,environment93!$A$2:$AS$333,AB$2)</f>
        <v>0.09</v>
      </c>
      <c r="AC200" s="46">
        <f>VLOOKUP($A200,environment93!$A$2:$AS$333,AC$2)</f>
        <v>187.8</v>
      </c>
      <c r="AD200" s="46">
        <f>VLOOKUP($A200,environment93!$A$2:$AS$333,AD$2)</f>
        <v>1.8</v>
      </c>
      <c r="AE200" s="46">
        <f>VLOOKUP($A200,environment93!$A$2:$AS$333,AE$2)</f>
        <v>107</v>
      </c>
      <c r="AF200" s="46" t="str">
        <f>VLOOKUP($A200,environment93!$A$2:$AS$333,AF$2)</f>
        <v>fagu.old</v>
      </c>
      <c r="AG200" s="46">
        <f>VLOOKUP($A200,environment93!$A$2:$AS$333,AG$2)</f>
        <v>13</v>
      </c>
      <c r="AH200" s="46">
        <f>VLOOKUP($A200,environment93!$A$2:$AS$333,AH$2)</f>
        <v>157.26</v>
      </c>
      <c r="AI200" s="46">
        <f>VLOOKUP($A200,environment93!$A$2:$AS$333,AI$2)</f>
        <v>17.5</v>
      </c>
      <c r="AJ200" s="46" t="str">
        <f>VLOOKUP($A200,environment93!$A$2:$AS$333,AJ$2)</f>
        <v>42</v>
      </c>
      <c r="AK200" s="46">
        <f>VLOOKUP($A200,environment93!$A$2:$AS$333,AK$2)</f>
        <v>1</v>
      </c>
      <c r="AL200" s="46">
        <f>VLOOKUP($A200,environment93!$A$2:$AS$333,AL$2)</f>
        <v>0</v>
      </c>
      <c r="AM200" s="46">
        <f>VLOOKUP($A200,environment93!$A$2:$AS$333,AM$2)</f>
        <v>47.5</v>
      </c>
      <c r="AN200" s="46">
        <f>VLOOKUP($A200,environment93!$A$2:$AS$333,AN$2)</f>
        <v>0</v>
      </c>
      <c r="AO200" s="46">
        <f>VLOOKUP($A200,environment93!$A$2:$AS$333,AO$2)</f>
        <v>25.66</v>
      </c>
      <c r="AP200" s="46">
        <f>VLOOKUP($A200,environment93!$A$2:$AS$333,AP$2)</f>
        <v>0</v>
      </c>
      <c r="AQ200" s="46">
        <f>VLOOKUP($A200,environment93!$A$2:$AS$333,AQ$2)</f>
        <v>0</v>
      </c>
      <c r="AR200" s="46">
        <f>VLOOKUP($A200,environment93!$A$2:$AS$333,AR$2)</f>
        <v>0</v>
      </c>
      <c r="AS200" s="46">
        <f>VLOOKUP($A200,environment93!$A$2:$AS$333,AS$2)</f>
        <v>33.65</v>
      </c>
      <c r="AT200" s="46">
        <f>VLOOKUP($A200,environment93!$A$2:$AS$333,AT$2)</f>
        <v>40.69</v>
      </c>
      <c r="AU200" s="46">
        <f>VLOOKUP($A200,environment93!$A$2:$AS$333,AU$2)</f>
        <v>0</v>
      </c>
      <c r="AV200" s="46">
        <f>VLOOKUP($A200,environment93!$A$2:$AS$333,AV$2)</f>
        <v>0</v>
      </c>
      <c r="AW200" s="46">
        <f>VLOOKUP($A200,environment93!$A$2:$AS$333,AW$2)</f>
        <v>0</v>
      </c>
      <c r="AX200" s="46">
        <f>VLOOKUP($A200,environment93!$A$2:$AS$333,AX$2)</f>
        <v>200</v>
      </c>
      <c r="AY200" s="46">
        <f>VLOOKUP($A200,environment93!$A$2:$AS$333,AY$2)</f>
        <v>0</v>
      </c>
      <c r="AZ200" s="46">
        <f>VLOOKUP($A200,environment93!$A$2:$AS$333,AZ$2)</f>
        <v>0</v>
      </c>
      <c r="BA200" s="46">
        <f>VLOOKUP($A200,environment93!$A$2:$AS$333,BA$2)</f>
        <v>200</v>
      </c>
      <c r="BB200" s="46">
        <f>VLOOKUP($A200,environment93!$A$2:$AS$333,BB$2)</f>
        <v>0</v>
      </c>
      <c r="BC200" s="46">
        <f>VLOOKUP($A200,environment93!$A$2:$AS$333,BC$2)</f>
        <v>27.36</v>
      </c>
      <c r="BD200" s="46">
        <f>VLOOKUP($A200,environment93!$A$2:$AS$333,BD$2)</f>
        <v>0</v>
      </c>
      <c r="BE200" s="46">
        <f>VLOOKUP($A200,environment93!$A$2:$AS$333,BE$2)</f>
        <v>0</v>
      </c>
      <c r="BF200" s="46">
        <f>VLOOKUP($A200,environment93!$A$2:$AS$333,BF$2)</f>
        <v>27.36</v>
      </c>
      <c r="BG200" s="46">
        <f>VLOOKUP($A200,environment93!$A$2:$AS$333,BG$2)</f>
        <v>4</v>
      </c>
      <c r="BH200" s="46">
        <f>VLOOKUP($A200,environment93!$A$2:$AS$333,BH$2)</f>
        <v>0</v>
      </c>
      <c r="BI200" s="46">
        <f>VLOOKUP($A200,environment93!$A$2:$AS$333,BI$2)</f>
        <v>2</v>
      </c>
    </row>
    <row r="201" spans="1:61" x14ac:dyDescent="0.2">
      <c r="A201" s="40" t="s">
        <v>877</v>
      </c>
      <c r="B201" s="40" t="s">
        <v>410</v>
      </c>
      <c r="C201" s="40">
        <v>7</v>
      </c>
      <c r="D201" s="40">
        <v>3</v>
      </c>
      <c r="E201" s="40">
        <v>2</v>
      </c>
      <c r="F201" s="40">
        <v>2</v>
      </c>
      <c r="H201" s="41">
        <f t="shared" si="3"/>
        <v>1</v>
      </c>
      <c r="I201" s="40" t="s">
        <v>877</v>
      </c>
      <c r="J201" s="46">
        <f>VLOOKUP($A201,environment05!$A$2:$M$333,J$2)</f>
        <v>3.335</v>
      </c>
      <c r="K201" s="46">
        <f>VLOOKUP($A201,environment05!$A$2:$M$333,K$2)</f>
        <v>8.9109715392305304</v>
      </c>
      <c r="L201" s="46">
        <f>VLOOKUP($A201,environment05!$A$2:$M$333,L$2)</f>
        <v>16.441931274467159</v>
      </c>
      <c r="M201" s="46">
        <f>VLOOKUP($A201,environment05!$A$2:$M$333,M$2)</f>
        <v>1.794449823383707</v>
      </c>
      <c r="N201" s="46">
        <f>VLOOKUP($A201,environment05!$A$2:$M$333,N$2)</f>
        <v>1.6636703366970975</v>
      </c>
      <c r="O201" s="46">
        <f>VLOOKUP($A201,environment05!$A$2:$M$333,O$2)</f>
        <v>1.0403434131645317</v>
      </c>
      <c r="P201" s="46">
        <f>VLOOKUP($A201,environment05!$A$2:$M$333,P$2)</f>
        <v>9.447263315452363E-2</v>
      </c>
      <c r="Q201" s="46">
        <f>VLOOKUP($A201,environment05!$A$2:$M$333,Q$2)</f>
        <v>0.47876113965772621</v>
      </c>
      <c r="R201" s="46">
        <f>VLOOKUP($A201,environment05!$A$2:$M$333,R$2)</f>
        <v>18.25</v>
      </c>
      <c r="S201" s="46">
        <f>VLOOKUP($A201,environment05!$A$2:$M$333,S$2)</f>
        <v>5</v>
      </c>
      <c r="T201" s="46">
        <f>VLOOKUP($A201,environment05!$A$2:$M$333,T$2)</f>
        <v>2</v>
      </c>
      <c r="U201" s="46">
        <f>VLOOKUP($A201,environment93!$A$2:$AS$333,U$2)</f>
        <v>4</v>
      </c>
      <c r="V201" s="46">
        <f>VLOOKUP($A201,environment93!$A$2:$AS$333,V$2)</f>
        <v>13</v>
      </c>
      <c r="W201" s="46">
        <f>VLOOKUP($A201,environment93!$A$2:$AS$333,W$2)</f>
        <v>5</v>
      </c>
      <c r="X201" s="46">
        <f>VLOOKUP($A201,environment93!$A$2:$AS$333,X$2)</f>
        <v>4</v>
      </c>
      <c r="Y201" s="46">
        <f>VLOOKUP($A201,environment93!$A$2:$AS$333,Y$2)</f>
        <v>4</v>
      </c>
      <c r="Z201" s="46">
        <f>VLOOKUP($A201,environment93!$A$2:$AS$333,Z$2)</f>
        <v>10</v>
      </c>
      <c r="AA201" s="46">
        <f>VLOOKUP($A201,environment93!$A$2:$AS$333,AA$2)</f>
        <v>2</v>
      </c>
      <c r="AB201" s="46">
        <f>VLOOKUP($A201,environment93!$A$2:$AS$333,AB$2)</f>
        <v>0.45</v>
      </c>
      <c r="AC201" s="46">
        <f>VLOOKUP($A201,environment93!$A$2:$AS$333,AC$2)</f>
        <v>267.2</v>
      </c>
      <c r="AD201" s="46">
        <f>VLOOKUP($A201,environment93!$A$2:$AS$333,AD$2)</f>
        <v>1.1000000000000001</v>
      </c>
      <c r="AE201" s="46">
        <f>VLOOKUP($A201,environment93!$A$2:$AS$333,AE$2)</f>
        <v>34</v>
      </c>
      <c r="AF201" s="46" t="str">
        <f>VLOOKUP($A201,environment93!$A$2:$AS$333,AF$2)</f>
        <v>fagu.med</v>
      </c>
      <c r="AG201" s="46">
        <f>VLOOKUP($A201,environment93!$A$2:$AS$333,AG$2)</f>
        <v>0</v>
      </c>
      <c r="AH201" s="46">
        <f>VLOOKUP($A201,environment93!$A$2:$AS$333,AH$2)</f>
        <v>-1</v>
      </c>
      <c r="AI201" s="46">
        <f>VLOOKUP($A201,environment93!$A$2:$AS$333,AI$2)</f>
        <v>22.5</v>
      </c>
      <c r="AJ201" s="46" t="str">
        <f>VLOOKUP($A201,environment93!$A$2:$AS$333,AJ$2)</f>
        <v>42</v>
      </c>
      <c r="AK201" s="46">
        <f>VLOOKUP($A201,environment93!$A$2:$AS$333,AK$2)</f>
        <v>1</v>
      </c>
      <c r="AL201" s="46">
        <f>VLOOKUP($A201,environment93!$A$2:$AS$333,AL$2)</f>
        <v>0</v>
      </c>
      <c r="AM201" s="46">
        <f>VLOOKUP($A201,environment93!$A$2:$AS$333,AM$2)</f>
        <v>40.36</v>
      </c>
      <c r="AN201" s="46">
        <f>VLOOKUP($A201,environment93!$A$2:$AS$333,AN$2)</f>
        <v>0</v>
      </c>
      <c r="AO201" s="46">
        <f>VLOOKUP($A201,environment93!$A$2:$AS$333,AO$2)</f>
        <v>19.77</v>
      </c>
      <c r="AP201" s="46">
        <f>VLOOKUP($A201,environment93!$A$2:$AS$333,AP$2)</f>
        <v>0</v>
      </c>
      <c r="AQ201" s="46">
        <f>VLOOKUP($A201,environment93!$A$2:$AS$333,AQ$2)</f>
        <v>1.46</v>
      </c>
      <c r="AR201" s="46">
        <f>VLOOKUP($A201,environment93!$A$2:$AS$333,AR$2)</f>
        <v>0</v>
      </c>
      <c r="AS201" s="46">
        <f>VLOOKUP($A201,environment93!$A$2:$AS$333,AS$2)</f>
        <v>76.599999999999994</v>
      </c>
      <c r="AT201" s="46">
        <f>VLOOKUP($A201,environment93!$A$2:$AS$333,AT$2)</f>
        <v>0</v>
      </c>
      <c r="AU201" s="46">
        <f>VLOOKUP($A201,environment93!$A$2:$AS$333,AU$2)</f>
        <v>0</v>
      </c>
      <c r="AV201" s="46">
        <f>VLOOKUP($A201,environment93!$A$2:$AS$333,AV$2)</f>
        <v>2.16</v>
      </c>
      <c r="AW201" s="46">
        <f>VLOOKUP($A201,environment93!$A$2:$AS$333,AW$2)</f>
        <v>100</v>
      </c>
      <c r="AX201" s="46">
        <f>VLOOKUP($A201,environment93!$A$2:$AS$333,AX$2)</f>
        <v>650</v>
      </c>
      <c r="AY201" s="46">
        <f>VLOOKUP($A201,environment93!$A$2:$AS$333,AY$2)</f>
        <v>25</v>
      </c>
      <c r="AZ201" s="46">
        <f>VLOOKUP($A201,environment93!$A$2:$AS$333,AZ$2)</f>
        <v>0</v>
      </c>
      <c r="BA201" s="46">
        <f>VLOOKUP($A201,environment93!$A$2:$AS$333,BA$2)</f>
        <v>775</v>
      </c>
      <c r="BB201" s="46">
        <f>VLOOKUP($A201,environment93!$A$2:$AS$333,BB$2)</f>
        <v>0.26</v>
      </c>
      <c r="BC201" s="46">
        <f>VLOOKUP($A201,environment93!$A$2:$AS$333,BC$2)</f>
        <v>15.99</v>
      </c>
      <c r="BD201" s="46">
        <f>VLOOKUP($A201,environment93!$A$2:$AS$333,BD$2)</f>
        <v>0.24</v>
      </c>
      <c r="BE201" s="46">
        <f>VLOOKUP($A201,environment93!$A$2:$AS$333,BE$2)</f>
        <v>0</v>
      </c>
      <c r="BF201" s="46">
        <f>VLOOKUP($A201,environment93!$A$2:$AS$333,BF$2)</f>
        <v>16.48</v>
      </c>
      <c r="BG201" s="46">
        <f>VLOOKUP($A201,environment93!$A$2:$AS$333,BG$2)</f>
        <v>12</v>
      </c>
      <c r="BH201" s="46">
        <f>VLOOKUP($A201,environment93!$A$2:$AS$333,BH$2)</f>
        <v>0</v>
      </c>
      <c r="BI201" s="46">
        <f>VLOOKUP($A201,environment93!$A$2:$AS$333,BI$2)</f>
        <v>1.5</v>
      </c>
    </row>
    <row r="202" spans="1:61" x14ac:dyDescent="0.2">
      <c r="A202" s="40" t="s">
        <v>878</v>
      </c>
      <c r="B202" s="40" t="s">
        <v>412</v>
      </c>
      <c r="C202" s="40">
        <v>7</v>
      </c>
      <c r="D202" s="40">
        <v>3</v>
      </c>
      <c r="E202" s="40">
        <v>2</v>
      </c>
      <c r="F202" s="40">
        <v>2</v>
      </c>
      <c r="H202" s="41">
        <f t="shared" si="3"/>
        <v>1</v>
      </c>
      <c r="I202" s="40" t="s">
        <v>878</v>
      </c>
      <c r="J202" s="46">
        <f>VLOOKUP($A202,environment05!$A$2:$M$333,J$2)</f>
        <v>3.0449999999999999</v>
      </c>
      <c r="K202" s="46">
        <f>VLOOKUP($A202,environment05!$A$2:$M$333,K$2)</f>
        <v>7.2225533034710692</v>
      </c>
      <c r="L202" s="46">
        <f>VLOOKUP($A202,environment05!$A$2:$M$333,L$2)</f>
        <v>13.005654632448893</v>
      </c>
      <c r="M202" s="46">
        <f>VLOOKUP($A202,environment05!$A$2:$M$333,M$2)</f>
        <v>1.3846143849689379</v>
      </c>
      <c r="N202" s="46">
        <f>VLOOKUP($A202,environment05!$A$2:$M$333,N$2)</f>
        <v>1.9578450040330662</v>
      </c>
      <c r="O202" s="46">
        <f>VLOOKUP($A202,environment05!$A$2:$M$333,O$2)</f>
        <v>1.0636208046943887</v>
      </c>
      <c r="P202" s="46">
        <f>VLOOKUP($A202,environment05!$A$2:$M$333,P$2)</f>
        <v>0.13264269955711422</v>
      </c>
      <c r="Q202" s="46">
        <f>VLOOKUP($A202,environment05!$A$2:$M$333,Q$2)</f>
        <v>0.2609136028036072</v>
      </c>
      <c r="R202" s="46">
        <f>VLOOKUP($A202,environment05!$A$2:$M$333,R$2)</f>
        <v>27</v>
      </c>
      <c r="S202" s="46">
        <f>VLOOKUP($A202,environment05!$A$2:$M$333,S$2)</f>
        <v>3</v>
      </c>
      <c r="T202" s="46">
        <f>VLOOKUP($A202,environment05!$A$2:$M$333,T$2)</f>
        <v>0.5</v>
      </c>
      <c r="U202" s="46">
        <f>VLOOKUP($A202,environment93!$A$2:$AS$333,U$2)</f>
        <v>1</v>
      </c>
      <c r="V202" s="46">
        <f>VLOOKUP($A202,environment93!$A$2:$AS$333,V$2)</f>
        <v>33</v>
      </c>
      <c r="W202" s="46">
        <f>VLOOKUP($A202,environment93!$A$2:$AS$333,W$2)</f>
        <v>13</v>
      </c>
      <c r="X202" s="46">
        <f>VLOOKUP($A202,environment93!$A$2:$AS$333,X$2)</f>
        <v>9</v>
      </c>
      <c r="Y202" s="46">
        <f>VLOOKUP($A202,environment93!$A$2:$AS$333,Y$2)</f>
        <v>11</v>
      </c>
      <c r="Z202" s="46">
        <f>VLOOKUP($A202,environment93!$A$2:$AS$333,Z$2)</f>
        <v>5</v>
      </c>
      <c r="AA202" s="46">
        <f>VLOOKUP($A202,environment93!$A$2:$AS$333,AA$2)</f>
        <v>2</v>
      </c>
      <c r="AB202" s="46">
        <f>VLOOKUP($A202,environment93!$A$2:$AS$333,AB$2)</f>
        <v>0.48</v>
      </c>
      <c r="AC202" s="46">
        <f>VLOOKUP($A202,environment93!$A$2:$AS$333,AC$2)</f>
        <v>303</v>
      </c>
      <c r="AD202" s="46">
        <f>VLOOKUP($A202,environment93!$A$2:$AS$333,AD$2)</f>
        <v>1.2</v>
      </c>
      <c r="AE202" s="46">
        <f>VLOOKUP($A202,environment93!$A$2:$AS$333,AE$2)</f>
        <v>26</v>
      </c>
      <c r="AF202" s="46" t="str">
        <f>VLOOKUP($A202,environment93!$A$2:$AS$333,AF$2)</f>
        <v>fagu.med</v>
      </c>
      <c r="AG202" s="46">
        <f>VLOOKUP($A202,environment93!$A$2:$AS$333,AG$2)</f>
        <v>24.98</v>
      </c>
      <c r="AH202" s="46">
        <f>VLOOKUP($A202,environment93!$A$2:$AS$333,AH$2)</f>
        <v>84.12</v>
      </c>
      <c r="AI202" s="46">
        <f>VLOOKUP($A202,environment93!$A$2:$AS$333,AI$2)</f>
        <v>27.5</v>
      </c>
      <c r="AJ202" s="46" t="str">
        <f>VLOOKUP($A202,environment93!$A$2:$AS$333,AJ$2)</f>
        <v>42</v>
      </c>
      <c r="AK202" s="46">
        <f>VLOOKUP($A202,environment93!$A$2:$AS$333,AK$2)</f>
        <v>1</v>
      </c>
      <c r="AL202" s="46">
        <f>VLOOKUP($A202,environment93!$A$2:$AS$333,AL$2)</f>
        <v>0</v>
      </c>
      <c r="AM202" s="46">
        <f>VLOOKUP($A202,environment93!$A$2:$AS$333,AM$2)</f>
        <v>4.6399999999999997</v>
      </c>
      <c r="AN202" s="46">
        <f>VLOOKUP($A202,environment93!$A$2:$AS$333,AN$2)</f>
        <v>0</v>
      </c>
      <c r="AO202" s="46">
        <f>VLOOKUP($A202,environment93!$A$2:$AS$333,AO$2)</f>
        <v>4.5</v>
      </c>
      <c r="AP202" s="46">
        <f>VLOOKUP($A202,environment93!$A$2:$AS$333,AP$2)</f>
        <v>0</v>
      </c>
      <c r="AQ202" s="46">
        <f>VLOOKUP($A202,environment93!$A$2:$AS$333,AQ$2)</f>
        <v>0</v>
      </c>
      <c r="AR202" s="46">
        <f>VLOOKUP($A202,environment93!$A$2:$AS$333,AR$2)</f>
        <v>0</v>
      </c>
      <c r="AS202" s="46">
        <f>VLOOKUP($A202,environment93!$A$2:$AS$333,AS$2)</f>
        <v>94.11</v>
      </c>
      <c r="AT202" s="46">
        <f>VLOOKUP($A202,environment93!$A$2:$AS$333,AT$2)</f>
        <v>0</v>
      </c>
      <c r="AU202" s="46">
        <f>VLOOKUP($A202,environment93!$A$2:$AS$333,AU$2)</f>
        <v>0</v>
      </c>
      <c r="AV202" s="46">
        <f>VLOOKUP($A202,environment93!$A$2:$AS$333,AV$2)</f>
        <v>1.4</v>
      </c>
      <c r="AW202" s="46">
        <f>VLOOKUP($A202,environment93!$A$2:$AS$333,AW$2)</f>
        <v>0</v>
      </c>
      <c r="AX202" s="46">
        <f>VLOOKUP($A202,environment93!$A$2:$AS$333,AX$2)</f>
        <v>875</v>
      </c>
      <c r="AY202" s="46">
        <f>VLOOKUP($A202,environment93!$A$2:$AS$333,AY$2)</f>
        <v>0</v>
      </c>
      <c r="AZ202" s="46">
        <f>VLOOKUP($A202,environment93!$A$2:$AS$333,AZ$2)</f>
        <v>0</v>
      </c>
      <c r="BA202" s="46">
        <f>VLOOKUP($A202,environment93!$A$2:$AS$333,BA$2)</f>
        <v>875</v>
      </c>
      <c r="BB202" s="46">
        <f>VLOOKUP($A202,environment93!$A$2:$AS$333,BB$2)</f>
        <v>0</v>
      </c>
      <c r="BC202" s="46">
        <f>VLOOKUP($A202,environment93!$A$2:$AS$333,BC$2)</f>
        <v>23.36</v>
      </c>
      <c r="BD202" s="46">
        <f>VLOOKUP($A202,environment93!$A$2:$AS$333,BD$2)</f>
        <v>0</v>
      </c>
      <c r="BE202" s="46">
        <f>VLOOKUP($A202,environment93!$A$2:$AS$333,BE$2)</f>
        <v>0</v>
      </c>
      <c r="BF202" s="46">
        <f>VLOOKUP($A202,environment93!$A$2:$AS$333,BF$2)</f>
        <v>23.36</v>
      </c>
      <c r="BG202" s="46">
        <f>VLOOKUP($A202,environment93!$A$2:$AS$333,BG$2)</f>
        <v>20</v>
      </c>
      <c r="BH202" s="46">
        <f>VLOOKUP($A202,environment93!$A$2:$AS$333,BH$2)</f>
        <v>0</v>
      </c>
      <c r="BI202" s="46">
        <f>VLOOKUP($A202,environment93!$A$2:$AS$333,BI$2)</f>
        <v>1</v>
      </c>
    </row>
    <row r="203" spans="1:61" x14ac:dyDescent="0.2">
      <c r="A203" s="40" t="s">
        <v>879</v>
      </c>
      <c r="B203" s="40" t="s">
        <v>414</v>
      </c>
      <c r="C203" s="40">
        <v>7</v>
      </c>
      <c r="D203" s="40">
        <v>3</v>
      </c>
      <c r="E203" s="40">
        <v>2</v>
      </c>
      <c r="F203" s="40">
        <v>2</v>
      </c>
      <c r="H203" s="41">
        <f t="shared" si="3"/>
        <v>1</v>
      </c>
      <c r="I203" s="40" t="s">
        <v>879</v>
      </c>
      <c r="J203" s="46">
        <f>VLOOKUP($A203,environment05!$A$2:$M$333,J$2)</f>
        <v>3.56</v>
      </c>
      <c r="K203" s="46">
        <f>VLOOKUP($A203,environment05!$A$2:$M$333,K$2)</f>
        <v>6.4726986428655655</v>
      </c>
      <c r="L203" s="46">
        <f>VLOOKUP($A203,environment05!$A$2:$M$333,L$2)</f>
        <v>13.745106568073076</v>
      </c>
      <c r="M203" s="46">
        <f>VLOOKUP($A203,environment05!$A$2:$M$333,M$2)</f>
        <v>2.1922660312387796</v>
      </c>
      <c r="N203" s="46">
        <f>VLOOKUP($A203,environment05!$A$2:$M$333,N$2)</f>
        <v>2.0323851973818079</v>
      </c>
      <c r="O203" s="46">
        <f>VLOOKUP($A203,environment05!$A$2:$M$333,O$2)</f>
        <v>1.7837435270686215</v>
      </c>
      <c r="P203" s="46">
        <f>VLOOKUP($A203,environment05!$A$2:$M$333,P$2)</f>
        <v>0.17213312750149609</v>
      </c>
      <c r="Q203" s="46">
        <f>VLOOKUP($A203,environment05!$A$2:$M$333,Q$2)</f>
        <v>0.23582868942200283</v>
      </c>
      <c r="R203" s="46">
        <f>VLOOKUP($A203,environment05!$A$2:$M$333,R$2)</f>
        <v>6.35</v>
      </c>
      <c r="S203" s="46">
        <f>VLOOKUP($A203,environment05!$A$2:$M$333,S$2)</f>
        <v>8</v>
      </c>
      <c r="T203" s="46">
        <f>VLOOKUP($A203,environment05!$A$2:$M$333,T$2)</f>
        <v>1.5</v>
      </c>
      <c r="U203" s="46">
        <f>VLOOKUP($A203,environment93!$A$2:$AS$333,U$2)</f>
        <v>1</v>
      </c>
      <c r="V203" s="46">
        <f>VLOOKUP($A203,environment93!$A$2:$AS$333,V$2)</f>
        <v>16</v>
      </c>
      <c r="W203" s="46">
        <f>VLOOKUP($A203,environment93!$A$2:$AS$333,W$2)</f>
        <v>13</v>
      </c>
      <c r="X203" s="46">
        <f>VLOOKUP($A203,environment93!$A$2:$AS$333,X$2)</f>
        <v>0</v>
      </c>
      <c r="Y203" s="46">
        <f>VLOOKUP($A203,environment93!$A$2:$AS$333,Y$2)</f>
        <v>3</v>
      </c>
      <c r="Z203" s="46">
        <f>VLOOKUP($A203,environment93!$A$2:$AS$333,Z$2)</f>
        <v>10</v>
      </c>
      <c r="AA203" s="46">
        <f>VLOOKUP($A203,environment93!$A$2:$AS$333,AA$2)</f>
        <v>1</v>
      </c>
      <c r="AB203" s="46">
        <f>VLOOKUP($A203,environment93!$A$2:$AS$333,AB$2)</f>
        <v>3.13</v>
      </c>
      <c r="AC203" s="46">
        <f>VLOOKUP($A203,environment93!$A$2:$AS$333,AC$2)</f>
        <v>793.9</v>
      </c>
      <c r="AD203" s="46">
        <f>VLOOKUP($A203,environment93!$A$2:$AS$333,AD$2)</f>
        <v>1.3</v>
      </c>
      <c r="AE203" s="46">
        <f>VLOOKUP($A203,environment93!$A$2:$AS$333,AE$2)</f>
        <v>118</v>
      </c>
      <c r="AF203" s="46" t="str">
        <f>VLOOKUP($A203,environment93!$A$2:$AS$333,AF$2)</f>
        <v>fagu.old</v>
      </c>
      <c r="AG203" s="46">
        <f>VLOOKUP($A203,environment93!$A$2:$AS$333,AG$2)</f>
        <v>19.28</v>
      </c>
      <c r="AH203" s="46">
        <f>VLOOKUP($A203,environment93!$A$2:$AS$333,AH$2)</f>
        <v>300.31</v>
      </c>
      <c r="AI203" s="46">
        <f>VLOOKUP($A203,environment93!$A$2:$AS$333,AI$2)</f>
        <v>17.5</v>
      </c>
      <c r="AJ203" s="46" t="str">
        <f>VLOOKUP($A203,environment93!$A$2:$AS$333,AJ$2)</f>
        <v>44SI</v>
      </c>
      <c r="AK203" s="46">
        <f>VLOOKUP($A203,environment93!$A$2:$AS$333,AK$2)</f>
        <v>30</v>
      </c>
      <c r="AL203" s="46" t="str">
        <f>VLOOKUP($A203,environment93!$A$2:$AS$333,AL$2)</f>
        <v>SI</v>
      </c>
      <c r="AM203" s="46">
        <f>VLOOKUP($A203,environment93!$A$2:$AS$333,AM$2)</f>
        <v>0</v>
      </c>
      <c r="AN203" s="46">
        <f>VLOOKUP($A203,environment93!$A$2:$AS$333,AN$2)</f>
        <v>0</v>
      </c>
      <c r="AO203" s="46">
        <f>VLOOKUP($A203,environment93!$A$2:$AS$333,AO$2)</f>
        <v>0</v>
      </c>
      <c r="AP203" s="46">
        <f>VLOOKUP($A203,environment93!$A$2:$AS$333,AP$2)</f>
        <v>0</v>
      </c>
      <c r="AQ203" s="46">
        <f>VLOOKUP($A203,environment93!$A$2:$AS$333,AQ$2)</f>
        <v>0</v>
      </c>
      <c r="AR203" s="46">
        <f>VLOOKUP($A203,environment93!$A$2:$AS$333,AR$2)</f>
        <v>0</v>
      </c>
      <c r="AS203" s="46">
        <f>VLOOKUP($A203,environment93!$A$2:$AS$333,AS$2)</f>
        <v>0</v>
      </c>
      <c r="AT203" s="46">
        <f>VLOOKUP($A203,environment93!$A$2:$AS$333,AT$2)</f>
        <v>100</v>
      </c>
      <c r="AU203" s="46">
        <f>VLOOKUP($A203,environment93!$A$2:$AS$333,AU$2)</f>
        <v>0</v>
      </c>
      <c r="AV203" s="46">
        <f>VLOOKUP($A203,environment93!$A$2:$AS$333,AV$2)</f>
        <v>0</v>
      </c>
      <c r="AW203" s="46">
        <f>VLOOKUP($A203,environment93!$A$2:$AS$333,AW$2)</f>
        <v>0</v>
      </c>
      <c r="AX203" s="46">
        <f>VLOOKUP($A203,environment93!$A$2:$AS$333,AX$2)</f>
        <v>200</v>
      </c>
      <c r="AY203" s="46">
        <f>VLOOKUP($A203,environment93!$A$2:$AS$333,AY$2)</f>
        <v>0</v>
      </c>
      <c r="AZ203" s="46">
        <f>VLOOKUP($A203,environment93!$A$2:$AS$333,AZ$2)</f>
        <v>0</v>
      </c>
      <c r="BA203" s="46">
        <f>VLOOKUP($A203,environment93!$A$2:$AS$333,BA$2)</f>
        <v>200</v>
      </c>
      <c r="BB203" s="46">
        <f>VLOOKUP($A203,environment93!$A$2:$AS$333,BB$2)</f>
        <v>0</v>
      </c>
      <c r="BC203" s="46">
        <f>VLOOKUP($A203,environment93!$A$2:$AS$333,BC$2)</f>
        <v>37.54</v>
      </c>
      <c r="BD203" s="46">
        <f>VLOOKUP($A203,environment93!$A$2:$AS$333,BD$2)</f>
        <v>0</v>
      </c>
      <c r="BE203" s="46">
        <f>VLOOKUP($A203,environment93!$A$2:$AS$333,BE$2)</f>
        <v>0</v>
      </c>
      <c r="BF203" s="46">
        <f>VLOOKUP($A203,environment93!$A$2:$AS$333,BF$2)</f>
        <v>37.54</v>
      </c>
      <c r="BG203" s="46">
        <f>VLOOKUP($A203,environment93!$A$2:$AS$333,BG$2)</f>
        <v>7</v>
      </c>
      <c r="BH203" s="46">
        <f>VLOOKUP($A203,environment93!$A$2:$AS$333,BH$2)</f>
        <v>0</v>
      </c>
      <c r="BI203" s="46">
        <f>VLOOKUP($A203,environment93!$A$2:$AS$333,BI$2)</f>
        <v>1</v>
      </c>
    </row>
    <row r="204" spans="1:61" x14ac:dyDescent="0.2">
      <c r="A204" s="40" t="s">
        <v>880</v>
      </c>
      <c r="B204" s="40" t="s">
        <v>416</v>
      </c>
      <c r="C204" s="40">
        <v>6</v>
      </c>
      <c r="D204" s="40">
        <v>2</v>
      </c>
      <c r="E204" s="40">
        <v>2</v>
      </c>
      <c r="F204" s="40">
        <v>2</v>
      </c>
      <c r="H204" s="41">
        <f t="shared" si="3"/>
        <v>1</v>
      </c>
      <c r="I204" s="40" t="s">
        <v>880</v>
      </c>
      <c r="J204" s="46">
        <f>VLOOKUP($A204,environment05!$A$2:$M$333,J$2)</f>
        <v>3.27</v>
      </c>
      <c r="K204" s="46">
        <f>VLOOKUP($A204,environment05!$A$2:$M$333,K$2)</f>
        <v>7.5982533817730156</v>
      </c>
      <c r="L204" s="46">
        <f>VLOOKUP($A204,environment05!$A$2:$M$333,L$2)</f>
        <v>15.658982166159202</v>
      </c>
      <c r="M204" s="46">
        <f>VLOOKUP($A204,environment05!$A$2:$M$333,M$2)</f>
        <v>1.5385342185307018</v>
      </c>
      <c r="N204" s="46">
        <f>VLOOKUP($A204,environment05!$A$2:$M$333,N$2)</f>
        <v>2.0068535197206936</v>
      </c>
      <c r="O204" s="46">
        <f>VLOOKUP($A204,environment05!$A$2:$M$333,O$2)</f>
        <v>1.2406254348899521</v>
      </c>
      <c r="P204" s="46">
        <f>VLOOKUP($A204,environment05!$A$2:$M$333,P$2)</f>
        <v>0.13333532219597288</v>
      </c>
      <c r="Q204" s="46">
        <f>VLOOKUP($A204,environment05!$A$2:$M$333,Q$2)</f>
        <v>0.3773336624362042</v>
      </c>
      <c r="R204" s="46">
        <f>VLOOKUP($A204,environment05!$A$2:$M$333,R$2)</f>
        <v>10.8</v>
      </c>
      <c r="S204" s="46">
        <f>VLOOKUP($A204,environment05!$A$2:$M$333,S$2)</f>
        <v>9</v>
      </c>
      <c r="T204" s="46">
        <f>VLOOKUP($A204,environment05!$A$2:$M$333,T$2)</f>
        <v>1</v>
      </c>
      <c r="U204" s="46">
        <f>VLOOKUP($A204,environment93!$A$2:$AS$333,U$2)</f>
        <v>1</v>
      </c>
      <c r="V204" s="46">
        <f>VLOOKUP($A204,environment93!$A$2:$AS$333,V$2)</f>
        <v>8</v>
      </c>
      <c r="W204" s="46">
        <f>VLOOKUP($A204,environment93!$A$2:$AS$333,W$2)</f>
        <v>6</v>
      </c>
      <c r="X204" s="46">
        <f>VLOOKUP($A204,environment93!$A$2:$AS$333,X$2)</f>
        <v>0</v>
      </c>
      <c r="Y204" s="46">
        <f>VLOOKUP($A204,environment93!$A$2:$AS$333,Y$2)</f>
        <v>2</v>
      </c>
      <c r="Z204" s="46">
        <f>VLOOKUP($A204,environment93!$A$2:$AS$333,Z$2)</f>
        <v>7</v>
      </c>
      <c r="AA204" s="46">
        <f>VLOOKUP($A204,environment93!$A$2:$AS$333,AA$2)</f>
        <v>1</v>
      </c>
      <c r="AB204" s="46">
        <f>VLOOKUP($A204,environment93!$A$2:$AS$333,AB$2)</f>
        <v>3.13</v>
      </c>
      <c r="AC204" s="46">
        <f>VLOOKUP($A204,environment93!$A$2:$AS$333,AC$2)</f>
        <v>793.9</v>
      </c>
      <c r="AD204" s="46">
        <f>VLOOKUP($A204,environment93!$A$2:$AS$333,AD$2)</f>
        <v>1.3</v>
      </c>
      <c r="AE204" s="46">
        <f>VLOOKUP($A204,environment93!$A$2:$AS$333,AE$2)</f>
        <v>118</v>
      </c>
      <c r="AF204" s="46" t="str">
        <f>VLOOKUP($A204,environment93!$A$2:$AS$333,AF$2)</f>
        <v>fagu.old</v>
      </c>
      <c r="AG204" s="46">
        <f>VLOOKUP($A204,environment93!$A$2:$AS$333,AG$2)</f>
        <v>11.8</v>
      </c>
      <c r="AH204" s="46">
        <f>VLOOKUP($A204,environment93!$A$2:$AS$333,AH$2)</f>
        <v>189.97</v>
      </c>
      <c r="AI204" s="46">
        <f>VLOOKUP($A204,environment93!$A$2:$AS$333,AI$2)</f>
        <v>20</v>
      </c>
      <c r="AJ204" s="46" t="str">
        <f>VLOOKUP($A204,environment93!$A$2:$AS$333,AJ$2)</f>
        <v>43</v>
      </c>
      <c r="AK204" s="46">
        <f>VLOOKUP($A204,environment93!$A$2:$AS$333,AK$2)</f>
        <v>5</v>
      </c>
      <c r="AL204" s="46">
        <f>VLOOKUP($A204,environment93!$A$2:$AS$333,AL$2)</f>
        <v>0</v>
      </c>
      <c r="AM204" s="46">
        <f>VLOOKUP($A204,environment93!$A$2:$AS$333,AM$2)</f>
        <v>0</v>
      </c>
      <c r="AN204" s="46">
        <f>VLOOKUP($A204,environment93!$A$2:$AS$333,AN$2)</f>
        <v>0</v>
      </c>
      <c r="AO204" s="46">
        <f>VLOOKUP($A204,environment93!$A$2:$AS$333,AO$2)</f>
        <v>0</v>
      </c>
      <c r="AP204" s="46">
        <f>VLOOKUP($A204,environment93!$A$2:$AS$333,AP$2)</f>
        <v>0</v>
      </c>
      <c r="AQ204" s="46">
        <f>VLOOKUP($A204,environment93!$A$2:$AS$333,AQ$2)</f>
        <v>0</v>
      </c>
      <c r="AR204" s="46">
        <f>VLOOKUP($A204,environment93!$A$2:$AS$333,AR$2)</f>
        <v>0</v>
      </c>
      <c r="AS204" s="46">
        <f>VLOOKUP($A204,environment93!$A$2:$AS$333,AS$2)</f>
        <v>0</v>
      </c>
      <c r="AT204" s="46">
        <f>VLOOKUP($A204,environment93!$A$2:$AS$333,AT$2)</f>
        <v>100</v>
      </c>
      <c r="AU204" s="46">
        <f>VLOOKUP($A204,environment93!$A$2:$AS$333,AU$2)</f>
        <v>0</v>
      </c>
      <c r="AV204" s="46">
        <f>VLOOKUP($A204,environment93!$A$2:$AS$333,AV$2)</f>
        <v>0</v>
      </c>
      <c r="AW204" s="46">
        <f>VLOOKUP($A204,environment93!$A$2:$AS$333,AW$2)</f>
        <v>0</v>
      </c>
      <c r="AX204" s="46">
        <f>VLOOKUP($A204,environment93!$A$2:$AS$333,AX$2)</f>
        <v>75</v>
      </c>
      <c r="AY204" s="46">
        <f>VLOOKUP($A204,environment93!$A$2:$AS$333,AY$2)</f>
        <v>0</v>
      </c>
      <c r="AZ204" s="46">
        <f>VLOOKUP($A204,environment93!$A$2:$AS$333,AZ$2)</f>
        <v>0</v>
      </c>
      <c r="BA204" s="46">
        <f>VLOOKUP($A204,environment93!$A$2:$AS$333,BA$2)</f>
        <v>75</v>
      </c>
      <c r="BB204" s="46">
        <f>VLOOKUP($A204,environment93!$A$2:$AS$333,BB$2)</f>
        <v>0</v>
      </c>
      <c r="BC204" s="46">
        <f>VLOOKUP($A204,environment93!$A$2:$AS$333,BC$2)</f>
        <v>23.14</v>
      </c>
      <c r="BD204" s="46">
        <f>VLOOKUP($A204,environment93!$A$2:$AS$333,BD$2)</f>
        <v>0</v>
      </c>
      <c r="BE204" s="46">
        <f>VLOOKUP($A204,environment93!$A$2:$AS$333,BE$2)</f>
        <v>0</v>
      </c>
      <c r="BF204" s="46">
        <f>VLOOKUP($A204,environment93!$A$2:$AS$333,BF$2)</f>
        <v>23.14</v>
      </c>
      <c r="BG204" s="46">
        <f>VLOOKUP($A204,environment93!$A$2:$AS$333,BG$2)</f>
        <v>3</v>
      </c>
      <c r="BH204" s="46">
        <f>VLOOKUP($A204,environment93!$A$2:$AS$333,BH$2)</f>
        <v>0</v>
      </c>
      <c r="BI204" s="46">
        <f>VLOOKUP($A204,environment93!$A$2:$AS$333,BI$2)</f>
        <v>1</v>
      </c>
    </row>
    <row r="205" spans="1:61" x14ac:dyDescent="0.2">
      <c r="A205" s="40" t="s">
        <v>881</v>
      </c>
      <c r="B205" s="40" t="s">
        <v>418</v>
      </c>
      <c r="C205" s="40">
        <v>7</v>
      </c>
      <c r="D205" s="40">
        <v>3</v>
      </c>
      <c r="E205" s="40">
        <v>2</v>
      </c>
      <c r="F205" s="40">
        <v>2</v>
      </c>
      <c r="H205" s="41">
        <f t="shared" si="3"/>
        <v>1</v>
      </c>
      <c r="I205" s="40" t="s">
        <v>881</v>
      </c>
      <c r="J205" s="46">
        <f>VLOOKUP($A205,environment05!$A$2:$M$333,J$2)</f>
        <v>7.1050000000000004</v>
      </c>
      <c r="K205" s="46">
        <f>VLOOKUP($A205,environment05!$A$2:$M$333,K$2)</f>
        <v>11.902406363319752</v>
      </c>
      <c r="L205" s="46">
        <f>VLOOKUP($A205,environment05!$A$2:$M$333,L$2)</f>
        <v>33.536320139190956</v>
      </c>
      <c r="M205" s="46">
        <f>VLOOKUP($A205,environment05!$A$2:$M$333,M$2)</f>
        <v>30.310425114746579</v>
      </c>
      <c r="N205" s="46">
        <f>VLOOKUP($A205,environment05!$A$2:$M$333,N$2)</f>
        <v>2.7807068434052944</v>
      </c>
      <c r="O205" s="46">
        <f>VLOOKUP($A205,environment05!$A$2:$M$333,O$2)</f>
        <v>2.4506156011762359</v>
      </c>
      <c r="P205" s="46">
        <f>VLOOKUP($A205,environment05!$A$2:$M$333,P$2)</f>
        <v>0.1959769344795457</v>
      </c>
      <c r="Q205" s="46">
        <f>VLOOKUP($A205,environment05!$A$2:$M$333,Q$2)</f>
        <v>0.63183788642439997</v>
      </c>
      <c r="R205" s="46">
        <f>VLOOKUP($A205,environment05!$A$2:$M$333,R$2)</f>
        <v>17.7</v>
      </c>
      <c r="S205" s="46">
        <f>VLOOKUP($A205,environment05!$A$2:$M$333,S$2)</f>
        <v>2</v>
      </c>
      <c r="T205" s="46">
        <f>VLOOKUP($A205,environment05!$A$2:$M$333,T$2)</f>
        <v>2</v>
      </c>
      <c r="U205" s="46">
        <f>VLOOKUP($A205,environment93!$A$2:$AS$333,U$2)</f>
        <v>1</v>
      </c>
      <c r="V205" s="46">
        <f>VLOOKUP($A205,environment93!$A$2:$AS$333,V$2)</f>
        <v>19</v>
      </c>
      <c r="W205" s="46">
        <f>VLOOKUP($A205,environment93!$A$2:$AS$333,W$2)</f>
        <v>14</v>
      </c>
      <c r="X205" s="46">
        <f>VLOOKUP($A205,environment93!$A$2:$AS$333,X$2)</f>
        <v>3</v>
      </c>
      <c r="Y205" s="46">
        <f>VLOOKUP($A205,environment93!$A$2:$AS$333,Y$2)</f>
        <v>2</v>
      </c>
      <c r="Z205" s="46">
        <f>VLOOKUP($A205,environment93!$A$2:$AS$333,Z$2)</f>
        <v>16</v>
      </c>
      <c r="AA205" s="46">
        <f>VLOOKUP($A205,environment93!$A$2:$AS$333,AA$2)</f>
        <v>1</v>
      </c>
      <c r="AB205" s="46">
        <f>VLOOKUP($A205,environment93!$A$2:$AS$333,AB$2)</f>
        <v>3.17</v>
      </c>
      <c r="AC205" s="46">
        <f>VLOOKUP($A205,environment93!$A$2:$AS$333,AC$2)</f>
        <v>1212.9000000000001</v>
      </c>
      <c r="AD205" s="46">
        <f>VLOOKUP($A205,environment93!$A$2:$AS$333,AD$2)</f>
        <v>1.9</v>
      </c>
      <c r="AE205" s="46">
        <f>VLOOKUP($A205,environment93!$A$2:$AS$333,AE$2)</f>
        <v>118</v>
      </c>
      <c r="AF205" s="46" t="str">
        <f>VLOOKUP($A205,environment93!$A$2:$AS$333,AF$2)</f>
        <v>fagu.old</v>
      </c>
      <c r="AG205" s="46">
        <f>VLOOKUP($A205,environment93!$A$2:$AS$333,AG$2)</f>
        <v>15.64</v>
      </c>
      <c r="AH205" s="46">
        <f>VLOOKUP($A205,environment93!$A$2:$AS$333,AH$2)</f>
        <v>218.5</v>
      </c>
      <c r="AI205" s="46">
        <f>VLOOKUP($A205,environment93!$A$2:$AS$333,AI$2)</f>
        <v>22.5</v>
      </c>
      <c r="AJ205" s="46" t="str">
        <f>VLOOKUP($A205,environment93!$A$2:$AS$333,AJ$2)</f>
        <v>44</v>
      </c>
      <c r="AK205" s="46">
        <f>VLOOKUP($A205,environment93!$A$2:$AS$333,AK$2)</f>
        <v>15</v>
      </c>
      <c r="AL205" s="46">
        <f>VLOOKUP($A205,environment93!$A$2:$AS$333,AL$2)</f>
        <v>0</v>
      </c>
      <c r="AM205" s="46">
        <f>VLOOKUP($A205,environment93!$A$2:$AS$333,AM$2)</f>
        <v>2.5</v>
      </c>
      <c r="AN205" s="46">
        <f>VLOOKUP($A205,environment93!$A$2:$AS$333,AN$2)</f>
        <v>4.5</v>
      </c>
      <c r="AO205" s="46">
        <f>VLOOKUP($A205,environment93!$A$2:$AS$333,AO$2)</f>
        <v>0</v>
      </c>
      <c r="AP205" s="46">
        <f>VLOOKUP($A205,environment93!$A$2:$AS$333,AP$2)</f>
        <v>0</v>
      </c>
      <c r="AQ205" s="46">
        <f>VLOOKUP($A205,environment93!$A$2:$AS$333,AQ$2)</f>
        <v>0</v>
      </c>
      <c r="AR205" s="46">
        <f>VLOOKUP($A205,environment93!$A$2:$AS$333,AR$2)</f>
        <v>0</v>
      </c>
      <c r="AS205" s="46">
        <f>VLOOKUP($A205,environment93!$A$2:$AS$333,AS$2)</f>
        <v>0</v>
      </c>
      <c r="AT205" s="46">
        <f>VLOOKUP($A205,environment93!$A$2:$AS$333,AT$2)</f>
        <v>95.5</v>
      </c>
      <c r="AU205" s="46">
        <f>VLOOKUP($A205,environment93!$A$2:$AS$333,AU$2)</f>
        <v>0</v>
      </c>
      <c r="AV205" s="46">
        <f>VLOOKUP($A205,environment93!$A$2:$AS$333,AV$2)</f>
        <v>0</v>
      </c>
      <c r="AW205" s="46">
        <f>VLOOKUP($A205,environment93!$A$2:$AS$333,AW$2)</f>
        <v>0</v>
      </c>
      <c r="AX205" s="46">
        <f>VLOOKUP($A205,environment93!$A$2:$AS$333,AX$2)</f>
        <v>550</v>
      </c>
      <c r="AY205" s="46">
        <f>VLOOKUP($A205,environment93!$A$2:$AS$333,AY$2)</f>
        <v>0</v>
      </c>
      <c r="AZ205" s="46">
        <f>VLOOKUP($A205,environment93!$A$2:$AS$333,AZ$2)</f>
        <v>0</v>
      </c>
      <c r="BA205" s="46">
        <f>VLOOKUP($A205,environment93!$A$2:$AS$333,BA$2)</f>
        <v>550</v>
      </c>
      <c r="BB205" s="46">
        <f>VLOOKUP($A205,environment93!$A$2:$AS$333,BB$2)</f>
        <v>0</v>
      </c>
      <c r="BC205" s="46">
        <f>VLOOKUP($A205,environment93!$A$2:$AS$333,BC$2)</f>
        <v>29.16</v>
      </c>
      <c r="BD205" s="46">
        <f>VLOOKUP($A205,environment93!$A$2:$AS$333,BD$2)</f>
        <v>0</v>
      </c>
      <c r="BE205" s="46">
        <f>VLOOKUP($A205,environment93!$A$2:$AS$333,BE$2)</f>
        <v>0</v>
      </c>
      <c r="BF205" s="46">
        <f>VLOOKUP($A205,environment93!$A$2:$AS$333,BF$2)</f>
        <v>29.16</v>
      </c>
      <c r="BG205" s="46">
        <f>VLOOKUP($A205,environment93!$A$2:$AS$333,BG$2)</f>
        <v>5</v>
      </c>
      <c r="BH205" s="46">
        <f>VLOOKUP($A205,environment93!$A$2:$AS$333,BH$2)</f>
        <v>0</v>
      </c>
      <c r="BI205" s="46">
        <f>VLOOKUP($A205,environment93!$A$2:$AS$333,BI$2)</f>
        <v>1.2</v>
      </c>
    </row>
    <row r="206" spans="1:61" x14ac:dyDescent="0.2">
      <c r="A206" s="40" t="s">
        <v>882</v>
      </c>
      <c r="B206" s="40" t="s">
        <v>420</v>
      </c>
      <c r="C206" s="40">
        <v>7</v>
      </c>
      <c r="D206" s="40">
        <v>3</v>
      </c>
      <c r="E206" s="40">
        <v>2</v>
      </c>
      <c r="F206" s="40">
        <v>2</v>
      </c>
      <c r="H206" s="41">
        <f t="shared" si="3"/>
        <v>1</v>
      </c>
      <c r="I206" s="40" t="s">
        <v>882</v>
      </c>
      <c r="J206" s="46">
        <f>VLOOKUP($A206,environment05!$A$2:$M$333,J$2)</f>
        <v>3.85</v>
      </c>
      <c r="K206" s="46">
        <f>VLOOKUP($A206,environment05!$A$2:$M$333,K$2)</f>
        <v>8.1467629597317668</v>
      </c>
      <c r="L206" s="46">
        <f>VLOOKUP($A206,environment05!$A$2:$M$333,L$2)</f>
        <v>15.789473684210527</v>
      </c>
      <c r="M206" s="46">
        <f>VLOOKUP($A206,environment05!$A$2:$M$333,M$2)</f>
        <v>2.5002490955098784</v>
      </c>
      <c r="N206" s="46">
        <f>VLOOKUP($A206,environment05!$A$2:$M$333,N$2)</f>
        <v>2.3505828852255037</v>
      </c>
      <c r="O206" s="46">
        <f>VLOOKUP($A206,environment05!$A$2:$M$333,O$2)</f>
        <v>2.0240886236998605</v>
      </c>
      <c r="P206" s="46">
        <f>VLOOKUP($A206,environment05!$A$2:$M$333,P$2)</f>
        <v>0.17597196197166234</v>
      </c>
      <c r="Q206" s="46">
        <f>VLOOKUP($A206,environment05!$A$2:$M$333,Q$2)</f>
        <v>0.35518192559848338</v>
      </c>
      <c r="R206" s="46">
        <f>VLOOKUP($A206,environment05!$A$2:$M$333,R$2)</f>
        <v>8.4</v>
      </c>
      <c r="S206" s="46">
        <f>VLOOKUP($A206,environment05!$A$2:$M$333,S$2)</f>
        <v>2</v>
      </c>
      <c r="T206" s="46">
        <f>VLOOKUP($A206,environment05!$A$2:$M$333,T$2)</f>
        <v>2</v>
      </c>
      <c r="U206" s="46">
        <f>VLOOKUP($A206,environment93!$A$2:$AS$333,U$2)</f>
        <v>1</v>
      </c>
      <c r="V206" s="46">
        <f>VLOOKUP($A206,environment93!$A$2:$AS$333,V$2)</f>
        <v>17</v>
      </c>
      <c r="W206" s="46">
        <f>VLOOKUP($A206,environment93!$A$2:$AS$333,W$2)</f>
        <v>12</v>
      </c>
      <c r="X206" s="46">
        <f>VLOOKUP($A206,environment93!$A$2:$AS$333,X$2)</f>
        <v>2</v>
      </c>
      <c r="Y206" s="46">
        <f>VLOOKUP($A206,environment93!$A$2:$AS$333,Y$2)</f>
        <v>3</v>
      </c>
      <c r="Z206" s="46">
        <f>VLOOKUP($A206,environment93!$A$2:$AS$333,Z$2)</f>
        <v>4</v>
      </c>
      <c r="AA206" s="46">
        <f>VLOOKUP($A206,environment93!$A$2:$AS$333,AA$2)</f>
        <v>1</v>
      </c>
      <c r="AB206" s="46">
        <f>VLOOKUP($A206,environment93!$A$2:$AS$333,AB$2)</f>
        <v>1.64</v>
      </c>
      <c r="AC206" s="46">
        <f>VLOOKUP($A206,environment93!$A$2:$AS$333,AC$2)</f>
        <v>623.9</v>
      </c>
      <c r="AD206" s="46">
        <f>VLOOKUP($A206,environment93!$A$2:$AS$333,AD$2)</f>
        <v>1.4</v>
      </c>
      <c r="AE206" s="46">
        <f>VLOOKUP($A206,environment93!$A$2:$AS$333,AE$2)</f>
        <v>116</v>
      </c>
      <c r="AF206" s="46" t="str">
        <f>VLOOKUP($A206,environment93!$A$2:$AS$333,AF$2)</f>
        <v>fagu.old</v>
      </c>
      <c r="AG206" s="46">
        <f>VLOOKUP($A206,environment93!$A$2:$AS$333,AG$2)</f>
        <v>0</v>
      </c>
      <c r="AH206" s="46">
        <f>VLOOKUP($A206,environment93!$A$2:$AS$333,AH$2)</f>
        <v>-1</v>
      </c>
      <c r="AI206" s="46">
        <f>VLOOKUP($A206,environment93!$A$2:$AS$333,AI$2)</f>
        <v>30</v>
      </c>
      <c r="AJ206" s="46" t="str">
        <f>VLOOKUP($A206,environment93!$A$2:$AS$333,AJ$2)</f>
        <v>44</v>
      </c>
      <c r="AK206" s="46">
        <f>VLOOKUP($A206,environment93!$A$2:$AS$333,AK$2)</f>
        <v>15</v>
      </c>
      <c r="AL206" s="46">
        <f>VLOOKUP($A206,environment93!$A$2:$AS$333,AL$2)</f>
        <v>0</v>
      </c>
      <c r="AM206" s="46">
        <f>VLOOKUP($A206,environment93!$A$2:$AS$333,AM$2)</f>
        <v>0</v>
      </c>
      <c r="AN206" s="46">
        <f>VLOOKUP($A206,environment93!$A$2:$AS$333,AN$2)</f>
        <v>0</v>
      </c>
      <c r="AO206" s="46">
        <f>VLOOKUP($A206,environment93!$A$2:$AS$333,AO$2)</f>
        <v>0</v>
      </c>
      <c r="AP206" s="46">
        <f>VLOOKUP($A206,environment93!$A$2:$AS$333,AP$2)</f>
        <v>0</v>
      </c>
      <c r="AQ206" s="46">
        <f>VLOOKUP($A206,environment93!$A$2:$AS$333,AQ$2)</f>
        <v>0</v>
      </c>
      <c r="AR206" s="46">
        <f>VLOOKUP($A206,environment93!$A$2:$AS$333,AR$2)</f>
        <v>0</v>
      </c>
      <c r="AS206" s="46">
        <f>VLOOKUP($A206,environment93!$A$2:$AS$333,AS$2)</f>
        <v>0</v>
      </c>
      <c r="AT206" s="46">
        <f>VLOOKUP($A206,environment93!$A$2:$AS$333,AT$2)</f>
        <v>100</v>
      </c>
      <c r="AU206" s="46">
        <f>VLOOKUP($A206,environment93!$A$2:$AS$333,AU$2)</f>
        <v>0</v>
      </c>
      <c r="AV206" s="46">
        <f>VLOOKUP($A206,environment93!$A$2:$AS$333,AV$2)</f>
        <v>0</v>
      </c>
      <c r="AW206" s="46">
        <f>VLOOKUP($A206,environment93!$A$2:$AS$333,AW$2)</f>
        <v>0</v>
      </c>
      <c r="AX206" s="46">
        <f>VLOOKUP($A206,environment93!$A$2:$AS$333,AX$2)</f>
        <v>175</v>
      </c>
      <c r="AY206" s="46">
        <f>VLOOKUP($A206,environment93!$A$2:$AS$333,AY$2)</f>
        <v>0</v>
      </c>
      <c r="AZ206" s="46">
        <f>VLOOKUP($A206,environment93!$A$2:$AS$333,AZ$2)</f>
        <v>0</v>
      </c>
      <c r="BA206" s="46">
        <f>VLOOKUP($A206,environment93!$A$2:$AS$333,BA$2)</f>
        <v>175</v>
      </c>
      <c r="BB206" s="46">
        <f>VLOOKUP($A206,environment93!$A$2:$AS$333,BB$2)</f>
        <v>0</v>
      </c>
      <c r="BC206" s="46">
        <f>VLOOKUP($A206,environment93!$A$2:$AS$333,BC$2)</f>
        <v>24.06</v>
      </c>
      <c r="BD206" s="46">
        <f>VLOOKUP($A206,environment93!$A$2:$AS$333,BD$2)</f>
        <v>0</v>
      </c>
      <c r="BE206" s="46">
        <f>VLOOKUP($A206,environment93!$A$2:$AS$333,BE$2)</f>
        <v>0</v>
      </c>
      <c r="BF206" s="46">
        <f>VLOOKUP($A206,environment93!$A$2:$AS$333,BF$2)</f>
        <v>24.06</v>
      </c>
      <c r="BG206" s="46">
        <f>VLOOKUP($A206,environment93!$A$2:$AS$333,BG$2)</f>
        <v>4</v>
      </c>
      <c r="BH206" s="46">
        <f>VLOOKUP($A206,environment93!$A$2:$AS$333,BH$2)</f>
        <v>0</v>
      </c>
      <c r="BI206" s="46">
        <f>VLOOKUP($A206,environment93!$A$2:$AS$333,BI$2)</f>
        <v>1.5</v>
      </c>
    </row>
    <row r="207" spans="1:61" x14ac:dyDescent="0.2">
      <c r="A207" s="40" t="s">
        <v>883</v>
      </c>
      <c r="B207" s="40" t="s">
        <v>422</v>
      </c>
      <c r="C207" s="40">
        <v>7</v>
      </c>
      <c r="D207" s="40">
        <v>3</v>
      </c>
      <c r="E207" s="40">
        <v>2</v>
      </c>
      <c r="F207" s="40">
        <v>2</v>
      </c>
      <c r="H207" s="41">
        <f t="shared" si="3"/>
        <v>1</v>
      </c>
      <c r="I207" s="40" t="s">
        <v>883</v>
      </c>
      <c r="J207" s="46">
        <f>VLOOKUP($A207,environment05!$A$2:$M$333,J$2)</f>
        <v>3.5649999999999999</v>
      </c>
      <c r="K207" s="46">
        <f>VLOOKUP($A207,environment05!$A$2:$M$333,K$2)</f>
        <v>9.8068751958857483</v>
      </c>
      <c r="L207" s="46">
        <f>VLOOKUP($A207,environment05!$A$2:$M$333,L$2)</f>
        <v>20.530665506742064</v>
      </c>
      <c r="M207" s="46">
        <f>VLOOKUP($A207,environment05!$A$2:$M$333,M$2)</f>
        <v>2.6315321046223596</v>
      </c>
      <c r="N207" s="46">
        <f>VLOOKUP($A207,environment05!$A$2:$M$333,N$2)</f>
        <v>2.5594471433090868</v>
      </c>
      <c r="O207" s="46">
        <f>VLOOKUP($A207,environment05!$A$2:$M$333,O$2)</f>
        <v>1.8369001455609806</v>
      </c>
      <c r="P207" s="46">
        <f>VLOOKUP($A207,environment05!$A$2:$M$333,P$2)</f>
        <v>0.16216940948385811</v>
      </c>
      <c r="Q207" s="46">
        <f>VLOOKUP($A207,environment05!$A$2:$M$333,Q$2)</f>
        <v>0.42948994649063371</v>
      </c>
      <c r="R207" s="46">
        <f>VLOOKUP($A207,environment05!$A$2:$M$333,R$2)</f>
        <v>32.75</v>
      </c>
      <c r="S207" s="46">
        <f>VLOOKUP($A207,environment05!$A$2:$M$333,S$2)</f>
        <v>1</v>
      </c>
      <c r="T207" s="46">
        <f>VLOOKUP($A207,environment05!$A$2:$M$333,T$2)</f>
        <v>1.5</v>
      </c>
      <c r="U207" s="46">
        <f>VLOOKUP($A207,environment93!$A$2:$AS$333,U$2)</f>
        <v>3</v>
      </c>
      <c r="V207" s="46">
        <f>VLOOKUP($A207,environment93!$A$2:$AS$333,V$2)</f>
        <v>32</v>
      </c>
      <c r="W207" s="46">
        <f>VLOOKUP($A207,environment93!$A$2:$AS$333,W$2)</f>
        <v>19</v>
      </c>
      <c r="X207" s="46">
        <f>VLOOKUP($A207,environment93!$A$2:$AS$333,X$2)</f>
        <v>1</v>
      </c>
      <c r="Y207" s="46">
        <f>VLOOKUP($A207,environment93!$A$2:$AS$333,Y$2)</f>
        <v>12</v>
      </c>
      <c r="Z207" s="46">
        <f>VLOOKUP($A207,environment93!$A$2:$AS$333,Z$2)</f>
        <v>4</v>
      </c>
      <c r="AA207" s="46">
        <f>VLOOKUP($A207,environment93!$A$2:$AS$333,AA$2)</f>
        <v>5</v>
      </c>
      <c r="AB207" s="46">
        <f>VLOOKUP($A207,environment93!$A$2:$AS$333,AB$2)</f>
        <v>7.0000000000000007E-2</v>
      </c>
      <c r="AC207" s="46">
        <f>VLOOKUP($A207,environment93!$A$2:$AS$333,AC$2)</f>
        <v>169.5</v>
      </c>
      <c r="AD207" s="46">
        <f>VLOOKUP($A207,environment93!$A$2:$AS$333,AD$2)</f>
        <v>1.8</v>
      </c>
      <c r="AE207" s="46">
        <f>VLOOKUP($A207,environment93!$A$2:$AS$333,AE$2)</f>
        <v>73</v>
      </c>
      <c r="AF207" s="46" t="str">
        <f>VLOOKUP($A207,environment93!$A$2:$AS$333,AF$2)</f>
        <v>quer.old</v>
      </c>
      <c r="AG207" s="46">
        <f>VLOOKUP($A207,environment93!$A$2:$AS$333,AG$2)</f>
        <v>17.829999999999998</v>
      </c>
      <c r="AH207" s="46">
        <f>VLOOKUP($A207,environment93!$A$2:$AS$333,AH$2)</f>
        <v>206.97</v>
      </c>
      <c r="AI207" s="46">
        <f>VLOOKUP($A207,environment93!$A$2:$AS$333,AI$2)</f>
        <v>35</v>
      </c>
      <c r="AJ207" s="46" t="str">
        <f>VLOOKUP($A207,environment93!$A$2:$AS$333,AJ$2)</f>
        <v>44S</v>
      </c>
      <c r="AK207" s="46">
        <f>VLOOKUP($A207,environment93!$A$2:$AS$333,AK$2)</f>
        <v>15</v>
      </c>
      <c r="AL207" s="46" t="str">
        <f>VLOOKUP($A207,environment93!$A$2:$AS$333,AL$2)</f>
        <v>S</v>
      </c>
      <c r="AM207" s="46">
        <f>VLOOKUP($A207,environment93!$A$2:$AS$333,AM$2)</f>
        <v>71.430000000000007</v>
      </c>
      <c r="AN207" s="46">
        <f>VLOOKUP($A207,environment93!$A$2:$AS$333,AN$2)</f>
        <v>0</v>
      </c>
      <c r="AO207" s="46">
        <f>VLOOKUP($A207,environment93!$A$2:$AS$333,AO$2)</f>
        <v>0</v>
      </c>
      <c r="AP207" s="46">
        <f>VLOOKUP($A207,environment93!$A$2:$AS$333,AP$2)</f>
        <v>0</v>
      </c>
      <c r="AQ207" s="46">
        <f>VLOOKUP($A207,environment93!$A$2:$AS$333,AQ$2)</f>
        <v>43.62</v>
      </c>
      <c r="AR207" s="46">
        <f>VLOOKUP($A207,environment93!$A$2:$AS$333,AR$2)</f>
        <v>0</v>
      </c>
      <c r="AS207" s="46">
        <f>VLOOKUP($A207,environment93!$A$2:$AS$333,AS$2)</f>
        <v>0</v>
      </c>
      <c r="AT207" s="46">
        <f>VLOOKUP($A207,environment93!$A$2:$AS$333,AT$2)</f>
        <v>43.03</v>
      </c>
      <c r="AU207" s="46">
        <f>VLOOKUP($A207,environment93!$A$2:$AS$333,AU$2)</f>
        <v>0</v>
      </c>
      <c r="AV207" s="46">
        <f>VLOOKUP($A207,environment93!$A$2:$AS$333,AV$2)</f>
        <v>13.35</v>
      </c>
      <c r="AW207" s="46">
        <f>VLOOKUP($A207,environment93!$A$2:$AS$333,AW$2)</f>
        <v>1300</v>
      </c>
      <c r="AX207" s="46">
        <f>VLOOKUP($A207,environment93!$A$2:$AS$333,AX$2)</f>
        <v>75</v>
      </c>
      <c r="AY207" s="46">
        <f>VLOOKUP($A207,environment93!$A$2:$AS$333,AY$2)</f>
        <v>0</v>
      </c>
      <c r="AZ207" s="46">
        <f>VLOOKUP($A207,environment93!$A$2:$AS$333,AZ$2)</f>
        <v>0</v>
      </c>
      <c r="BA207" s="46">
        <f>VLOOKUP($A207,environment93!$A$2:$AS$333,BA$2)</f>
        <v>1375</v>
      </c>
      <c r="BB207" s="46">
        <f>VLOOKUP($A207,environment93!$A$2:$AS$333,BB$2)</f>
        <v>8.34</v>
      </c>
      <c r="BC207" s="46">
        <f>VLOOKUP($A207,environment93!$A$2:$AS$333,BC$2)</f>
        <v>5.69</v>
      </c>
      <c r="BD207" s="46">
        <f>VLOOKUP($A207,environment93!$A$2:$AS$333,BD$2)</f>
        <v>0</v>
      </c>
      <c r="BE207" s="46">
        <f>VLOOKUP($A207,environment93!$A$2:$AS$333,BE$2)</f>
        <v>0</v>
      </c>
      <c r="BF207" s="46">
        <f>VLOOKUP($A207,environment93!$A$2:$AS$333,BF$2)</f>
        <v>14.03</v>
      </c>
      <c r="BG207" s="46">
        <f>VLOOKUP($A207,environment93!$A$2:$AS$333,BG$2)</f>
        <v>2</v>
      </c>
      <c r="BH207" s="46">
        <f>VLOOKUP($A207,environment93!$A$2:$AS$333,BH$2)</f>
        <v>0</v>
      </c>
      <c r="BI207" s="46">
        <f>VLOOKUP($A207,environment93!$A$2:$AS$333,BI$2)</f>
        <v>2.2999999999999998</v>
      </c>
    </row>
    <row r="208" spans="1:61" x14ac:dyDescent="0.2">
      <c r="A208" s="40" t="s">
        <v>884</v>
      </c>
      <c r="B208" s="40" t="s">
        <v>424</v>
      </c>
      <c r="C208" s="40">
        <v>7</v>
      </c>
      <c r="D208" s="40">
        <v>3</v>
      </c>
      <c r="E208" s="40">
        <v>2</v>
      </c>
      <c r="F208" s="40">
        <v>2</v>
      </c>
      <c r="H208" s="41">
        <f t="shared" si="3"/>
        <v>1</v>
      </c>
      <c r="I208" s="40" t="s">
        <v>884</v>
      </c>
      <c r="J208" s="46">
        <f>VLOOKUP($A208,environment05!$A$2:$M$333,J$2)</f>
        <v>4.07</v>
      </c>
      <c r="K208" s="46">
        <f>VLOOKUP($A208,environment05!$A$2:$M$333,K$2)</f>
        <v>6.6610436053780688</v>
      </c>
      <c r="L208" s="46">
        <f>VLOOKUP($A208,environment05!$A$2:$M$333,L$2)</f>
        <v>15.093518921270121</v>
      </c>
      <c r="M208" s="46">
        <f>VLOOKUP($A208,environment05!$A$2:$M$333,M$2)</f>
        <v>0</v>
      </c>
      <c r="N208" s="46">
        <f>VLOOKUP($A208,environment05!$A$2:$M$333,N$2)</f>
        <v>0</v>
      </c>
      <c r="O208" s="46">
        <f>VLOOKUP($A208,environment05!$A$2:$M$333,O$2)</f>
        <v>0</v>
      </c>
      <c r="P208" s="46">
        <f>VLOOKUP($A208,environment05!$A$2:$M$333,P$2)</f>
        <v>0</v>
      </c>
      <c r="Q208" s="46">
        <f>VLOOKUP($A208,environment05!$A$2:$M$333,Q$2)</f>
        <v>0</v>
      </c>
      <c r="R208" s="46">
        <f>VLOOKUP($A208,environment05!$A$2:$M$333,R$2)</f>
        <v>7.35</v>
      </c>
      <c r="S208" s="46">
        <f>VLOOKUP($A208,environment05!$A$2:$M$333,S$2)</f>
        <v>0</v>
      </c>
      <c r="T208" s="46">
        <f>VLOOKUP($A208,environment05!$A$2:$M$333,T$2)</f>
        <v>0</v>
      </c>
      <c r="U208" s="46">
        <f>VLOOKUP($A208,environment93!$A$2:$AS$333,U$2)</f>
        <v>2</v>
      </c>
      <c r="V208" s="46">
        <f>VLOOKUP($A208,environment93!$A$2:$AS$333,V$2)</f>
        <v>15</v>
      </c>
      <c r="W208" s="46">
        <f>VLOOKUP($A208,environment93!$A$2:$AS$333,W$2)</f>
        <v>9</v>
      </c>
      <c r="X208" s="46">
        <f>VLOOKUP($A208,environment93!$A$2:$AS$333,X$2)</f>
        <v>4</v>
      </c>
      <c r="Y208" s="46">
        <f>VLOOKUP($A208,environment93!$A$2:$AS$333,Y$2)</f>
        <v>2</v>
      </c>
      <c r="Z208" s="46">
        <f>VLOOKUP($A208,environment93!$A$2:$AS$333,Z$2)</f>
        <v>31</v>
      </c>
      <c r="AA208" s="46">
        <f>VLOOKUP($A208,environment93!$A$2:$AS$333,AA$2)</f>
        <v>4</v>
      </c>
      <c r="AB208" s="46">
        <f>VLOOKUP($A208,environment93!$A$2:$AS$333,AB$2)</f>
        <v>2</v>
      </c>
      <c r="AC208" s="46">
        <f>VLOOKUP($A208,environment93!$A$2:$AS$333,AC$2)</f>
        <v>1184.8</v>
      </c>
      <c r="AD208" s="46">
        <f>VLOOKUP($A208,environment93!$A$2:$AS$333,AD$2)</f>
        <v>2.4</v>
      </c>
      <c r="AE208" s="46">
        <f>VLOOKUP($A208,environment93!$A$2:$AS$333,AE$2)</f>
        <v>34</v>
      </c>
      <c r="AF208" s="46" t="str">
        <f>VLOOKUP($A208,environment93!$A$2:$AS$333,AF$2)</f>
        <v>quer.old</v>
      </c>
      <c r="AG208" s="46">
        <f>VLOOKUP($A208,environment93!$A$2:$AS$333,AG$2)</f>
        <v>0</v>
      </c>
      <c r="AH208" s="46">
        <f>VLOOKUP($A208,environment93!$A$2:$AS$333,AH$2)</f>
        <v>-1</v>
      </c>
      <c r="AI208" s="46">
        <f>VLOOKUP($A208,environment93!$A$2:$AS$333,AI$2)</f>
        <v>7.5</v>
      </c>
      <c r="AJ208" s="46" t="str">
        <f>VLOOKUP($A208,environment93!$A$2:$AS$333,AJ$2)</f>
        <v>43</v>
      </c>
      <c r="AK208" s="46">
        <f>VLOOKUP($A208,environment93!$A$2:$AS$333,AK$2)</f>
        <v>5</v>
      </c>
      <c r="AL208" s="46">
        <f>VLOOKUP($A208,environment93!$A$2:$AS$333,AL$2)</f>
        <v>0</v>
      </c>
      <c r="AM208" s="46">
        <f>VLOOKUP($A208,environment93!$A$2:$AS$333,AM$2)</f>
        <v>42.86</v>
      </c>
      <c r="AN208" s="46">
        <f>VLOOKUP($A208,environment93!$A$2:$AS$333,AN$2)</f>
        <v>6.21</v>
      </c>
      <c r="AO208" s="46">
        <f>VLOOKUP($A208,environment93!$A$2:$AS$333,AO$2)</f>
        <v>20.68</v>
      </c>
      <c r="AP208" s="46">
        <f>VLOOKUP($A208,environment93!$A$2:$AS$333,AP$2)</f>
        <v>0</v>
      </c>
      <c r="AQ208" s="46">
        <f>VLOOKUP($A208,environment93!$A$2:$AS$333,AQ$2)</f>
        <v>0</v>
      </c>
      <c r="AR208" s="46">
        <f>VLOOKUP($A208,environment93!$A$2:$AS$333,AR$2)</f>
        <v>0</v>
      </c>
      <c r="AS208" s="46">
        <f>VLOOKUP($A208,environment93!$A$2:$AS$333,AS$2)</f>
        <v>0</v>
      </c>
      <c r="AT208" s="46">
        <f>VLOOKUP($A208,environment93!$A$2:$AS$333,AT$2)</f>
        <v>0</v>
      </c>
      <c r="AU208" s="46">
        <f>VLOOKUP($A208,environment93!$A$2:$AS$333,AU$2)</f>
        <v>0</v>
      </c>
      <c r="AV208" s="46">
        <f>VLOOKUP($A208,environment93!$A$2:$AS$333,AV$2)</f>
        <v>73.12</v>
      </c>
      <c r="AW208" s="46">
        <f>VLOOKUP($A208,environment93!$A$2:$AS$333,AW$2)</f>
        <v>0</v>
      </c>
      <c r="AX208" s="46">
        <f>VLOOKUP($A208,environment93!$A$2:$AS$333,AX$2)</f>
        <v>125</v>
      </c>
      <c r="AY208" s="46">
        <f>VLOOKUP($A208,environment93!$A$2:$AS$333,AY$2)</f>
        <v>575</v>
      </c>
      <c r="AZ208" s="46">
        <f>VLOOKUP($A208,environment93!$A$2:$AS$333,AZ$2)</f>
        <v>0</v>
      </c>
      <c r="BA208" s="46">
        <f>VLOOKUP($A208,environment93!$A$2:$AS$333,BA$2)</f>
        <v>700</v>
      </c>
      <c r="BB208" s="46">
        <f>VLOOKUP($A208,environment93!$A$2:$AS$333,BB$2)</f>
        <v>0</v>
      </c>
      <c r="BC208" s="46">
        <f>VLOOKUP($A208,environment93!$A$2:$AS$333,BC$2)</f>
        <v>2.69</v>
      </c>
      <c r="BD208" s="46">
        <f>VLOOKUP($A208,environment93!$A$2:$AS$333,BD$2)</f>
        <v>14.42</v>
      </c>
      <c r="BE208" s="46">
        <f>VLOOKUP($A208,environment93!$A$2:$AS$333,BE$2)</f>
        <v>0</v>
      </c>
      <c r="BF208" s="46">
        <f>VLOOKUP($A208,environment93!$A$2:$AS$333,BF$2)</f>
        <v>17.12</v>
      </c>
      <c r="BG208" s="46">
        <f>VLOOKUP($A208,environment93!$A$2:$AS$333,BG$2)</f>
        <v>7</v>
      </c>
      <c r="BH208" s="46">
        <f>VLOOKUP($A208,environment93!$A$2:$AS$333,BH$2)</f>
        <v>1</v>
      </c>
      <c r="BI208" s="46">
        <f>VLOOKUP($A208,environment93!$A$2:$AS$333,BI$2)</f>
        <v>1.2</v>
      </c>
    </row>
    <row r="209" spans="1:61" x14ac:dyDescent="0.2">
      <c r="A209" s="40" t="s">
        <v>885</v>
      </c>
      <c r="B209" s="40" t="s">
        <v>426</v>
      </c>
      <c r="C209" s="40">
        <v>7</v>
      </c>
      <c r="D209" s="40">
        <v>3</v>
      </c>
      <c r="E209" s="40">
        <v>2</v>
      </c>
      <c r="F209" s="40">
        <v>2</v>
      </c>
      <c r="H209" s="41">
        <f t="shared" si="3"/>
        <v>1</v>
      </c>
      <c r="I209" s="40" t="s">
        <v>885</v>
      </c>
      <c r="J209" s="46">
        <f>VLOOKUP($A209,environment05!$A$2:$M$333,J$2)</f>
        <v>3.38</v>
      </c>
      <c r="K209" s="46">
        <f>VLOOKUP($A209,environment05!$A$2:$M$333,K$2)</f>
        <v>9.3160818308769677</v>
      </c>
      <c r="L209" s="46">
        <f>VLOOKUP($A209,environment05!$A$2:$M$333,L$2)</f>
        <v>17.7903436276642</v>
      </c>
      <c r="M209" s="46">
        <f>VLOOKUP($A209,environment05!$A$2:$M$333,M$2)</f>
        <v>1.7749662445009982</v>
      </c>
      <c r="N209" s="46">
        <f>VLOOKUP($A209,environment05!$A$2:$M$333,N$2)</f>
        <v>1.9427999299461076</v>
      </c>
      <c r="O209" s="46">
        <f>VLOOKUP($A209,environment05!$A$2:$M$333,O$2)</f>
        <v>1.3979068479161676</v>
      </c>
      <c r="P209" s="46">
        <f>VLOOKUP($A209,environment05!$A$2:$M$333,P$2)</f>
        <v>0.13976099003393214</v>
      </c>
      <c r="Q209" s="46">
        <f>VLOOKUP($A209,environment05!$A$2:$M$333,Q$2)</f>
        <v>0.32072066399401195</v>
      </c>
      <c r="R209" s="46">
        <f>VLOOKUP($A209,environment05!$A$2:$M$333,R$2)</f>
        <v>15.75</v>
      </c>
      <c r="S209" s="46">
        <f>VLOOKUP($A209,environment05!$A$2:$M$333,S$2)</f>
        <v>2</v>
      </c>
      <c r="T209" s="46">
        <f>VLOOKUP($A209,environment05!$A$2:$M$333,T$2)</f>
        <v>2</v>
      </c>
      <c r="U209" s="46">
        <f>VLOOKUP($A209,environment93!$A$2:$AS$333,U$2)</f>
        <v>3</v>
      </c>
      <c r="V209" s="46">
        <f>VLOOKUP($A209,environment93!$A$2:$AS$333,V$2)</f>
        <v>20</v>
      </c>
      <c r="W209" s="46">
        <f>VLOOKUP($A209,environment93!$A$2:$AS$333,W$2)</f>
        <v>11</v>
      </c>
      <c r="X209" s="46">
        <f>VLOOKUP($A209,environment93!$A$2:$AS$333,X$2)</f>
        <v>1</v>
      </c>
      <c r="Y209" s="46">
        <f>VLOOKUP($A209,environment93!$A$2:$AS$333,Y$2)</f>
        <v>8</v>
      </c>
      <c r="Z209" s="46">
        <f>VLOOKUP($A209,environment93!$A$2:$AS$333,Z$2)</f>
        <v>18</v>
      </c>
      <c r="AA209" s="46">
        <f>VLOOKUP($A209,environment93!$A$2:$AS$333,AA$2)</f>
        <v>1</v>
      </c>
      <c r="AB209" s="46">
        <f>VLOOKUP($A209,environment93!$A$2:$AS$333,AB$2)</f>
        <v>2</v>
      </c>
      <c r="AC209" s="46">
        <f>VLOOKUP($A209,environment93!$A$2:$AS$333,AC$2)</f>
        <v>1184.8</v>
      </c>
      <c r="AD209" s="46">
        <f>VLOOKUP($A209,environment93!$A$2:$AS$333,AD$2)</f>
        <v>2.4</v>
      </c>
      <c r="AE209" s="46">
        <f>VLOOKUP($A209,environment93!$A$2:$AS$333,AE$2)</f>
        <v>34</v>
      </c>
      <c r="AF209" s="46" t="str">
        <f>VLOOKUP($A209,environment93!$A$2:$AS$333,AF$2)</f>
        <v>quer.old</v>
      </c>
      <c r="AG209" s="46">
        <f>VLOOKUP($A209,environment93!$A$2:$AS$333,AG$2)</f>
        <v>4.3099999999999996</v>
      </c>
      <c r="AH209" s="46">
        <f>VLOOKUP($A209,environment93!$A$2:$AS$333,AH$2)</f>
        <v>199.67</v>
      </c>
      <c r="AI209" s="46">
        <f>VLOOKUP($A209,environment93!$A$2:$AS$333,AI$2)</f>
        <v>7.5</v>
      </c>
      <c r="AJ209" s="46" t="str">
        <f>VLOOKUP($A209,environment93!$A$2:$AS$333,AJ$2)</f>
        <v>44</v>
      </c>
      <c r="AK209" s="46">
        <f>VLOOKUP($A209,environment93!$A$2:$AS$333,AK$2)</f>
        <v>15</v>
      </c>
      <c r="AL209" s="46">
        <f>VLOOKUP($A209,environment93!$A$2:$AS$333,AL$2)</f>
        <v>0</v>
      </c>
      <c r="AM209" s="46">
        <f>VLOOKUP($A209,environment93!$A$2:$AS$333,AM$2)</f>
        <v>35.71</v>
      </c>
      <c r="AN209" s="46">
        <f>VLOOKUP($A209,environment93!$A$2:$AS$333,AN$2)</f>
        <v>0</v>
      </c>
      <c r="AO209" s="46">
        <f>VLOOKUP($A209,environment93!$A$2:$AS$333,AO$2)</f>
        <v>0</v>
      </c>
      <c r="AP209" s="46">
        <f>VLOOKUP($A209,environment93!$A$2:$AS$333,AP$2)</f>
        <v>0</v>
      </c>
      <c r="AQ209" s="46">
        <f>VLOOKUP($A209,environment93!$A$2:$AS$333,AQ$2)</f>
        <v>0</v>
      </c>
      <c r="AR209" s="46">
        <f>VLOOKUP($A209,environment93!$A$2:$AS$333,AR$2)</f>
        <v>0</v>
      </c>
      <c r="AS209" s="46">
        <f>VLOOKUP($A209,environment93!$A$2:$AS$333,AS$2)</f>
        <v>0</v>
      </c>
      <c r="AT209" s="46">
        <f>VLOOKUP($A209,environment93!$A$2:$AS$333,AT$2)</f>
        <v>36.020000000000003</v>
      </c>
      <c r="AU209" s="46">
        <f>VLOOKUP($A209,environment93!$A$2:$AS$333,AU$2)</f>
        <v>0</v>
      </c>
      <c r="AV209" s="46">
        <f>VLOOKUP($A209,environment93!$A$2:$AS$333,AV$2)</f>
        <v>63.98</v>
      </c>
      <c r="AW209" s="46">
        <f>VLOOKUP($A209,environment93!$A$2:$AS$333,AW$2)</f>
        <v>0</v>
      </c>
      <c r="AX209" s="46">
        <f>VLOOKUP($A209,environment93!$A$2:$AS$333,AX$2)</f>
        <v>100</v>
      </c>
      <c r="AY209" s="46">
        <f>VLOOKUP($A209,environment93!$A$2:$AS$333,AY$2)</f>
        <v>225</v>
      </c>
      <c r="AZ209" s="46">
        <f>VLOOKUP($A209,environment93!$A$2:$AS$333,AZ$2)</f>
        <v>0</v>
      </c>
      <c r="BA209" s="46">
        <f>VLOOKUP($A209,environment93!$A$2:$AS$333,BA$2)</f>
        <v>325</v>
      </c>
      <c r="BB209" s="46">
        <f>VLOOKUP($A209,environment93!$A$2:$AS$333,BB$2)</f>
        <v>0</v>
      </c>
      <c r="BC209" s="46">
        <f>VLOOKUP($A209,environment93!$A$2:$AS$333,BC$2)</f>
        <v>3.74</v>
      </c>
      <c r="BD209" s="46">
        <f>VLOOKUP($A209,environment93!$A$2:$AS$333,BD$2)</f>
        <v>11.86</v>
      </c>
      <c r="BE209" s="46">
        <f>VLOOKUP($A209,environment93!$A$2:$AS$333,BE$2)</f>
        <v>0</v>
      </c>
      <c r="BF209" s="46">
        <f>VLOOKUP($A209,environment93!$A$2:$AS$333,BF$2)</f>
        <v>15.6</v>
      </c>
      <c r="BG209" s="46">
        <f>VLOOKUP($A209,environment93!$A$2:$AS$333,BG$2)</f>
        <v>9</v>
      </c>
      <c r="BH209" s="46">
        <f>VLOOKUP($A209,environment93!$A$2:$AS$333,BH$2)</f>
        <v>0</v>
      </c>
      <c r="BI209" s="46">
        <f>VLOOKUP($A209,environment93!$A$2:$AS$333,BI$2)</f>
        <v>1</v>
      </c>
    </row>
    <row r="210" spans="1:61" x14ac:dyDescent="0.2">
      <c r="A210" s="40" t="s">
        <v>886</v>
      </c>
      <c r="B210" s="40" t="s">
        <v>428</v>
      </c>
      <c r="C210" s="40">
        <v>7</v>
      </c>
      <c r="D210" s="40">
        <v>3</v>
      </c>
      <c r="E210" s="40">
        <v>2</v>
      </c>
      <c r="F210" s="40">
        <v>2</v>
      </c>
      <c r="H210" s="41">
        <f t="shared" si="3"/>
        <v>1</v>
      </c>
      <c r="I210" s="40" t="s">
        <v>886</v>
      </c>
      <c r="J210" s="46">
        <f>VLOOKUP($A210,environment05!$A$2:$M$333,J$2)</f>
        <v>3.8450000000000002</v>
      </c>
      <c r="K210" s="46">
        <f>VLOOKUP($A210,environment05!$A$2:$M$333,K$2)</f>
        <v>9.1660267728168741</v>
      </c>
      <c r="L210" s="46">
        <f>VLOOKUP($A210,environment05!$A$2:$M$333,L$2)</f>
        <v>17.572857764245324</v>
      </c>
      <c r="M210" s="46">
        <f>VLOOKUP($A210,environment05!$A$2:$M$333,M$2)</f>
        <v>2.4583226165903893</v>
      </c>
      <c r="N210" s="46">
        <f>VLOOKUP($A210,environment05!$A$2:$M$333,N$2)</f>
        <v>2.3978208118969455</v>
      </c>
      <c r="O210" s="46">
        <f>VLOOKUP($A210,environment05!$A$2:$M$333,O$2)</f>
        <v>1.6876643411984167</v>
      </c>
      <c r="P210" s="46">
        <f>VLOOKUP($A210,environment05!$A$2:$M$333,P$2)</f>
        <v>0.16390683907062203</v>
      </c>
      <c r="Q210" s="46">
        <f>VLOOKUP($A210,environment05!$A$2:$M$333,Q$2)</f>
        <v>0.31939213252227772</v>
      </c>
      <c r="R210" s="46">
        <f>VLOOKUP($A210,environment05!$A$2:$M$333,R$2)</f>
        <v>10.25</v>
      </c>
      <c r="S210" s="46">
        <f>VLOOKUP($A210,environment05!$A$2:$M$333,S$2)</f>
        <v>0</v>
      </c>
      <c r="T210" s="46">
        <f>VLOOKUP($A210,environment05!$A$2:$M$333,T$2)</f>
        <v>3</v>
      </c>
      <c r="U210" s="46">
        <f>VLOOKUP($A210,environment93!$A$2:$AS$333,U$2)</f>
        <v>2</v>
      </c>
      <c r="V210" s="46">
        <f>VLOOKUP($A210,environment93!$A$2:$AS$333,V$2)</f>
        <v>11</v>
      </c>
      <c r="W210" s="46">
        <f>VLOOKUP($A210,environment93!$A$2:$AS$333,W$2)</f>
        <v>5</v>
      </c>
      <c r="X210" s="46">
        <f>VLOOKUP($A210,environment93!$A$2:$AS$333,X$2)</f>
        <v>0</v>
      </c>
      <c r="Y210" s="46">
        <f>VLOOKUP($A210,environment93!$A$2:$AS$333,Y$2)</f>
        <v>6</v>
      </c>
      <c r="Z210" s="46">
        <f>VLOOKUP($A210,environment93!$A$2:$AS$333,Z$2)</f>
        <v>27</v>
      </c>
      <c r="AA210" s="46">
        <f>VLOOKUP($A210,environment93!$A$2:$AS$333,AA$2)</f>
        <v>1</v>
      </c>
      <c r="AB210" s="46">
        <f>VLOOKUP($A210,environment93!$A$2:$AS$333,AB$2)</f>
        <v>2.35</v>
      </c>
      <c r="AC210" s="46">
        <f>VLOOKUP($A210,environment93!$A$2:$AS$333,AC$2)</f>
        <v>796.9</v>
      </c>
      <c r="AD210" s="46">
        <f>VLOOKUP($A210,environment93!$A$2:$AS$333,AD$2)</f>
        <v>1.5</v>
      </c>
      <c r="AE210" s="46">
        <f>VLOOKUP($A210,environment93!$A$2:$AS$333,AE$2)</f>
        <v>50</v>
      </c>
      <c r="AF210" s="46" t="str">
        <f>VLOOKUP($A210,environment93!$A$2:$AS$333,AF$2)</f>
        <v>fagu.old</v>
      </c>
      <c r="AG210" s="46">
        <f>VLOOKUP($A210,environment93!$A$2:$AS$333,AG$2)</f>
        <v>4.13</v>
      </c>
      <c r="AH210" s="46">
        <f>VLOOKUP($A210,environment93!$A$2:$AS$333,AH$2)</f>
        <v>327.33</v>
      </c>
      <c r="AI210" s="46">
        <f>VLOOKUP($A210,environment93!$A$2:$AS$333,AI$2)</f>
        <v>7.5</v>
      </c>
      <c r="AJ210" s="46" t="str">
        <f>VLOOKUP($A210,environment93!$A$2:$AS$333,AJ$2)</f>
        <v>44</v>
      </c>
      <c r="AK210" s="46">
        <f>VLOOKUP($A210,environment93!$A$2:$AS$333,AK$2)</f>
        <v>15</v>
      </c>
      <c r="AL210" s="46">
        <f>VLOOKUP($A210,environment93!$A$2:$AS$333,AL$2)</f>
        <v>0</v>
      </c>
      <c r="AM210" s="46">
        <f>VLOOKUP($A210,environment93!$A$2:$AS$333,AM$2)</f>
        <v>0</v>
      </c>
      <c r="AN210" s="46">
        <f>VLOOKUP($A210,environment93!$A$2:$AS$333,AN$2)</f>
        <v>0</v>
      </c>
      <c r="AO210" s="46">
        <f>VLOOKUP($A210,environment93!$A$2:$AS$333,AO$2)</f>
        <v>0</v>
      </c>
      <c r="AP210" s="46">
        <f>VLOOKUP($A210,environment93!$A$2:$AS$333,AP$2)</f>
        <v>0</v>
      </c>
      <c r="AQ210" s="46">
        <f>VLOOKUP($A210,environment93!$A$2:$AS$333,AQ$2)</f>
        <v>0</v>
      </c>
      <c r="AR210" s="46">
        <f>VLOOKUP($A210,environment93!$A$2:$AS$333,AR$2)</f>
        <v>0</v>
      </c>
      <c r="AS210" s="46">
        <f>VLOOKUP($A210,environment93!$A$2:$AS$333,AS$2)</f>
        <v>0</v>
      </c>
      <c r="AT210" s="46">
        <f>VLOOKUP($A210,environment93!$A$2:$AS$333,AT$2)</f>
        <v>100</v>
      </c>
      <c r="AU210" s="46">
        <f>VLOOKUP($A210,environment93!$A$2:$AS$333,AU$2)</f>
        <v>0</v>
      </c>
      <c r="AV210" s="46">
        <f>VLOOKUP($A210,environment93!$A$2:$AS$333,AV$2)</f>
        <v>0</v>
      </c>
      <c r="AW210" s="46">
        <f>VLOOKUP($A210,environment93!$A$2:$AS$333,AW$2)</f>
        <v>0</v>
      </c>
      <c r="AX210" s="46">
        <f>VLOOKUP($A210,environment93!$A$2:$AS$333,AX$2)</f>
        <v>650</v>
      </c>
      <c r="AY210" s="46">
        <f>VLOOKUP($A210,environment93!$A$2:$AS$333,AY$2)</f>
        <v>0</v>
      </c>
      <c r="AZ210" s="46">
        <f>VLOOKUP($A210,environment93!$A$2:$AS$333,AZ$2)</f>
        <v>0</v>
      </c>
      <c r="BA210" s="46">
        <f>VLOOKUP($A210,environment93!$A$2:$AS$333,BA$2)</f>
        <v>650</v>
      </c>
      <c r="BB210" s="46">
        <f>VLOOKUP($A210,environment93!$A$2:$AS$333,BB$2)</f>
        <v>0</v>
      </c>
      <c r="BC210" s="46">
        <f>VLOOKUP($A210,environment93!$A$2:$AS$333,BC$2)</f>
        <v>21.5</v>
      </c>
      <c r="BD210" s="46">
        <f>VLOOKUP($A210,environment93!$A$2:$AS$333,BD$2)</f>
        <v>0</v>
      </c>
      <c r="BE210" s="46">
        <f>VLOOKUP($A210,environment93!$A$2:$AS$333,BE$2)</f>
        <v>0</v>
      </c>
      <c r="BF210" s="46">
        <f>VLOOKUP($A210,environment93!$A$2:$AS$333,BF$2)</f>
        <v>21.5</v>
      </c>
      <c r="BG210" s="46">
        <f>VLOOKUP($A210,environment93!$A$2:$AS$333,BG$2)</f>
        <v>11</v>
      </c>
      <c r="BH210" s="46">
        <f>VLOOKUP($A210,environment93!$A$2:$AS$333,BH$2)</f>
        <v>0</v>
      </c>
      <c r="BI210" s="46">
        <f>VLOOKUP($A210,environment93!$A$2:$AS$333,BI$2)</f>
        <v>1</v>
      </c>
    </row>
    <row r="211" spans="1:61" x14ac:dyDescent="0.2">
      <c r="A211" s="40" t="s">
        <v>887</v>
      </c>
      <c r="B211" s="40" t="s">
        <v>430</v>
      </c>
      <c r="C211" s="40">
        <v>7</v>
      </c>
      <c r="D211" s="40">
        <v>3</v>
      </c>
      <c r="E211" s="40">
        <v>2</v>
      </c>
      <c r="F211" s="40">
        <v>2</v>
      </c>
      <c r="H211" s="41">
        <f t="shared" si="3"/>
        <v>1</v>
      </c>
      <c r="I211" s="40" t="s">
        <v>887</v>
      </c>
      <c r="J211" s="46">
        <f>VLOOKUP($A211,environment05!$A$2:$M$333,J$2)</f>
        <v>3.11</v>
      </c>
      <c r="K211" s="46">
        <f>VLOOKUP($A211,environment05!$A$2:$M$333,K$2)</f>
        <v>9.8483795146413975</v>
      </c>
      <c r="L211" s="46">
        <f>VLOOKUP($A211,environment05!$A$2:$M$333,L$2)</f>
        <v>18.877772944758593</v>
      </c>
      <c r="M211" s="46">
        <f>VLOOKUP($A211,environment05!$A$2:$M$333,M$2)</f>
        <v>1.4615790002093301</v>
      </c>
      <c r="N211" s="46">
        <f>VLOOKUP($A211,environment05!$A$2:$M$333,N$2)</f>
        <v>2.6051888315610046</v>
      </c>
      <c r="O211" s="46">
        <f>VLOOKUP($A211,environment05!$A$2:$M$333,O$2)</f>
        <v>1.5467670751275917</v>
      </c>
      <c r="P211" s="46">
        <f>VLOOKUP($A211,environment05!$A$2:$M$333,P$2)</f>
        <v>0.15467397564393939</v>
      </c>
      <c r="Q211" s="46">
        <f>VLOOKUP($A211,environment05!$A$2:$M$333,Q$2)</f>
        <v>0.33987837854665071</v>
      </c>
      <c r="R211" s="46">
        <f>VLOOKUP($A211,environment05!$A$2:$M$333,R$2)</f>
        <v>7.75</v>
      </c>
      <c r="S211" s="46">
        <f>VLOOKUP($A211,environment05!$A$2:$M$333,S$2)</f>
        <v>0</v>
      </c>
      <c r="T211" s="46">
        <f>VLOOKUP($A211,environment05!$A$2:$M$333,T$2)</f>
        <v>1</v>
      </c>
      <c r="U211" s="46">
        <f>VLOOKUP($A211,environment93!$A$2:$AS$333,U$2)</f>
        <v>4</v>
      </c>
      <c r="V211" s="46">
        <f>VLOOKUP($A211,environment93!$A$2:$AS$333,V$2)</f>
        <v>10</v>
      </c>
      <c r="W211" s="46">
        <f>VLOOKUP($A211,environment93!$A$2:$AS$333,W$2)</f>
        <v>3</v>
      </c>
      <c r="X211" s="46">
        <f>VLOOKUP($A211,environment93!$A$2:$AS$333,X$2)</f>
        <v>3</v>
      </c>
      <c r="Y211" s="46">
        <f>VLOOKUP($A211,environment93!$A$2:$AS$333,Y$2)</f>
        <v>4</v>
      </c>
      <c r="Z211" s="46">
        <f>VLOOKUP($A211,environment93!$A$2:$AS$333,Z$2)</f>
        <v>7</v>
      </c>
      <c r="AA211" s="46">
        <f>VLOOKUP($A211,environment93!$A$2:$AS$333,AA$2)</f>
        <v>2</v>
      </c>
      <c r="AB211" s="46">
        <f>VLOOKUP($A211,environment93!$A$2:$AS$333,AB$2)</f>
        <v>1.1000000000000001</v>
      </c>
      <c r="AC211" s="46">
        <f>VLOOKUP($A211,environment93!$A$2:$AS$333,AC$2)</f>
        <v>465.9</v>
      </c>
      <c r="AD211" s="46">
        <f>VLOOKUP($A211,environment93!$A$2:$AS$333,AD$2)</f>
        <v>1.3</v>
      </c>
      <c r="AE211" s="46">
        <f>VLOOKUP($A211,environment93!$A$2:$AS$333,AE$2)</f>
        <v>6</v>
      </c>
      <c r="AF211" s="46" t="str">
        <f>VLOOKUP($A211,environment93!$A$2:$AS$333,AF$2)</f>
        <v>open</v>
      </c>
      <c r="AG211" s="46">
        <f>VLOOKUP($A211,environment93!$A$2:$AS$333,AG$2)</f>
        <v>23.22</v>
      </c>
      <c r="AH211" s="46">
        <f>VLOOKUP($A211,environment93!$A$2:$AS$333,AH$2)</f>
        <v>258.12</v>
      </c>
      <c r="AI211" s="46">
        <f>VLOOKUP($A211,environment93!$A$2:$AS$333,AI$2)</f>
        <v>10</v>
      </c>
      <c r="AJ211" s="46" t="str">
        <f>VLOOKUP($A211,environment93!$A$2:$AS$333,AJ$2)</f>
        <v>44S</v>
      </c>
      <c r="AK211" s="46">
        <f>VLOOKUP($A211,environment93!$A$2:$AS$333,AK$2)</f>
        <v>15</v>
      </c>
      <c r="AL211" s="46" t="str">
        <f>VLOOKUP($A211,environment93!$A$2:$AS$333,AL$2)</f>
        <v>S</v>
      </c>
      <c r="AM211" s="46">
        <f>VLOOKUP($A211,environment93!$A$2:$AS$333,AM$2)</f>
        <v>35.71</v>
      </c>
      <c r="AN211" s="46">
        <f>VLOOKUP($A211,environment93!$A$2:$AS$333,AN$2)</f>
        <v>62.83</v>
      </c>
      <c r="AO211" s="46">
        <f>VLOOKUP($A211,environment93!$A$2:$AS$333,AO$2)</f>
        <v>0</v>
      </c>
      <c r="AP211" s="46">
        <f>VLOOKUP($A211,environment93!$A$2:$AS$333,AP$2)</f>
        <v>0</v>
      </c>
      <c r="AQ211" s="46">
        <f>VLOOKUP($A211,environment93!$A$2:$AS$333,AQ$2)</f>
        <v>0</v>
      </c>
      <c r="AR211" s="46">
        <f>VLOOKUP($A211,environment93!$A$2:$AS$333,AR$2)</f>
        <v>0</v>
      </c>
      <c r="AS211" s="46">
        <f>VLOOKUP($A211,environment93!$A$2:$AS$333,AS$2)</f>
        <v>0</v>
      </c>
      <c r="AT211" s="46">
        <f>VLOOKUP($A211,environment93!$A$2:$AS$333,AT$2)</f>
        <v>37.17</v>
      </c>
      <c r="AU211" s="46">
        <f>VLOOKUP($A211,environment93!$A$2:$AS$333,AU$2)</f>
        <v>0</v>
      </c>
      <c r="AV211" s="46">
        <f>VLOOKUP($A211,environment93!$A$2:$AS$333,AV$2)</f>
        <v>0</v>
      </c>
      <c r="AW211" s="46">
        <f>VLOOKUP($A211,environment93!$A$2:$AS$333,AW$2)</f>
        <v>0</v>
      </c>
      <c r="AX211" s="46">
        <f>VLOOKUP($A211,environment93!$A$2:$AS$333,AX$2)</f>
        <v>50</v>
      </c>
      <c r="AY211" s="46">
        <f>VLOOKUP($A211,environment93!$A$2:$AS$333,AY$2)</f>
        <v>0</v>
      </c>
      <c r="AZ211" s="46">
        <f>VLOOKUP($A211,environment93!$A$2:$AS$333,AZ$2)</f>
        <v>0</v>
      </c>
      <c r="BA211" s="46">
        <f>VLOOKUP($A211,environment93!$A$2:$AS$333,BA$2)</f>
        <v>50</v>
      </c>
      <c r="BB211" s="46">
        <f>VLOOKUP($A211,environment93!$A$2:$AS$333,BB$2)</f>
        <v>0</v>
      </c>
      <c r="BC211" s="46">
        <f>VLOOKUP($A211,environment93!$A$2:$AS$333,BC$2)</f>
        <v>2</v>
      </c>
      <c r="BD211" s="46">
        <f>VLOOKUP($A211,environment93!$A$2:$AS$333,BD$2)</f>
        <v>0</v>
      </c>
      <c r="BE211" s="46">
        <f>VLOOKUP($A211,environment93!$A$2:$AS$333,BE$2)</f>
        <v>0</v>
      </c>
      <c r="BF211" s="46">
        <f>VLOOKUP($A211,environment93!$A$2:$AS$333,BF$2)</f>
        <v>2</v>
      </c>
      <c r="BG211" s="46">
        <f>VLOOKUP($A211,environment93!$A$2:$AS$333,BG$2)</f>
        <v>1</v>
      </c>
      <c r="BH211" s="46">
        <f>VLOOKUP($A211,environment93!$A$2:$AS$333,BH$2)</f>
        <v>0</v>
      </c>
      <c r="BI211" s="46">
        <f>VLOOKUP($A211,environment93!$A$2:$AS$333,BI$2)</f>
        <v>2.5</v>
      </c>
    </row>
    <row r="212" spans="1:61" x14ac:dyDescent="0.2">
      <c r="A212" s="40" t="s">
        <v>888</v>
      </c>
      <c r="B212" s="40" t="s">
        <v>432</v>
      </c>
      <c r="C212" s="40">
        <v>7</v>
      </c>
      <c r="D212" s="40">
        <v>3</v>
      </c>
      <c r="E212" s="40">
        <v>2</v>
      </c>
      <c r="F212" s="40">
        <v>2</v>
      </c>
      <c r="H212" s="41">
        <f t="shared" si="3"/>
        <v>1</v>
      </c>
      <c r="I212" s="40" t="s">
        <v>888</v>
      </c>
      <c r="J212" s="46">
        <f>VLOOKUP($A212,environment05!$A$2:$M$333,J$2)</f>
        <v>5.9950000000000001</v>
      </c>
      <c r="K212" s="46">
        <f>VLOOKUP($A212,environment05!$A$2:$M$333,K$2)</f>
        <v>69.264387620028117</v>
      </c>
      <c r="L212" s="46">
        <f>VLOOKUP($A212,environment05!$A$2:$M$333,L$2)</f>
        <v>193.12744671596349</v>
      </c>
      <c r="M212" s="46">
        <f>VLOOKUP($A212,environment05!$A$2:$M$333,M$2)</f>
        <v>46.243285852304773</v>
      </c>
      <c r="N212" s="46">
        <f>VLOOKUP($A212,environment05!$A$2:$M$333,N$2)</f>
        <v>1.082203845525564</v>
      </c>
      <c r="O212" s="46">
        <f>VLOOKUP($A212,environment05!$A$2:$M$333,O$2)</f>
        <v>2.4071808599000399</v>
      </c>
      <c r="P212" s="46">
        <f>VLOOKUP($A212,environment05!$A$2:$M$333,P$2)</f>
        <v>0.21800589526847414</v>
      </c>
      <c r="Q212" s="46">
        <f>VLOOKUP($A212,environment05!$A$2:$M$333,Q$2)</f>
        <v>1.214362587265029</v>
      </c>
      <c r="R212" s="46">
        <f>VLOOKUP($A212,environment05!$A$2:$M$333,R$2)</f>
        <v>23.7</v>
      </c>
      <c r="S212" s="46">
        <f>VLOOKUP($A212,environment05!$A$2:$M$333,S$2)</f>
        <v>8</v>
      </c>
      <c r="T212" s="46">
        <f>VLOOKUP($A212,environment05!$A$2:$M$333,T$2)</f>
        <v>1</v>
      </c>
      <c r="U212" s="46">
        <f>VLOOKUP($A212,environment93!$A$2:$AS$333,U$2)</f>
        <v>0</v>
      </c>
      <c r="V212" s="46">
        <f>VLOOKUP($A212,environment93!$A$2:$AS$333,V$2)</f>
        <v>8</v>
      </c>
      <c r="W212" s="46">
        <f>VLOOKUP($A212,environment93!$A$2:$AS$333,W$2)</f>
        <v>5</v>
      </c>
      <c r="X212" s="46">
        <f>VLOOKUP($A212,environment93!$A$2:$AS$333,X$2)</f>
        <v>0</v>
      </c>
      <c r="Y212" s="46">
        <f>VLOOKUP($A212,environment93!$A$2:$AS$333,Y$2)</f>
        <v>3</v>
      </c>
      <c r="Z212" s="46">
        <f>VLOOKUP($A212,environment93!$A$2:$AS$333,Z$2)</f>
        <v>23</v>
      </c>
      <c r="AA212" s="46">
        <f>VLOOKUP($A212,environment93!$A$2:$AS$333,AA$2)</f>
        <v>0</v>
      </c>
      <c r="AB212" s="46">
        <f>VLOOKUP($A212,environment93!$A$2:$AS$333,AB$2)</f>
        <v>1.04</v>
      </c>
      <c r="AC212" s="46">
        <f>VLOOKUP($A212,environment93!$A$2:$AS$333,AC$2)</f>
        <v>410.8</v>
      </c>
      <c r="AD212" s="46">
        <f>VLOOKUP($A212,environment93!$A$2:$AS$333,AD$2)</f>
        <v>1.1000000000000001</v>
      </c>
      <c r="AE212" s="46">
        <f>VLOOKUP($A212,environment93!$A$2:$AS$333,AE$2)</f>
        <v>56</v>
      </c>
      <c r="AF212" s="46" t="str">
        <f>VLOOKUP($A212,environment93!$A$2:$AS$333,AF$2)</f>
        <v>quer.old</v>
      </c>
      <c r="AG212" s="46">
        <f>VLOOKUP($A212,environment93!$A$2:$AS$333,AG$2)</f>
        <v>0</v>
      </c>
      <c r="AH212" s="46">
        <f>VLOOKUP($A212,environment93!$A$2:$AS$333,AH$2)</f>
        <v>-1</v>
      </c>
      <c r="AI212" s="46">
        <f>VLOOKUP($A212,environment93!$A$2:$AS$333,AI$2)</f>
        <v>10</v>
      </c>
      <c r="AJ212" s="46" t="str">
        <f>VLOOKUP($A212,environment93!$A$2:$AS$333,AJ$2)</f>
        <v>44S</v>
      </c>
      <c r="AK212" s="46">
        <f>VLOOKUP($A212,environment93!$A$2:$AS$333,AK$2)</f>
        <v>15</v>
      </c>
      <c r="AL212" s="46" t="str">
        <f>VLOOKUP($A212,environment93!$A$2:$AS$333,AL$2)</f>
        <v>S</v>
      </c>
      <c r="AM212" s="46">
        <f>VLOOKUP($A212,environment93!$A$2:$AS$333,AM$2)</f>
        <v>9.64</v>
      </c>
      <c r="AN212" s="46">
        <f>VLOOKUP($A212,environment93!$A$2:$AS$333,AN$2)</f>
        <v>7.08</v>
      </c>
      <c r="AO212" s="46">
        <f>VLOOKUP($A212,environment93!$A$2:$AS$333,AO$2)</f>
        <v>0</v>
      </c>
      <c r="AP212" s="46">
        <f>VLOOKUP($A212,environment93!$A$2:$AS$333,AP$2)</f>
        <v>0</v>
      </c>
      <c r="AQ212" s="46">
        <f>VLOOKUP($A212,environment93!$A$2:$AS$333,AQ$2)</f>
        <v>0</v>
      </c>
      <c r="AR212" s="46">
        <f>VLOOKUP($A212,environment93!$A$2:$AS$333,AR$2)</f>
        <v>0</v>
      </c>
      <c r="AS212" s="46">
        <f>VLOOKUP($A212,environment93!$A$2:$AS$333,AS$2)</f>
        <v>0</v>
      </c>
      <c r="AT212" s="46">
        <f>VLOOKUP($A212,environment93!$A$2:$AS$333,AT$2)</f>
        <v>1.4</v>
      </c>
      <c r="AU212" s="46">
        <f>VLOOKUP($A212,environment93!$A$2:$AS$333,AU$2)</f>
        <v>0</v>
      </c>
      <c r="AV212" s="46">
        <f>VLOOKUP($A212,environment93!$A$2:$AS$333,AV$2)</f>
        <v>91.53</v>
      </c>
      <c r="AW212" s="46">
        <f>VLOOKUP($A212,environment93!$A$2:$AS$333,AW$2)</f>
        <v>0</v>
      </c>
      <c r="AX212" s="46">
        <f>VLOOKUP($A212,environment93!$A$2:$AS$333,AX$2)</f>
        <v>125</v>
      </c>
      <c r="AY212" s="46">
        <f>VLOOKUP($A212,environment93!$A$2:$AS$333,AY$2)</f>
        <v>50</v>
      </c>
      <c r="AZ212" s="46">
        <f>VLOOKUP($A212,environment93!$A$2:$AS$333,AZ$2)</f>
        <v>0</v>
      </c>
      <c r="BA212" s="46">
        <f>VLOOKUP($A212,environment93!$A$2:$AS$333,BA$2)</f>
        <v>175</v>
      </c>
      <c r="BB212" s="46">
        <f>VLOOKUP($A212,environment93!$A$2:$AS$333,BB$2)</f>
        <v>0</v>
      </c>
      <c r="BC212" s="46">
        <f>VLOOKUP($A212,environment93!$A$2:$AS$333,BC$2)</f>
        <v>11.61</v>
      </c>
      <c r="BD212" s="46">
        <f>VLOOKUP($A212,environment93!$A$2:$AS$333,BD$2)</f>
        <v>4.16</v>
      </c>
      <c r="BE212" s="46">
        <f>VLOOKUP($A212,environment93!$A$2:$AS$333,BE$2)</f>
        <v>0</v>
      </c>
      <c r="BF212" s="46">
        <f>VLOOKUP($A212,environment93!$A$2:$AS$333,BF$2)</f>
        <v>15.77</v>
      </c>
      <c r="BG212" s="46">
        <f>VLOOKUP($A212,environment93!$A$2:$AS$333,BG$2)</f>
        <v>4</v>
      </c>
      <c r="BH212" s="46">
        <f>VLOOKUP($A212,environment93!$A$2:$AS$333,BH$2)</f>
        <v>0</v>
      </c>
      <c r="BI212" s="46">
        <f>VLOOKUP($A212,environment93!$A$2:$AS$333,BI$2)</f>
        <v>2</v>
      </c>
    </row>
    <row r="213" spans="1:61" x14ac:dyDescent="0.2">
      <c r="A213" s="40" t="s">
        <v>889</v>
      </c>
      <c r="B213" s="40" t="s">
        <v>434</v>
      </c>
      <c r="C213" s="40">
        <v>5</v>
      </c>
      <c r="D213" s="40">
        <v>2</v>
      </c>
      <c r="E213" s="40">
        <v>1</v>
      </c>
      <c r="F213" s="40">
        <v>2</v>
      </c>
      <c r="H213" s="41">
        <f t="shared" si="3"/>
        <v>0</v>
      </c>
      <c r="I213" s="40" t="s">
        <v>889</v>
      </c>
      <c r="J213" s="46">
        <f>VLOOKUP($A213,environment05!$A$2:$M$333,J$2)</f>
        <v>0</v>
      </c>
      <c r="K213" s="46">
        <f>VLOOKUP($A213,environment05!$A$2:$M$333,K$2)</f>
        <v>0</v>
      </c>
      <c r="L213" s="46">
        <f>VLOOKUP($A213,environment05!$A$2:$M$333,L$2)</f>
        <v>0</v>
      </c>
      <c r="M213" s="46">
        <f>VLOOKUP($A213,environment05!$A$2:$M$333,M$2)</f>
        <v>0</v>
      </c>
      <c r="N213" s="46">
        <f>VLOOKUP($A213,environment05!$A$2:$M$333,N$2)</f>
        <v>0</v>
      </c>
      <c r="O213" s="46">
        <f>VLOOKUP($A213,environment05!$A$2:$M$333,O$2)</f>
        <v>0</v>
      </c>
      <c r="P213" s="46">
        <f>VLOOKUP($A213,environment05!$A$2:$M$333,P$2)</f>
        <v>0</v>
      </c>
      <c r="Q213" s="46">
        <f>VLOOKUP($A213,environment05!$A$2:$M$333,Q$2)</f>
        <v>0</v>
      </c>
      <c r="R213" s="46">
        <f>VLOOKUP($A213,environment05!$A$2:$M$333,R$2)</f>
        <v>0</v>
      </c>
      <c r="S213" s="46">
        <f>VLOOKUP($A213,environment05!$A$2:$M$333,S$2)</f>
        <v>0</v>
      </c>
      <c r="T213" s="46">
        <f>VLOOKUP($A213,environment05!$A$2:$M$333,T$2)</f>
        <v>0</v>
      </c>
      <c r="U213" s="46">
        <f>VLOOKUP($A213,environment93!$A$2:$AS$333,U$2)</f>
        <v>3</v>
      </c>
      <c r="V213" s="46">
        <f>VLOOKUP($A213,environment93!$A$2:$AS$333,V$2)</f>
        <v>17</v>
      </c>
      <c r="W213" s="46">
        <f>VLOOKUP($A213,environment93!$A$2:$AS$333,W$2)</f>
        <v>8</v>
      </c>
      <c r="X213" s="46">
        <f>VLOOKUP($A213,environment93!$A$2:$AS$333,X$2)</f>
        <v>1</v>
      </c>
      <c r="Y213" s="46">
        <f>VLOOKUP($A213,environment93!$A$2:$AS$333,Y$2)</f>
        <v>8</v>
      </c>
      <c r="Z213" s="46">
        <f>VLOOKUP($A213,environment93!$A$2:$AS$333,Z$2)</f>
        <v>11</v>
      </c>
      <c r="AA213" s="46">
        <f>VLOOKUP($A213,environment93!$A$2:$AS$333,AA$2)</f>
        <v>0</v>
      </c>
      <c r="AB213" s="46">
        <f>VLOOKUP($A213,environment93!$A$2:$AS$333,AB$2)</f>
        <v>1.35</v>
      </c>
      <c r="AC213" s="46">
        <f>VLOOKUP($A213,environment93!$A$2:$AS$333,AC$2)</f>
        <v>506.1</v>
      </c>
      <c r="AD213" s="46">
        <f>VLOOKUP($A213,environment93!$A$2:$AS$333,AD$2)</f>
        <v>1.2</v>
      </c>
      <c r="AE213" s="46">
        <f>VLOOKUP($A213,environment93!$A$2:$AS$333,AE$2)</f>
        <v>5</v>
      </c>
      <c r="AF213" s="46" t="str">
        <f>VLOOKUP($A213,environment93!$A$2:$AS$333,AF$2)</f>
        <v>fagu.old</v>
      </c>
      <c r="AG213" s="46">
        <f>VLOOKUP($A213,environment93!$A$2:$AS$333,AG$2)</f>
        <v>10.73</v>
      </c>
      <c r="AH213" s="46">
        <f>VLOOKUP($A213,environment93!$A$2:$AS$333,AH$2)</f>
        <v>201.54</v>
      </c>
      <c r="AI213" s="46">
        <f>VLOOKUP($A213,environment93!$A$2:$AS$333,AI$2)</f>
        <v>15</v>
      </c>
      <c r="AJ213" s="46" t="str">
        <f>VLOOKUP($A213,environment93!$A$2:$AS$333,AJ$2)</f>
        <v>44S</v>
      </c>
      <c r="AK213" s="46">
        <f>VLOOKUP($A213,environment93!$A$2:$AS$333,AK$2)</f>
        <v>15</v>
      </c>
      <c r="AL213" s="46" t="str">
        <f>VLOOKUP($A213,environment93!$A$2:$AS$333,AL$2)</f>
        <v>S</v>
      </c>
      <c r="AM213" s="46">
        <f>VLOOKUP($A213,environment93!$A$2:$AS$333,AM$2)</f>
        <v>0</v>
      </c>
      <c r="AN213" s="46">
        <f>VLOOKUP($A213,environment93!$A$2:$AS$333,AN$2)</f>
        <v>0</v>
      </c>
      <c r="AO213" s="46">
        <f>VLOOKUP($A213,environment93!$A$2:$AS$333,AO$2)</f>
        <v>0</v>
      </c>
      <c r="AP213" s="46">
        <f>VLOOKUP($A213,environment93!$A$2:$AS$333,AP$2)</f>
        <v>0</v>
      </c>
      <c r="AQ213" s="46">
        <f>VLOOKUP($A213,environment93!$A$2:$AS$333,AQ$2)</f>
        <v>0</v>
      </c>
      <c r="AR213" s="46">
        <f>VLOOKUP($A213,environment93!$A$2:$AS$333,AR$2)</f>
        <v>0</v>
      </c>
      <c r="AS213" s="46">
        <f>VLOOKUP($A213,environment93!$A$2:$AS$333,AS$2)</f>
        <v>0</v>
      </c>
      <c r="AT213" s="46">
        <f>VLOOKUP($A213,environment93!$A$2:$AS$333,AT$2)</f>
        <v>100</v>
      </c>
      <c r="AU213" s="46">
        <f>VLOOKUP($A213,environment93!$A$2:$AS$333,AU$2)</f>
        <v>0</v>
      </c>
      <c r="AV213" s="46">
        <f>VLOOKUP($A213,environment93!$A$2:$AS$333,AV$2)</f>
        <v>0</v>
      </c>
      <c r="AW213" s="46">
        <f>VLOOKUP($A213,environment93!$A$2:$AS$333,AW$2)</f>
        <v>0</v>
      </c>
      <c r="AX213" s="46">
        <f>VLOOKUP($A213,environment93!$A$2:$AS$333,AX$2)</f>
        <v>25</v>
      </c>
      <c r="AY213" s="46">
        <f>VLOOKUP($A213,environment93!$A$2:$AS$333,AY$2)</f>
        <v>50</v>
      </c>
      <c r="AZ213" s="46">
        <f>VLOOKUP($A213,environment93!$A$2:$AS$333,AZ$2)</f>
        <v>0</v>
      </c>
      <c r="BA213" s="46">
        <f>VLOOKUP($A213,environment93!$A$2:$AS$333,BA$2)</f>
        <v>75</v>
      </c>
      <c r="BB213" s="46">
        <f>VLOOKUP($A213,environment93!$A$2:$AS$333,BB$2)</f>
        <v>0</v>
      </c>
      <c r="BC213" s="46">
        <f>VLOOKUP($A213,environment93!$A$2:$AS$333,BC$2)</f>
        <v>0.56999999999999995</v>
      </c>
      <c r="BD213" s="46">
        <f>VLOOKUP($A213,environment93!$A$2:$AS$333,BD$2)</f>
        <v>0.04</v>
      </c>
      <c r="BE213" s="46">
        <f>VLOOKUP($A213,environment93!$A$2:$AS$333,BE$2)</f>
        <v>0</v>
      </c>
      <c r="BF213" s="46">
        <f>VLOOKUP($A213,environment93!$A$2:$AS$333,BF$2)</f>
        <v>0.6</v>
      </c>
      <c r="BG213" s="46">
        <f>VLOOKUP($A213,environment93!$A$2:$AS$333,BG$2)</f>
        <v>0</v>
      </c>
      <c r="BH213" s="46">
        <f>VLOOKUP($A213,environment93!$A$2:$AS$333,BH$2)</f>
        <v>0</v>
      </c>
      <c r="BI213" s="46">
        <f>VLOOKUP($A213,environment93!$A$2:$AS$333,BI$2)</f>
        <v>1.2</v>
      </c>
    </row>
    <row r="214" spans="1:61" x14ac:dyDescent="0.2">
      <c r="A214" s="40" t="s">
        <v>890</v>
      </c>
      <c r="B214" s="40" t="s">
        <v>436</v>
      </c>
      <c r="C214" s="40">
        <v>4</v>
      </c>
      <c r="D214" s="40">
        <v>1</v>
      </c>
      <c r="E214" s="40">
        <v>1</v>
      </c>
      <c r="F214" s="40">
        <v>2</v>
      </c>
      <c r="H214" s="41">
        <f t="shared" si="3"/>
        <v>0</v>
      </c>
      <c r="I214" s="40" t="s">
        <v>890</v>
      </c>
      <c r="J214" s="46">
        <f>VLOOKUP($A214,environment05!$A$2:$M$333,J$2)</f>
        <v>0</v>
      </c>
      <c r="K214" s="46">
        <f>VLOOKUP($A214,environment05!$A$2:$M$333,K$2)</f>
        <v>0</v>
      </c>
      <c r="L214" s="46">
        <f>VLOOKUP($A214,environment05!$A$2:$M$333,L$2)</f>
        <v>0</v>
      </c>
      <c r="M214" s="46">
        <f>VLOOKUP($A214,environment05!$A$2:$M$333,M$2)</f>
        <v>0</v>
      </c>
      <c r="N214" s="46">
        <f>VLOOKUP($A214,environment05!$A$2:$M$333,N$2)</f>
        <v>0</v>
      </c>
      <c r="O214" s="46">
        <f>VLOOKUP($A214,environment05!$A$2:$M$333,O$2)</f>
        <v>0</v>
      </c>
      <c r="P214" s="46">
        <f>VLOOKUP($A214,environment05!$A$2:$M$333,P$2)</f>
        <v>0</v>
      </c>
      <c r="Q214" s="46">
        <f>VLOOKUP($A214,environment05!$A$2:$M$333,Q$2)</f>
        <v>0</v>
      </c>
      <c r="R214" s="46">
        <f>VLOOKUP($A214,environment05!$A$2:$M$333,R$2)</f>
        <v>0</v>
      </c>
      <c r="S214" s="46">
        <f>VLOOKUP($A214,environment05!$A$2:$M$333,S$2)</f>
        <v>0</v>
      </c>
      <c r="T214" s="46">
        <f>VLOOKUP($A214,environment05!$A$2:$M$333,T$2)</f>
        <v>0</v>
      </c>
      <c r="U214" s="46">
        <f>VLOOKUP($A214,environment93!$A$2:$AS$333,U$2)</f>
        <v>2</v>
      </c>
      <c r="V214" s="46">
        <f>VLOOKUP($A214,environment93!$A$2:$AS$333,V$2)</f>
        <v>31</v>
      </c>
      <c r="W214" s="46">
        <f>VLOOKUP($A214,environment93!$A$2:$AS$333,W$2)</f>
        <v>17</v>
      </c>
      <c r="X214" s="46">
        <f>VLOOKUP($A214,environment93!$A$2:$AS$333,X$2)</f>
        <v>6</v>
      </c>
      <c r="Y214" s="46">
        <f>VLOOKUP($A214,environment93!$A$2:$AS$333,Y$2)</f>
        <v>8</v>
      </c>
      <c r="Z214" s="46">
        <f>VLOOKUP($A214,environment93!$A$2:$AS$333,Z$2)</f>
        <v>14</v>
      </c>
      <c r="AA214" s="46">
        <f>VLOOKUP($A214,environment93!$A$2:$AS$333,AA$2)</f>
        <v>1</v>
      </c>
      <c r="AB214" s="46">
        <f>VLOOKUP($A214,environment93!$A$2:$AS$333,AB$2)</f>
        <v>0</v>
      </c>
      <c r="AC214" s="46">
        <f>VLOOKUP($A214,environment93!$A$2:$AS$333,AC$2)</f>
        <v>0</v>
      </c>
      <c r="AD214" s="46">
        <f>VLOOKUP($A214,environment93!$A$2:$AS$333,AD$2)</f>
        <v>0</v>
      </c>
      <c r="AE214" s="46">
        <f>VLOOKUP($A214,environment93!$A$2:$AS$333,AE$2)</f>
        <v>110</v>
      </c>
      <c r="AF214" s="46" t="str">
        <f>VLOOKUP($A214,environment93!$A$2:$AS$333,AF$2)</f>
        <v>road</v>
      </c>
      <c r="AG214" s="46">
        <f>VLOOKUP($A214,environment93!$A$2:$AS$333,AG$2)</f>
        <v>0</v>
      </c>
      <c r="AH214" s="46">
        <f>VLOOKUP($A214,environment93!$A$2:$AS$333,AH$2)</f>
        <v>-1</v>
      </c>
      <c r="AI214" s="46">
        <f>VLOOKUP($A214,environment93!$A$2:$AS$333,AI$2)</f>
        <v>20</v>
      </c>
      <c r="AJ214" s="46" t="str">
        <f>VLOOKUP($A214,environment93!$A$2:$AS$333,AJ$2)</f>
        <v>44</v>
      </c>
      <c r="AK214" s="46">
        <f>VLOOKUP($A214,environment93!$A$2:$AS$333,AK$2)</f>
        <v>15</v>
      </c>
      <c r="AL214" s="46">
        <f>VLOOKUP($A214,environment93!$A$2:$AS$333,AL$2)</f>
        <v>0</v>
      </c>
      <c r="AM214" s="46">
        <f>VLOOKUP($A214,environment93!$A$2:$AS$333,AM$2)</f>
        <v>47.5</v>
      </c>
      <c r="AN214" s="46">
        <f>VLOOKUP($A214,environment93!$A$2:$AS$333,AN$2)</f>
        <v>0</v>
      </c>
      <c r="AO214" s="46">
        <f>VLOOKUP($A214,environment93!$A$2:$AS$333,AO$2)</f>
        <v>43.45</v>
      </c>
      <c r="AP214" s="46">
        <f>VLOOKUP($A214,environment93!$A$2:$AS$333,AP$2)</f>
        <v>0</v>
      </c>
      <c r="AQ214" s="46">
        <f>VLOOKUP($A214,environment93!$A$2:$AS$333,AQ$2)</f>
        <v>22.39</v>
      </c>
      <c r="AR214" s="46">
        <f>VLOOKUP($A214,environment93!$A$2:$AS$333,AR$2)</f>
        <v>0</v>
      </c>
      <c r="AS214" s="46">
        <f>VLOOKUP($A214,environment93!$A$2:$AS$333,AS$2)</f>
        <v>0</v>
      </c>
      <c r="AT214" s="46">
        <f>VLOOKUP($A214,environment93!$A$2:$AS$333,AT$2)</f>
        <v>34.17</v>
      </c>
      <c r="AU214" s="46">
        <f>VLOOKUP($A214,environment93!$A$2:$AS$333,AU$2)</f>
        <v>0</v>
      </c>
      <c r="AV214" s="46">
        <f>VLOOKUP($A214,environment93!$A$2:$AS$333,AV$2)</f>
        <v>0</v>
      </c>
      <c r="AW214" s="46">
        <f>VLOOKUP($A214,environment93!$A$2:$AS$333,AW$2)</f>
        <v>400</v>
      </c>
      <c r="AX214" s="46">
        <f>VLOOKUP($A214,environment93!$A$2:$AS$333,AX$2)</f>
        <v>75</v>
      </c>
      <c r="AY214" s="46">
        <f>VLOOKUP($A214,environment93!$A$2:$AS$333,AY$2)</f>
        <v>50</v>
      </c>
      <c r="AZ214" s="46">
        <f>VLOOKUP($A214,environment93!$A$2:$AS$333,AZ$2)</f>
        <v>0</v>
      </c>
      <c r="BA214" s="46">
        <f>VLOOKUP($A214,environment93!$A$2:$AS$333,BA$2)</f>
        <v>525</v>
      </c>
      <c r="BB214" s="46">
        <f>VLOOKUP($A214,environment93!$A$2:$AS$333,BB$2)</f>
        <v>4.83</v>
      </c>
      <c r="BC214" s="46">
        <f>VLOOKUP($A214,environment93!$A$2:$AS$333,BC$2)</f>
        <v>0.84</v>
      </c>
      <c r="BD214" s="46">
        <f>VLOOKUP($A214,environment93!$A$2:$AS$333,BD$2)</f>
        <v>11.05</v>
      </c>
      <c r="BE214" s="46">
        <f>VLOOKUP($A214,environment93!$A$2:$AS$333,BE$2)</f>
        <v>0</v>
      </c>
      <c r="BF214" s="46">
        <f>VLOOKUP($A214,environment93!$A$2:$AS$333,BF$2)</f>
        <v>16.71</v>
      </c>
      <c r="BG214" s="46">
        <f>VLOOKUP($A214,environment93!$A$2:$AS$333,BG$2)</f>
        <v>2</v>
      </c>
      <c r="BH214" s="46">
        <f>VLOOKUP($A214,environment93!$A$2:$AS$333,BH$2)</f>
        <v>2</v>
      </c>
      <c r="BI214" s="46">
        <f>VLOOKUP($A214,environment93!$A$2:$AS$333,BI$2)</f>
        <v>3</v>
      </c>
    </row>
    <row r="215" spans="1:61" x14ac:dyDescent="0.2">
      <c r="A215" s="40" t="s">
        <v>891</v>
      </c>
      <c r="B215" s="40" t="s">
        <v>438</v>
      </c>
      <c r="C215" s="40">
        <v>7</v>
      </c>
      <c r="D215" s="40">
        <v>3</v>
      </c>
      <c r="E215" s="40">
        <v>2</v>
      </c>
      <c r="F215" s="40">
        <v>2</v>
      </c>
      <c r="H215" s="41">
        <f t="shared" si="3"/>
        <v>1</v>
      </c>
      <c r="I215" s="40" t="s">
        <v>891</v>
      </c>
      <c r="J215" s="46">
        <f>VLOOKUP($A215,environment05!$A$2:$M$333,J$2)</f>
        <v>5.335</v>
      </c>
      <c r="K215" s="46">
        <f>VLOOKUP($A215,environment05!$A$2:$M$333,K$2)</f>
        <v>11.633832574813088</v>
      </c>
      <c r="L215" s="46">
        <f>VLOOKUP($A215,environment05!$A$2:$M$333,L$2)</f>
        <v>36.972596781209219</v>
      </c>
      <c r="M215" s="46">
        <f>VLOOKUP($A215,environment05!$A$2:$M$333,M$2)</f>
        <v>7.4183503765790002</v>
      </c>
      <c r="N215" s="46">
        <f>VLOOKUP($A215,environment05!$A$2:$M$333,N$2)</f>
        <v>5.82554866788404</v>
      </c>
      <c r="O215" s="46">
        <f>VLOOKUP($A215,environment05!$A$2:$M$333,O$2)</f>
        <v>4.6822957409523802</v>
      </c>
      <c r="P215" s="46">
        <f>VLOOKUP($A215,environment05!$A$2:$M$333,P$2)</f>
        <v>0.29800544059175132</v>
      </c>
      <c r="Q215" s="46">
        <f>VLOOKUP($A215,environment05!$A$2:$M$333,Q$2)</f>
        <v>0.92575095144251851</v>
      </c>
      <c r="R215" s="46">
        <f>VLOOKUP($A215,environment05!$A$2:$M$333,R$2)</f>
        <v>18.5</v>
      </c>
      <c r="S215" s="46">
        <f>VLOOKUP($A215,environment05!$A$2:$M$333,S$2)</f>
        <v>6</v>
      </c>
      <c r="T215" s="46">
        <f>VLOOKUP($A215,environment05!$A$2:$M$333,T$2)</f>
        <v>0.5</v>
      </c>
      <c r="U215" s="46">
        <f>VLOOKUP($A215,environment93!$A$2:$AS$333,U$2)</f>
        <v>3</v>
      </c>
      <c r="V215" s="46">
        <f>VLOOKUP($A215,environment93!$A$2:$AS$333,V$2)</f>
        <v>25</v>
      </c>
      <c r="W215" s="46">
        <f>VLOOKUP($A215,environment93!$A$2:$AS$333,W$2)</f>
        <v>13</v>
      </c>
      <c r="X215" s="46">
        <f>VLOOKUP($A215,environment93!$A$2:$AS$333,X$2)</f>
        <v>2</v>
      </c>
      <c r="Y215" s="46">
        <f>VLOOKUP($A215,environment93!$A$2:$AS$333,Y$2)</f>
        <v>10</v>
      </c>
      <c r="Z215" s="46">
        <f>VLOOKUP($A215,environment93!$A$2:$AS$333,Z$2)</f>
        <v>25</v>
      </c>
      <c r="AA215" s="46">
        <f>VLOOKUP($A215,environment93!$A$2:$AS$333,AA$2)</f>
        <v>2</v>
      </c>
      <c r="AB215" s="46">
        <f>VLOOKUP($A215,environment93!$A$2:$AS$333,AB$2)</f>
        <v>1.1399999999999999</v>
      </c>
      <c r="AC215" s="46">
        <f>VLOOKUP($A215,environment93!$A$2:$AS$333,AC$2)</f>
        <v>688.1</v>
      </c>
      <c r="AD215" s="46">
        <f>VLOOKUP($A215,environment93!$A$2:$AS$333,AD$2)</f>
        <v>1.8</v>
      </c>
      <c r="AE215" s="46">
        <f>VLOOKUP($A215,environment93!$A$2:$AS$333,AE$2)</f>
        <v>113</v>
      </c>
      <c r="AF215" s="46" t="str">
        <f>VLOOKUP($A215,environment93!$A$2:$AS$333,AF$2)</f>
        <v>fagu.old</v>
      </c>
      <c r="AG215" s="46">
        <f>VLOOKUP($A215,environment93!$A$2:$AS$333,AG$2)</f>
        <v>7.19</v>
      </c>
      <c r="AH215" s="46">
        <f>VLOOKUP($A215,environment93!$A$2:$AS$333,AH$2)</f>
        <v>-1</v>
      </c>
      <c r="AI215" s="46">
        <f>VLOOKUP($A215,environment93!$A$2:$AS$333,AI$2)</f>
        <v>20</v>
      </c>
      <c r="AJ215" s="46" t="str">
        <f>VLOOKUP($A215,environment93!$A$2:$AS$333,AJ$2)</f>
        <v>44</v>
      </c>
      <c r="AK215" s="46">
        <f>VLOOKUP($A215,environment93!$A$2:$AS$333,AK$2)</f>
        <v>15</v>
      </c>
      <c r="AL215" s="46">
        <f>VLOOKUP($A215,environment93!$A$2:$AS$333,AL$2)</f>
        <v>0</v>
      </c>
      <c r="AM215" s="46">
        <f>VLOOKUP($A215,environment93!$A$2:$AS$333,AM$2)</f>
        <v>14.29</v>
      </c>
      <c r="AN215" s="46">
        <f>VLOOKUP($A215,environment93!$A$2:$AS$333,AN$2)</f>
        <v>0</v>
      </c>
      <c r="AO215" s="46">
        <f>VLOOKUP($A215,environment93!$A$2:$AS$333,AO$2)</f>
        <v>10.84</v>
      </c>
      <c r="AP215" s="46">
        <f>VLOOKUP($A215,environment93!$A$2:$AS$333,AP$2)</f>
        <v>0</v>
      </c>
      <c r="AQ215" s="46">
        <f>VLOOKUP($A215,environment93!$A$2:$AS$333,AQ$2)</f>
        <v>0</v>
      </c>
      <c r="AR215" s="46">
        <f>VLOOKUP($A215,environment93!$A$2:$AS$333,AR$2)</f>
        <v>0</v>
      </c>
      <c r="AS215" s="46">
        <f>VLOOKUP($A215,environment93!$A$2:$AS$333,AS$2)</f>
        <v>0</v>
      </c>
      <c r="AT215" s="46">
        <f>VLOOKUP($A215,environment93!$A$2:$AS$333,AT$2)</f>
        <v>89.16</v>
      </c>
      <c r="AU215" s="46">
        <f>VLOOKUP($A215,environment93!$A$2:$AS$333,AU$2)</f>
        <v>0</v>
      </c>
      <c r="AV215" s="46">
        <f>VLOOKUP($A215,environment93!$A$2:$AS$333,AV$2)</f>
        <v>0</v>
      </c>
      <c r="AW215" s="46">
        <f>VLOOKUP($A215,environment93!$A$2:$AS$333,AW$2)</f>
        <v>0</v>
      </c>
      <c r="AX215" s="46">
        <f>VLOOKUP($A215,environment93!$A$2:$AS$333,AX$2)</f>
        <v>250</v>
      </c>
      <c r="AY215" s="46">
        <f>VLOOKUP($A215,environment93!$A$2:$AS$333,AY$2)</f>
        <v>650</v>
      </c>
      <c r="AZ215" s="46">
        <f>VLOOKUP($A215,environment93!$A$2:$AS$333,AZ$2)</f>
        <v>0</v>
      </c>
      <c r="BA215" s="46">
        <f>VLOOKUP($A215,environment93!$A$2:$AS$333,BA$2)</f>
        <v>900</v>
      </c>
      <c r="BB215" s="46">
        <f>VLOOKUP($A215,environment93!$A$2:$AS$333,BB$2)</f>
        <v>0</v>
      </c>
      <c r="BC215" s="46">
        <f>VLOOKUP($A215,environment93!$A$2:$AS$333,BC$2)</f>
        <v>21.12</v>
      </c>
      <c r="BD215" s="46">
        <f>VLOOKUP($A215,environment93!$A$2:$AS$333,BD$2)</f>
        <v>17.82</v>
      </c>
      <c r="BE215" s="46">
        <f>VLOOKUP($A215,environment93!$A$2:$AS$333,BE$2)</f>
        <v>0</v>
      </c>
      <c r="BF215" s="46">
        <f>VLOOKUP($A215,environment93!$A$2:$AS$333,BF$2)</f>
        <v>38.950000000000003</v>
      </c>
      <c r="BG215" s="46">
        <f>VLOOKUP($A215,environment93!$A$2:$AS$333,BG$2)</f>
        <v>6</v>
      </c>
      <c r="BH215" s="46">
        <f>VLOOKUP($A215,environment93!$A$2:$AS$333,BH$2)</f>
        <v>0</v>
      </c>
      <c r="BI215" s="46">
        <f>VLOOKUP($A215,environment93!$A$2:$AS$333,BI$2)</f>
        <v>2</v>
      </c>
    </row>
    <row r="216" spans="1:61" x14ac:dyDescent="0.2">
      <c r="A216" s="40" t="s">
        <v>892</v>
      </c>
      <c r="B216" s="40" t="s">
        <v>440</v>
      </c>
      <c r="C216" s="40">
        <v>4</v>
      </c>
      <c r="D216" s="40">
        <v>1</v>
      </c>
      <c r="E216" s="40">
        <v>1</v>
      </c>
      <c r="F216" s="40">
        <v>2</v>
      </c>
      <c r="H216" s="41">
        <f t="shared" si="3"/>
        <v>0</v>
      </c>
      <c r="I216" s="40" t="s">
        <v>892</v>
      </c>
      <c r="J216" s="46">
        <f>VLOOKUP($A216,environment05!$A$2:$M$333,J$2)</f>
        <v>0</v>
      </c>
      <c r="K216" s="46">
        <f>VLOOKUP($A216,environment05!$A$2:$M$333,K$2)</f>
        <v>0</v>
      </c>
      <c r="L216" s="46">
        <f>VLOOKUP($A216,environment05!$A$2:$M$333,L$2)</f>
        <v>0</v>
      </c>
      <c r="M216" s="46">
        <f>VLOOKUP($A216,environment05!$A$2:$M$333,M$2)</f>
        <v>0</v>
      </c>
      <c r="N216" s="46">
        <f>VLOOKUP($A216,environment05!$A$2:$M$333,N$2)</f>
        <v>0</v>
      </c>
      <c r="O216" s="46">
        <f>VLOOKUP($A216,environment05!$A$2:$M$333,O$2)</f>
        <v>0</v>
      </c>
      <c r="P216" s="46">
        <f>VLOOKUP($A216,environment05!$A$2:$M$333,P$2)</f>
        <v>0</v>
      </c>
      <c r="Q216" s="46">
        <f>VLOOKUP($A216,environment05!$A$2:$M$333,Q$2)</f>
        <v>0</v>
      </c>
      <c r="R216" s="46">
        <f>VLOOKUP($A216,environment05!$A$2:$M$333,R$2)</f>
        <v>0</v>
      </c>
      <c r="S216" s="46">
        <f>VLOOKUP($A216,environment05!$A$2:$M$333,S$2)</f>
        <v>0</v>
      </c>
      <c r="T216" s="46">
        <f>VLOOKUP($A216,environment05!$A$2:$M$333,T$2)</f>
        <v>0</v>
      </c>
      <c r="U216" s="46">
        <f>VLOOKUP($A216,environment93!$A$2:$AS$333,U$2)</f>
        <v>7</v>
      </c>
      <c r="V216" s="46">
        <f>VLOOKUP($A216,environment93!$A$2:$AS$333,V$2)</f>
        <v>28</v>
      </c>
      <c r="W216" s="46">
        <f>VLOOKUP($A216,environment93!$A$2:$AS$333,W$2)</f>
        <v>20</v>
      </c>
      <c r="X216" s="46">
        <f>VLOOKUP($A216,environment93!$A$2:$AS$333,X$2)</f>
        <v>2</v>
      </c>
      <c r="Y216" s="46">
        <f>VLOOKUP($A216,environment93!$A$2:$AS$333,Y$2)</f>
        <v>6</v>
      </c>
      <c r="Z216" s="46">
        <f>VLOOKUP($A216,environment93!$A$2:$AS$333,Z$2)</f>
        <v>16</v>
      </c>
      <c r="AA216" s="46">
        <f>VLOOKUP($A216,environment93!$A$2:$AS$333,AA$2)</f>
        <v>2</v>
      </c>
      <c r="AB216" s="46">
        <f>VLOOKUP($A216,environment93!$A$2:$AS$333,AB$2)</f>
        <v>0</v>
      </c>
      <c r="AC216" s="46">
        <f>VLOOKUP($A216,environment93!$A$2:$AS$333,AC$2)</f>
        <v>0</v>
      </c>
      <c r="AD216" s="46">
        <f>VLOOKUP($A216,environment93!$A$2:$AS$333,AD$2)</f>
        <v>0</v>
      </c>
      <c r="AE216" s="46">
        <f>VLOOKUP($A216,environment93!$A$2:$AS$333,AE$2)</f>
        <v>57</v>
      </c>
      <c r="AF216" s="46" t="str">
        <f>VLOOKUP($A216,environment93!$A$2:$AS$333,AF$2)</f>
        <v>road</v>
      </c>
      <c r="AG216" s="46">
        <f>VLOOKUP($A216,environment93!$A$2:$AS$333,AG$2)</f>
        <v>6.46</v>
      </c>
      <c r="AH216" s="46">
        <f>VLOOKUP($A216,environment93!$A$2:$AS$333,AH$2)</f>
        <v>184.4</v>
      </c>
      <c r="AI216" s="46">
        <f>VLOOKUP($A216,environment93!$A$2:$AS$333,AI$2)</f>
        <v>20</v>
      </c>
      <c r="AJ216" s="46" t="str">
        <f>VLOOKUP($A216,environment93!$A$2:$AS$333,AJ$2)</f>
        <v>44</v>
      </c>
      <c r="AK216" s="46">
        <f>VLOOKUP($A216,environment93!$A$2:$AS$333,AK$2)</f>
        <v>15</v>
      </c>
      <c r="AL216" s="46">
        <f>VLOOKUP($A216,environment93!$A$2:$AS$333,AL$2)</f>
        <v>0</v>
      </c>
      <c r="AM216" s="46">
        <f>VLOOKUP($A216,environment93!$A$2:$AS$333,AM$2)</f>
        <v>61.79</v>
      </c>
      <c r="AN216" s="46">
        <f>VLOOKUP($A216,environment93!$A$2:$AS$333,AN$2)</f>
        <v>0</v>
      </c>
      <c r="AO216" s="46">
        <f>VLOOKUP($A216,environment93!$A$2:$AS$333,AO$2)</f>
        <v>39.020000000000003</v>
      </c>
      <c r="AP216" s="46">
        <f>VLOOKUP($A216,environment93!$A$2:$AS$333,AP$2)</f>
        <v>0</v>
      </c>
      <c r="AQ216" s="46">
        <f>VLOOKUP($A216,environment93!$A$2:$AS$333,AQ$2)</f>
        <v>0</v>
      </c>
      <c r="AR216" s="46">
        <f>VLOOKUP($A216,environment93!$A$2:$AS$333,AR$2)</f>
        <v>21.41</v>
      </c>
      <c r="AS216" s="46">
        <f>VLOOKUP($A216,environment93!$A$2:$AS$333,AS$2)</f>
        <v>0</v>
      </c>
      <c r="AT216" s="46">
        <f>VLOOKUP($A216,environment93!$A$2:$AS$333,AT$2)</f>
        <v>0.7</v>
      </c>
      <c r="AU216" s="46">
        <f>VLOOKUP($A216,environment93!$A$2:$AS$333,AU$2)</f>
        <v>0</v>
      </c>
      <c r="AV216" s="46">
        <f>VLOOKUP($A216,environment93!$A$2:$AS$333,AV$2)</f>
        <v>38.880000000000003</v>
      </c>
      <c r="AW216" s="46">
        <f>VLOOKUP($A216,environment93!$A$2:$AS$333,AW$2)</f>
        <v>100</v>
      </c>
      <c r="AX216" s="46">
        <f>VLOOKUP($A216,environment93!$A$2:$AS$333,AX$2)</f>
        <v>50</v>
      </c>
      <c r="AY216" s="46">
        <f>VLOOKUP($A216,environment93!$A$2:$AS$333,AY$2)</f>
        <v>450</v>
      </c>
      <c r="AZ216" s="46">
        <f>VLOOKUP($A216,environment93!$A$2:$AS$333,AZ$2)</f>
        <v>0</v>
      </c>
      <c r="BA216" s="46">
        <f>VLOOKUP($A216,environment93!$A$2:$AS$333,BA$2)</f>
        <v>600</v>
      </c>
      <c r="BB216" s="46">
        <f>VLOOKUP($A216,environment93!$A$2:$AS$333,BB$2)</f>
        <v>2.94</v>
      </c>
      <c r="BC216" s="46">
        <f>VLOOKUP($A216,environment93!$A$2:$AS$333,BC$2)</f>
        <v>0.22</v>
      </c>
      <c r="BD216" s="46">
        <f>VLOOKUP($A216,environment93!$A$2:$AS$333,BD$2)</f>
        <v>13.23</v>
      </c>
      <c r="BE216" s="46">
        <f>VLOOKUP($A216,environment93!$A$2:$AS$333,BE$2)</f>
        <v>0</v>
      </c>
      <c r="BF216" s="46">
        <f>VLOOKUP($A216,environment93!$A$2:$AS$333,BF$2)</f>
        <v>16.39</v>
      </c>
      <c r="BG216" s="46">
        <f>VLOOKUP($A216,environment93!$A$2:$AS$333,BG$2)</f>
        <v>5</v>
      </c>
      <c r="BH216" s="46">
        <f>VLOOKUP($A216,environment93!$A$2:$AS$333,BH$2)</f>
        <v>0</v>
      </c>
      <c r="BI216" s="46">
        <f>VLOOKUP($A216,environment93!$A$2:$AS$333,BI$2)</f>
        <v>2.5</v>
      </c>
    </row>
    <row r="217" spans="1:61" x14ac:dyDescent="0.2">
      <c r="A217" s="40" t="s">
        <v>893</v>
      </c>
      <c r="B217" s="40" t="s">
        <v>442</v>
      </c>
      <c r="C217" s="40">
        <v>6</v>
      </c>
      <c r="D217" s="40">
        <v>3</v>
      </c>
      <c r="E217" s="40">
        <v>2</v>
      </c>
      <c r="F217" s="40">
        <v>2</v>
      </c>
      <c r="H217" s="41">
        <f t="shared" si="3"/>
        <v>1</v>
      </c>
      <c r="I217" s="40" t="s">
        <v>893</v>
      </c>
      <c r="J217" s="46">
        <f>VLOOKUP($A217,environment05!$A$2:$M$333,J$2)</f>
        <v>3.2149999999999999</v>
      </c>
      <c r="K217" s="46">
        <f>VLOOKUP($A217,environment05!$A$2:$M$333,K$2)</f>
        <v>8.8675702054494216</v>
      </c>
      <c r="L217" s="46">
        <f>VLOOKUP($A217,environment05!$A$2:$M$333,L$2)</f>
        <v>0</v>
      </c>
      <c r="M217" s="46">
        <f>VLOOKUP($A217,environment05!$A$2:$M$333,M$2)</f>
        <v>1.5596033283280351</v>
      </c>
      <c r="N217" s="46">
        <f>VLOOKUP($A217,environment05!$A$2:$M$333,N$2)</f>
        <v>2.4035083287770718</v>
      </c>
      <c r="O217" s="46">
        <f>VLOOKUP($A217,environment05!$A$2:$M$333,O$2)</f>
        <v>1.5737908368795948</v>
      </c>
      <c r="P217" s="46">
        <f>VLOOKUP($A217,environment05!$A$2:$M$333,P$2)</f>
        <v>0.15455462791078881</v>
      </c>
      <c r="Q217" s="46">
        <f>VLOOKUP($A217,environment05!$A$2:$M$333,Q$2)</f>
        <v>0.33026234362209422</v>
      </c>
      <c r="R217" s="46">
        <f>VLOOKUP($A217,environment05!$A$2:$M$333,R$2)</f>
        <v>17.3</v>
      </c>
      <c r="S217" s="46">
        <f>VLOOKUP($A217,environment05!$A$2:$M$333,S$2)</f>
        <v>25</v>
      </c>
      <c r="T217" s="46">
        <f>VLOOKUP($A217,environment05!$A$2:$M$333,T$2)</f>
        <v>0</v>
      </c>
      <c r="U217" s="46">
        <f>VLOOKUP($A217,environment93!$A$2:$AS$333,U$2)</f>
        <v>2</v>
      </c>
      <c r="V217" s="46">
        <f>VLOOKUP($A217,environment93!$A$2:$AS$333,V$2)</f>
        <v>12</v>
      </c>
      <c r="W217" s="46">
        <f>VLOOKUP($A217,environment93!$A$2:$AS$333,W$2)</f>
        <v>7</v>
      </c>
      <c r="X217" s="46">
        <f>VLOOKUP($A217,environment93!$A$2:$AS$333,X$2)</f>
        <v>2</v>
      </c>
      <c r="Y217" s="46">
        <f>VLOOKUP($A217,environment93!$A$2:$AS$333,Y$2)</f>
        <v>3</v>
      </c>
      <c r="Z217" s="46">
        <f>VLOOKUP($A217,environment93!$A$2:$AS$333,Z$2)</f>
        <v>13</v>
      </c>
      <c r="AA217" s="46">
        <f>VLOOKUP($A217,environment93!$A$2:$AS$333,AA$2)</f>
        <v>3</v>
      </c>
      <c r="AB217" s="46">
        <f>VLOOKUP($A217,environment93!$A$2:$AS$333,AB$2)</f>
        <v>3.13</v>
      </c>
      <c r="AC217" s="46">
        <f>VLOOKUP($A217,environment93!$A$2:$AS$333,AC$2)</f>
        <v>793.9</v>
      </c>
      <c r="AD217" s="46">
        <f>VLOOKUP($A217,environment93!$A$2:$AS$333,AD$2)</f>
        <v>1.3</v>
      </c>
      <c r="AE217" s="46">
        <f>VLOOKUP($A217,environment93!$A$2:$AS$333,AE$2)</f>
        <v>118</v>
      </c>
      <c r="AF217" s="46" t="str">
        <f>VLOOKUP($A217,environment93!$A$2:$AS$333,AF$2)</f>
        <v>fagu.old</v>
      </c>
      <c r="AG217" s="46">
        <f>VLOOKUP($A217,environment93!$A$2:$AS$333,AG$2)</f>
        <v>0</v>
      </c>
      <c r="AH217" s="46">
        <f>VLOOKUP($A217,environment93!$A$2:$AS$333,AH$2)</f>
        <v>-1</v>
      </c>
      <c r="AI217" s="46">
        <f>VLOOKUP($A217,environment93!$A$2:$AS$333,AI$2)</f>
        <v>22.5</v>
      </c>
      <c r="AJ217" s="46" t="str">
        <f>VLOOKUP($A217,environment93!$A$2:$AS$333,AJ$2)</f>
        <v>43</v>
      </c>
      <c r="AK217" s="46">
        <f>VLOOKUP($A217,environment93!$A$2:$AS$333,AK$2)</f>
        <v>5</v>
      </c>
      <c r="AL217" s="46">
        <f>VLOOKUP($A217,environment93!$A$2:$AS$333,AL$2)</f>
        <v>0</v>
      </c>
      <c r="AM217" s="46">
        <f>VLOOKUP($A217,environment93!$A$2:$AS$333,AM$2)</f>
        <v>2.5</v>
      </c>
      <c r="AN217" s="46">
        <f>VLOOKUP($A217,environment93!$A$2:$AS$333,AN$2)</f>
        <v>0</v>
      </c>
      <c r="AO217" s="46">
        <f>VLOOKUP($A217,environment93!$A$2:$AS$333,AO$2)</f>
        <v>3</v>
      </c>
      <c r="AP217" s="46">
        <f>VLOOKUP($A217,environment93!$A$2:$AS$333,AP$2)</f>
        <v>0</v>
      </c>
      <c r="AQ217" s="46">
        <f>VLOOKUP($A217,environment93!$A$2:$AS$333,AQ$2)</f>
        <v>0</v>
      </c>
      <c r="AR217" s="46">
        <f>VLOOKUP($A217,environment93!$A$2:$AS$333,AR$2)</f>
        <v>0</v>
      </c>
      <c r="AS217" s="46">
        <f>VLOOKUP($A217,environment93!$A$2:$AS$333,AS$2)</f>
        <v>0</v>
      </c>
      <c r="AT217" s="46">
        <f>VLOOKUP($A217,environment93!$A$2:$AS$333,AT$2)</f>
        <v>97</v>
      </c>
      <c r="AU217" s="46">
        <f>VLOOKUP($A217,environment93!$A$2:$AS$333,AU$2)</f>
        <v>0</v>
      </c>
      <c r="AV217" s="46">
        <f>VLOOKUP($A217,environment93!$A$2:$AS$333,AV$2)</f>
        <v>0</v>
      </c>
      <c r="AW217" s="46">
        <f>VLOOKUP($A217,environment93!$A$2:$AS$333,AW$2)</f>
        <v>0</v>
      </c>
      <c r="AX217" s="46">
        <f>VLOOKUP($A217,environment93!$A$2:$AS$333,AX$2)</f>
        <v>200</v>
      </c>
      <c r="AY217" s="46">
        <f>VLOOKUP($A217,environment93!$A$2:$AS$333,AY$2)</f>
        <v>0</v>
      </c>
      <c r="AZ217" s="46">
        <f>VLOOKUP($A217,environment93!$A$2:$AS$333,AZ$2)</f>
        <v>0</v>
      </c>
      <c r="BA217" s="46">
        <f>VLOOKUP($A217,environment93!$A$2:$AS$333,BA$2)</f>
        <v>200</v>
      </c>
      <c r="BB217" s="46">
        <f>VLOOKUP($A217,environment93!$A$2:$AS$333,BB$2)</f>
        <v>0</v>
      </c>
      <c r="BC217" s="46">
        <f>VLOOKUP($A217,environment93!$A$2:$AS$333,BC$2)</f>
        <v>34.68</v>
      </c>
      <c r="BD217" s="46">
        <f>VLOOKUP($A217,environment93!$A$2:$AS$333,BD$2)</f>
        <v>0</v>
      </c>
      <c r="BE217" s="46">
        <f>VLOOKUP($A217,environment93!$A$2:$AS$333,BE$2)</f>
        <v>0</v>
      </c>
      <c r="BF217" s="46">
        <f>VLOOKUP($A217,environment93!$A$2:$AS$333,BF$2)</f>
        <v>34.68</v>
      </c>
      <c r="BG217" s="46">
        <f>VLOOKUP($A217,environment93!$A$2:$AS$333,BG$2)</f>
        <v>5</v>
      </c>
      <c r="BH217" s="46">
        <f>VLOOKUP($A217,environment93!$A$2:$AS$333,BH$2)</f>
        <v>0</v>
      </c>
      <c r="BI217" s="46">
        <f>VLOOKUP($A217,environment93!$A$2:$AS$333,BI$2)</f>
        <v>1</v>
      </c>
    </row>
    <row r="218" spans="1:61" x14ac:dyDescent="0.2">
      <c r="A218" s="40" t="s">
        <v>894</v>
      </c>
      <c r="B218" s="40" t="s">
        <v>444</v>
      </c>
      <c r="C218" s="40">
        <v>7</v>
      </c>
      <c r="D218" s="40">
        <v>3</v>
      </c>
      <c r="E218" s="40">
        <v>2</v>
      </c>
      <c r="F218" s="40">
        <v>2</v>
      </c>
      <c r="H218" s="41">
        <f t="shared" si="3"/>
        <v>1</v>
      </c>
      <c r="I218" s="40" t="s">
        <v>894</v>
      </c>
      <c r="J218" s="46">
        <f>VLOOKUP($A218,environment05!$A$2:$M$333,J$2)</f>
        <v>3.33</v>
      </c>
      <c r="K218" s="46">
        <f>VLOOKUP($A218,environment05!$A$2:$M$333,K$2)</f>
        <v>11.987498962338456</v>
      </c>
      <c r="L218" s="46">
        <f>VLOOKUP($A218,environment05!$A$2:$M$333,L$2)</f>
        <v>23.879947803392781</v>
      </c>
      <c r="M218" s="46">
        <f>VLOOKUP($A218,environment05!$A$2:$M$333,M$2)</f>
        <v>1.8576236664297157</v>
      </c>
      <c r="N218" s="46">
        <f>VLOOKUP($A218,environment05!$A$2:$M$333,N$2)</f>
        <v>3.0134903974607523</v>
      </c>
      <c r="O218" s="46">
        <f>VLOOKUP($A218,environment05!$A$2:$M$333,O$2)</f>
        <v>1.66973207076652</v>
      </c>
      <c r="P218" s="46">
        <f>VLOOKUP($A218,environment05!$A$2:$M$333,P$2)</f>
        <v>0.17694069606227472</v>
      </c>
      <c r="Q218" s="46">
        <f>VLOOKUP($A218,environment05!$A$2:$M$333,Q$2)</f>
        <v>0.40429736749699641</v>
      </c>
      <c r="R218" s="46">
        <f>VLOOKUP($A218,environment05!$A$2:$M$333,R$2)</f>
        <v>8.25</v>
      </c>
      <c r="S218" s="46">
        <f>VLOOKUP($A218,environment05!$A$2:$M$333,S$2)</f>
        <v>2</v>
      </c>
      <c r="T218" s="46">
        <f>VLOOKUP($A218,environment05!$A$2:$M$333,T$2)</f>
        <v>2</v>
      </c>
      <c r="U218" s="46">
        <f>VLOOKUP($A218,environment93!$A$2:$AS$333,U$2)</f>
        <v>2</v>
      </c>
      <c r="V218" s="46">
        <f>VLOOKUP($A218,environment93!$A$2:$AS$333,V$2)</f>
        <v>4</v>
      </c>
      <c r="W218" s="46">
        <f>VLOOKUP($A218,environment93!$A$2:$AS$333,W$2)</f>
        <v>0</v>
      </c>
      <c r="X218" s="46">
        <f>VLOOKUP($A218,environment93!$A$2:$AS$333,X$2)</f>
        <v>0</v>
      </c>
      <c r="Y218" s="46">
        <f>VLOOKUP($A218,environment93!$A$2:$AS$333,Y$2)</f>
        <v>4</v>
      </c>
      <c r="Z218" s="46">
        <f>VLOOKUP($A218,environment93!$A$2:$AS$333,Z$2)</f>
        <v>8</v>
      </c>
      <c r="AA218" s="46">
        <f>VLOOKUP($A218,environment93!$A$2:$AS$333,AA$2)</f>
        <v>1</v>
      </c>
      <c r="AB218" s="46">
        <f>VLOOKUP($A218,environment93!$A$2:$AS$333,AB$2)</f>
        <v>0.67</v>
      </c>
      <c r="AC218" s="46">
        <f>VLOOKUP($A218,environment93!$A$2:$AS$333,AC$2)</f>
        <v>393.6</v>
      </c>
      <c r="AD218" s="46">
        <f>VLOOKUP($A218,environment93!$A$2:$AS$333,AD$2)</f>
        <v>1.4</v>
      </c>
      <c r="AE218" s="46">
        <f>VLOOKUP($A218,environment93!$A$2:$AS$333,AE$2)</f>
        <v>59</v>
      </c>
      <c r="AF218" s="46" t="str">
        <f>VLOOKUP($A218,environment93!$A$2:$AS$333,AF$2)</f>
        <v>fagu.old</v>
      </c>
      <c r="AG218" s="46">
        <f>VLOOKUP($A218,environment93!$A$2:$AS$333,AG$2)</f>
        <v>0</v>
      </c>
      <c r="AH218" s="46">
        <f>VLOOKUP($A218,environment93!$A$2:$AS$333,AH$2)</f>
        <v>-1</v>
      </c>
      <c r="AI218" s="46">
        <f>VLOOKUP($A218,environment93!$A$2:$AS$333,AI$2)</f>
        <v>20</v>
      </c>
      <c r="AJ218" s="46" t="str">
        <f>VLOOKUP($A218,environment93!$A$2:$AS$333,AJ$2)</f>
        <v>44</v>
      </c>
      <c r="AK218" s="46">
        <f>VLOOKUP($A218,environment93!$A$2:$AS$333,AK$2)</f>
        <v>15</v>
      </c>
      <c r="AL218" s="46">
        <f>VLOOKUP($A218,environment93!$A$2:$AS$333,AL$2)</f>
        <v>0</v>
      </c>
      <c r="AM218" s="46">
        <f>VLOOKUP($A218,environment93!$A$2:$AS$333,AM$2)</f>
        <v>7.14</v>
      </c>
      <c r="AN218" s="46">
        <f>VLOOKUP($A218,environment93!$A$2:$AS$333,AN$2)</f>
        <v>6.21</v>
      </c>
      <c r="AO218" s="46">
        <f>VLOOKUP($A218,environment93!$A$2:$AS$333,AO$2)</f>
        <v>0</v>
      </c>
      <c r="AP218" s="46">
        <f>VLOOKUP($A218,environment93!$A$2:$AS$333,AP$2)</f>
        <v>0</v>
      </c>
      <c r="AQ218" s="46">
        <f>VLOOKUP($A218,environment93!$A$2:$AS$333,AQ$2)</f>
        <v>0</v>
      </c>
      <c r="AR218" s="46">
        <f>VLOOKUP($A218,environment93!$A$2:$AS$333,AR$2)</f>
        <v>0</v>
      </c>
      <c r="AS218" s="46">
        <f>VLOOKUP($A218,environment93!$A$2:$AS$333,AS$2)</f>
        <v>0</v>
      </c>
      <c r="AT218" s="46">
        <f>VLOOKUP($A218,environment93!$A$2:$AS$333,AT$2)</f>
        <v>93.79</v>
      </c>
      <c r="AU218" s="46">
        <f>VLOOKUP($A218,environment93!$A$2:$AS$333,AU$2)</f>
        <v>0</v>
      </c>
      <c r="AV218" s="46">
        <f>VLOOKUP($A218,environment93!$A$2:$AS$333,AV$2)</f>
        <v>0</v>
      </c>
      <c r="AW218" s="46">
        <f>VLOOKUP($A218,environment93!$A$2:$AS$333,AW$2)</f>
        <v>0</v>
      </c>
      <c r="AX218" s="46">
        <f>VLOOKUP($A218,environment93!$A$2:$AS$333,AX$2)</f>
        <v>450</v>
      </c>
      <c r="AY218" s="46">
        <f>VLOOKUP($A218,environment93!$A$2:$AS$333,AY$2)</f>
        <v>25</v>
      </c>
      <c r="AZ218" s="46">
        <f>VLOOKUP($A218,environment93!$A$2:$AS$333,AZ$2)</f>
        <v>0</v>
      </c>
      <c r="BA218" s="46">
        <f>VLOOKUP($A218,environment93!$A$2:$AS$333,BA$2)</f>
        <v>475</v>
      </c>
      <c r="BB218" s="46">
        <f>VLOOKUP($A218,environment93!$A$2:$AS$333,BB$2)</f>
        <v>0</v>
      </c>
      <c r="BC218" s="46">
        <f>VLOOKUP($A218,environment93!$A$2:$AS$333,BC$2)</f>
        <v>23.6</v>
      </c>
      <c r="BD218" s="46">
        <f>VLOOKUP($A218,environment93!$A$2:$AS$333,BD$2)</f>
        <v>1.54</v>
      </c>
      <c r="BE218" s="46">
        <f>VLOOKUP($A218,environment93!$A$2:$AS$333,BE$2)</f>
        <v>0</v>
      </c>
      <c r="BF218" s="46">
        <f>VLOOKUP($A218,environment93!$A$2:$AS$333,BF$2)</f>
        <v>25.14</v>
      </c>
      <c r="BG218" s="46">
        <f>VLOOKUP($A218,environment93!$A$2:$AS$333,BG$2)</f>
        <v>10</v>
      </c>
      <c r="BH218" s="46">
        <f>VLOOKUP($A218,environment93!$A$2:$AS$333,BH$2)</f>
        <v>0</v>
      </c>
      <c r="BI218" s="46">
        <f>VLOOKUP($A218,environment93!$A$2:$AS$333,BI$2)</f>
        <v>1</v>
      </c>
    </row>
    <row r="219" spans="1:61" x14ac:dyDescent="0.2">
      <c r="A219" s="40" t="s">
        <v>895</v>
      </c>
      <c r="B219" s="40" t="s">
        <v>446</v>
      </c>
      <c r="C219" s="40">
        <v>5</v>
      </c>
      <c r="D219" s="40">
        <v>2</v>
      </c>
      <c r="E219" s="40">
        <v>1</v>
      </c>
      <c r="F219" s="40">
        <v>2</v>
      </c>
      <c r="H219" s="41">
        <f t="shared" si="3"/>
        <v>0</v>
      </c>
      <c r="I219" s="40" t="s">
        <v>895</v>
      </c>
      <c r="J219" s="46">
        <f>VLOOKUP($A219,environment05!$A$2:$M$333,J$2)</f>
        <v>0</v>
      </c>
      <c r="K219" s="46">
        <f>VLOOKUP($A219,environment05!$A$2:$M$333,K$2)</f>
        <v>0</v>
      </c>
      <c r="L219" s="46">
        <f>VLOOKUP($A219,environment05!$A$2:$M$333,L$2)</f>
        <v>0</v>
      </c>
      <c r="M219" s="46">
        <f>VLOOKUP($A219,environment05!$A$2:$M$333,M$2)</f>
        <v>0</v>
      </c>
      <c r="N219" s="46">
        <f>VLOOKUP($A219,environment05!$A$2:$M$333,N$2)</f>
        <v>0</v>
      </c>
      <c r="O219" s="46">
        <f>VLOOKUP($A219,environment05!$A$2:$M$333,O$2)</f>
        <v>0</v>
      </c>
      <c r="P219" s="46">
        <f>VLOOKUP($A219,environment05!$A$2:$M$333,P$2)</f>
        <v>0</v>
      </c>
      <c r="Q219" s="46">
        <f>VLOOKUP($A219,environment05!$A$2:$M$333,Q$2)</f>
        <v>0</v>
      </c>
      <c r="R219" s="46">
        <f>VLOOKUP($A219,environment05!$A$2:$M$333,R$2)</f>
        <v>0</v>
      </c>
      <c r="S219" s="46">
        <f>VLOOKUP($A219,environment05!$A$2:$M$333,S$2)</f>
        <v>0</v>
      </c>
      <c r="T219" s="46">
        <f>VLOOKUP($A219,environment05!$A$2:$M$333,T$2)</f>
        <v>0</v>
      </c>
      <c r="U219" s="46">
        <f>VLOOKUP($A219,environment93!$A$2:$AS$333,U$2)</f>
        <v>4</v>
      </c>
      <c r="V219" s="46">
        <f>VLOOKUP($A219,environment93!$A$2:$AS$333,V$2)</f>
        <v>8</v>
      </c>
      <c r="W219" s="46">
        <f>VLOOKUP($A219,environment93!$A$2:$AS$333,W$2)</f>
        <v>6</v>
      </c>
      <c r="X219" s="46">
        <f>VLOOKUP($A219,environment93!$A$2:$AS$333,X$2)</f>
        <v>0</v>
      </c>
      <c r="Y219" s="46">
        <f>VLOOKUP($A219,environment93!$A$2:$AS$333,Y$2)</f>
        <v>2</v>
      </c>
      <c r="Z219" s="46">
        <f>VLOOKUP($A219,environment93!$A$2:$AS$333,Z$2)</f>
        <v>5</v>
      </c>
      <c r="AA219" s="46">
        <f>VLOOKUP($A219,environment93!$A$2:$AS$333,AA$2)</f>
        <v>0</v>
      </c>
      <c r="AB219" s="46">
        <f>VLOOKUP($A219,environment93!$A$2:$AS$333,AB$2)</f>
        <v>0.24</v>
      </c>
      <c r="AC219" s="46">
        <f>VLOOKUP($A219,environment93!$A$2:$AS$333,AC$2)</f>
        <v>297</v>
      </c>
      <c r="AD219" s="46">
        <f>VLOOKUP($A219,environment93!$A$2:$AS$333,AD$2)</f>
        <v>1.7</v>
      </c>
      <c r="AE219" s="46">
        <f>VLOOKUP($A219,environment93!$A$2:$AS$333,AE$2)</f>
        <v>53</v>
      </c>
      <c r="AF219" s="46" t="str">
        <f>VLOOKUP($A219,environment93!$A$2:$AS$333,AF$2)</f>
        <v>alnu.all</v>
      </c>
      <c r="AG219" s="46">
        <f>VLOOKUP($A219,environment93!$A$2:$AS$333,AG$2)</f>
        <v>21.89</v>
      </c>
      <c r="AH219" s="46">
        <f>VLOOKUP($A219,environment93!$A$2:$AS$333,AH$2)</f>
        <v>205.35</v>
      </c>
      <c r="AI219" s="46">
        <f>VLOOKUP($A219,environment93!$A$2:$AS$333,AI$2)</f>
        <v>25</v>
      </c>
      <c r="AJ219" s="46" t="str">
        <f>VLOOKUP($A219,environment93!$A$2:$AS$333,AJ$2)</f>
        <v>44S</v>
      </c>
      <c r="AK219" s="46">
        <f>VLOOKUP($A219,environment93!$A$2:$AS$333,AK$2)</f>
        <v>15</v>
      </c>
      <c r="AL219" s="46" t="str">
        <f>VLOOKUP($A219,environment93!$A$2:$AS$333,AL$2)</f>
        <v>S</v>
      </c>
      <c r="AM219" s="46">
        <f>VLOOKUP($A219,environment93!$A$2:$AS$333,AM$2)</f>
        <v>52.5</v>
      </c>
      <c r="AN219" s="46">
        <f>VLOOKUP($A219,environment93!$A$2:$AS$333,AN$2)</f>
        <v>7.08</v>
      </c>
      <c r="AO219" s="46">
        <f>VLOOKUP($A219,environment93!$A$2:$AS$333,AO$2)</f>
        <v>0</v>
      </c>
      <c r="AP219" s="46">
        <f>VLOOKUP($A219,environment93!$A$2:$AS$333,AP$2)</f>
        <v>61.82</v>
      </c>
      <c r="AQ219" s="46">
        <f>VLOOKUP($A219,environment93!$A$2:$AS$333,AQ$2)</f>
        <v>0</v>
      </c>
      <c r="AR219" s="46">
        <f>VLOOKUP($A219,environment93!$A$2:$AS$333,AR$2)</f>
        <v>0</v>
      </c>
      <c r="AS219" s="46">
        <f>VLOOKUP($A219,environment93!$A$2:$AS$333,AS$2)</f>
        <v>0</v>
      </c>
      <c r="AT219" s="46">
        <f>VLOOKUP($A219,environment93!$A$2:$AS$333,AT$2)</f>
        <v>18.059999999999999</v>
      </c>
      <c r="AU219" s="46">
        <f>VLOOKUP($A219,environment93!$A$2:$AS$333,AU$2)</f>
        <v>0</v>
      </c>
      <c r="AV219" s="46">
        <f>VLOOKUP($A219,environment93!$A$2:$AS$333,AV$2)</f>
        <v>13.04</v>
      </c>
      <c r="AW219" s="46">
        <f>VLOOKUP($A219,environment93!$A$2:$AS$333,AW$2)</f>
        <v>50</v>
      </c>
      <c r="AX219" s="46">
        <f>VLOOKUP($A219,environment93!$A$2:$AS$333,AX$2)</f>
        <v>150</v>
      </c>
      <c r="AY219" s="46">
        <f>VLOOKUP($A219,environment93!$A$2:$AS$333,AY$2)</f>
        <v>75</v>
      </c>
      <c r="AZ219" s="46">
        <f>VLOOKUP($A219,environment93!$A$2:$AS$333,AZ$2)</f>
        <v>25</v>
      </c>
      <c r="BA219" s="46">
        <f>VLOOKUP($A219,environment93!$A$2:$AS$333,BA$2)</f>
        <v>300</v>
      </c>
      <c r="BB219" s="46">
        <f>VLOOKUP($A219,environment93!$A$2:$AS$333,BB$2)</f>
        <v>1.71</v>
      </c>
      <c r="BC219" s="46">
        <f>VLOOKUP($A219,environment93!$A$2:$AS$333,BC$2)</f>
        <v>5.14</v>
      </c>
      <c r="BD219" s="46">
        <f>VLOOKUP($A219,environment93!$A$2:$AS$333,BD$2)</f>
        <v>6.77</v>
      </c>
      <c r="BE219" s="46">
        <f>VLOOKUP($A219,environment93!$A$2:$AS$333,BE$2)</f>
        <v>2.0099999999999998</v>
      </c>
      <c r="BF219" s="46">
        <f>VLOOKUP($A219,environment93!$A$2:$AS$333,BF$2)</f>
        <v>15.64</v>
      </c>
      <c r="BG219" s="46">
        <f>VLOOKUP($A219,environment93!$A$2:$AS$333,BG$2)</f>
        <v>6</v>
      </c>
      <c r="BH219" s="46">
        <f>VLOOKUP($A219,environment93!$A$2:$AS$333,BH$2)</f>
        <v>1</v>
      </c>
      <c r="BI219" s="46">
        <f>VLOOKUP($A219,environment93!$A$2:$AS$333,BI$2)</f>
        <v>1.4</v>
      </c>
    </row>
    <row r="220" spans="1:61" x14ac:dyDescent="0.2">
      <c r="A220" s="40" t="s">
        <v>896</v>
      </c>
      <c r="B220" s="40" t="s">
        <v>448</v>
      </c>
      <c r="C220" s="40">
        <v>6</v>
      </c>
      <c r="D220" s="40">
        <v>2</v>
      </c>
      <c r="E220" s="40">
        <v>2</v>
      </c>
      <c r="F220" s="40">
        <v>2</v>
      </c>
      <c r="H220" s="41">
        <f t="shared" si="3"/>
        <v>1</v>
      </c>
      <c r="I220" s="40" t="s">
        <v>896</v>
      </c>
      <c r="J220" s="46">
        <f>VLOOKUP($A220,environment05!$A$2:$M$333,J$2)</f>
        <v>5.4</v>
      </c>
      <c r="K220" s="46">
        <f>VLOOKUP($A220,environment05!$A$2:$M$333,K$2)</f>
        <v>5.714802753068577</v>
      </c>
      <c r="L220" s="46">
        <f>VLOOKUP($A220,environment05!$A$2:$M$333,L$2)</f>
        <v>15.789473684210527</v>
      </c>
      <c r="M220" s="46">
        <f>VLOOKUP($A220,environment05!$A$2:$M$333,M$2)</f>
        <v>3.9589873318157367</v>
      </c>
      <c r="N220" s="46">
        <f>VLOOKUP($A220,environment05!$A$2:$M$333,N$2)</f>
        <v>3.0033802119541835</v>
      </c>
      <c r="O220" s="46">
        <f>VLOOKUP($A220,environment05!$A$2:$M$333,O$2)</f>
        <v>2.2881474743844619</v>
      </c>
      <c r="P220" s="46">
        <f>VLOOKUP($A220,environment05!$A$2:$M$333,P$2)</f>
        <v>0.16319567175996016</v>
      </c>
      <c r="Q220" s="46">
        <f>VLOOKUP($A220,environment05!$A$2:$M$333,Q$2)</f>
        <v>0.2667808753017929</v>
      </c>
      <c r="R220" s="46">
        <f>VLOOKUP($A220,environment05!$A$2:$M$333,R$2)</f>
        <v>23.8</v>
      </c>
      <c r="S220" s="46">
        <f>VLOOKUP($A220,environment05!$A$2:$M$333,S$2)</f>
        <v>2</v>
      </c>
      <c r="T220" s="46">
        <f>VLOOKUP($A220,environment05!$A$2:$M$333,T$2)</f>
        <v>2</v>
      </c>
      <c r="U220" s="46">
        <f>VLOOKUP($A220,environment93!$A$2:$AS$333,U$2)</f>
        <v>1</v>
      </c>
      <c r="V220" s="46">
        <f>VLOOKUP($A220,environment93!$A$2:$AS$333,V$2)</f>
        <v>21</v>
      </c>
      <c r="W220" s="46">
        <f>VLOOKUP($A220,environment93!$A$2:$AS$333,W$2)</f>
        <v>16</v>
      </c>
      <c r="X220" s="46">
        <f>VLOOKUP($A220,environment93!$A$2:$AS$333,X$2)</f>
        <v>1</v>
      </c>
      <c r="Y220" s="46">
        <f>VLOOKUP($A220,environment93!$A$2:$AS$333,Y$2)</f>
        <v>4</v>
      </c>
      <c r="Z220" s="46">
        <f>VLOOKUP($A220,environment93!$A$2:$AS$333,Z$2)</f>
        <v>9</v>
      </c>
      <c r="AA220" s="46">
        <f>VLOOKUP($A220,environment93!$A$2:$AS$333,AA$2)</f>
        <v>3</v>
      </c>
      <c r="AB220" s="46">
        <f>VLOOKUP($A220,environment93!$A$2:$AS$333,AB$2)</f>
        <v>1.05</v>
      </c>
      <c r="AC220" s="46">
        <f>VLOOKUP($A220,environment93!$A$2:$AS$333,AC$2)</f>
        <v>432.8</v>
      </c>
      <c r="AD220" s="46">
        <f>VLOOKUP($A220,environment93!$A$2:$AS$333,AD$2)</f>
        <v>1.2</v>
      </c>
      <c r="AE220" s="46">
        <f>VLOOKUP($A220,environment93!$A$2:$AS$333,AE$2)</f>
        <v>3</v>
      </c>
      <c r="AF220" s="46" t="str">
        <f>VLOOKUP($A220,environment93!$A$2:$AS$333,AF$2)</f>
        <v>fagu.old</v>
      </c>
      <c r="AG220" s="46">
        <f>VLOOKUP($A220,environment93!$A$2:$AS$333,AG$2)</f>
        <v>0</v>
      </c>
      <c r="AH220" s="46">
        <f>VLOOKUP($A220,environment93!$A$2:$AS$333,AH$2)</f>
        <v>-1</v>
      </c>
      <c r="AI220" s="46">
        <f>VLOOKUP($A220,environment93!$A$2:$AS$333,AI$2)</f>
        <v>30</v>
      </c>
      <c r="AJ220" s="46" t="str">
        <f>VLOOKUP($A220,environment93!$A$2:$AS$333,AJ$2)</f>
        <v>44</v>
      </c>
      <c r="AK220" s="46">
        <f>VLOOKUP($A220,environment93!$A$2:$AS$333,AK$2)</f>
        <v>15</v>
      </c>
      <c r="AL220" s="46">
        <f>VLOOKUP($A220,environment93!$A$2:$AS$333,AL$2)</f>
        <v>0</v>
      </c>
      <c r="AM220" s="46">
        <f>VLOOKUP($A220,environment93!$A$2:$AS$333,AM$2)</f>
        <v>2.5</v>
      </c>
      <c r="AN220" s="46">
        <f>VLOOKUP($A220,environment93!$A$2:$AS$333,AN$2)</f>
        <v>0</v>
      </c>
      <c r="AO220" s="46">
        <f>VLOOKUP($A220,environment93!$A$2:$AS$333,AO$2)</f>
        <v>3</v>
      </c>
      <c r="AP220" s="46">
        <f>VLOOKUP($A220,environment93!$A$2:$AS$333,AP$2)</f>
        <v>0</v>
      </c>
      <c r="AQ220" s="46">
        <f>VLOOKUP($A220,environment93!$A$2:$AS$333,AQ$2)</f>
        <v>0</v>
      </c>
      <c r="AR220" s="46">
        <f>VLOOKUP($A220,environment93!$A$2:$AS$333,AR$2)</f>
        <v>0</v>
      </c>
      <c r="AS220" s="46">
        <f>VLOOKUP($A220,environment93!$A$2:$AS$333,AS$2)</f>
        <v>0</v>
      </c>
      <c r="AT220" s="46">
        <f>VLOOKUP($A220,environment93!$A$2:$AS$333,AT$2)</f>
        <v>97</v>
      </c>
      <c r="AU220" s="46">
        <f>VLOOKUP($A220,environment93!$A$2:$AS$333,AU$2)</f>
        <v>0</v>
      </c>
      <c r="AV220" s="46">
        <f>VLOOKUP($A220,environment93!$A$2:$AS$333,AV$2)</f>
        <v>0</v>
      </c>
      <c r="AW220" s="46">
        <f>VLOOKUP($A220,environment93!$A$2:$AS$333,AW$2)</f>
        <v>0</v>
      </c>
      <c r="AX220" s="46">
        <f>VLOOKUP($A220,environment93!$A$2:$AS$333,AX$2)</f>
        <v>75</v>
      </c>
      <c r="AY220" s="46">
        <f>VLOOKUP($A220,environment93!$A$2:$AS$333,AY$2)</f>
        <v>0</v>
      </c>
      <c r="AZ220" s="46">
        <f>VLOOKUP($A220,environment93!$A$2:$AS$333,AZ$2)</f>
        <v>0</v>
      </c>
      <c r="BA220" s="46">
        <f>VLOOKUP($A220,environment93!$A$2:$AS$333,BA$2)</f>
        <v>75</v>
      </c>
      <c r="BB220" s="46">
        <f>VLOOKUP($A220,environment93!$A$2:$AS$333,BB$2)</f>
        <v>0</v>
      </c>
      <c r="BC220" s="46">
        <f>VLOOKUP($A220,environment93!$A$2:$AS$333,BC$2)</f>
        <v>18.86</v>
      </c>
      <c r="BD220" s="46">
        <f>VLOOKUP($A220,environment93!$A$2:$AS$333,BD$2)</f>
        <v>0</v>
      </c>
      <c r="BE220" s="46">
        <f>VLOOKUP($A220,environment93!$A$2:$AS$333,BE$2)</f>
        <v>0</v>
      </c>
      <c r="BF220" s="46">
        <f>VLOOKUP($A220,environment93!$A$2:$AS$333,BF$2)</f>
        <v>18.86</v>
      </c>
      <c r="BG220" s="46">
        <f>VLOOKUP($A220,environment93!$A$2:$AS$333,BG$2)</f>
        <v>4</v>
      </c>
      <c r="BH220" s="46">
        <f>VLOOKUP($A220,environment93!$A$2:$AS$333,BH$2)</f>
        <v>0</v>
      </c>
      <c r="BI220" s="46">
        <f>VLOOKUP($A220,environment93!$A$2:$AS$333,BI$2)</f>
        <v>1.4</v>
      </c>
    </row>
    <row r="221" spans="1:61" x14ac:dyDescent="0.2">
      <c r="A221" s="40" t="s">
        <v>897</v>
      </c>
      <c r="B221" s="40" t="s">
        <v>450</v>
      </c>
      <c r="C221" s="40">
        <v>7</v>
      </c>
      <c r="D221" s="40">
        <v>3</v>
      </c>
      <c r="E221" s="40">
        <v>2</v>
      </c>
      <c r="F221" s="40">
        <v>2</v>
      </c>
      <c r="H221" s="41">
        <f t="shared" si="3"/>
        <v>1</v>
      </c>
      <c r="I221" s="40" t="s">
        <v>897</v>
      </c>
      <c r="J221" s="46">
        <f>VLOOKUP($A221,environment05!$A$2:$M$333,J$2)</f>
        <v>3.1749999999999998</v>
      </c>
      <c r="K221" s="46">
        <f>VLOOKUP($A221,environment05!$A$2:$M$333,K$2)</f>
        <v>19.651887321629346</v>
      </c>
      <c r="L221" s="46">
        <f>VLOOKUP($A221,environment05!$A$2:$M$333,L$2)</f>
        <v>48.716833405828631</v>
      </c>
      <c r="M221" s="46">
        <f>VLOOKUP($A221,environment05!$A$2:$M$333,M$2)</f>
        <v>2.2397608117670682</v>
      </c>
      <c r="N221" s="46">
        <f>VLOOKUP($A221,environment05!$A$2:$M$333,N$2)</f>
        <v>6.4224289192499997</v>
      </c>
      <c r="O221" s="46">
        <f>VLOOKUP($A221,environment05!$A$2:$M$333,O$2)</f>
        <v>5.9483644153333337</v>
      </c>
      <c r="P221" s="46">
        <f>VLOOKUP($A221,environment05!$A$2:$M$333,P$2)</f>
        <v>0.34569343583132534</v>
      </c>
      <c r="Q221" s="46">
        <f>VLOOKUP($A221,environment05!$A$2:$M$333,Q$2)</f>
        <v>0.69113033848875494</v>
      </c>
      <c r="R221" s="46">
        <f>VLOOKUP($A221,environment05!$A$2:$M$333,R$2)</f>
        <v>33</v>
      </c>
      <c r="S221" s="46">
        <f>VLOOKUP($A221,environment05!$A$2:$M$333,S$2)</f>
        <v>3</v>
      </c>
      <c r="T221" s="46">
        <f>VLOOKUP($A221,environment05!$A$2:$M$333,T$2)</f>
        <v>2.5</v>
      </c>
      <c r="U221" s="46">
        <f>VLOOKUP($A221,environment93!$A$2:$AS$333,U$2)</f>
        <v>1</v>
      </c>
      <c r="V221" s="46">
        <f>VLOOKUP($A221,environment93!$A$2:$AS$333,V$2)</f>
        <v>7</v>
      </c>
      <c r="W221" s="46">
        <f>VLOOKUP($A221,environment93!$A$2:$AS$333,W$2)</f>
        <v>2</v>
      </c>
      <c r="X221" s="46">
        <f>VLOOKUP($A221,environment93!$A$2:$AS$333,X$2)</f>
        <v>2</v>
      </c>
      <c r="Y221" s="46">
        <f>VLOOKUP($A221,environment93!$A$2:$AS$333,Y$2)</f>
        <v>3</v>
      </c>
      <c r="Z221" s="46">
        <f>VLOOKUP($A221,environment93!$A$2:$AS$333,Z$2)</f>
        <v>14</v>
      </c>
      <c r="AA221" s="46">
        <f>VLOOKUP($A221,environment93!$A$2:$AS$333,AA$2)</f>
        <v>1</v>
      </c>
      <c r="AB221" s="46">
        <f>VLOOKUP($A221,environment93!$A$2:$AS$333,AB$2)</f>
        <v>1.53</v>
      </c>
      <c r="AC221" s="46">
        <f>VLOOKUP($A221,environment93!$A$2:$AS$333,AC$2)</f>
        <v>672.1</v>
      </c>
      <c r="AD221" s="46">
        <f>VLOOKUP($A221,environment93!$A$2:$AS$333,AD$2)</f>
        <v>1.5</v>
      </c>
      <c r="AE221" s="46">
        <f>VLOOKUP($A221,environment93!$A$2:$AS$333,AE$2)</f>
        <v>116</v>
      </c>
      <c r="AF221" s="46" t="str">
        <f>VLOOKUP($A221,environment93!$A$2:$AS$333,AF$2)</f>
        <v>fagu.old</v>
      </c>
      <c r="AG221" s="46">
        <f>VLOOKUP($A221,environment93!$A$2:$AS$333,AG$2)</f>
        <v>0</v>
      </c>
      <c r="AH221" s="46">
        <f>VLOOKUP($A221,environment93!$A$2:$AS$333,AH$2)</f>
        <v>-1</v>
      </c>
      <c r="AI221" s="46">
        <f>VLOOKUP($A221,environment93!$A$2:$AS$333,AI$2)</f>
        <v>42.5</v>
      </c>
      <c r="AJ221" s="46" t="str">
        <f>VLOOKUP($A221,environment93!$A$2:$AS$333,AJ$2)</f>
        <v>44</v>
      </c>
      <c r="AK221" s="46">
        <f>VLOOKUP($A221,environment93!$A$2:$AS$333,AK$2)</f>
        <v>15</v>
      </c>
      <c r="AL221" s="46">
        <f>VLOOKUP($A221,environment93!$A$2:$AS$333,AL$2)</f>
        <v>0</v>
      </c>
      <c r="AM221" s="46">
        <f>VLOOKUP($A221,environment93!$A$2:$AS$333,AM$2)</f>
        <v>0</v>
      </c>
      <c r="AN221" s="46">
        <f>VLOOKUP($A221,environment93!$A$2:$AS$333,AN$2)</f>
        <v>0</v>
      </c>
      <c r="AO221" s="46">
        <f>VLOOKUP($A221,environment93!$A$2:$AS$333,AO$2)</f>
        <v>0</v>
      </c>
      <c r="AP221" s="46">
        <f>VLOOKUP($A221,environment93!$A$2:$AS$333,AP$2)</f>
        <v>0</v>
      </c>
      <c r="AQ221" s="46">
        <f>VLOOKUP($A221,environment93!$A$2:$AS$333,AQ$2)</f>
        <v>0</v>
      </c>
      <c r="AR221" s="46">
        <f>VLOOKUP($A221,environment93!$A$2:$AS$333,AR$2)</f>
        <v>0</v>
      </c>
      <c r="AS221" s="46">
        <f>VLOOKUP($A221,environment93!$A$2:$AS$333,AS$2)</f>
        <v>0</v>
      </c>
      <c r="AT221" s="46">
        <f>VLOOKUP($A221,environment93!$A$2:$AS$333,AT$2)</f>
        <v>100</v>
      </c>
      <c r="AU221" s="46">
        <f>VLOOKUP($A221,environment93!$A$2:$AS$333,AU$2)</f>
        <v>0</v>
      </c>
      <c r="AV221" s="46">
        <f>VLOOKUP($A221,environment93!$A$2:$AS$333,AV$2)</f>
        <v>0</v>
      </c>
      <c r="AW221" s="46">
        <f>VLOOKUP($A221,environment93!$A$2:$AS$333,AW$2)</f>
        <v>0</v>
      </c>
      <c r="AX221" s="46">
        <f>VLOOKUP($A221,environment93!$A$2:$AS$333,AX$2)</f>
        <v>225</v>
      </c>
      <c r="AY221" s="46">
        <f>VLOOKUP($A221,environment93!$A$2:$AS$333,AY$2)</f>
        <v>25</v>
      </c>
      <c r="AZ221" s="46">
        <f>VLOOKUP($A221,environment93!$A$2:$AS$333,AZ$2)</f>
        <v>0</v>
      </c>
      <c r="BA221" s="46">
        <f>VLOOKUP($A221,environment93!$A$2:$AS$333,BA$2)</f>
        <v>250</v>
      </c>
      <c r="BB221" s="46">
        <f>VLOOKUP($A221,environment93!$A$2:$AS$333,BB$2)</f>
        <v>0</v>
      </c>
      <c r="BC221" s="46">
        <f>VLOOKUP($A221,environment93!$A$2:$AS$333,BC$2)</f>
        <v>20.260000000000002</v>
      </c>
      <c r="BD221" s="46">
        <f>VLOOKUP($A221,environment93!$A$2:$AS$333,BD$2)</f>
        <v>7.07</v>
      </c>
      <c r="BE221" s="46">
        <f>VLOOKUP($A221,environment93!$A$2:$AS$333,BE$2)</f>
        <v>0</v>
      </c>
      <c r="BF221" s="46">
        <f>VLOOKUP($A221,environment93!$A$2:$AS$333,BF$2)</f>
        <v>27.32</v>
      </c>
      <c r="BG221" s="46">
        <f>VLOOKUP($A221,environment93!$A$2:$AS$333,BG$2)</f>
        <v>5</v>
      </c>
      <c r="BH221" s="46">
        <f>VLOOKUP($A221,environment93!$A$2:$AS$333,BH$2)</f>
        <v>0</v>
      </c>
      <c r="BI221" s="46">
        <f>VLOOKUP($A221,environment93!$A$2:$AS$333,BI$2)</f>
        <v>1</v>
      </c>
    </row>
    <row r="222" spans="1:61" x14ac:dyDescent="0.2">
      <c r="A222" s="40" t="s">
        <v>898</v>
      </c>
      <c r="B222" s="40" t="s">
        <v>452</v>
      </c>
      <c r="C222" s="40">
        <v>7</v>
      </c>
      <c r="D222" s="40">
        <v>3</v>
      </c>
      <c r="E222" s="40">
        <v>2</v>
      </c>
      <c r="F222" s="40">
        <v>2</v>
      </c>
      <c r="H222" s="41">
        <f t="shared" si="3"/>
        <v>1</v>
      </c>
      <c r="I222" s="40" t="s">
        <v>898</v>
      </c>
      <c r="J222" s="46">
        <f>VLOOKUP($A222,environment05!$A$2:$M$333,J$2)</f>
        <v>5.0949999999999998</v>
      </c>
      <c r="K222" s="46">
        <f>VLOOKUP($A222,environment05!$A$2:$M$333,K$2)</f>
        <v>20.865016535499841</v>
      </c>
      <c r="L222" s="46">
        <f>VLOOKUP($A222,environment05!$A$2:$M$333,L$2)</f>
        <v>54.806437581557212</v>
      </c>
      <c r="M222" s="46">
        <f>VLOOKUP($A222,environment05!$A$2:$M$333,M$2)</f>
        <v>11.025635835407128</v>
      </c>
      <c r="N222" s="46">
        <f>VLOOKUP($A222,environment05!$A$2:$M$333,N$2)</f>
        <v>4.3182929511069084</v>
      </c>
      <c r="O222" s="46">
        <f>VLOOKUP($A222,environment05!$A$2:$M$333,O$2)</f>
        <v>4.0067531911158669</v>
      </c>
      <c r="P222" s="46">
        <f>VLOOKUP($A222,environment05!$A$2:$M$333,P$2)</f>
        <v>0.42050600676488153</v>
      </c>
      <c r="Q222" s="46">
        <f>VLOOKUP($A222,environment05!$A$2:$M$333,Q$2)</f>
        <v>0.55481912464821825</v>
      </c>
      <c r="R222" s="46">
        <f>VLOOKUP($A222,environment05!$A$2:$M$333,R$2)</f>
        <v>15.4</v>
      </c>
      <c r="S222" s="46">
        <f>VLOOKUP($A222,environment05!$A$2:$M$333,S$2)</f>
        <v>3</v>
      </c>
      <c r="T222" s="46">
        <f>VLOOKUP($A222,environment05!$A$2:$M$333,T$2)</f>
        <v>2.5</v>
      </c>
      <c r="U222" s="46">
        <f>VLOOKUP($A222,environment93!$A$2:$AS$333,U$2)</f>
        <v>6</v>
      </c>
      <c r="V222" s="46">
        <f>VLOOKUP($A222,environment93!$A$2:$AS$333,V$2)</f>
        <v>12</v>
      </c>
      <c r="W222" s="46">
        <f>VLOOKUP($A222,environment93!$A$2:$AS$333,W$2)</f>
        <v>5</v>
      </c>
      <c r="X222" s="46">
        <f>VLOOKUP($A222,environment93!$A$2:$AS$333,X$2)</f>
        <v>2</v>
      </c>
      <c r="Y222" s="46">
        <f>VLOOKUP($A222,environment93!$A$2:$AS$333,Y$2)</f>
        <v>5</v>
      </c>
      <c r="Z222" s="46">
        <f>VLOOKUP($A222,environment93!$A$2:$AS$333,Z$2)</f>
        <v>28</v>
      </c>
      <c r="AA222" s="46">
        <f>VLOOKUP($A222,environment93!$A$2:$AS$333,AA$2)</f>
        <v>1</v>
      </c>
      <c r="AB222" s="46">
        <f>VLOOKUP($A222,environment93!$A$2:$AS$333,AB$2)</f>
        <v>0.12</v>
      </c>
      <c r="AC222" s="46">
        <f>VLOOKUP($A222,environment93!$A$2:$AS$333,AC$2)</f>
        <v>142.1</v>
      </c>
      <c r="AD222" s="46">
        <f>VLOOKUP($A222,environment93!$A$2:$AS$333,AD$2)</f>
        <v>1.1000000000000001</v>
      </c>
      <c r="AE222" s="46">
        <f>VLOOKUP($A222,environment93!$A$2:$AS$333,AE$2)</f>
        <v>63</v>
      </c>
      <c r="AF222" s="46" t="str">
        <f>VLOOKUP($A222,environment93!$A$2:$AS$333,AF$2)</f>
        <v>quer.old</v>
      </c>
      <c r="AG222" s="46">
        <f>VLOOKUP($A222,environment93!$A$2:$AS$333,AG$2)</f>
        <v>8.86</v>
      </c>
      <c r="AH222" s="46">
        <f>VLOOKUP($A222,environment93!$A$2:$AS$333,AH$2)</f>
        <v>178.47</v>
      </c>
      <c r="AI222" s="46">
        <f>VLOOKUP($A222,environment93!$A$2:$AS$333,AI$2)</f>
        <v>2.5</v>
      </c>
      <c r="AJ222" s="46" t="str">
        <f>VLOOKUP($A222,environment93!$A$2:$AS$333,AJ$2)</f>
        <v>54T</v>
      </c>
      <c r="AK222" s="46">
        <f>VLOOKUP($A222,environment93!$A$2:$AS$333,AK$2)</f>
        <v>-999</v>
      </c>
      <c r="AL222" s="46" t="str">
        <f>VLOOKUP($A222,environment93!$A$2:$AS$333,AL$2)</f>
        <v>T</v>
      </c>
      <c r="AM222" s="46">
        <f>VLOOKUP($A222,environment93!$A$2:$AS$333,AM$2)</f>
        <v>50</v>
      </c>
      <c r="AN222" s="46">
        <f>VLOOKUP($A222,environment93!$A$2:$AS$333,AN$2)</f>
        <v>0</v>
      </c>
      <c r="AO222" s="46">
        <f>VLOOKUP($A222,environment93!$A$2:$AS$333,AO$2)</f>
        <v>9.0299999999999994</v>
      </c>
      <c r="AP222" s="46">
        <f>VLOOKUP($A222,environment93!$A$2:$AS$333,AP$2)</f>
        <v>0</v>
      </c>
      <c r="AQ222" s="46">
        <f>VLOOKUP($A222,environment93!$A$2:$AS$333,AQ$2)</f>
        <v>40.270000000000003</v>
      </c>
      <c r="AR222" s="46">
        <f>VLOOKUP($A222,environment93!$A$2:$AS$333,AR$2)</f>
        <v>0</v>
      </c>
      <c r="AS222" s="46">
        <f>VLOOKUP($A222,environment93!$A$2:$AS$333,AS$2)</f>
        <v>0</v>
      </c>
      <c r="AT222" s="46">
        <f>VLOOKUP($A222,environment93!$A$2:$AS$333,AT$2)</f>
        <v>0</v>
      </c>
      <c r="AU222" s="46">
        <f>VLOOKUP($A222,environment93!$A$2:$AS$333,AU$2)</f>
        <v>0</v>
      </c>
      <c r="AV222" s="46">
        <f>VLOOKUP($A222,environment93!$A$2:$AS$333,AV$2)</f>
        <v>50.7</v>
      </c>
      <c r="AW222" s="46">
        <f>VLOOKUP($A222,environment93!$A$2:$AS$333,AW$2)</f>
        <v>50</v>
      </c>
      <c r="AX222" s="46">
        <f>VLOOKUP($A222,environment93!$A$2:$AS$333,AX$2)</f>
        <v>475</v>
      </c>
      <c r="AY222" s="46">
        <f>VLOOKUP($A222,environment93!$A$2:$AS$333,AY$2)</f>
        <v>150</v>
      </c>
      <c r="AZ222" s="46">
        <f>VLOOKUP($A222,environment93!$A$2:$AS$333,AZ$2)</f>
        <v>0</v>
      </c>
      <c r="BA222" s="46">
        <f>VLOOKUP($A222,environment93!$A$2:$AS$333,BA$2)</f>
        <v>675</v>
      </c>
      <c r="BB222" s="46">
        <f>VLOOKUP($A222,environment93!$A$2:$AS$333,BB$2)</f>
        <v>1.21</v>
      </c>
      <c r="BC222" s="46">
        <f>VLOOKUP($A222,environment93!$A$2:$AS$333,BC$2)</f>
        <v>25.6</v>
      </c>
      <c r="BD222" s="46">
        <f>VLOOKUP($A222,environment93!$A$2:$AS$333,BD$2)</f>
        <v>9.65</v>
      </c>
      <c r="BE222" s="46">
        <f>VLOOKUP($A222,environment93!$A$2:$AS$333,BE$2)</f>
        <v>0</v>
      </c>
      <c r="BF222" s="46">
        <f>VLOOKUP($A222,environment93!$A$2:$AS$333,BF$2)</f>
        <v>36.47</v>
      </c>
      <c r="BG222" s="46">
        <f>VLOOKUP($A222,environment93!$A$2:$AS$333,BG$2)</f>
        <v>10</v>
      </c>
      <c r="BH222" s="46">
        <f>VLOOKUP($A222,environment93!$A$2:$AS$333,BH$2)</f>
        <v>0</v>
      </c>
      <c r="BI222" s="46">
        <f>VLOOKUP($A222,environment93!$A$2:$AS$333,BI$2)</f>
        <v>1.5</v>
      </c>
    </row>
    <row r="223" spans="1:61" x14ac:dyDescent="0.2">
      <c r="A223" s="40" t="s">
        <v>899</v>
      </c>
      <c r="B223" s="40" t="s">
        <v>454</v>
      </c>
      <c r="C223" s="40">
        <v>7</v>
      </c>
      <c r="D223" s="40">
        <v>3</v>
      </c>
      <c r="E223" s="40">
        <v>2</v>
      </c>
      <c r="F223" s="40">
        <v>2</v>
      </c>
      <c r="H223" s="41">
        <f t="shared" si="3"/>
        <v>1</v>
      </c>
      <c r="I223" s="40" t="s">
        <v>899</v>
      </c>
      <c r="J223" s="46">
        <f>VLOOKUP($A223,environment05!$A$2:$M$333,J$2)</f>
        <v>3.57</v>
      </c>
      <c r="K223" s="46">
        <f>VLOOKUP($A223,environment05!$A$2:$M$333,K$2)</f>
        <v>6.9892655645834907</v>
      </c>
      <c r="L223" s="46">
        <f>VLOOKUP($A223,environment05!$A$2:$M$333,L$2)</f>
        <v>14.049586776859504</v>
      </c>
      <c r="M223" s="46">
        <f>VLOOKUP($A223,environment05!$A$2:$M$333,M$2)</f>
        <v>1.8860334922261095</v>
      </c>
      <c r="N223" s="46">
        <f>VLOOKUP($A223,environment05!$A$2:$M$333,N$2)</f>
        <v>1.9583730731527391</v>
      </c>
      <c r="O223" s="46">
        <f>VLOOKUP($A223,environment05!$A$2:$M$333,O$2)</f>
        <v>1.3379751378718512</v>
      </c>
      <c r="P223" s="46">
        <f>VLOOKUP($A223,environment05!$A$2:$M$333,P$2)</f>
        <v>0.14823074387445023</v>
      </c>
      <c r="Q223" s="46">
        <f>VLOOKUP($A223,environment05!$A$2:$M$333,Q$2)</f>
        <v>0.29229925228808479</v>
      </c>
      <c r="R223" s="46">
        <f>VLOOKUP($A223,environment05!$A$2:$M$333,R$2)</f>
        <v>13.5</v>
      </c>
      <c r="S223" s="46">
        <f>VLOOKUP($A223,environment05!$A$2:$M$333,S$2)</f>
        <v>8</v>
      </c>
      <c r="T223" s="46">
        <f>VLOOKUP($A223,environment05!$A$2:$M$333,T$2)</f>
        <v>1</v>
      </c>
      <c r="U223" s="46">
        <f>VLOOKUP($A223,environment93!$A$2:$AS$333,U$2)</f>
        <v>1</v>
      </c>
      <c r="V223" s="46">
        <f>VLOOKUP($A223,environment93!$A$2:$AS$333,V$2)</f>
        <v>23</v>
      </c>
      <c r="W223" s="46">
        <f>VLOOKUP($A223,environment93!$A$2:$AS$333,W$2)</f>
        <v>10</v>
      </c>
      <c r="X223" s="46">
        <f>VLOOKUP($A223,environment93!$A$2:$AS$333,X$2)</f>
        <v>3</v>
      </c>
      <c r="Y223" s="46">
        <f>VLOOKUP($A223,environment93!$A$2:$AS$333,Y$2)</f>
        <v>10</v>
      </c>
      <c r="Z223" s="46">
        <f>VLOOKUP($A223,environment93!$A$2:$AS$333,Z$2)</f>
        <v>13</v>
      </c>
      <c r="AA223" s="46">
        <f>VLOOKUP($A223,environment93!$A$2:$AS$333,AA$2)</f>
        <v>2</v>
      </c>
      <c r="AB223" s="46">
        <f>VLOOKUP($A223,environment93!$A$2:$AS$333,AB$2)</f>
        <v>2</v>
      </c>
      <c r="AC223" s="46">
        <f>VLOOKUP($A223,environment93!$A$2:$AS$333,AC$2)</f>
        <v>1184.8</v>
      </c>
      <c r="AD223" s="46">
        <f>VLOOKUP($A223,environment93!$A$2:$AS$333,AD$2)</f>
        <v>2.4</v>
      </c>
      <c r="AE223" s="46">
        <f>VLOOKUP($A223,environment93!$A$2:$AS$333,AE$2)</f>
        <v>34</v>
      </c>
      <c r="AF223" s="46" t="str">
        <f>VLOOKUP($A223,environment93!$A$2:$AS$333,AF$2)</f>
        <v>quer.old</v>
      </c>
      <c r="AG223" s="46">
        <f>VLOOKUP($A223,environment93!$A$2:$AS$333,AG$2)</f>
        <v>0</v>
      </c>
      <c r="AH223" s="46">
        <f>VLOOKUP($A223,environment93!$A$2:$AS$333,AH$2)</f>
        <v>-1</v>
      </c>
      <c r="AI223" s="46">
        <f>VLOOKUP($A223,environment93!$A$2:$AS$333,AI$2)</f>
        <v>5</v>
      </c>
      <c r="AJ223" s="46" t="str">
        <f>VLOOKUP($A223,environment93!$A$2:$AS$333,AJ$2)</f>
        <v>43</v>
      </c>
      <c r="AK223" s="46">
        <f>VLOOKUP($A223,environment93!$A$2:$AS$333,AK$2)</f>
        <v>5</v>
      </c>
      <c r="AL223" s="46">
        <f>VLOOKUP($A223,environment93!$A$2:$AS$333,AL$2)</f>
        <v>0</v>
      </c>
      <c r="AM223" s="46">
        <f>VLOOKUP($A223,environment93!$A$2:$AS$333,AM$2)</f>
        <v>28.57</v>
      </c>
      <c r="AN223" s="46">
        <f>VLOOKUP($A223,environment93!$A$2:$AS$333,AN$2)</f>
        <v>0</v>
      </c>
      <c r="AO223" s="46">
        <f>VLOOKUP($A223,environment93!$A$2:$AS$333,AO$2)</f>
        <v>0</v>
      </c>
      <c r="AP223" s="46">
        <f>VLOOKUP($A223,environment93!$A$2:$AS$333,AP$2)</f>
        <v>0</v>
      </c>
      <c r="AQ223" s="46">
        <f>VLOOKUP($A223,environment93!$A$2:$AS$333,AQ$2)</f>
        <v>10.32</v>
      </c>
      <c r="AR223" s="46">
        <f>VLOOKUP($A223,environment93!$A$2:$AS$333,AR$2)</f>
        <v>0</v>
      </c>
      <c r="AS223" s="46">
        <f>VLOOKUP($A223,environment93!$A$2:$AS$333,AS$2)</f>
        <v>0</v>
      </c>
      <c r="AT223" s="46">
        <f>VLOOKUP($A223,environment93!$A$2:$AS$333,AT$2)</f>
        <v>10.98</v>
      </c>
      <c r="AU223" s="46">
        <f>VLOOKUP($A223,environment93!$A$2:$AS$333,AU$2)</f>
        <v>0</v>
      </c>
      <c r="AV223" s="46">
        <f>VLOOKUP($A223,environment93!$A$2:$AS$333,AV$2)</f>
        <v>78.7</v>
      </c>
      <c r="AW223" s="46">
        <f>VLOOKUP($A223,environment93!$A$2:$AS$333,AW$2)</f>
        <v>25</v>
      </c>
      <c r="AX223" s="46">
        <f>VLOOKUP($A223,environment93!$A$2:$AS$333,AX$2)</f>
        <v>300</v>
      </c>
      <c r="AY223" s="46">
        <f>VLOOKUP($A223,environment93!$A$2:$AS$333,AY$2)</f>
        <v>175</v>
      </c>
      <c r="AZ223" s="46">
        <f>VLOOKUP($A223,environment93!$A$2:$AS$333,AZ$2)</f>
        <v>0</v>
      </c>
      <c r="BA223" s="46">
        <f>VLOOKUP($A223,environment93!$A$2:$AS$333,BA$2)</f>
        <v>500</v>
      </c>
      <c r="BB223" s="46">
        <f>VLOOKUP($A223,environment93!$A$2:$AS$333,BB$2)</f>
        <v>0.5</v>
      </c>
      <c r="BC223" s="46">
        <f>VLOOKUP($A223,environment93!$A$2:$AS$333,BC$2)</f>
        <v>5.21</v>
      </c>
      <c r="BD223" s="46">
        <f>VLOOKUP($A223,environment93!$A$2:$AS$333,BD$2)</f>
        <v>8.61</v>
      </c>
      <c r="BE223" s="46">
        <f>VLOOKUP($A223,environment93!$A$2:$AS$333,BE$2)</f>
        <v>0</v>
      </c>
      <c r="BF223" s="46">
        <f>VLOOKUP($A223,environment93!$A$2:$AS$333,BF$2)</f>
        <v>14.33</v>
      </c>
      <c r="BG223" s="46">
        <f>VLOOKUP($A223,environment93!$A$2:$AS$333,BG$2)</f>
        <v>9</v>
      </c>
      <c r="BH223" s="46">
        <f>VLOOKUP($A223,environment93!$A$2:$AS$333,BH$2)</f>
        <v>0</v>
      </c>
      <c r="BI223" s="46">
        <f>VLOOKUP($A223,environment93!$A$2:$AS$333,BI$2)</f>
        <v>1.8</v>
      </c>
    </row>
    <row r="224" spans="1:61" x14ac:dyDescent="0.2">
      <c r="A224" s="40" t="s">
        <v>900</v>
      </c>
      <c r="B224" s="40" t="s">
        <v>456</v>
      </c>
      <c r="C224" s="40">
        <v>7</v>
      </c>
      <c r="D224" s="40">
        <v>3</v>
      </c>
      <c r="E224" s="40">
        <v>2</v>
      </c>
      <c r="F224" s="40">
        <v>2</v>
      </c>
      <c r="H224" s="41">
        <f t="shared" si="3"/>
        <v>1</v>
      </c>
      <c r="I224" s="40" t="s">
        <v>900</v>
      </c>
      <c r="J224" s="46">
        <f>VLOOKUP($A224,environment05!$A$2:$M$333,J$2)</f>
        <v>6.37</v>
      </c>
      <c r="K224" s="46">
        <f>VLOOKUP($A224,environment05!$A$2:$M$333,K$2)</f>
        <v>53.522595441556064</v>
      </c>
      <c r="L224" s="46">
        <f>VLOOKUP($A224,environment05!$A$2:$M$333,L$2)</f>
        <v>158.76468029578078</v>
      </c>
      <c r="M224" s="46">
        <f>VLOOKUP($A224,environment05!$A$2:$M$333,M$2)</f>
        <v>49.422704001408022</v>
      </c>
      <c r="N224" s="46">
        <f>VLOOKUP($A224,environment05!$A$2:$M$333,N$2)</f>
        <v>3.9066030545456361</v>
      </c>
      <c r="O224" s="46">
        <f>VLOOKUP($A224,environment05!$A$2:$M$333,O$2)</f>
        <v>3.8840334159856194</v>
      </c>
      <c r="P224" s="46">
        <f>VLOOKUP($A224,environment05!$A$2:$M$333,P$2)</f>
        <v>0.25810653421809465</v>
      </c>
      <c r="Q224" s="46">
        <f>VLOOKUP($A224,environment05!$A$2:$M$333,Q$2)</f>
        <v>0.7964275237247852</v>
      </c>
      <c r="R224" s="46">
        <f>VLOOKUP($A224,environment05!$A$2:$M$333,R$2)</f>
        <v>16.7</v>
      </c>
      <c r="S224" s="46">
        <f>VLOOKUP($A224,environment05!$A$2:$M$333,S$2)</f>
        <v>3</v>
      </c>
      <c r="T224" s="46">
        <f>VLOOKUP($A224,environment05!$A$2:$M$333,T$2)</f>
        <v>0.5</v>
      </c>
      <c r="U224" s="46">
        <f>VLOOKUP($A224,environment93!$A$2:$AS$333,U$2)</f>
        <v>3</v>
      </c>
      <c r="V224" s="46">
        <f>VLOOKUP($A224,environment93!$A$2:$AS$333,V$2)</f>
        <v>18</v>
      </c>
      <c r="W224" s="46">
        <f>VLOOKUP($A224,environment93!$A$2:$AS$333,W$2)</f>
        <v>8</v>
      </c>
      <c r="X224" s="46">
        <f>VLOOKUP($A224,environment93!$A$2:$AS$333,X$2)</f>
        <v>6</v>
      </c>
      <c r="Y224" s="46">
        <f>VLOOKUP($A224,environment93!$A$2:$AS$333,Y$2)</f>
        <v>4</v>
      </c>
      <c r="Z224" s="46">
        <f>VLOOKUP($A224,environment93!$A$2:$AS$333,Z$2)</f>
        <v>18</v>
      </c>
      <c r="AA224" s="46">
        <f>VLOOKUP($A224,environment93!$A$2:$AS$333,AA$2)</f>
        <v>1</v>
      </c>
      <c r="AB224" s="46">
        <f>VLOOKUP($A224,environment93!$A$2:$AS$333,AB$2)</f>
        <v>2.23</v>
      </c>
      <c r="AC224" s="46">
        <f>VLOOKUP($A224,environment93!$A$2:$AS$333,AC$2)</f>
        <v>777</v>
      </c>
      <c r="AD224" s="46">
        <f>VLOOKUP($A224,environment93!$A$2:$AS$333,AD$2)</f>
        <v>1.5</v>
      </c>
      <c r="AE224" s="46">
        <f>VLOOKUP($A224,environment93!$A$2:$AS$333,AE$2)</f>
        <v>48</v>
      </c>
      <c r="AF224" s="46" t="str">
        <f>VLOOKUP($A224,environment93!$A$2:$AS$333,AF$2)</f>
        <v>quer.old</v>
      </c>
      <c r="AG224" s="46">
        <f>VLOOKUP($A224,environment93!$A$2:$AS$333,AG$2)</f>
        <v>0</v>
      </c>
      <c r="AH224" s="46">
        <f>VLOOKUP($A224,environment93!$A$2:$AS$333,AH$2)</f>
        <v>-1</v>
      </c>
      <c r="AI224" s="46">
        <f>VLOOKUP($A224,environment93!$A$2:$AS$333,AI$2)</f>
        <v>10</v>
      </c>
      <c r="AJ224" s="46" t="str">
        <f>VLOOKUP($A224,environment93!$A$2:$AS$333,AJ$2)</f>
        <v>54T</v>
      </c>
      <c r="AK224" s="46">
        <f>VLOOKUP($A224,environment93!$A$2:$AS$333,AK$2)</f>
        <v>-999</v>
      </c>
      <c r="AL224" s="46" t="str">
        <f>VLOOKUP($A224,environment93!$A$2:$AS$333,AL$2)</f>
        <v>T</v>
      </c>
      <c r="AM224" s="46">
        <f>VLOOKUP($A224,environment93!$A$2:$AS$333,AM$2)</f>
        <v>0</v>
      </c>
      <c r="AN224" s="46">
        <f>VLOOKUP($A224,environment93!$A$2:$AS$333,AN$2)</f>
        <v>0</v>
      </c>
      <c r="AO224" s="46">
        <f>VLOOKUP($A224,environment93!$A$2:$AS$333,AO$2)</f>
        <v>0</v>
      </c>
      <c r="AP224" s="46">
        <f>VLOOKUP($A224,environment93!$A$2:$AS$333,AP$2)</f>
        <v>0</v>
      </c>
      <c r="AQ224" s="46">
        <f>VLOOKUP($A224,environment93!$A$2:$AS$333,AQ$2)</f>
        <v>0</v>
      </c>
      <c r="AR224" s="46">
        <f>VLOOKUP($A224,environment93!$A$2:$AS$333,AR$2)</f>
        <v>0</v>
      </c>
      <c r="AS224" s="46">
        <f>VLOOKUP($A224,environment93!$A$2:$AS$333,AS$2)</f>
        <v>0</v>
      </c>
      <c r="AT224" s="46">
        <f>VLOOKUP($A224,environment93!$A$2:$AS$333,AT$2)</f>
        <v>0</v>
      </c>
      <c r="AU224" s="46">
        <f>VLOOKUP($A224,environment93!$A$2:$AS$333,AU$2)</f>
        <v>0</v>
      </c>
      <c r="AV224" s="46">
        <f>VLOOKUP($A224,environment93!$A$2:$AS$333,AV$2)</f>
        <v>100</v>
      </c>
      <c r="AW224" s="46">
        <f>VLOOKUP($A224,environment93!$A$2:$AS$333,AW$2)</f>
        <v>0</v>
      </c>
      <c r="AX224" s="46">
        <f>VLOOKUP($A224,environment93!$A$2:$AS$333,AX$2)</f>
        <v>0</v>
      </c>
      <c r="AY224" s="46">
        <f>VLOOKUP($A224,environment93!$A$2:$AS$333,AY$2)</f>
        <v>675</v>
      </c>
      <c r="AZ224" s="46">
        <f>VLOOKUP($A224,environment93!$A$2:$AS$333,AZ$2)</f>
        <v>100</v>
      </c>
      <c r="BA224" s="46">
        <f>VLOOKUP($A224,environment93!$A$2:$AS$333,BA$2)</f>
        <v>775</v>
      </c>
      <c r="BB224" s="46">
        <f>VLOOKUP($A224,environment93!$A$2:$AS$333,BB$2)</f>
        <v>0</v>
      </c>
      <c r="BC224" s="46">
        <f>VLOOKUP($A224,environment93!$A$2:$AS$333,BC$2)</f>
        <v>0</v>
      </c>
      <c r="BD224" s="46">
        <f>VLOOKUP($A224,environment93!$A$2:$AS$333,BD$2)</f>
        <v>0.28000000000000003</v>
      </c>
      <c r="BE224" s="46">
        <f>VLOOKUP($A224,environment93!$A$2:$AS$333,BE$2)</f>
        <v>20.71</v>
      </c>
      <c r="BF224" s="46">
        <f>VLOOKUP($A224,environment93!$A$2:$AS$333,BF$2)</f>
        <v>20.99</v>
      </c>
      <c r="BG224" s="46">
        <f>VLOOKUP($A224,environment93!$A$2:$AS$333,BG$2)</f>
        <v>10</v>
      </c>
      <c r="BH224" s="46">
        <f>VLOOKUP($A224,environment93!$A$2:$AS$333,BH$2)</f>
        <v>0</v>
      </c>
      <c r="BI224" s="46">
        <f>VLOOKUP($A224,environment93!$A$2:$AS$333,BI$2)</f>
        <v>1</v>
      </c>
    </row>
    <row r="225" spans="1:61" x14ac:dyDescent="0.2">
      <c r="A225" s="40" t="s">
        <v>901</v>
      </c>
      <c r="B225" s="40" t="s">
        <v>458</v>
      </c>
      <c r="C225" s="40">
        <v>7</v>
      </c>
      <c r="D225" s="40">
        <v>3</v>
      </c>
      <c r="E225" s="40">
        <v>2</v>
      </c>
      <c r="F225" s="40">
        <v>2</v>
      </c>
      <c r="H225" s="41">
        <f t="shared" si="3"/>
        <v>1</v>
      </c>
      <c r="I225" s="40" t="s">
        <v>901</v>
      </c>
      <c r="J225" s="46">
        <f>VLOOKUP($A225,environment05!$A$2:$M$333,J$2)</f>
        <v>4.7750000000000004</v>
      </c>
      <c r="K225" s="46">
        <f>VLOOKUP($A225,environment05!$A$2:$M$333,K$2)</f>
        <v>82.480545024372176</v>
      </c>
      <c r="L225" s="46">
        <f>VLOOKUP($A225,environment05!$A$2:$M$333,L$2)</f>
        <v>204.00173988690739</v>
      </c>
      <c r="M225" s="46">
        <f>VLOOKUP($A225,environment05!$A$2:$M$333,M$2)</f>
        <v>37.328845281713626</v>
      </c>
      <c r="N225" s="46">
        <f>VLOOKUP($A225,environment05!$A$2:$M$333,N$2)</f>
        <v>0.62608491704436453</v>
      </c>
      <c r="O225" s="46">
        <f>VLOOKUP($A225,environment05!$A$2:$M$333,O$2)</f>
        <v>1.5341695403756996</v>
      </c>
      <c r="P225" s="46">
        <f>VLOOKUP($A225,environment05!$A$2:$M$333,P$2)</f>
        <v>0.56793294599720223</v>
      </c>
      <c r="Q225" s="46">
        <f>VLOOKUP($A225,environment05!$A$2:$M$333,Q$2)</f>
        <v>0.9799530104026779</v>
      </c>
      <c r="R225" s="46">
        <f>VLOOKUP($A225,environment05!$A$2:$M$333,R$2)</f>
        <v>41.5</v>
      </c>
      <c r="S225" s="46">
        <f>VLOOKUP($A225,environment05!$A$2:$M$333,S$2)</f>
        <v>6</v>
      </c>
      <c r="T225" s="46">
        <f>VLOOKUP($A225,environment05!$A$2:$M$333,T$2)</f>
        <v>0.5</v>
      </c>
      <c r="U225" s="46">
        <f>VLOOKUP($A225,environment93!$A$2:$AS$333,U$2)</f>
        <v>2</v>
      </c>
      <c r="V225" s="46">
        <f>VLOOKUP($A225,environment93!$A$2:$AS$333,V$2)</f>
        <v>28</v>
      </c>
      <c r="W225" s="46">
        <f>VLOOKUP($A225,environment93!$A$2:$AS$333,W$2)</f>
        <v>17</v>
      </c>
      <c r="X225" s="46">
        <f>VLOOKUP($A225,environment93!$A$2:$AS$333,X$2)</f>
        <v>1</v>
      </c>
      <c r="Y225" s="46">
        <f>VLOOKUP($A225,environment93!$A$2:$AS$333,Y$2)</f>
        <v>10</v>
      </c>
      <c r="Z225" s="46">
        <f>VLOOKUP($A225,environment93!$A$2:$AS$333,Z$2)</f>
        <v>17</v>
      </c>
      <c r="AA225" s="46">
        <f>VLOOKUP($A225,environment93!$A$2:$AS$333,AA$2)</f>
        <v>0</v>
      </c>
      <c r="AB225" s="46">
        <f>VLOOKUP($A225,environment93!$A$2:$AS$333,AB$2)</f>
        <v>2.23</v>
      </c>
      <c r="AC225" s="46">
        <f>VLOOKUP($A225,environment93!$A$2:$AS$333,AC$2)</f>
        <v>777</v>
      </c>
      <c r="AD225" s="46">
        <f>VLOOKUP($A225,environment93!$A$2:$AS$333,AD$2)</f>
        <v>1.5</v>
      </c>
      <c r="AE225" s="46">
        <f>VLOOKUP($A225,environment93!$A$2:$AS$333,AE$2)</f>
        <v>48</v>
      </c>
      <c r="AF225" s="46" t="str">
        <f>VLOOKUP($A225,environment93!$A$2:$AS$333,AF$2)</f>
        <v>quer.old</v>
      </c>
      <c r="AG225" s="46">
        <f>VLOOKUP($A225,environment93!$A$2:$AS$333,AG$2)</f>
        <v>0</v>
      </c>
      <c r="AH225" s="46">
        <f>VLOOKUP($A225,environment93!$A$2:$AS$333,AH$2)</f>
        <v>-1</v>
      </c>
      <c r="AI225" s="46">
        <f>VLOOKUP($A225,environment93!$A$2:$AS$333,AI$2)</f>
        <v>10</v>
      </c>
      <c r="AJ225" s="46" t="str">
        <f>VLOOKUP($A225,environment93!$A$2:$AS$333,AJ$2)</f>
        <v>54T</v>
      </c>
      <c r="AK225" s="46">
        <f>VLOOKUP($A225,environment93!$A$2:$AS$333,AK$2)</f>
        <v>-999</v>
      </c>
      <c r="AL225" s="46" t="str">
        <f>VLOOKUP($A225,environment93!$A$2:$AS$333,AL$2)</f>
        <v>T</v>
      </c>
      <c r="AM225" s="46">
        <f>VLOOKUP($A225,environment93!$A$2:$AS$333,AM$2)</f>
        <v>0</v>
      </c>
      <c r="AN225" s="46">
        <f>VLOOKUP($A225,environment93!$A$2:$AS$333,AN$2)</f>
        <v>0</v>
      </c>
      <c r="AO225" s="46">
        <f>VLOOKUP($A225,environment93!$A$2:$AS$333,AO$2)</f>
        <v>0</v>
      </c>
      <c r="AP225" s="46">
        <f>VLOOKUP($A225,environment93!$A$2:$AS$333,AP$2)</f>
        <v>0</v>
      </c>
      <c r="AQ225" s="46">
        <f>VLOOKUP($A225,environment93!$A$2:$AS$333,AQ$2)</f>
        <v>0</v>
      </c>
      <c r="AR225" s="46">
        <f>VLOOKUP($A225,environment93!$A$2:$AS$333,AR$2)</f>
        <v>0</v>
      </c>
      <c r="AS225" s="46">
        <f>VLOOKUP($A225,environment93!$A$2:$AS$333,AS$2)</f>
        <v>0</v>
      </c>
      <c r="AT225" s="46">
        <f>VLOOKUP($A225,environment93!$A$2:$AS$333,AT$2)</f>
        <v>0</v>
      </c>
      <c r="AU225" s="46">
        <f>VLOOKUP($A225,environment93!$A$2:$AS$333,AU$2)</f>
        <v>0</v>
      </c>
      <c r="AV225" s="46">
        <f>VLOOKUP($A225,environment93!$A$2:$AS$333,AV$2)</f>
        <v>100</v>
      </c>
      <c r="AW225" s="46">
        <f>VLOOKUP($A225,environment93!$A$2:$AS$333,AW$2)</f>
        <v>25</v>
      </c>
      <c r="AX225" s="46">
        <f>VLOOKUP($A225,environment93!$A$2:$AS$333,AX$2)</f>
        <v>0</v>
      </c>
      <c r="AY225" s="46">
        <f>VLOOKUP($A225,environment93!$A$2:$AS$333,AY$2)</f>
        <v>225</v>
      </c>
      <c r="AZ225" s="46">
        <f>VLOOKUP($A225,environment93!$A$2:$AS$333,AZ$2)</f>
        <v>75</v>
      </c>
      <c r="BA225" s="46">
        <f>VLOOKUP($A225,environment93!$A$2:$AS$333,BA$2)</f>
        <v>325</v>
      </c>
      <c r="BB225" s="46">
        <f>VLOOKUP($A225,environment93!$A$2:$AS$333,BB$2)</f>
        <v>2.54</v>
      </c>
      <c r="BC225" s="46">
        <f>VLOOKUP($A225,environment93!$A$2:$AS$333,BC$2)</f>
        <v>0</v>
      </c>
      <c r="BD225" s="46">
        <f>VLOOKUP($A225,environment93!$A$2:$AS$333,BD$2)</f>
        <v>3.29</v>
      </c>
      <c r="BE225" s="46">
        <f>VLOOKUP($A225,environment93!$A$2:$AS$333,BE$2)</f>
        <v>7.74</v>
      </c>
      <c r="BF225" s="46">
        <f>VLOOKUP($A225,environment93!$A$2:$AS$333,BF$2)</f>
        <v>13.58</v>
      </c>
      <c r="BG225" s="46">
        <f>VLOOKUP($A225,environment93!$A$2:$AS$333,BG$2)</f>
        <v>8</v>
      </c>
      <c r="BH225" s="46">
        <f>VLOOKUP($A225,environment93!$A$2:$AS$333,BH$2)</f>
        <v>1</v>
      </c>
      <c r="BI225" s="46">
        <f>VLOOKUP($A225,environment93!$A$2:$AS$333,BI$2)</f>
        <v>1</v>
      </c>
    </row>
    <row r="226" spans="1:61" x14ac:dyDescent="0.2">
      <c r="A226" s="40" t="s">
        <v>902</v>
      </c>
      <c r="B226" s="40" t="s">
        <v>460</v>
      </c>
      <c r="C226" s="40">
        <v>6</v>
      </c>
      <c r="D226" s="40">
        <v>2</v>
      </c>
      <c r="E226" s="40">
        <v>2</v>
      </c>
      <c r="F226" s="40">
        <v>2</v>
      </c>
      <c r="H226" s="41">
        <f t="shared" si="3"/>
        <v>1</v>
      </c>
      <c r="I226" s="40" t="s">
        <v>902</v>
      </c>
      <c r="J226" s="46">
        <f>VLOOKUP($A226,environment05!$A$2:$M$333,J$2)</f>
        <v>3.15</v>
      </c>
      <c r="K226" s="46">
        <f>VLOOKUP($A226,environment05!$A$2:$M$333,K$2)</f>
        <v>6.0346907797467342</v>
      </c>
      <c r="L226" s="46">
        <f>VLOOKUP($A226,environment05!$A$2:$M$333,L$2)</f>
        <v>13.571117877337974</v>
      </c>
      <c r="M226" s="46">
        <f>VLOOKUP($A226,environment05!$A$2:$M$333,M$2)</f>
        <v>1.3802202554601717</v>
      </c>
      <c r="N226" s="46">
        <f>VLOOKUP($A226,environment05!$A$2:$M$333,N$2)</f>
        <v>2.6290426710870429</v>
      </c>
      <c r="O226" s="46">
        <f>VLOOKUP($A226,environment05!$A$2:$M$333,O$2)</f>
        <v>1.8292755382701138</v>
      </c>
      <c r="P226" s="46">
        <f>VLOOKUP($A226,environment05!$A$2:$M$333,P$2)</f>
        <v>0.12670629051008184</v>
      </c>
      <c r="Q226" s="46">
        <f>VLOOKUP($A226,environment05!$A$2:$M$333,Q$2)</f>
        <v>0.230233073182771</v>
      </c>
      <c r="R226" s="46">
        <f>VLOOKUP($A226,environment05!$A$2:$M$333,R$2)</f>
        <v>8.85</v>
      </c>
      <c r="S226" s="46">
        <f>VLOOKUP($A226,environment05!$A$2:$M$333,S$2)</f>
        <v>0</v>
      </c>
      <c r="T226" s="46">
        <f>VLOOKUP($A226,environment05!$A$2:$M$333,T$2)</f>
        <v>1</v>
      </c>
      <c r="U226" s="46">
        <f>VLOOKUP($A226,environment93!$A$2:$AS$333,U$2)</f>
        <v>1</v>
      </c>
      <c r="V226" s="46">
        <f>VLOOKUP($A226,environment93!$A$2:$AS$333,V$2)</f>
        <v>8</v>
      </c>
      <c r="W226" s="46">
        <f>VLOOKUP($A226,environment93!$A$2:$AS$333,W$2)</f>
        <v>1</v>
      </c>
      <c r="X226" s="46">
        <f>VLOOKUP($A226,environment93!$A$2:$AS$333,X$2)</f>
        <v>1</v>
      </c>
      <c r="Y226" s="46">
        <f>VLOOKUP($A226,environment93!$A$2:$AS$333,Y$2)</f>
        <v>6</v>
      </c>
      <c r="Z226" s="46">
        <f>VLOOKUP($A226,environment93!$A$2:$AS$333,Z$2)</f>
        <v>12</v>
      </c>
      <c r="AA226" s="46">
        <f>VLOOKUP($A226,environment93!$A$2:$AS$333,AA$2)</f>
        <v>1</v>
      </c>
      <c r="AB226" s="46">
        <f>VLOOKUP($A226,environment93!$A$2:$AS$333,AB$2)</f>
        <v>0.87</v>
      </c>
      <c r="AC226" s="46">
        <f>VLOOKUP($A226,environment93!$A$2:$AS$333,AC$2)</f>
        <v>379.1</v>
      </c>
      <c r="AD226" s="46">
        <f>VLOOKUP($A226,environment93!$A$2:$AS$333,AD$2)</f>
        <v>1.1000000000000001</v>
      </c>
      <c r="AE226" s="46">
        <f>VLOOKUP($A226,environment93!$A$2:$AS$333,AE$2)</f>
        <v>6</v>
      </c>
      <c r="AF226" s="46" t="str">
        <f>VLOOKUP($A226,environment93!$A$2:$AS$333,AF$2)</f>
        <v>open</v>
      </c>
      <c r="AG226" s="46">
        <f>VLOOKUP($A226,environment93!$A$2:$AS$333,AG$2)</f>
        <v>6.6</v>
      </c>
      <c r="AH226" s="46">
        <f>VLOOKUP($A226,environment93!$A$2:$AS$333,AH$2)</f>
        <v>-1</v>
      </c>
      <c r="AI226" s="46">
        <f>VLOOKUP($A226,environment93!$A$2:$AS$333,AI$2)</f>
        <v>7.5</v>
      </c>
      <c r="AJ226" s="46" t="str">
        <f>VLOOKUP($A226,environment93!$A$2:$AS$333,AJ$2)</f>
        <v>44</v>
      </c>
      <c r="AK226" s="46">
        <f>VLOOKUP($A226,environment93!$A$2:$AS$333,AK$2)</f>
        <v>15</v>
      </c>
      <c r="AL226" s="46">
        <f>VLOOKUP($A226,environment93!$A$2:$AS$333,AL$2)</f>
        <v>0</v>
      </c>
      <c r="AM226" s="46">
        <f>VLOOKUP($A226,environment93!$A$2:$AS$333,AM$2)</f>
        <v>0</v>
      </c>
      <c r="AN226" s="46">
        <f>VLOOKUP($A226,environment93!$A$2:$AS$333,AN$2)</f>
        <v>100</v>
      </c>
      <c r="AO226" s="46">
        <f>VLOOKUP($A226,environment93!$A$2:$AS$333,AO$2)</f>
        <v>0</v>
      </c>
      <c r="AP226" s="46">
        <f>VLOOKUP($A226,environment93!$A$2:$AS$333,AP$2)</f>
        <v>0</v>
      </c>
      <c r="AQ226" s="46">
        <f>VLOOKUP($A226,environment93!$A$2:$AS$333,AQ$2)</f>
        <v>0</v>
      </c>
      <c r="AR226" s="46">
        <f>VLOOKUP($A226,environment93!$A$2:$AS$333,AR$2)</f>
        <v>0</v>
      </c>
      <c r="AS226" s="46">
        <f>VLOOKUP($A226,environment93!$A$2:$AS$333,AS$2)</f>
        <v>0</v>
      </c>
      <c r="AT226" s="46">
        <f>VLOOKUP($A226,environment93!$A$2:$AS$333,AT$2)</f>
        <v>0</v>
      </c>
      <c r="AU226" s="46">
        <f>VLOOKUP($A226,environment93!$A$2:$AS$333,AU$2)</f>
        <v>0</v>
      </c>
      <c r="AV226" s="46">
        <f>VLOOKUP($A226,environment93!$A$2:$AS$333,AV$2)</f>
        <v>0</v>
      </c>
      <c r="AW226" s="46">
        <f>VLOOKUP($A226,environment93!$A$2:$AS$333,AW$2)</f>
        <v>1800</v>
      </c>
      <c r="AX226" s="46">
        <f>VLOOKUP($A226,environment93!$A$2:$AS$333,AX$2)</f>
        <v>0</v>
      </c>
      <c r="AY226" s="46">
        <f>VLOOKUP($A226,environment93!$A$2:$AS$333,AY$2)</f>
        <v>0</v>
      </c>
      <c r="AZ226" s="46">
        <f>VLOOKUP($A226,environment93!$A$2:$AS$333,AZ$2)</f>
        <v>0</v>
      </c>
      <c r="BA226" s="46">
        <f>VLOOKUP($A226,environment93!$A$2:$AS$333,BA$2)</f>
        <v>1800</v>
      </c>
      <c r="BB226" s="46">
        <f>VLOOKUP($A226,environment93!$A$2:$AS$333,BB$2)</f>
        <v>0.9</v>
      </c>
      <c r="BC226" s="46">
        <f>VLOOKUP($A226,environment93!$A$2:$AS$333,BC$2)</f>
        <v>0</v>
      </c>
      <c r="BD226" s="46">
        <f>VLOOKUP($A226,environment93!$A$2:$AS$333,BD$2)</f>
        <v>0</v>
      </c>
      <c r="BE226" s="46">
        <f>VLOOKUP($A226,environment93!$A$2:$AS$333,BE$2)</f>
        <v>0</v>
      </c>
      <c r="BF226" s="46">
        <f>VLOOKUP($A226,environment93!$A$2:$AS$333,BF$2)</f>
        <v>0.9</v>
      </c>
      <c r="BG226" s="46">
        <f>VLOOKUP($A226,environment93!$A$2:$AS$333,BG$2)</f>
        <v>0</v>
      </c>
      <c r="BH226" s="46">
        <f>VLOOKUP($A226,environment93!$A$2:$AS$333,BH$2)</f>
        <v>0</v>
      </c>
      <c r="BI226" s="46">
        <f>VLOOKUP($A226,environment93!$A$2:$AS$333,BI$2)</f>
        <v>1</v>
      </c>
    </row>
    <row r="227" spans="1:61" x14ac:dyDescent="0.2">
      <c r="A227" s="40" t="s">
        <v>903</v>
      </c>
      <c r="B227" s="40" t="s">
        <v>462</v>
      </c>
      <c r="C227" s="40">
        <v>7</v>
      </c>
      <c r="D227" s="40">
        <v>3</v>
      </c>
      <c r="E227" s="40">
        <v>2</v>
      </c>
      <c r="F227" s="40">
        <v>2</v>
      </c>
      <c r="H227" s="41">
        <f t="shared" si="3"/>
        <v>1</v>
      </c>
      <c r="I227" s="40" t="s">
        <v>903</v>
      </c>
      <c r="J227" s="46">
        <f>VLOOKUP($A227,environment05!$A$2:$M$333,J$2)</f>
        <v>4.9850000000000003</v>
      </c>
      <c r="K227" s="46">
        <f>VLOOKUP($A227,environment05!$A$2:$M$333,K$2)</f>
        <v>5.7214855894522758</v>
      </c>
      <c r="L227" s="46">
        <f>VLOOKUP($A227,environment05!$A$2:$M$333,L$2)</f>
        <v>15.224010439321445</v>
      </c>
      <c r="M227" s="46">
        <f>VLOOKUP($A227,environment05!$A$2:$M$333,M$2)</f>
        <v>3.334251310369261</v>
      </c>
      <c r="N227" s="46">
        <f>VLOOKUP($A227,environment05!$A$2:$M$333,N$2)</f>
        <v>3.1689140307445109</v>
      </c>
      <c r="O227" s="46">
        <f>VLOOKUP($A227,environment05!$A$2:$M$333,O$2)</f>
        <v>2.0976496073972051</v>
      </c>
      <c r="P227" s="46">
        <f>VLOOKUP($A227,environment05!$A$2:$M$333,P$2)</f>
        <v>0.16953816947504993</v>
      </c>
      <c r="Q227" s="46">
        <f>VLOOKUP($A227,environment05!$A$2:$M$333,Q$2)</f>
        <v>0.30342422487225551</v>
      </c>
      <c r="R227" s="46">
        <f>VLOOKUP($A227,environment05!$A$2:$M$333,R$2)</f>
        <v>24.05</v>
      </c>
      <c r="S227" s="46">
        <f>VLOOKUP($A227,environment05!$A$2:$M$333,S$2)</f>
        <v>6</v>
      </c>
      <c r="T227" s="46">
        <f>VLOOKUP($A227,environment05!$A$2:$M$333,T$2)</f>
        <v>1</v>
      </c>
      <c r="U227" s="46">
        <f>VLOOKUP($A227,environment93!$A$2:$AS$333,U$2)</f>
        <v>1</v>
      </c>
      <c r="V227" s="46">
        <f>VLOOKUP($A227,environment93!$A$2:$AS$333,V$2)</f>
        <v>8</v>
      </c>
      <c r="W227" s="46">
        <f>VLOOKUP($A227,environment93!$A$2:$AS$333,W$2)</f>
        <v>4</v>
      </c>
      <c r="X227" s="46">
        <f>VLOOKUP($A227,environment93!$A$2:$AS$333,X$2)</f>
        <v>0</v>
      </c>
      <c r="Y227" s="46">
        <f>VLOOKUP($A227,environment93!$A$2:$AS$333,Y$2)</f>
        <v>4</v>
      </c>
      <c r="Z227" s="46">
        <f>VLOOKUP($A227,environment93!$A$2:$AS$333,Z$2)</f>
        <v>12</v>
      </c>
      <c r="AA227" s="46">
        <f>VLOOKUP($A227,environment93!$A$2:$AS$333,AA$2)</f>
        <v>0</v>
      </c>
      <c r="AB227" s="46">
        <f>VLOOKUP($A227,environment93!$A$2:$AS$333,AB$2)</f>
        <v>1.04</v>
      </c>
      <c r="AC227" s="46">
        <f>VLOOKUP($A227,environment93!$A$2:$AS$333,AC$2)</f>
        <v>410.8</v>
      </c>
      <c r="AD227" s="46">
        <f>VLOOKUP($A227,environment93!$A$2:$AS$333,AD$2)</f>
        <v>1.1000000000000001</v>
      </c>
      <c r="AE227" s="46">
        <f>VLOOKUP($A227,environment93!$A$2:$AS$333,AE$2)</f>
        <v>56</v>
      </c>
      <c r="AF227" s="46" t="str">
        <f>VLOOKUP($A227,environment93!$A$2:$AS$333,AF$2)</f>
        <v>quer.old</v>
      </c>
      <c r="AG227" s="46">
        <f>VLOOKUP($A227,environment93!$A$2:$AS$333,AG$2)</f>
        <v>12.58</v>
      </c>
      <c r="AH227" s="46">
        <f>VLOOKUP($A227,environment93!$A$2:$AS$333,AH$2)</f>
        <v>200.88</v>
      </c>
      <c r="AI227" s="46">
        <f>VLOOKUP($A227,environment93!$A$2:$AS$333,AI$2)</f>
        <v>12.5</v>
      </c>
      <c r="AJ227" s="46" t="str">
        <f>VLOOKUP($A227,environment93!$A$2:$AS$333,AJ$2)</f>
        <v>44</v>
      </c>
      <c r="AK227" s="46">
        <f>VLOOKUP($A227,environment93!$A$2:$AS$333,AK$2)</f>
        <v>15</v>
      </c>
      <c r="AL227" s="46">
        <f>VLOOKUP($A227,environment93!$A$2:$AS$333,AL$2)</f>
        <v>0</v>
      </c>
      <c r="AM227" s="46">
        <f>VLOOKUP($A227,environment93!$A$2:$AS$333,AM$2)</f>
        <v>35.71</v>
      </c>
      <c r="AN227" s="46">
        <f>VLOOKUP($A227,environment93!$A$2:$AS$333,AN$2)</f>
        <v>0</v>
      </c>
      <c r="AO227" s="46">
        <f>VLOOKUP($A227,environment93!$A$2:$AS$333,AO$2)</f>
        <v>0</v>
      </c>
      <c r="AP227" s="46">
        <f>VLOOKUP($A227,environment93!$A$2:$AS$333,AP$2)</f>
        <v>0</v>
      </c>
      <c r="AQ227" s="46">
        <f>VLOOKUP($A227,environment93!$A$2:$AS$333,AQ$2)</f>
        <v>0</v>
      </c>
      <c r="AR227" s="46">
        <f>VLOOKUP($A227,environment93!$A$2:$AS$333,AR$2)</f>
        <v>0</v>
      </c>
      <c r="AS227" s="46">
        <f>VLOOKUP($A227,environment93!$A$2:$AS$333,AS$2)</f>
        <v>0</v>
      </c>
      <c r="AT227" s="46">
        <f>VLOOKUP($A227,environment93!$A$2:$AS$333,AT$2)</f>
        <v>45.12</v>
      </c>
      <c r="AU227" s="46">
        <f>VLOOKUP($A227,environment93!$A$2:$AS$333,AU$2)</f>
        <v>0</v>
      </c>
      <c r="AV227" s="46">
        <f>VLOOKUP($A227,environment93!$A$2:$AS$333,AV$2)</f>
        <v>54.88</v>
      </c>
      <c r="AW227" s="46">
        <f>VLOOKUP($A227,environment93!$A$2:$AS$333,AW$2)</f>
        <v>0</v>
      </c>
      <c r="AX227" s="46">
        <f>VLOOKUP($A227,environment93!$A$2:$AS$333,AX$2)</f>
        <v>1075</v>
      </c>
      <c r="AY227" s="46">
        <f>VLOOKUP($A227,environment93!$A$2:$AS$333,AY$2)</f>
        <v>0</v>
      </c>
      <c r="AZ227" s="46">
        <f>VLOOKUP($A227,environment93!$A$2:$AS$333,AZ$2)</f>
        <v>0</v>
      </c>
      <c r="BA227" s="46">
        <f>VLOOKUP($A227,environment93!$A$2:$AS$333,BA$2)</f>
        <v>1075</v>
      </c>
      <c r="BB227" s="46">
        <f>VLOOKUP($A227,environment93!$A$2:$AS$333,BB$2)</f>
        <v>0</v>
      </c>
      <c r="BC227" s="46">
        <f>VLOOKUP($A227,environment93!$A$2:$AS$333,BC$2)</f>
        <v>29.97</v>
      </c>
      <c r="BD227" s="46">
        <f>VLOOKUP($A227,environment93!$A$2:$AS$333,BD$2)</f>
        <v>0</v>
      </c>
      <c r="BE227" s="46">
        <f>VLOOKUP($A227,environment93!$A$2:$AS$333,BE$2)</f>
        <v>0</v>
      </c>
      <c r="BF227" s="46">
        <f>VLOOKUP($A227,environment93!$A$2:$AS$333,BF$2)</f>
        <v>29.97</v>
      </c>
      <c r="BG227" s="46">
        <f>VLOOKUP($A227,environment93!$A$2:$AS$333,BG$2)</f>
        <v>16</v>
      </c>
      <c r="BH227" s="46">
        <f>VLOOKUP($A227,environment93!$A$2:$AS$333,BH$2)</f>
        <v>0</v>
      </c>
      <c r="BI227" s="46">
        <f>VLOOKUP($A227,environment93!$A$2:$AS$333,BI$2)</f>
        <v>1</v>
      </c>
    </row>
    <row r="228" spans="1:61" x14ac:dyDescent="0.2">
      <c r="A228" s="40" t="s">
        <v>904</v>
      </c>
      <c r="B228" s="40" t="s">
        <v>465</v>
      </c>
      <c r="C228" s="40">
        <v>5</v>
      </c>
      <c r="D228" s="40">
        <v>2</v>
      </c>
      <c r="E228" s="40">
        <v>1</v>
      </c>
      <c r="F228" s="40">
        <v>2</v>
      </c>
      <c r="H228" s="41">
        <f t="shared" si="3"/>
        <v>0</v>
      </c>
      <c r="I228" s="40" t="s">
        <v>904</v>
      </c>
      <c r="J228" s="46">
        <f>VLOOKUP($A228,environment05!$A$2:$M$333,J$2)</f>
        <v>0</v>
      </c>
      <c r="K228" s="46">
        <f>VLOOKUP($A228,environment05!$A$2:$M$333,K$2)</f>
        <v>0</v>
      </c>
      <c r="L228" s="46">
        <f>VLOOKUP($A228,environment05!$A$2:$M$333,L$2)</f>
        <v>0</v>
      </c>
      <c r="M228" s="46">
        <f>VLOOKUP($A228,environment05!$A$2:$M$333,M$2)</f>
        <v>0</v>
      </c>
      <c r="N228" s="46">
        <f>VLOOKUP($A228,environment05!$A$2:$M$333,N$2)</f>
        <v>0</v>
      </c>
      <c r="O228" s="46">
        <f>VLOOKUP($A228,environment05!$A$2:$M$333,O$2)</f>
        <v>0</v>
      </c>
      <c r="P228" s="46">
        <f>VLOOKUP($A228,environment05!$A$2:$M$333,P$2)</f>
        <v>0</v>
      </c>
      <c r="Q228" s="46">
        <f>VLOOKUP($A228,environment05!$A$2:$M$333,Q$2)</f>
        <v>0</v>
      </c>
      <c r="R228" s="46">
        <f>VLOOKUP($A228,environment05!$A$2:$M$333,R$2)</f>
        <v>0</v>
      </c>
      <c r="S228" s="46">
        <f>VLOOKUP($A228,environment05!$A$2:$M$333,S$2)</f>
        <v>0</v>
      </c>
      <c r="T228" s="46">
        <f>VLOOKUP($A228,environment05!$A$2:$M$333,T$2)</f>
        <v>0</v>
      </c>
      <c r="U228" s="46">
        <f>VLOOKUP($A228,environment93!$A$2:$AS$333,U$2)</f>
        <v>1</v>
      </c>
      <c r="V228" s="46">
        <f>VLOOKUP($A228,environment93!$A$2:$AS$333,V$2)</f>
        <v>14</v>
      </c>
      <c r="W228" s="46">
        <f>VLOOKUP($A228,environment93!$A$2:$AS$333,W$2)</f>
        <v>8</v>
      </c>
      <c r="X228" s="46">
        <f>VLOOKUP($A228,environment93!$A$2:$AS$333,X$2)</f>
        <v>2</v>
      </c>
      <c r="Y228" s="46">
        <f>VLOOKUP($A228,environment93!$A$2:$AS$333,Y$2)</f>
        <v>4</v>
      </c>
      <c r="Z228" s="46">
        <f>VLOOKUP($A228,environment93!$A$2:$AS$333,Z$2)</f>
        <v>13</v>
      </c>
      <c r="AA228" s="46">
        <f>VLOOKUP($A228,environment93!$A$2:$AS$333,AA$2)</f>
        <v>0</v>
      </c>
      <c r="AB228" s="46">
        <f>VLOOKUP($A228,environment93!$A$2:$AS$333,AB$2)</f>
        <v>0.48</v>
      </c>
      <c r="AC228" s="46">
        <f>VLOOKUP($A228,environment93!$A$2:$AS$333,AC$2)</f>
        <v>453.7</v>
      </c>
      <c r="AD228" s="46">
        <f>VLOOKUP($A228,environment93!$A$2:$AS$333,AD$2)</f>
        <v>1.8</v>
      </c>
      <c r="AE228" s="46">
        <f>VLOOKUP($A228,environment93!$A$2:$AS$333,AE$2)</f>
        <v>113</v>
      </c>
      <c r="AF228" s="46" t="str">
        <f>VLOOKUP($A228,environment93!$A$2:$AS$333,AF$2)</f>
        <v>fagu.old</v>
      </c>
      <c r="AG228" s="46">
        <f>VLOOKUP($A228,environment93!$A$2:$AS$333,AG$2)</f>
        <v>16.649999999999999</v>
      </c>
      <c r="AH228" s="46">
        <f>VLOOKUP($A228,environment93!$A$2:$AS$333,AH$2)</f>
        <v>235.32</v>
      </c>
      <c r="AI228" s="46">
        <f>VLOOKUP($A228,environment93!$A$2:$AS$333,AI$2)</f>
        <v>20</v>
      </c>
      <c r="AJ228" s="46" t="str">
        <f>VLOOKUP($A228,environment93!$A$2:$AS$333,AJ$2)</f>
        <v>44</v>
      </c>
      <c r="AK228" s="46">
        <f>VLOOKUP($A228,environment93!$A$2:$AS$333,AK$2)</f>
        <v>15</v>
      </c>
      <c r="AL228" s="46">
        <f>VLOOKUP($A228,environment93!$A$2:$AS$333,AL$2)</f>
        <v>0</v>
      </c>
      <c r="AM228" s="46">
        <f>VLOOKUP($A228,environment93!$A$2:$AS$333,AM$2)</f>
        <v>28.57</v>
      </c>
      <c r="AN228" s="46">
        <f>VLOOKUP($A228,environment93!$A$2:$AS$333,AN$2)</f>
        <v>0</v>
      </c>
      <c r="AO228" s="46">
        <f>VLOOKUP($A228,environment93!$A$2:$AS$333,AO$2)</f>
        <v>13.08</v>
      </c>
      <c r="AP228" s="46">
        <f>VLOOKUP($A228,environment93!$A$2:$AS$333,AP$2)</f>
        <v>0</v>
      </c>
      <c r="AQ228" s="46">
        <f>VLOOKUP($A228,environment93!$A$2:$AS$333,AQ$2)</f>
        <v>11.86</v>
      </c>
      <c r="AR228" s="46">
        <f>VLOOKUP($A228,environment93!$A$2:$AS$333,AR$2)</f>
        <v>0</v>
      </c>
      <c r="AS228" s="46">
        <f>VLOOKUP($A228,environment93!$A$2:$AS$333,AS$2)</f>
        <v>0</v>
      </c>
      <c r="AT228" s="46">
        <f>VLOOKUP($A228,environment93!$A$2:$AS$333,AT$2)</f>
        <v>75.069999999999993</v>
      </c>
      <c r="AU228" s="46">
        <f>VLOOKUP($A228,environment93!$A$2:$AS$333,AU$2)</f>
        <v>0</v>
      </c>
      <c r="AV228" s="46">
        <f>VLOOKUP($A228,environment93!$A$2:$AS$333,AV$2)</f>
        <v>0</v>
      </c>
      <c r="AW228" s="46">
        <f>VLOOKUP($A228,environment93!$A$2:$AS$333,AW$2)</f>
        <v>0</v>
      </c>
      <c r="AX228" s="46">
        <f>VLOOKUP($A228,environment93!$A$2:$AS$333,AX$2)</f>
        <v>550</v>
      </c>
      <c r="AY228" s="46">
        <f>VLOOKUP($A228,environment93!$A$2:$AS$333,AY$2)</f>
        <v>0</v>
      </c>
      <c r="AZ228" s="46">
        <f>VLOOKUP($A228,environment93!$A$2:$AS$333,AZ$2)</f>
        <v>0</v>
      </c>
      <c r="BA228" s="46">
        <f>VLOOKUP($A228,environment93!$A$2:$AS$333,BA$2)</f>
        <v>550</v>
      </c>
      <c r="BB228" s="46">
        <f>VLOOKUP($A228,environment93!$A$2:$AS$333,BB$2)</f>
        <v>0</v>
      </c>
      <c r="BC228" s="46">
        <f>VLOOKUP($A228,environment93!$A$2:$AS$333,BC$2)</f>
        <v>34.71</v>
      </c>
      <c r="BD228" s="46">
        <f>VLOOKUP($A228,environment93!$A$2:$AS$333,BD$2)</f>
        <v>0</v>
      </c>
      <c r="BE228" s="46">
        <f>VLOOKUP($A228,environment93!$A$2:$AS$333,BE$2)</f>
        <v>0</v>
      </c>
      <c r="BF228" s="46">
        <f>VLOOKUP($A228,environment93!$A$2:$AS$333,BF$2)</f>
        <v>34.71</v>
      </c>
      <c r="BG228" s="46">
        <f>VLOOKUP($A228,environment93!$A$2:$AS$333,BG$2)</f>
        <v>8</v>
      </c>
      <c r="BH228" s="46">
        <f>VLOOKUP($A228,environment93!$A$2:$AS$333,BH$2)</f>
        <v>0</v>
      </c>
      <c r="BI228" s="46">
        <f>VLOOKUP($A228,environment93!$A$2:$AS$333,BI$2)</f>
        <v>1</v>
      </c>
    </row>
    <row r="229" spans="1:61" x14ac:dyDescent="0.2">
      <c r="A229" s="40" t="s">
        <v>905</v>
      </c>
      <c r="B229" s="40" t="s">
        <v>467</v>
      </c>
      <c r="C229" s="40">
        <v>5</v>
      </c>
      <c r="D229" s="40">
        <v>2</v>
      </c>
      <c r="E229" s="40">
        <v>2</v>
      </c>
      <c r="F229" s="40">
        <v>1</v>
      </c>
      <c r="H229" s="41">
        <f t="shared" si="3"/>
        <v>1</v>
      </c>
      <c r="I229" s="40" t="s">
        <v>905</v>
      </c>
      <c r="J229" s="46">
        <f>VLOOKUP($A229,environment05!$A$2:$M$333,J$2)</f>
        <v>3.145</v>
      </c>
      <c r="K229" s="46">
        <f>VLOOKUP($A229,environment05!$A$2:$M$333,K$2)</f>
        <v>5.4014369590062064</v>
      </c>
      <c r="L229" s="46">
        <f>VLOOKUP($A229,environment05!$A$2:$M$333,L$2)</f>
        <v>6.4375815571987838</v>
      </c>
      <c r="M229" s="46">
        <f>VLOOKUP($A229,environment05!$A$2:$M$333,M$2)</f>
        <v>1.5381264343482586</v>
      </c>
      <c r="N229" s="46">
        <f>VLOOKUP($A229,environment05!$A$2:$M$333,N$2)</f>
        <v>2.4609100632567165</v>
      </c>
      <c r="O229" s="46">
        <f>VLOOKUP($A229,environment05!$A$2:$M$333,O$2)</f>
        <v>1.7192036653452738</v>
      </c>
      <c r="P229" s="46">
        <f>VLOOKUP($A229,environment05!$A$2:$M$333,P$2)</f>
        <v>0.12404773750049751</v>
      </c>
      <c r="Q229" s="46">
        <f>VLOOKUP($A229,environment05!$A$2:$M$333,Q$2)</f>
        <v>0.67257565973611932</v>
      </c>
      <c r="R229" s="46">
        <f>VLOOKUP($A229,environment05!$A$2:$M$333,R$2)</f>
        <v>13.85</v>
      </c>
      <c r="S229" s="46">
        <f>VLOOKUP($A229,environment05!$A$2:$M$333,S$2)</f>
        <v>25</v>
      </c>
      <c r="T229" s="46">
        <f>VLOOKUP($A229,environment05!$A$2:$M$333,T$2)</f>
        <v>0.5</v>
      </c>
      <c r="U229" s="46">
        <f>VLOOKUP($A229,environment93!$A$2:$AS$333,U$2)</f>
        <v>5</v>
      </c>
      <c r="V229" s="46">
        <f>VLOOKUP($A229,environment93!$A$2:$AS$333,V$2)</f>
        <v>12</v>
      </c>
      <c r="W229" s="46">
        <f>VLOOKUP($A229,environment93!$A$2:$AS$333,W$2)</f>
        <v>4</v>
      </c>
      <c r="X229" s="46">
        <f>VLOOKUP($A229,environment93!$A$2:$AS$333,X$2)</f>
        <v>1</v>
      </c>
      <c r="Y229" s="46">
        <f>VLOOKUP($A229,environment93!$A$2:$AS$333,Y$2)</f>
        <v>7</v>
      </c>
      <c r="Z229" s="46">
        <f>VLOOKUP($A229,environment93!$A$2:$AS$333,Z$2)</f>
        <v>6</v>
      </c>
      <c r="AA229" s="46">
        <f>VLOOKUP($A229,environment93!$A$2:$AS$333,AA$2)</f>
        <v>1</v>
      </c>
      <c r="AB229" s="46">
        <f>VLOOKUP($A229,environment93!$A$2:$AS$333,AB$2)</f>
        <v>1.38</v>
      </c>
      <c r="AC229" s="46">
        <f>VLOOKUP($A229,environment93!$A$2:$AS$333,AC$2)</f>
        <v>496.4</v>
      </c>
      <c r="AD229" s="46">
        <f>VLOOKUP($A229,environment93!$A$2:$AS$333,AD$2)</f>
        <v>1.2</v>
      </c>
      <c r="AE229" s="46">
        <f>VLOOKUP($A229,environment93!$A$2:$AS$333,AE$2)</f>
        <v>5</v>
      </c>
      <c r="AF229" s="46" t="str">
        <f>VLOOKUP($A229,environment93!$A$2:$AS$333,AF$2)</f>
        <v>coni.med</v>
      </c>
      <c r="AG229" s="46">
        <f>VLOOKUP($A229,environment93!$A$2:$AS$333,AG$2)</f>
        <v>8.4</v>
      </c>
      <c r="AH229" s="46">
        <f>VLOOKUP($A229,environment93!$A$2:$AS$333,AH$2)</f>
        <v>322.86</v>
      </c>
      <c r="AI229" s="46">
        <f>VLOOKUP($A229,environment93!$A$2:$AS$333,AI$2)</f>
        <v>22.5</v>
      </c>
      <c r="AJ229" s="46" t="str">
        <f>VLOOKUP($A229,environment93!$A$2:$AS$333,AJ$2)</f>
        <v>43</v>
      </c>
      <c r="AK229" s="46">
        <f>VLOOKUP($A229,environment93!$A$2:$AS$333,AK$2)</f>
        <v>5</v>
      </c>
      <c r="AL229" s="46">
        <f>VLOOKUP($A229,environment93!$A$2:$AS$333,AL$2)</f>
        <v>0</v>
      </c>
      <c r="AM229" s="46">
        <f>VLOOKUP($A229,environment93!$A$2:$AS$333,AM$2)</f>
        <v>23.93</v>
      </c>
      <c r="AN229" s="46">
        <f>VLOOKUP($A229,environment93!$A$2:$AS$333,AN$2)</f>
        <v>0</v>
      </c>
      <c r="AO229" s="46">
        <f>VLOOKUP($A229,environment93!$A$2:$AS$333,AO$2)</f>
        <v>15.03</v>
      </c>
      <c r="AP229" s="46">
        <f>VLOOKUP($A229,environment93!$A$2:$AS$333,AP$2)</f>
        <v>0</v>
      </c>
      <c r="AQ229" s="46">
        <f>VLOOKUP($A229,environment93!$A$2:$AS$333,AQ$2)</f>
        <v>84.97</v>
      </c>
      <c r="AR229" s="46">
        <f>VLOOKUP($A229,environment93!$A$2:$AS$333,AR$2)</f>
        <v>0</v>
      </c>
      <c r="AS229" s="46">
        <f>VLOOKUP($A229,environment93!$A$2:$AS$333,AS$2)</f>
        <v>0</v>
      </c>
      <c r="AT229" s="46">
        <f>VLOOKUP($A229,environment93!$A$2:$AS$333,AT$2)</f>
        <v>0</v>
      </c>
      <c r="AU229" s="46">
        <f>VLOOKUP($A229,environment93!$A$2:$AS$333,AU$2)</f>
        <v>0</v>
      </c>
      <c r="AV229" s="46">
        <f>VLOOKUP($A229,environment93!$A$2:$AS$333,AV$2)</f>
        <v>0</v>
      </c>
      <c r="AW229" s="46">
        <f>VLOOKUP($A229,environment93!$A$2:$AS$333,AW$2)</f>
        <v>1000</v>
      </c>
      <c r="AX229" s="46">
        <f>VLOOKUP($A229,environment93!$A$2:$AS$333,AX$2)</f>
        <v>0</v>
      </c>
      <c r="AY229" s="46">
        <f>VLOOKUP($A229,environment93!$A$2:$AS$333,AY$2)</f>
        <v>0</v>
      </c>
      <c r="AZ229" s="46">
        <f>VLOOKUP($A229,environment93!$A$2:$AS$333,AZ$2)</f>
        <v>0</v>
      </c>
      <c r="BA229" s="46">
        <f>VLOOKUP($A229,environment93!$A$2:$AS$333,BA$2)</f>
        <v>1000</v>
      </c>
      <c r="BB229" s="46">
        <f>VLOOKUP($A229,environment93!$A$2:$AS$333,BB$2)</f>
        <v>1</v>
      </c>
      <c r="BC229" s="46">
        <f>VLOOKUP($A229,environment93!$A$2:$AS$333,BC$2)</f>
        <v>0</v>
      </c>
      <c r="BD229" s="46">
        <f>VLOOKUP($A229,environment93!$A$2:$AS$333,BD$2)</f>
        <v>0</v>
      </c>
      <c r="BE229" s="46">
        <f>VLOOKUP($A229,environment93!$A$2:$AS$333,BE$2)</f>
        <v>0</v>
      </c>
      <c r="BF229" s="46">
        <f>VLOOKUP($A229,environment93!$A$2:$AS$333,BF$2)</f>
        <v>1</v>
      </c>
      <c r="BG229" s="46">
        <f>VLOOKUP($A229,environment93!$A$2:$AS$333,BG$2)</f>
        <v>0</v>
      </c>
      <c r="BH229" s="46">
        <f>VLOOKUP($A229,environment93!$A$2:$AS$333,BH$2)</f>
        <v>0</v>
      </c>
      <c r="BI229" s="46">
        <f>VLOOKUP($A229,environment93!$A$2:$AS$333,BI$2)</f>
        <v>1</v>
      </c>
    </row>
    <row r="230" spans="1:61" x14ac:dyDescent="0.2">
      <c r="A230" s="40" t="s">
        <v>906</v>
      </c>
      <c r="B230" s="40" t="s">
        <v>469</v>
      </c>
      <c r="C230" s="40">
        <v>7</v>
      </c>
      <c r="D230" s="40">
        <v>3</v>
      </c>
      <c r="E230" s="40">
        <v>2</v>
      </c>
      <c r="F230" s="40">
        <v>2</v>
      </c>
      <c r="H230" s="41">
        <f t="shared" si="3"/>
        <v>1</v>
      </c>
      <c r="I230" s="40" t="s">
        <v>906</v>
      </c>
      <c r="J230" s="46">
        <f>VLOOKUP($A230,environment05!$A$2:$M$333,J$2)</f>
        <v>3.375</v>
      </c>
      <c r="K230" s="46">
        <f>VLOOKUP($A230,environment05!$A$2:$M$333,K$2)</f>
        <v>7.6928540224267756</v>
      </c>
      <c r="L230" s="46">
        <f>VLOOKUP($A230,environment05!$A$2:$M$333,L$2)</f>
        <v>17.659852109612878</v>
      </c>
      <c r="M230" s="46">
        <f>VLOOKUP($A230,environment05!$A$2:$M$333,M$2)</f>
        <v>2.3844577664934419</v>
      </c>
      <c r="N230" s="46">
        <f>VLOOKUP($A230,environment05!$A$2:$M$333,N$2)</f>
        <v>2.691465878403219</v>
      </c>
      <c r="O230" s="46">
        <f>VLOOKUP($A230,environment05!$A$2:$M$333,O$2)</f>
        <v>2.0344123619684025</v>
      </c>
      <c r="P230" s="46">
        <f>VLOOKUP($A230,environment05!$A$2:$M$333,P$2)</f>
        <v>0.18033839473171701</v>
      </c>
      <c r="Q230" s="46">
        <f>VLOOKUP($A230,environment05!$A$2:$M$333,Q$2)</f>
        <v>0.33679243392090619</v>
      </c>
      <c r="R230" s="46">
        <f>VLOOKUP($A230,environment05!$A$2:$M$333,R$2)</f>
        <v>9.4</v>
      </c>
      <c r="S230" s="46">
        <f>VLOOKUP($A230,environment05!$A$2:$M$333,S$2)</f>
        <v>5</v>
      </c>
      <c r="T230" s="46">
        <f>VLOOKUP($A230,environment05!$A$2:$M$333,T$2)</f>
        <v>0.5</v>
      </c>
      <c r="U230" s="46">
        <f>VLOOKUP($A230,environment93!$A$2:$AS$333,U$2)</f>
        <v>3</v>
      </c>
      <c r="V230" s="46">
        <f>VLOOKUP($A230,environment93!$A$2:$AS$333,V$2)</f>
        <v>20</v>
      </c>
      <c r="W230" s="46">
        <f>VLOOKUP($A230,environment93!$A$2:$AS$333,W$2)</f>
        <v>11</v>
      </c>
      <c r="X230" s="46">
        <f>VLOOKUP($A230,environment93!$A$2:$AS$333,X$2)</f>
        <v>1</v>
      </c>
      <c r="Y230" s="46">
        <f>VLOOKUP($A230,environment93!$A$2:$AS$333,Y$2)</f>
        <v>8</v>
      </c>
      <c r="Z230" s="46">
        <f>VLOOKUP($A230,environment93!$A$2:$AS$333,Z$2)</f>
        <v>13</v>
      </c>
      <c r="AA230" s="46">
        <f>VLOOKUP($A230,environment93!$A$2:$AS$333,AA$2)</f>
        <v>2</v>
      </c>
      <c r="AB230" s="46">
        <f>VLOOKUP($A230,environment93!$A$2:$AS$333,AB$2)</f>
        <v>1.1399999999999999</v>
      </c>
      <c r="AC230" s="46">
        <f>VLOOKUP($A230,environment93!$A$2:$AS$333,AC$2)</f>
        <v>688.1</v>
      </c>
      <c r="AD230" s="46">
        <f>VLOOKUP($A230,environment93!$A$2:$AS$333,AD$2)</f>
        <v>1.8</v>
      </c>
      <c r="AE230" s="46">
        <f>VLOOKUP($A230,environment93!$A$2:$AS$333,AE$2)</f>
        <v>113</v>
      </c>
      <c r="AF230" s="46" t="str">
        <f>VLOOKUP($A230,environment93!$A$2:$AS$333,AF$2)</f>
        <v>fagu.old</v>
      </c>
      <c r="AG230" s="46">
        <f>VLOOKUP($A230,environment93!$A$2:$AS$333,AG$2)</f>
        <v>4.34</v>
      </c>
      <c r="AH230" s="46">
        <f>VLOOKUP($A230,environment93!$A$2:$AS$333,AH$2)</f>
        <v>292.76</v>
      </c>
      <c r="AI230" s="46">
        <f>VLOOKUP($A230,environment93!$A$2:$AS$333,AI$2)</f>
        <v>20</v>
      </c>
      <c r="AJ230" s="46" t="str">
        <f>VLOOKUP($A230,environment93!$A$2:$AS$333,AJ$2)</f>
        <v>44</v>
      </c>
      <c r="AK230" s="46">
        <f>VLOOKUP($A230,environment93!$A$2:$AS$333,AK$2)</f>
        <v>15</v>
      </c>
      <c r="AL230" s="46">
        <f>VLOOKUP($A230,environment93!$A$2:$AS$333,AL$2)</f>
        <v>0</v>
      </c>
      <c r="AM230" s="46">
        <f>VLOOKUP($A230,environment93!$A$2:$AS$333,AM$2)</f>
        <v>35.71</v>
      </c>
      <c r="AN230" s="46">
        <f>VLOOKUP($A230,environment93!$A$2:$AS$333,AN$2)</f>
        <v>0</v>
      </c>
      <c r="AO230" s="46">
        <f>VLOOKUP($A230,environment93!$A$2:$AS$333,AO$2)</f>
        <v>0</v>
      </c>
      <c r="AP230" s="46">
        <f>VLOOKUP($A230,environment93!$A$2:$AS$333,AP$2)</f>
        <v>0</v>
      </c>
      <c r="AQ230" s="46">
        <f>VLOOKUP($A230,environment93!$A$2:$AS$333,AQ$2)</f>
        <v>44.6</v>
      </c>
      <c r="AR230" s="46">
        <f>VLOOKUP($A230,environment93!$A$2:$AS$333,AR$2)</f>
        <v>0</v>
      </c>
      <c r="AS230" s="46">
        <f>VLOOKUP($A230,environment93!$A$2:$AS$333,AS$2)</f>
        <v>0</v>
      </c>
      <c r="AT230" s="46">
        <f>VLOOKUP($A230,environment93!$A$2:$AS$333,AT$2)</f>
        <v>55.4</v>
      </c>
      <c r="AU230" s="46">
        <f>VLOOKUP($A230,environment93!$A$2:$AS$333,AU$2)</f>
        <v>0</v>
      </c>
      <c r="AV230" s="46">
        <f>VLOOKUP($A230,environment93!$A$2:$AS$333,AV$2)</f>
        <v>0</v>
      </c>
      <c r="AW230" s="46">
        <f>VLOOKUP($A230,environment93!$A$2:$AS$333,AW$2)</f>
        <v>500</v>
      </c>
      <c r="AX230" s="46">
        <f>VLOOKUP($A230,environment93!$A$2:$AS$333,AX$2)</f>
        <v>325</v>
      </c>
      <c r="AY230" s="46">
        <f>VLOOKUP($A230,environment93!$A$2:$AS$333,AY$2)</f>
        <v>0</v>
      </c>
      <c r="AZ230" s="46">
        <f>VLOOKUP($A230,environment93!$A$2:$AS$333,AZ$2)</f>
        <v>0</v>
      </c>
      <c r="BA230" s="46">
        <f>VLOOKUP($A230,environment93!$A$2:$AS$333,BA$2)</f>
        <v>825</v>
      </c>
      <c r="BB230" s="46">
        <f>VLOOKUP($A230,environment93!$A$2:$AS$333,BB$2)</f>
        <v>4.7699999999999996</v>
      </c>
      <c r="BC230" s="46">
        <f>VLOOKUP($A230,environment93!$A$2:$AS$333,BC$2)</f>
        <v>1.26</v>
      </c>
      <c r="BD230" s="46">
        <f>VLOOKUP($A230,environment93!$A$2:$AS$333,BD$2)</f>
        <v>0</v>
      </c>
      <c r="BE230" s="46">
        <f>VLOOKUP($A230,environment93!$A$2:$AS$333,BE$2)</f>
        <v>0</v>
      </c>
      <c r="BF230" s="46">
        <f>VLOOKUP($A230,environment93!$A$2:$AS$333,BF$2)</f>
        <v>6.03</v>
      </c>
      <c r="BG230" s="46">
        <f>VLOOKUP($A230,environment93!$A$2:$AS$333,BG$2)</f>
        <v>0</v>
      </c>
      <c r="BH230" s="46">
        <f>VLOOKUP($A230,environment93!$A$2:$AS$333,BH$2)</f>
        <v>3</v>
      </c>
      <c r="BI230" s="46">
        <f>VLOOKUP($A230,environment93!$A$2:$AS$333,BI$2)</f>
        <v>2.2000000000000002</v>
      </c>
    </row>
    <row r="231" spans="1:61" x14ac:dyDescent="0.2">
      <c r="A231" s="40" t="s">
        <v>907</v>
      </c>
      <c r="B231" s="40" t="s">
        <v>471</v>
      </c>
      <c r="C231" s="40">
        <v>7</v>
      </c>
      <c r="D231" s="40">
        <v>3</v>
      </c>
      <c r="E231" s="40">
        <v>2</v>
      </c>
      <c r="F231" s="40">
        <v>2</v>
      </c>
      <c r="H231" s="41">
        <f t="shared" si="3"/>
        <v>1</v>
      </c>
      <c r="I231" s="40" t="s">
        <v>907</v>
      </c>
      <c r="J231" s="46">
        <f>VLOOKUP($A231,environment05!$A$2:$M$333,J$2)</f>
        <v>3.8849999999999998</v>
      </c>
      <c r="K231" s="46">
        <f>VLOOKUP($A231,environment05!$A$2:$M$333,K$2)</f>
        <v>9.2296305772059632</v>
      </c>
      <c r="L231" s="46">
        <f>VLOOKUP($A231,environment05!$A$2:$M$333,L$2)</f>
        <v>28.903871248368858</v>
      </c>
      <c r="M231" s="46">
        <f>VLOOKUP($A231,environment05!$A$2:$M$333,M$2)</f>
        <v>3.7393717334798571</v>
      </c>
      <c r="N231" s="46">
        <f>VLOOKUP($A231,environment05!$A$2:$M$333,N$2)</f>
        <v>3.7010984055576497</v>
      </c>
      <c r="O231" s="46">
        <f>VLOOKUP($A231,environment05!$A$2:$M$333,O$2)</f>
        <v>3.3704030596060726</v>
      </c>
      <c r="P231" s="46">
        <f>VLOOKUP($A231,environment05!$A$2:$M$333,P$2)</f>
        <v>0.25320273677614602</v>
      </c>
      <c r="Q231" s="46">
        <f>VLOOKUP($A231,environment05!$A$2:$M$333,Q$2)</f>
        <v>0.32700845920261962</v>
      </c>
      <c r="R231" s="46">
        <f>VLOOKUP($A231,environment05!$A$2:$M$333,R$2)</f>
        <v>20.25</v>
      </c>
      <c r="S231" s="46">
        <f>VLOOKUP($A231,environment05!$A$2:$M$333,S$2)</f>
        <v>8</v>
      </c>
      <c r="T231" s="46">
        <f>VLOOKUP($A231,environment05!$A$2:$M$333,T$2)</f>
        <v>1.5</v>
      </c>
      <c r="U231" s="46">
        <f>VLOOKUP($A231,environment93!$A$2:$AS$333,U$2)</f>
        <v>1</v>
      </c>
      <c r="V231" s="46">
        <f>VLOOKUP($A231,environment93!$A$2:$AS$333,V$2)</f>
        <v>14</v>
      </c>
      <c r="W231" s="46">
        <f>VLOOKUP($A231,environment93!$A$2:$AS$333,W$2)</f>
        <v>2</v>
      </c>
      <c r="X231" s="46">
        <f>VLOOKUP($A231,environment93!$A$2:$AS$333,X$2)</f>
        <v>1</v>
      </c>
      <c r="Y231" s="46">
        <f>VLOOKUP($A231,environment93!$A$2:$AS$333,Y$2)</f>
        <v>11</v>
      </c>
      <c r="Z231" s="46">
        <f>VLOOKUP($A231,environment93!$A$2:$AS$333,Z$2)</f>
        <v>14</v>
      </c>
      <c r="AA231" s="46">
        <f>VLOOKUP($A231,environment93!$A$2:$AS$333,AA$2)</f>
        <v>0</v>
      </c>
      <c r="AB231" s="46">
        <f>VLOOKUP($A231,environment93!$A$2:$AS$333,AB$2)</f>
        <v>0.7</v>
      </c>
      <c r="AC231" s="46">
        <f>VLOOKUP($A231,environment93!$A$2:$AS$333,AC$2)</f>
        <v>388.7</v>
      </c>
      <c r="AD231" s="46">
        <f>VLOOKUP($A231,environment93!$A$2:$AS$333,AD$2)</f>
        <v>1.3</v>
      </c>
      <c r="AE231" s="46">
        <f>VLOOKUP($A231,environment93!$A$2:$AS$333,AE$2)</f>
        <v>27</v>
      </c>
      <c r="AF231" s="46" t="str">
        <f>VLOOKUP($A231,environment93!$A$2:$AS$333,AF$2)</f>
        <v>coni.med</v>
      </c>
      <c r="AG231" s="46">
        <f>VLOOKUP($A231,environment93!$A$2:$AS$333,AG$2)</f>
        <v>6.97</v>
      </c>
      <c r="AH231" s="46">
        <f>VLOOKUP($A231,environment93!$A$2:$AS$333,AH$2)</f>
        <v>211.5</v>
      </c>
      <c r="AI231" s="46">
        <f>VLOOKUP($A231,environment93!$A$2:$AS$333,AI$2)</f>
        <v>20</v>
      </c>
      <c r="AJ231" s="46" t="str">
        <f>VLOOKUP($A231,environment93!$A$2:$AS$333,AJ$2)</f>
        <v>44</v>
      </c>
      <c r="AK231" s="46">
        <f>VLOOKUP($A231,environment93!$A$2:$AS$333,AK$2)</f>
        <v>15</v>
      </c>
      <c r="AL231" s="46">
        <f>VLOOKUP($A231,environment93!$A$2:$AS$333,AL$2)</f>
        <v>0</v>
      </c>
      <c r="AM231" s="46">
        <f>VLOOKUP($A231,environment93!$A$2:$AS$333,AM$2)</f>
        <v>95.36</v>
      </c>
      <c r="AN231" s="46">
        <f>VLOOKUP($A231,environment93!$A$2:$AS$333,AN$2)</f>
        <v>0</v>
      </c>
      <c r="AO231" s="46">
        <f>VLOOKUP($A231,environment93!$A$2:$AS$333,AO$2)</f>
        <v>20.61</v>
      </c>
      <c r="AP231" s="46">
        <f>VLOOKUP($A231,environment93!$A$2:$AS$333,AP$2)</f>
        <v>0</v>
      </c>
      <c r="AQ231" s="46">
        <f>VLOOKUP($A231,environment93!$A$2:$AS$333,AQ$2)</f>
        <v>31.73</v>
      </c>
      <c r="AR231" s="46">
        <f>VLOOKUP($A231,environment93!$A$2:$AS$333,AR$2)</f>
        <v>12.41</v>
      </c>
      <c r="AS231" s="46">
        <f>VLOOKUP($A231,environment93!$A$2:$AS$333,AS$2)</f>
        <v>0</v>
      </c>
      <c r="AT231" s="46">
        <f>VLOOKUP($A231,environment93!$A$2:$AS$333,AT$2)</f>
        <v>35.25</v>
      </c>
      <c r="AU231" s="46">
        <f>VLOOKUP($A231,environment93!$A$2:$AS$333,AU$2)</f>
        <v>0</v>
      </c>
      <c r="AV231" s="46">
        <f>VLOOKUP($A231,environment93!$A$2:$AS$333,AV$2)</f>
        <v>0</v>
      </c>
      <c r="AW231" s="46">
        <f>VLOOKUP($A231,environment93!$A$2:$AS$333,AW$2)</f>
        <v>500</v>
      </c>
      <c r="AX231" s="46">
        <f>VLOOKUP($A231,environment93!$A$2:$AS$333,AX$2)</f>
        <v>75</v>
      </c>
      <c r="AY231" s="46">
        <f>VLOOKUP($A231,environment93!$A$2:$AS$333,AY$2)</f>
        <v>0</v>
      </c>
      <c r="AZ231" s="46">
        <f>VLOOKUP($A231,environment93!$A$2:$AS$333,AZ$2)</f>
        <v>0</v>
      </c>
      <c r="BA231" s="46">
        <f>VLOOKUP($A231,environment93!$A$2:$AS$333,BA$2)</f>
        <v>575</v>
      </c>
      <c r="BB231" s="46">
        <f>VLOOKUP($A231,environment93!$A$2:$AS$333,BB$2)</f>
        <v>17.16</v>
      </c>
      <c r="BC231" s="46">
        <f>VLOOKUP($A231,environment93!$A$2:$AS$333,BC$2)</f>
        <v>6.07</v>
      </c>
      <c r="BD231" s="46">
        <f>VLOOKUP($A231,environment93!$A$2:$AS$333,BD$2)</f>
        <v>0</v>
      </c>
      <c r="BE231" s="46">
        <f>VLOOKUP($A231,environment93!$A$2:$AS$333,BE$2)</f>
        <v>0</v>
      </c>
      <c r="BF231" s="46">
        <f>VLOOKUP($A231,environment93!$A$2:$AS$333,BF$2)</f>
        <v>23.23</v>
      </c>
      <c r="BG231" s="46">
        <f>VLOOKUP($A231,environment93!$A$2:$AS$333,BG$2)</f>
        <v>2</v>
      </c>
      <c r="BH231" s="46">
        <f>VLOOKUP($A231,environment93!$A$2:$AS$333,BH$2)</f>
        <v>7</v>
      </c>
      <c r="BI231" s="46">
        <f>VLOOKUP($A231,environment93!$A$2:$AS$333,BI$2)</f>
        <v>2.2000000000000002</v>
      </c>
    </row>
    <row r="232" spans="1:61" x14ac:dyDescent="0.2">
      <c r="A232" s="40" t="s">
        <v>908</v>
      </c>
      <c r="B232" s="40" t="s">
        <v>474</v>
      </c>
      <c r="C232" s="40">
        <v>7</v>
      </c>
      <c r="D232" s="40">
        <v>3</v>
      </c>
      <c r="E232" s="40">
        <v>2</v>
      </c>
      <c r="F232" s="40">
        <v>2</v>
      </c>
      <c r="H232" s="41">
        <f t="shared" si="3"/>
        <v>1</v>
      </c>
      <c r="I232" s="40" t="s">
        <v>908</v>
      </c>
      <c r="J232" s="46">
        <f>VLOOKUP($A232,environment05!$A$2:$M$333,J$2)</f>
        <v>3.37</v>
      </c>
      <c r="K232" s="46">
        <f>VLOOKUP($A232,environment05!$A$2:$M$333,K$2)</f>
        <v>6.1388051205608498</v>
      </c>
      <c r="L232" s="46">
        <f>VLOOKUP($A232,environment05!$A$2:$M$333,L$2)</f>
        <v>18.138321009134412</v>
      </c>
      <c r="M232" s="46">
        <f>VLOOKUP($A232,environment05!$A$2:$M$333,M$2)</f>
        <v>2.6934639344652465</v>
      </c>
      <c r="N232" s="46">
        <f>VLOOKUP($A232,environment05!$A$2:$M$333,N$2)</f>
        <v>2.7886354678410674</v>
      </c>
      <c r="O232" s="46">
        <f>VLOOKUP($A232,environment05!$A$2:$M$333,O$2)</f>
        <v>2.7824477709739095</v>
      </c>
      <c r="P232" s="46">
        <f>VLOOKUP($A232,environment05!$A$2:$M$333,P$2)</f>
        <v>0.17726912927106156</v>
      </c>
      <c r="Q232" s="46">
        <f>VLOOKUP($A232,environment05!$A$2:$M$333,Q$2)</f>
        <v>0.32500575186417047</v>
      </c>
      <c r="R232" s="46">
        <f>VLOOKUP($A232,environment05!$A$2:$M$333,R$2)</f>
        <v>23.8</v>
      </c>
      <c r="S232" s="46">
        <f>VLOOKUP($A232,environment05!$A$2:$M$333,S$2)</f>
        <v>1</v>
      </c>
      <c r="T232" s="46">
        <f>VLOOKUP($A232,environment05!$A$2:$M$333,T$2)</f>
        <v>0.5</v>
      </c>
      <c r="U232" s="46">
        <f>VLOOKUP($A232,environment93!$A$2:$AS$333,U$2)</f>
        <v>5</v>
      </c>
      <c r="V232" s="46">
        <f>VLOOKUP($A232,environment93!$A$2:$AS$333,V$2)</f>
        <v>16</v>
      </c>
      <c r="W232" s="46">
        <f>VLOOKUP($A232,environment93!$A$2:$AS$333,W$2)</f>
        <v>8</v>
      </c>
      <c r="X232" s="46">
        <f>VLOOKUP($A232,environment93!$A$2:$AS$333,X$2)</f>
        <v>2</v>
      </c>
      <c r="Y232" s="46">
        <f>VLOOKUP($A232,environment93!$A$2:$AS$333,Y$2)</f>
        <v>6</v>
      </c>
      <c r="Z232" s="46">
        <f>VLOOKUP($A232,environment93!$A$2:$AS$333,Z$2)</f>
        <v>9</v>
      </c>
      <c r="AA232" s="46">
        <f>VLOOKUP($A232,environment93!$A$2:$AS$333,AA$2)</f>
        <v>2</v>
      </c>
      <c r="AB232" s="46">
        <f>VLOOKUP($A232,environment93!$A$2:$AS$333,AB$2)</f>
        <v>0.7</v>
      </c>
      <c r="AC232" s="46">
        <f>VLOOKUP($A232,environment93!$A$2:$AS$333,AC$2)</f>
        <v>388.7</v>
      </c>
      <c r="AD232" s="46">
        <f>VLOOKUP($A232,environment93!$A$2:$AS$333,AD$2)</f>
        <v>1.3</v>
      </c>
      <c r="AE232" s="46">
        <f>VLOOKUP($A232,environment93!$A$2:$AS$333,AE$2)</f>
        <v>27</v>
      </c>
      <c r="AF232" s="46" t="str">
        <f>VLOOKUP($A232,environment93!$A$2:$AS$333,AF$2)</f>
        <v>coni.med</v>
      </c>
      <c r="AG232" s="46">
        <f>VLOOKUP($A232,environment93!$A$2:$AS$333,AG$2)</f>
        <v>0</v>
      </c>
      <c r="AH232" s="46">
        <f>VLOOKUP($A232,environment93!$A$2:$AS$333,AH$2)</f>
        <v>-1</v>
      </c>
      <c r="AI232" s="46">
        <f>VLOOKUP($A232,environment93!$A$2:$AS$333,AI$2)</f>
        <v>20</v>
      </c>
      <c r="AJ232" s="46" t="str">
        <f>VLOOKUP($A232,environment93!$A$2:$AS$333,AJ$2)</f>
        <v>54T</v>
      </c>
      <c r="AK232" s="46">
        <f>VLOOKUP($A232,environment93!$A$2:$AS$333,AK$2)</f>
        <v>-999</v>
      </c>
      <c r="AL232" s="46" t="str">
        <f>VLOOKUP($A232,environment93!$A$2:$AS$333,AL$2)</f>
        <v>T</v>
      </c>
      <c r="AM232" s="46">
        <f>VLOOKUP($A232,environment93!$A$2:$AS$333,AM$2)</f>
        <v>23.93</v>
      </c>
      <c r="AN232" s="46">
        <f>VLOOKUP($A232,environment93!$A$2:$AS$333,AN$2)</f>
        <v>0</v>
      </c>
      <c r="AO232" s="46">
        <f>VLOOKUP($A232,environment93!$A$2:$AS$333,AO$2)</f>
        <v>0</v>
      </c>
      <c r="AP232" s="46">
        <f>VLOOKUP($A232,environment93!$A$2:$AS$333,AP$2)</f>
        <v>0</v>
      </c>
      <c r="AQ232" s="46">
        <f>VLOOKUP($A232,environment93!$A$2:$AS$333,AQ$2)</f>
        <v>84.14</v>
      </c>
      <c r="AR232" s="46">
        <f>VLOOKUP($A232,environment93!$A$2:$AS$333,AR$2)</f>
        <v>0</v>
      </c>
      <c r="AS232" s="46">
        <f>VLOOKUP($A232,environment93!$A$2:$AS$333,AS$2)</f>
        <v>0</v>
      </c>
      <c r="AT232" s="46">
        <f>VLOOKUP($A232,environment93!$A$2:$AS$333,AT$2)</f>
        <v>15.87</v>
      </c>
      <c r="AU232" s="46">
        <f>VLOOKUP($A232,environment93!$A$2:$AS$333,AU$2)</f>
        <v>0</v>
      </c>
      <c r="AV232" s="46">
        <f>VLOOKUP($A232,environment93!$A$2:$AS$333,AV$2)</f>
        <v>0</v>
      </c>
      <c r="AW232" s="46">
        <f>VLOOKUP($A232,environment93!$A$2:$AS$333,AW$2)</f>
        <v>575</v>
      </c>
      <c r="AX232" s="46">
        <f>VLOOKUP($A232,environment93!$A$2:$AS$333,AX$2)</f>
        <v>0</v>
      </c>
      <c r="AY232" s="46">
        <f>VLOOKUP($A232,environment93!$A$2:$AS$333,AY$2)</f>
        <v>50</v>
      </c>
      <c r="AZ232" s="46">
        <f>VLOOKUP($A232,environment93!$A$2:$AS$333,AZ$2)</f>
        <v>0</v>
      </c>
      <c r="BA232" s="46">
        <f>VLOOKUP($A232,environment93!$A$2:$AS$333,BA$2)</f>
        <v>625</v>
      </c>
      <c r="BB232" s="46">
        <f>VLOOKUP($A232,environment93!$A$2:$AS$333,BB$2)</f>
        <v>17.68</v>
      </c>
      <c r="BC232" s="46">
        <f>VLOOKUP($A232,environment93!$A$2:$AS$333,BC$2)</f>
        <v>0</v>
      </c>
      <c r="BD232" s="46">
        <f>VLOOKUP($A232,environment93!$A$2:$AS$333,BD$2)</f>
        <v>0.67</v>
      </c>
      <c r="BE232" s="46">
        <f>VLOOKUP($A232,environment93!$A$2:$AS$333,BE$2)</f>
        <v>0</v>
      </c>
      <c r="BF232" s="46">
        <f>VLOOKUP($A232,environment93!$A$2:$AS$333,BF$2)</f>
        <v>18.350000000000001</v>
      </c>
      <c r="BG232" s="46">
        <f>VLOOKUP($A232,environment93!$A$2:$AS$333,BG$2)</f>
        <v>0</v>
      </c>
      <c r="BH232" s="46">
        <f>VLOOKUP($A232,environment93!$A$2:$AS$333,BH$2)</f>
        <v>10</v>
      </c>
      <c r="BI232" s="46">
        <f>VLOOKUP($A232,environment93!$A$2:$AS$333,BI$2)</f>
        <v>2</v>
      </c>
    </row>
    <row r="233" spans="1:61" x14ac:dyDescent="0.2">
      <c r="A233" s="40" t="s">
        <v>909</v>
      </c>
      <c r="B233" s="40" t="s">
        <v>477</v>
      </c>
      <c r="C233" s="40">
        <v>5</v>
      </c>
      <c r="D233" s="40">
        <v>2</v>
      </c>
      <c r="E233" s="40">
        <v>2</v>
      </c>
      <c r="F233" s="40">
        <v>1</v>
      </c>
      <c r="H233" s="41">
        <f t="shared" si="3"/>
        <v>1</v>
      </c>
      <c r="I233" s="40" t="s">
        <v>909</v>
      </c>
      <c r="J233" s="46">
        <f>VLOOKUP($A233,environment05!$A$2:$M$333,J$2)</f>
        <v>3.085</v>
      </c>
      <c r="K233" s="46">
        <f>VLOOKUP($A233,environment05!$A$2:$M$333,K$2)</f>
        <v>11.772148238643297</v>
      </c>
      <c r="L233" s="46">
        <f>VLOOKUP($A233,environment05!$A$2:$M$333,L$2)</f>
        <v>21.792083514571559</v>
      </c>
      <c r="M233" s="46">
        <f>VLOOKUP($A233,environment05!$A$2:$M$333,M$2)</f>
        <v>1.2649210030943812</v>
      </c>
      <c r="N233" s="46">
        <f>VLOOKUP($A233,environment05!$A$2:$M$333,N$2)</f>
        <v>2.661167094328134</v>
      </c>
      <c r="O233" s="46">
        <f>VLOOKUP($A233,environment05!$A$2:$M$333,O$2)</f>
        <v>1.5152349934043192</v>
      </c>
      <c r="P233" s="46">
        <f>VLOOKUP($A233,environment05!$A$2:$M$333,P$2)</f>
        <v>0.14181080209458108</v>
      </c>
      <c r="Q233" s="46">
        <f>VLOOKUP($A233,environment05!$A$2:$M$333,Q$2)</f>
        <v>0.3649473367226555</v>
      </c>
      <c r="R233" s="46">
        <f>VLOOKUP($A233,environment05!$A$2:$M$333,R$2)</f>
        <v>5.3</v>
      </c>
      <c r="S233" s="46">
        <f>VLOOKUP($A233,environment05!$A$2:$M$333,S$2)</f>
        <v>4</v>
      </c>
      <c r="T233" s="46">
        <f>VLOOKUP($A233,environment05!$A$2:$M$333,T$2)</f>
        <v>2</v>
      </c>
      <c r="U233" s="46">
        <f>VLOOKUP($A233,environment93!$A$2:$AS$333,U$2)</f>
        <v>3</v>
      </c>
      <c r="V233" s="46">
        <f>VLOOKUP($A233,environment93!$A$2:$AS$333,V$2)</f>
        <v>4</v>
      </c>
      <c r="W233" s="46">
        <f>VLOOKUP($A233,environment93!$A$2:$AS$333,W$2)</f>
        <v>1</v>
      </c>
      <c r="X233" s="46">
        <f>VLOOKUP($A233,environment93!$A$2:$AS$333,X$2)</f>
        <v>1</v>
      </c>
      <c r="Y233" s="46">
        <f>VLOOKUP($A233,environment93!$A$2:$AS$333,Y$2)</f>
        <v>2</v>
      </c>
      <c r="Z233" s="46">
        <f>VLOOKUP($A233,environment93!$A$2:$AS$333,Z$2)</f>
        <v>7</v>
      </c>
      <c r="AA233" s="46">
        <f>VLOOKUP($A233,environment93!$A$2:$AS$333,AA$2)</f>
        <v>3</v>
      </c>
      <c r="AB233" s="46">
        <f>VLOOKUP($A233,environment93!$A$2:$AS$333,AB$2)</f>
        <v>0.87</v>
      </c>
      <c r="AC233" s="46">
        <f>VLOOKUP($A233,environment93!$A$2:$AS$333,AC$2)</f>
        <v>382.1</v>
      </c>
      <c r="AD233" s="46">
        <f>VLOOKUP($A233,environment93!$A$2:$AS$333,AD$2)</f>
        <v>1.2</v>
      </c>
      <c r="AE233" s="46">
        <f>VLOOKUP($A233,environment93!$A$2:$AS$333,AE$2)</f>
        <v>10</v>
      </c>
      <c r="AF233" s="46" t="str">
        <f>VLOOKUP($A233,environment93!$A$2:$AS$333,AF$2)</f>
        <v>coni.med</v>
      </c>
      <c r="AG233" s="46">
        <f>VLOOKUP($A233,environment93!$A$2:$AS$333,AG$2)</f>
        <v>7.37</v>
      </c>
      <c r="AH233" s="46">
        <f>VLOOKUP($A233,environment93!$A$2:$AS$333,AH$2)</f>
        <v>230.68</v>
      </c>
      <c r="AI233" s="46">
        <f>VLOOKUP($A233,environment93!$A$2:$AS$333,AI$2)</f>
        <v>25</v>
      </c>
      <c r="AJ233" s="46" t="str">
        <f>VLOOKUP($A233,environment93!$A$2:$AS$333,AJ$2)</f>
        <v>44</v>
      </c>
      <c r="AK233" s="46">
        <f>VLOOKUP($A233,environment93!$A$2:$AS$333,AK$2)</f>
        <v>15</v>
      </c>
      <c r="AL233" s="46">
        <f>VLOOKUP($A233,environment93!$A$2:$AS$333,AL$2)</f>
        <v>0</v>
      </c>
      <c r="AM233" s="46">
        <f>VLOOKUP($A233,environment93!$A$2:$AS$333,AM$2)</f>
        <v>0</v>
      </c>
      <c r="AN233" s="46">
        <f>VLOOKUP($A233,environment93!$A$2:$AS$333,AN$2)</f>
        <v>0</v>
      </c>
      <c r="AO233" s="46">
        <f>VLOOKUP($A233,environment93!$A$2:$AS$333,AO$2)</f>
        <v>0</v>
      </c>
      <c r="AP233" s="46">
        <f>VLOOKUP($A233,environment93!$A$2:$AS$333,AP$2)</f>
        <v>0</v>
      </c>
      <c r="AQ233" s="46">
        <f>VLOOKUP($A233,environment93!$A$2:$AS$333,AQ$2)</f>
        <v>100</v>
      </c>
      <c r="AR233" s="46">
        <f>VLOOKUP($A233,environment93!$A$2:$AS$333,AR$2)</f>
        <v>0</v>
      </c>
      <c r="AS233" s="46">
        <f>VLOOKUP($A233,environment93!$A$2:$AS$333,AS$2)</f>
        <v>0</v>
      </c>
      <c r="AT233" s="46">
        <f>VLOOKUP($A233,environment93!$A$2:$AS$333,AT$2)</f>
        <v>0</v>
      </c>
      <c r="AU233" s="46">
        <f>VLOOKUP($A233,environment93!$A$2:$AS$333,AU$2)</f>
        <v>0</v>
      </c>
      <c r="AV233" s="46">
        <f>VLOOKUP($A233,environment93!$A$2:$AS$333,AV$2)</f>
        <v>0</v>
      </c>
      <c r="AW233" s="46">
        <f>VLOOKUP($A233,environment93!$A$2:$AS$333,AW$2)</f>
        <v>1000</v>
      </c>
      <c r="AX233" s="46">
        <f>VLOOKUP($A233,environment93!$A$2:$AS$333,AX$2)</f>
        <v>0</v>
      </c>
      <c r="AY233" s="46">
        <f>VLOOKUP($A233,environment93!$A$2:$AS$333,AY$2)</f>
        <v>0</v>
      </c>
      <c r="AZ233" s="46">
        <f>VLOOKUP($A233,environment93!$A$2:$AS$333,AZ$2)</f>
        <v>0</v>
      </c>
      <c r="BA233" s="46">
        <f>VLOOKUP($A233,environment93!$A$2:$AS$333,BA$2)</f>
        <v>1000</v>
      </c>
      <c r="BB233" s="46">
        <f>VLOOKUP($A233,environment93!$A$2:$AS$333,BB$2)</f>
        <v>1.4</v>
      </c>
      <c r="BC233" s="46">
        <f>VLOOKUP($A233,environment93!$A$2:$AS$333,BC$2)</f>
        <v>0</v>
      </c>
      <c r="BD233" s="46">
        <f>VLOOKUP($A233,environment93!$A$2:$AS$333,BD$2)</f>
        <v>0</v>
      </c>
      <c r="BE233" s="46">
        <f>VLOOKUP($A233,environment93!$A$2:$AS$333,BE$2)</f>
        <v>0</v>
      </c>
      <c r="BF233" s="46">
        <f>VLOOKUP($A233,environment93!$A$2:$AS$333,BF$2)</f>
        <v>1.4</v>
      </c>
      <c r="BG233" s="46">
        <f>VLOOKUP($A233,environment93!$A$2:$AS$333,BG$2)</f>
        <v>0</v>
      </c>
      <c r="BH233" s="46">
        <f>VLOOKUP($A233,environment93!$A$2:$AS$333,BH$2)</f>
        <v>0</v>
      </c>
      <c r="BI233" s="46">
        <f>VLOOKUP($A233,environment93!$A$2:$AS$333,BI$2)</f>
        <v>1</v>
      </c>
    </row>
    <row r="234" spans="1:61" x14ac:dyDescent="0.2">
      <c r="A234" s="40" t="s">
        <v>910</v>
      </c>
      <c r="B234" s="40" t="s">
        <v>479</v>
      </c>
      <c r="C234" s="40">
        <v>7</v>
      </c>
      <c r="D234" s="40">
        <v>3</v>
      </c>
      <c r="E234" s="40">
        <v>2</v>
      </c>
      <c r="F234" s="40">
        <v>2</v>
      </c>
      <c r="H234" s="41">
        <f t="shared" si="3"/>
        <v>1</v>
      </c>
      <c r="I234" s="40" t="s">
        <v>910</v>
      </c>
      <c r="J234" s="46">
        <f>VLOOKUP($A234,environment05!$A$2:$M$333,J$2)</f>
        <v>5.62</v>
      </c>
      <c r="K234" s="46">
        <f>VLOOKUP($A234,environment05!$A$2:$M$333,K$2)</f>
        <v>11.830591217079778</v>
      </c>
      <c r="L234" s="46">
        <f>VLOOKUP($A234,environment05!$A$2:$M$333,L$2)</f>
        <v>26.489778164419313</v>
      </c>
      <c r="M234" s="46">
        <f>VLOOKUP($A234,environment05!$A$2:$M$333,M$2)</f>
        <v>7.4215394223516524</v>
      </c>
      <c r="N234" s="46">
        <f>VLOOKUP($A234,environment05!$A$2:$M$333,N$2)</f>
        <v>3.7421019948466747</v>
      </c>
      <c r="O234" s="46">
        <f>VLOOKUP($A234,environment05!$A$2:$M$333,O$2)</f>
        <v>2.8973971096353046</v>
      </c>
      <c r="P234" s="46">
        <f>VLOOKUP($A234,environment05!$A$2:$M$333,P$2)</f>
        <v>0.20317201206790125</v>
      </c>
      <c r="Q234" s="46">
        <f>VLOOKUP($A234,environment05!$A$2:$M$333,Q$2)</f>
        <v>0.42658673205097575</v>
      </c>
      <c r="R234" s="46">
        <f>VLOOKUP($A234,environment05!$A$2:$M$333,R$2)</f>
        <v>35.450000000000003</v>
      </c>
      <c r="S234" s="46">
        <f>VLOOKUP($A234,environment05!$A$2:$M$333,S$2)</f>
        <v>21</v>
      </c>
      <c r="T234" s="46">
        <f>VLOOKUP($A234,environment05!$A$2:$M$333,T$2)</f>
        <v>0.5</v>
      </c>
      <c r="U234" s="46">
        <f>VLOOKUP($A234,environment93!$A$2:$AS$333,U$2)</f>
        <v>4</v>
      </c>
      <c r="V234" s="46">
        <f>VLOOKUP($A234,environment93!$A$2:$AS$333,V$2)</f>
        <v>21</v>
      </c>
      <c r="W234" s="46">
        <f>VLOOKUP($A234,environment93!$A$2:$AS$333,W$2)</f>
        <v>11</v>
      </c>
      <c r="X234" s="46">
        <f>VLOOKUP($A234,environment93!$A$2:$AS$333,X$2)</f>
        <v>0</v>
      </c>
      <c r="Y234" s="46">
        <f>VLOOKUP($A234,environment93!$A$2:$AS$333,Y$2)</f>
        <v>10</v>
      </c>
      <c r="Z234" s="46">
        <f>VLOOKUP($A234,environment93!$A$2:$AS$333,Z$2)</f>
        <v>10</v>
      </c>
      <c r="AA234" s="46">
        <f>VLOOKUP($A234,environment93!$A$2:$AS$333,AA$2)</f>
        <v>7</v>
      </c>
      <c r="AB234" s="46">
        <f>VLOOKUP($A234,environment93!$A$2:$AS$333,AB$2)</f>
        <v>0.32</v>
      </c>
      <c r="AC234" s="46">
        <f>VLOOKUP($A234,environment93!$A$2:$AS$333,AC$2)</f>
        <v>232</v>
      </c>
      <c r="AD234" s="46">
        <f>VLOOKUP($A234,environment93!$A$2:$AS$333,AD$2)</f>
        <v>1.2</v>
      </c>
      <c r="AE234" s="46">
        <f>VLOOKUP($A234,environment93!$A$2:$AS$333,AE$2)</f>
        <v>47</v>
      </c>
      <c r="AF234" s="46" t="str">
        <f>VLOOKUP($A234,environment93!$A$2:$AS$333,AF$2)</f>
        <v>alnu.all</v>
      </c>
      <c r="AG234" s="46">
        <f>VLOOKUP($A234,environment93!$A$2:$AS$333,AG$2)</f>
        <v>6.41</v>
      </c>
      <c r="AH234" s="46">
        <f>VLOOKUP($A234,environment93!$A$2:$AS$333,AH$2)</f>
        <v>197.39</v>
      </c>
      <c r="AI234" s="46">
        <f>VLOOKUP($A234,environment93!$A$2:$AS$333,AI$2)</f>
        <v>27.5</v>
      </c>
      <c r="AJ234" s="46" t="str">
        <f>VLOOKUP($A234,environment93!$A$2:$AS$333,AJ$2)</f>
        <v>44S</v>
      </c>
      <c r="AK234" s="46">
        <f>VLOOKUP($A234,environment93!$A$2:$AS$333,AK$2)</f>
        <v>15</v>
      </c>
      <c r="AL234" s="46" t="str">
        <f>VLOOKUP($A234,environment93!$A$2:$AS$333,AL$2)</f>
        <v>S</v>
      </c>
      <c r="AM234" s="46">
        <f>VLOOKUP($A234,environment93!$A$2:$AS$333,AM$2)</f>
        <v>33.21</v>
      </c>
      <c r="AN234" s="46">
        <f>VLOOKUP($A234,environment93!$A$2:$AS$333,AN$2)</f>
        <v>0</v>
      </c>
      <c r="AO234" s="46">
        <f>VLOOKUP($A234,environment93!$A$2:$AS$333,AO$2)</f>
        <v>6.21</v>
      </c>
      <c r="AP234" s="46">
        <f>VLOOKUP($A234,environment93!$A$2:$AS$333,AP$2)</f>
        <v>70.150000000000006</v>
      </c>
      <c r="AQ234" s="46">
        <f>VLOOKUP($A234,environment93!$A$2:$AS$333,AQ$2)</f>
        <v>0</v>
      </c>
      <c r="AR234" s="46">
        <f>VLOOKUP($A234,environment93!$A$2:$AS$333,AR$2)</f>
        <v>2.96</v>
      </c>
      <c r="AS234" s="46">
        <f>VLOOKUP($A234,environment93!$A$2:$AS$333,AS$2)</f>
        <v>0</v>
      </c>
      <c r="AT234" s="46">
        <f>VLOOKUP($A234,environment93!$A$2:$AS$333,AT$2)</f>
        <v>20.68</v>
      </c>
      <c r="AU234" s="46">
        <f>VLOOKUP($A234,environment93!$A$2:$AS$333,AU$2)</f>
        <v>0</v>
      </c>
      <c r="AV234" s="46">
        <f>VLOOKUP($A234,environment93!$A$2:$AS$333,AV$2)</f>
        <v>0</v>
      </c>
      <c r="AW234" s="46">
        <f>VLOOKUP($A234,environment93!$A$2:$AS$333,AW$2)</f>
        <v>0</v>
      </c>
      <c r="AX234" s="46">
        <f>VLOOKUP($A234,environment93!$A$2:$AS$333,AX$2)</f>
        <v>0</v>
      </c>
      <c r="AY234" s="46">
        <f>VLOOKUP($A234,environment93!$A$2:$AS$333,AY$2)</f>
        <v>350</v>
      </c>
      <c r="AZ234" s="46">
        <f>VLOOKUP($A234,environment93!$A$2:$AS$333,AZ$2)</f>
        <v>150</v>
      </c>
      <c r="BA234" s="46">
        <f>VLOOKUP($A234,environment93!$A$2:$AS$333,BA$2)</f>
        <v>500</v>
      </c>
      <c r="BB234" s="46">
        <f>VLOOKUP($A234,environment93!$A$2:$AS$333,BB$2)</f>
        <v>0</v>
      </c>
      <c r="BC234" s="46">
        <f>VLOOKUP($A234,environment93!$A$2:$AS$333,BC$2)</f>
        <v>0</v>
      </c>
      <c r="BD234" s="46">
        <f>VLOOKUP($A234,environment93!$A$2:$AS$333,BD$2)</f>
        <v>1.94</v>
      </c>
      <c r="BE234" s="46">
        <f>VLOOKUP($A234,environment93!$A$2:$AS$333,BE$2)</f>
        <v>7.08</v>
      </c>
      <c r="BF234" s="46">
        <f>VLOOKUP($A234,environment93!$A$2:$AS$333,BF$2)</f>
        <v>9.02</v>
      </c>
      <c r="BG234" s="46">
        <f>VLOOKUP($A234,environment93!$A$2:$AS$333,BG$2)</f>
        <v>8</v>
      </c>
      <c r="BH234" s="46">
        <f>VLOOKUP($A234,environment93!$A$2:$AS$333,BH$2)</f>
        <v>0</v>
      </c>
      <c r="BI234" s="46">
        <f>VLOOKUP($A234,environment93!$A$2:$AS$333,BI$2)</f>
        <v>1.4</v>
      </c>
    </row>
    <row r="235" spans="1:61" x14ac:dyDescent="0.2">
      <c r="A235" s="40" t="s">
        <v>911</v>
      </c>
      <c r="B235" s="40" t="s">
        <v>481</v>
      </c>
      <c r="C235" s="40">
        <v>6</v>
      </c>
      <c r="D235" s="40">
        <v>2</v>
      </c>
      <c r="E235" s="40">
        <v>2</v>
      </c>
      <c r="F235" s="40">
        <v>2</v>
      </c>
      <c r="H235" s="41">
        <f t="shared" si="3"/>
        <v>1</v>
      </c>
      <c r="I235" s="40" t="s">
        <v>911</v>
      </c>
      <c r="J235" s="46">
        <f>VLOOKUP($A235,environment05!$A$2:$M$333,J$2)</f>
        <v>6.4550000000000001</v>
      </c>
      <c r="K235" s="46">
        <f>VLOOKUP($A235,environment05!$A$2:$M$333,K$2)</f>
        <v>6.4873134684350866</v>
      </c>
      <c r="L235" s="46">
        <f>VLOOKUP($A235,environment05!$A$2:$M$333,L$2)</f>
        <v>18.834275772074815</v>
      </c>
      <c r="M235" s="46">
        <f>VLOOKUP($A235,environment05!$A$2:$M$333,M$2)</f>
        <v>6.7931709345121467</v>
      </c>
      <c r="N235" s="46">
        <f>VLOOKUP($A235,environment05!$A$2:$M$333,N$2)</f>
        <v>4.4380497692881331</v>
      </c>
      <c r="O235" s="46">
        <f>VLOOKUP($A235,environment05!$A$2:$M$333,O$2)</f>
        <v>3.1144714253631025</v>
      </c>
      <c r="P235" s="46">
        <f>VLOOKUP($A235,environment05!$A$2:$M$333,P$2)</f>
        <v>0.19863207292114696</v>
      </c>
      <c r="Q235" s="46">
        <f>VLOOKUP($A235,environment05!$A$2:$M$333,Q$2)</f>
        <v>0.35041068331142972</v>
      </c>
      <c r="R235" s="46">
        <f>VLOOKUP($A235,environment05!$A$2:$M$333,R$2)</f>
        <v>11.2</v>
      </c>
      <c r="S235" s="46">
        <f>VLOOKUP($A235,environment05!$A$2:$M$333,S$2)</f>
        <v>22</v>
      </c>
      <c r="T235" s="46">
        <f>VLOOKUP($A235,environment05!$A$2:$M$333,T$2)</f>
        <v>2.5</v>
      </c>
      <c r="U235" s="46">
        <f>VLOOKUP($A235,environment93!$A$2:$AS$333,U$2)</f>
        <v>5</v>
      </c>
      <c r="V235" s="46">
        <f>VLOOKUP($A235,environment93!$A$2:$AS$333,V$2)</f>
        <v>0</v>
      </c>
      <c r="W235" s="46">
        <f>VLOOKUP($A235,environment93!$A$2:$AS$333,W$2)</f>
        <v>0</v>
      </c>
      <c r="X235" s="46">
        <f>VLOOKUP($A235,environment93!$A$2:$AS$333,X$2)</f>
        <v>0</v>
      </c>
      <c r="Y235" s="46">
        <f>VLOOKUP($A235,environment93!$A$2:$AS$333,Y$2)</f>
        <v>0</v>
      </c>
      <c r="Z235" s="46">
        <f>VLOOKUP($A235,environment93!$A$2:$AS$333,Z$2)</f>
        <v>40</v>
      </c>
      <c r="AA235" s="46">
        <f>VLOOKUP($A235,environment93!$A$2:$AS$333,AA$2)</f>
        <v>1</v>
      </c>
      <c r="AB235" s="46">
        <f>VLOOKUP($A235,environment93!$A$2:$AS$333,AB$2)</f>
        <v>0</v>
      </c>
      <c r="AC235" s="46">
        <f>VLOOKUP($A235,environment93!$A$2:$AS$333,AC$2)</f>
        <v>0</v>
      </c>
      <c r="AD235" s="46">
        <f>VLOOKUP($A235,environment93!$A$2:$AS$333,AD$2)</f>
        <v>0</v>
      </c>
      <c r="AE235" s="46">
        <f>VLOOKUP($A235,environment93!$A$2:$AS$333,AE$2)</f>
        <v>108</v>
      </c>
      <c r="AF235" s="46" t="str">
        <f>VLOOKUP($A235,environment93!$A$2:$AS$333,AF$2)</f>
        <v>road</v>
      </c>
      <c r="AG235" s="46">
        <f>VLOOKUP($A235,environment93!$A$2:$AS$333,AG$2)</f>
        <v>11.83</v>
      </c>
      <c r="AH235" s="46">
        <f>VLOOKUP($A235,environment93!$A$2:$AS$333,AH$2)</f>
        <v>183.92</v>
      </c>
      <c r="AI235" s="46">
        <f>VLOOKUP($A235,environment93!$A$2:$AS$333,AI$2)</f>
        <v>35</v>
      </c>
      <c r="AJ235" s="46" t="str">
        <f>VLOOKUP($A235,environment93!$A$2:$AS$333,AJ$2)</f>
        <v>44</v>
      </c>
      <c r="AK235" s="46">
        <f>VLOOKUP($A235,environment93!$A$2:$AS$333,AK$2)</f>
        <v>15</v>
      </c>
      <c r="AL235" s="46">
        <f>VLOOKUP($A235,environment93!$A$2:$AS$333,AL$2)</f>
        <v>0</v>
      </c>
      <c r="AM235" s="46">
        <f>VLOOKUP($A235,environment93!$A$2:$AS$333,AM$2)</f>
        <v>23.93</v>
      </c>
      <c r="AN235" s="46">
        <f>VLOOKUP($A235,environment93!$A$2:$AS$333,AN$2)</f>
        <v>0</v>
      </c>
      <c r="AO235" s="46">
        <f>VLOOKUP($A235,environment93!$A$2:$AS$333,AO$2)</f>
        <v>59.69</v>
      </c>
      <c r="AP235" s="46">
        <f>VLOOKUP($A235,environment93!$A$2:$AS$333,AP$2)</f>
        <v>0</v>
      </c>
      <c r="AQ235" s="46">
        <f>VLOOKUP($A235,environment93!$A$2:$AS$333,AQ$2)</f>
        <v>0</v>
      </c>
      <c r="AR235" s="46">
        <f>VLOOKUP($A235,environment93!$A$2:$AS$333,AR$2)</f>
        <v>0</v>
      </c>
      <c r="AS235" s="46">
        <f>VLOOKUP($A235,environment93!$A$2:$AS$333,AS$2)</f>
        <v>0</v>
      </c>
      <c r="AT235" s="46">
        <f>VLOOKUP($A235,environment93!$A$2:$AS$333,AT$2)</f>
        <v>40.31</v>
      </c>
      <c r="AU235" s="46">
        <f>VLOOKUP($A235,environment93!$A$2:$AS$333,AU$2)</f>
        <v>0</v>
      </c>
      <c r="AV235" s="46">
        <f>VLOOKUP($A235,environment93!$A$2:$AS$333,AV$2)</f>
        <v>0</v>
      </c>
      <c r="AW235" s="46">
        <f>VLOOKUP($A235,environment93!$A$2:$AS$333,AW$2)</f>
        <v>0</v>
      </c>
      <c r="AX235" s="46">
        <f>VLOOKUP($A235,environment93!$A$2:$AS$333,AX$2)</f>
        <v>175</v>
      </c>
      <c r="AY235" s="46">
        <f>VLOOKUP($A235,environment93!$A$2:$AS$333,AY$2)</f>
        <v>0</v>
      </c>
      <c r="AZ235" s="46">
        <f>VLOOKUP($A235,environment93!$A$2:$AS$333,AZ$2)</f>
        <v>0</v>
      </c>
      <c r="BA235" s="46">
        <f>VLOOKUP($A235,environment93!$A$2:$AS$333,BA$2)</f>
        <v>175</v>
      </c>
      <c r="BB235" s="46">
        <f>VLOOKUP($A235,environment93!$A$2:$AS$333,BB$2)</f>
        <v>0</v>
      </c>
      <c r="BC235" s="46">
        <f>VLOOKUP($A235,environment93!$A$2:$AS$333,BC$2)</f>
        <v>27.56</v>
      </c>
      <c r="BD235" s="46">
        <f>VLOOKUP($A235,environment93!$A$2:$AS$333,BD$2)</f>
        <v>0</v>
      </c>
      <c r="BE235" s="46">
        <f>VLOOKUP($A235,environment93!$A$2:$AS$333,BE$2)</f>
        <v>0</v>
      </c>
      <c r="BF235" s="46">
        <f>VLOOKUP($A235,environment93!$A$2:$AS$333,BF$2)</f>
        <v>27.56</v>
      </c>
      <c r="BG235" s="46">
        <f>VLOOKUP($A235,environment93!$A$2:$AS$333,BG$2)</f>
        <v>5</v>
      </c>
      <c r="BH235" s="46">
        <f>VLOOKUP($A235,environment93!$A$2:$AS$333,BH$2)</f>
        <v>0</v>
      </c>
      <c r="BI235" s="46">
        <f>VLOOKUP($A235,environment93!$A$2:$AS$333,BI$2)</f>
        <v>2.2000000000000002</v>
      </c>
    </row>
    <row r="236" spans="1:61" x14ac:dyDescent="0.2">
      <c r="A236" s="40" t="s">
        <v>912</v>
      </c>
      <c r="B236" s="40" t="s">
        <v>483</v>
      </c>
      <c r="C236" s="40">
        <v>7</v>
      </c>
      <c r="D236" s="40">
        <v>3</v>
      </c>
      <c r="E236" s="40">
        <v>2</v>
      </c>
      <c r="F236" s="40">
        <v>2</v>
      </c>
      <c r="H236" s="41">
        <f t="shared" si="3"/>
        <v>1</v>
      </c>
      <c r="I236" s="40" t="s">
        <v>912</v>
      </c>
      <c r="J236" s="46">
        <f>VLOOKUP($A236,environment05!$A$2:$M$333,J$2)</f>
        <v>3.4849999999999999</v>
      </c>
      <c r="K236" s="46">
        <f>VLOOKUP($A236,environment05!$A$2:$M$333,K$2)</f>
        <v>11.048713404525238</v>
      </c>
      <c r="L236" s="46">
        <f>VLOOKUP($A236,environment05!$A$2:$M$333,L$2)</f>
        <v>22.749021313614616</v>
      </c>
      <c r="M236" s="46">
        <f>VLOOKUP($A236,environment05!$A$2:$M$333,M$2)</f>
        <v>2.7193340175667595</v>
      </c>
      <c r="N236" s="46">
        <f>VLOOKUP($A236,environment05!$A$2:$M$333,N$2)</f>
        <v>3.5540805161257469</v>
      </c>
      <c r="O236" s="46">
        <f>VLOOKUP($A236,environment05!$A$2:$M$333,O$2)</f>
        <v>2.3149536003204463</v>
      </c>
      <c r="P236" s="46">
        <f>VLOOKUP($A236,environment05!$A$2:$M$333,P$2)</f>
        <v>0.21051442131028297</v>
      </c>
      <c r="Q236" s="46">
        <f>VLOOKUP($A236,environment05!$A$2:$M$333,Q$2)</f>
        <v>0.43413285746911118</v>
      </c>
      <c r="R236" s="46">
        <f>VLOOKUP($A236,environment05!$A$2:$M$333,R$2)</f>
        <v>36.35</v>
      </c>
      <c r="S236" s="46">
        <f>VLOOKUP($A236,environment05!$A$2:$M$333,S$2)</f>
        <v>4</v>
      </c>
      <c r="T236" s="46">
        <f>VLOOKUP($A236,environment05!$A$2:$M$333,T$2)</f>
        <v>2</v>
      </c>
      <c r="U236" s="46">
        <f>VLOOKUP($A236,environment93!$A$2:$AS$333,U$2)</f>
        <v>2</v>
      </c>
      <c r="V236" s="46">
        <f>VLOOKUP($A236,environment93!$A$2:$AS$333,V$2)</f>
        <v>9</v>
      </c>
      <c r="W236" s="46">
        <f>VLOOKUP($A236,environment93!$A$2:$AS$333,W$2)</f>
        <v>7</v>
      </c>
      <c r="X236" s="46">
        <f>VLOOKUP($A236,environment93!$A$2:$AS$333,X$2)</f>
        <v>0</v>
      </c>
      <c r="Y236" s="46">
        <f>VLOOKUP($A236,environment93!$A$2:$AS$333,Y$2)</f>
        <v>2</v>
      </c>
      <c r="Z236" s="46">
        <f>VLOOKUP($A236,environment93!$A$2:$AS$333,Z$2)</f>
        <v>6</v>
      </c>
      <c r="AA236" s="46">
        <f>VLOOKUP($A236,environment93!$A$2:$AS$333,AA$2)</f>
        <v>0</v>
      </c>
      <c r="AB236" s="46">
        <f>VLOOKUP($A236,environment93!$A$2:$AS$333,AB$2)</f>
        <v>1.53</v>
      </c>
      <c r="AC236" s="46">
        <f>VLOOKUP($A236,environment93!$A$2:$AS$333,AC$2)</f>
        <v>672.1</v>
      </c>
      <c r="AD236" s="46">
        <f>VLOOKUP($A236,environment93!$A$2:$AS$333,AD$2)</f>
        <v>1.5</v>
      </c>
      <c r="AE236" s="46">
        <f>VLOOKUP($A236,environment93!$A$2:$AS$333,AE$2)</f>
        <v>116</v>
      </c>
      <c r="AF236" s="46" t="str">
        <f>VLOOKUP($A236,environment93!$A$2:$AS$333,AF$2)</f>
        <v>fagu.old</v>
      </c>
      <c r="AG236" s="46">
        <f>VLOOKUP($A236,environment93!$A$2:$AS$333,AG$2)</f>
        <v>0</v>
      </c>
      <c r="AH236" s="46">
        <f>VLOOKUP($A236,environment93!$A$2:$AS$333,AH$2)</f>
        <v>-1</v>
      </c>
      <c r="AI236" s="46">
        <f>VLOOKUP($A236,environment93!$A$2:$AS$333,AI$2)</f>
        <v>42.5</v>
      </c>
      <c r="AJ236" s="46" t="str">
        <f>VLOOKUP($A236,environment93!$A$2:$AS$333,AJ$2)</f>
        <v>44</v>
      </c>
      <c r="AK236" s="46">
        <f>VLOOKUP($A236,environment93!$A$2:$AS$333,AK$2)</f>
        <v>15</v>
      </c>
      <c r="AL236" s="46">
        <f>VLOOKUP($A236,environment93!$A$2:$AS$333,AL$2)</f>
        <v>0</v>
      </c>
      <c r="AM236" s="46">
        <f>VLOOKUP($A236,environment93!$A$2:$AS$333,AM$2)</f>
        <v>7.14</v>
      </c>
      <c r="AN236" s="46">
        <f>VLOOKUP($A236,environment93!$A$2:$AS$333,AN$2)</f>
        <v>0</v>
      </c>
      <c r="AO236" s="46">
        <f>VLOOKUP($A236,environment93!$A$2:$AS$333,AO$2)</f>
        <v>7.92</v>
      </c>
      <c r="AP236" s="46">
        <f>VLOOKUP($A236,environment93!$A$2:$AS$333,AP$2)</f>
        <v>0</v>
      </c>
      <c r="AQ236" s="46">
        <f>VLOOKUP($A236,environment93!$A$2:$AS$333,AQ$2)</f>
        <v>0</v>
      </c>
      <c r="AR236" s="46">
        <f>VLOOKUP($A236,environment93!$A$2:$AS$333,AR$2)</f>
        <v>0</v>
      </c>
      <c r="AS236" s="46">
        <f>VLOOKUP($A236,environment93!$A$2:$AS$333,AS$2)</f>
        <v>0</v>
      </c>
      <c r="AT236" s="46">
        <f>VLOOKUP($A236,environment93!$A$2:$AS$333,AT$2)</f>
        <v>92.09</v>
      </c>
      <c r="AU236" s="46">
        <f>VLOOKUP($A236,environment93!$A$2:$AS$333,AU$2)</f>
        <v>0</v>
      </c>
      <c r="AV236" s="46">
        <f>VLOOKUP($A236,environment93!$A$2:$AS$333,AV$2)</f>
        <v>0</v>
      </c>
      <c r="AW236" s="46">
        <f>VLOOKUP($A236,environment93!$A$2:$AS$333,AW$2)</f>
        <v>0</v>
      </c>
      <c r="AX236" s="46">
        <f>VLOOKUP($A236,environment93!$A$2:$AS$333,AX$2)</f>
        <v>275</v>
      </c>
      <c r="AY236" s="46">
        <f>VLOOKUP($A236,environment93!$A$2:$AS$333,AY$2)</f>
        <v>0</v>
      </c>
      <c r="AZ236" s="46">
        <f>VLOOKUP($A236,environment93!$A$2:$AS$333,AZ$2)</f>
        <v>0</v>
      </c>
      <c r="BA236" s="46">
        <f>VLOOKUP($A236,environment93!$A$2:$AS$333,BA$2)</f>
        <v>275</v>
      </c>
      <c r="BB236" s="46">
        <f>VLOOKUP($A236,environment93!$A$2:$AS$333,BB$2)</f>
        <v>0</v>
      </c>
      <c r="BC236" s="46">
        <f>VLOOKUP($A236,environment93!$A$2:$AS$333,BC$2)</f>
        <v>35.020000000000003</v>
      </c>
      <c r="BD236" s="46">
        <f>VLOOKUP($A236,environment93!$A$2:$AS$333,BD$2)</f>
        <v>0</v>
      </c>
      <c r="BE236" s="46">
        <f>VLOOKUP($A236,environment93!$A$2:$AS$333,BE$2)</f>
        <v>0</v>
      </c>
      <c r="BF236" s="46">
        <f>VLOOKUP($A236,environment93!$A$2:$AS$333,BF$2)</f>
        <v>35.020000000000003</v>
      </c>
      <c r="BG236" s="46">
        <f>VLOOKUP($A236,environment93!$A$2:$AS$333,BG$2)</f>
        <v>4</v>
      </c>
      <c r="BH236" s="46">
        <f>VLOOKUP($A236,environment93!$A$2:$AS$333,BH$2)</f>
        <v>0</v>
      </c>
      <c r="BI236" s="46">
        <f>VLOOKUP($A236,environment93!$A$2:$AS$333,BI$2)</f>
        <v>1</v>
      </c>
    </row>
    <row r="237" spans="1:61" x14ac:dyDescent="0.2">
      <c r="A237" s="40" t="s">
        <v>913</v>
      </c>
      <c r="B237" s="40" t="s">
        <v>485</v>
      </c>
      <c r="C237" s="40">
        <v>5</v>
      </c>
      <c r="D237" s="40">
        <v>2</v>
      </c>
      <c r="E237" s="40">
        <v>1</v>
      </c>
      <c r="F237" s="40">
        <v>2</v>
      </c>
      <c r="H237" s="41">
        <f t="shared" si="3"/>
        <v>0</v>
      </c>
      <c r="I237" s="40" t="s">
        <v>913</v>
      </c>
      <c r="J237" s="46">
        <f>VLOOKUP($A237,environment05!$A$2:$M$333,J$2)</f>
        <v>0</v>
      </c>
      <c r="K237" s="46">
        <f>VLOOKUP($A237,environment05!$A$2:$M$333,K$2)</f>
        <v>0</v>
      </c>
      <c r="L237" s="46">
        <f>VLOOKUP($A237,environment05!$A$2:$M$333,L$2)</f>
        <v>0</v>
      </c>
      <c r="M237" s="46">
        <f>VLOOKUP($A237,environment05!$A$2:$M$333,M$2)</f>
        <v>0</v>
      </c>
      <c r="N237" s="46">
        <f>VLOOKUP($A237,environment05!$A$2:$M$333,N$2)</f>
        <v>0</v>
      </c>
      <c r="O237" s="46">
        <f>VLOOKUP($A237,environment05!$A$2:$M$333,O$2)</f>
        <v>0</v>
      </c>
      <c r="P237" s="46">
        <f>VLOOKUP($A237,environment05!$A$2:$M$333,P$2)</f>
        <v>0</v>
      </c>
      <c r="Q237" s="46">
        <f>VLOOKUP($A237,environment05!$A$2:$M$333,Q$2)</f>
        <v>0</v>
      </c>
      <c r="R237" s="46">
        <f>VLOOKUP($A237,environment05!$A$2:$M$333,R$2)</f>
        <v>0</v>
      </c>
      <c r="S237" s="46">
        <f>VLOOKUP($A237,environment05!$A$2:$M$333,S$2)</f>
        <v>0</v>
      </c>
      <c r="T237" s="46">
        <f>VLOOKUP($A237,environment05!$A$2:$M$333,T$2)</f>
        <v>0</v>
      </c>
      <c r="U237" s="46">
        <f>VLOOKUP($A237,environment93!$A$2:$AS$333,U$2)</f>
        <v>5</v>
      </c>
      <c r="V237" s="46">
        <f>VLOOKUP($A237,environment93!$A$2:$AS$333,V$2)</f>
        <v>40</v>
      </c>
      <c r="W237" s="46">
        <f>VLOOKUP($A237,environment93!$A$2:$AS$333,W$2)</f>
        <v>22</v>
      </c>
      <c r="X237" s="46">
        <f>VLOOKUP($A237,environment93!$A$2:$AS$333,X$2)</f>
        <v>6</v>
      </c>
      <c r="Y237" s="46">
        <f>VLOOKUP($A237,environment93!$A$2:$AS$333,Y$2)</f>
        <v>12</v>
      </c>
      <c r="Z237" s="46">
        <f>VLOOKUP($A237,environment93!$A$2:$AS$333,Z$2)</f>
        <v>11</v>
      </c>
      <c r="AA237" s="46">
        <f>VLOOKUP($A237,environment93!$A$2:$AS$333,AA$2)</f>
        <v>2</v>
      </c>
      <c r="AB237" s="46">
        <f>VLOOKUP($A237,environment93!$A$2:$AS$333,AB$2)</f>
        <v>0</v>
      </c>
      <c r="AC237" s="46">
        <f>VLOOKUP($A237,environment93!$A$2:$AS$333,AC$2)</f>
        <v>0</v>
      </c>
      <c r="AD237" s="46">
        <f>VLOOKUP($A237,environment93!$A$2:$AS$333,AD$2)</f>
        <v>0</v>
      </c>
      <c r="AE237" s="46">
        <f>VLOOKUP($A237,environment93!$A$2:$AS$333,AE$2)</f>
        <v>41</v>
      </c>
      <c r="AF237" s="46" t="str">
        <f>VLOOKUP($A237,environment93!$A$2:$AS$333,AF$2)</f>
        <v>road</v>
      </c>
      <c r="AG237" s="46">
        <f>VLOOKUP($A237,environment93!$A$2:$AS$333,AG$2)</f>
        <v>8.1</v>
      </c>
      <c r="AH237" s="46">
        <f>VLOOKUP($A237,environment93!$A$2:$AS$333,AH$2)</f>
        <v>211.03</v>
      </c>
      <c r="AI237" s="46">
        <f>VLOOKUP($A237,environment93!$A$2:$AS$333,AI$2)</f>
        <v>5</v>
      </c>
      <c r="AJ237" s="46" t="str">
        <f>VLOOKUP($A237,environment93!$A$2:$AS$333,AJ$2)</f>
        <v>43</v>
      </c>
      <c r="AK237" s="46">
        <f>VLOOKUP($A237,environment93!$A$2:$AS$333,AK$2)</f>
        <v>5</v>
      </c>
      <c r="AL237" s="46">
        <f>VLOOKUP($A237,environment93!$A$2:$AS$333,AL$2)</f>
        <v>0</v>
      </c>
      <c r="AM237" s="46">
        <f>VLOOKUP($A237,environment93!$A$2:$AS$333,AM$2)</f>
        <v>92.86</v>
      </c>
      <c r="AN237" s="46">
        <f>VLOOKUP($A237,environment93!$A$2:$AS$333,AN$2)</f>
        <v>3.21</v>
      </c>
      <c r="AO237" s="46">
        <f>VLOOKUP($A237,environment93!$A$2:$AS$333,AO$2)</f>
        <v>43.1</v>
      </c>
      <c r="AP237" s="46">
        <f>VLOOKUP($A237,environment93!$A$2:$AS$333,AP$2)</f>
        <v>6.24</v>
      </c>
      <c r="AQ237" s="46">
        <f>VLOOKUP($A237,environment93!$A$2:$AS$333,AQ$2)</f>
        <v>18.899999999999999</v>
      </c>
      <c r="AR237" s="46">
        <f>VLOOKUP($A237,environment93!$A$2:$AS$333,AR$2)</f>
        <v>21.41</v>
      </c>
      <c r="AS237" s="46">
        <f>VLOOKUP($A237,environment93!$A$2:$AS$333,AS$2)</f>
        <v>7.15</v>
      </c>
      <c r="AT237" s="46">
        <f>VLOOKUP($A237,environment93!$A$2:$AS$333,AT$2)</f>
        <v>0</v>
      </c>
      <c r="AU237" s="46">
        <f>VLOOKUP($A237,environment93!$A$2:$AS$333,AU$2)</f>
        <v>0</v>
      </c>
      <c r="AV237" s="46">
        <f>VLOOKUP($A237,environment93!$A$2:$AS$333,AV$2)</f>
        <v>0</v>
      </c>
      <c r="AW237" s="46">
        <f>VLOOKUP($A237,environment93!$A$2:$AS$333,AW$2)</f>
        <v>750</v>
      </c>
      <c r="AX237" s="46">
        <f>VLOOKUP($A237,environment93!$A$2:$AS$333,AX$2)</f>
        <v>100</v>
      </c>
      <c r="AY237" s="46">
        <f>VLOOKUP($A237,environment93!$A$2:$AS$333,AY$2)</f>
        <v>0</v>
      </c>
      <c r="AZ237" s="46">
        <f>VLOOKUP($A237,environment93!$A$2:$AS$333,AZ$2)</f>
        <v>0</v>
      </c>
      <c r="BA237" s="46">
        <f>VLOOKUP($A237,environment93!$A$2:$AS$333,BA$2)</f>
        <v>850</v>
      </c>
      <c r="BB237" s="46">
        <f>VLOOKUP($A237,environment93!$A$2:$AS$333,BB$2)</f>
        <v>31</v>
      </c>
      <c r="BC237" s="46">
        <f>VLOOKUP($A237,environment93!$A$2:$AS$333,BC$2)</f>
        <v>0.8</v>
      </c>
      <c r="BD237" s="46">
        <f>VLOOKUP($A237,environment93!$A$2:$AS$333,BD$2)</f>
        <v>0</v>
      </c>
      <c r="BE237" s="46">
        <f>VLOOKUP($A237,environment93!$A$2:$AS$333,BE$2)</f>
        <v>0</v>
      </c>
      <c r="BF237" s="46">
        <f>VLOOKUP($A237,environment93!$A$2:$AS$333,BF$2)</f>
        <v>31.8</v>
      </c>
      <c r="BG237" s="46">
        <f>VLOOKUP($A237,environment93!$A$2:$AS$333,BG$2)</f>
        <v>0</v>
      </c>
      <c r="BH237" s="46">
        <f>VLOOKUP($A237,environment93!$A$2:$AS$333,BH$2)</f>
        <v>10</v>
      </c>
      <c r="BI237" s="46">
        <f>VLOOKUP($A237,environment93!$A$2:$AS$333,BI$2)</f>
        <v>2.4</v>
      </c>
    </row>
    <row r="238" spans="1:61" x14ac:dyDescent="0.2">
      <c r="A238" s="40" t="s">
        <v>914</v>
      </c>
      <c r="B238" s="40" t="s">
        <v>487</v>
      </c>
      <c r="C238" s="40">
        <v>7</v>
      </c>
      <c r="D238" s="40">
        <v>3</v>
      </c>
      <c r="E238" s="40">
        <v>2</v>
      </c>
      <c r="F238" s="40">
        <v>2</v>
      </c>
      <c r="H238" s="41">
        <f t="shared" si="3"/>
        <v>1</v>
      </c>
      <c r="I238" s="40" t="s">
        <v>914</v>
      </c>
      <c r="J238" s="46">
        <f>VLOOKUP($A238,environment05!$A$2:$M$333,J$2)</f>
        <v>3.0550000000000002</v>
      </c>
      <c r="K238" s="46">
        <f>VLOOKUP($A238,environment05!$A$2:$M$333,K$2)</f>
        <v>11.513613957811158</v>
      </c>
      <c r="L238" s="46">
        <f>VLOOKUP($A238,environment05!$A$2:$M$333,L$2)</f>
        <v>24.01043932144411</v>
      </c>
      <c r="M238" s="46">
        <f>VLOOKUP($A238,environment05!$A$2:$M$333,M$2)</f>
        <v>1.5713768153146783</v>
      </c>
      <c r="N238" s="46">
        <f>VLOOKUP($A238,environment05!$A$2:$M$333,N$2)</f>
        <v>2.149848490517825</v>
      </c>
      <c r="O238" s="46">
        <f>VLOOKUP($A238,environment05!$A$2:$M$333,O$2)</f>
        <v>1.2401930531846248</v>
      </c>
      <c r="P238" s="46">
        <f>VLOOKUP($A238,environment05!$A$2:$M$333,P$2)</f>
        <v>0.12428309983469428</v>
      </c>
      <c r="Q238" s="46">
        <f>VLOOKUP($A238,environment05!$A$2:$M$333,Q$2)</f>
        <v>0.31589884934375623</v>
      </c>
      <c r="R238" s="46">
        <f>VLOOKUP($A238,environment05!$A$2:$M$333,R$2)</f>
        <v>14.6</v>
      </c>
      <c r="S238" s="46">
        <f>VLOOKUP($A238,environment05!$A$2:$M$333,S$2)</f>
        <v>9</v>
      </c>
      <c r="T238" s="46">
        <f>VLOOKUP($A238,environment05!$A$2:$M$333,T$2)</f>
        <v>1.5</v>
      </c>
      <c r="U238" s="46">
        <f>VLOOKUP($A238,environment93!$A$2:$AS$333,U$2)</f>
        <v>3</v>
      </c>
      <c r="V238" s="46">
        <f>VLOOKUP($A238,environment93!$A$2:$AS$333,V$2)</f>
        <v>6</v>
      </c>
      <c r="W238" s="46">
        <f>VLOOKUP($A238,environment93!$A$2:$AS$333,W$2)</f>
        <v>2</v>
      </c>
      <c r="X238" s="46">
        <f>VLOOKUP($A238,environment93!$A$2:$AS$333,X$2)</f>
        <v>0</v>
      </c>
      <c r="Y238" s="46">
        <f>VLOOKUP($A238,environment93!$A$2:$AS$333,Y$2)</f>
        <v>4</v>
      </c>
      <c r="Z238" s="46">
        <f>VLOOKUP($A238,environment93!$A$2:$AS$333,Z$2)</f>
        <v>14</v>
      </c>
      <c r="AA238" s="46">
        <f>VLOOKUP($A238,environment93!$A$2:$AS$333,AA$2)</f>
        <v>0</v>
      </c>
      <c r="AB238" s="46">
        <f>VLOOKUP($A238,environment93!$A$2:$AS$333,AB$2)</f>
        <v>0.23</v>
      </c>
      <c r="AC238" s="46">
        <f>VLOOKUP($A238,environment93!$A$2:$AS$333,AC$2)</f>
        <v>237.4</v>
      </c>
      <c r="AD238" s="46">
        <f>VLOOKUP($A238,environment93!$A$2:$AS$333,AD$2)</f>
        <v>1.4</v>
      </c>
      <c r="AE238" s="46">
        <f>VLOOKUP($A238,environment93!$A$2:$AS$333,AE$2)</f>
        <v>16</v>
      </c>
      <c r="AF238" s="46" t="str">
        <f>VLOOKUP($A238,environment93!$A$2:$AS$333,AF$2)</f>
        <v>coni.med</v>
      </c>
      <c r="AG238" s="46">
        <f>VLOOKUP($A238,environment93!$A$2:$AS$333,AG$2)</f>
        <v>27.78</v>
      </c>
      <c r="AH238" s="46">
        <f>VLOOKUP($A238,environment93!$A$2:$AS$333,AH$2)</f>
        <v>200.12</v>
      </c>
      <c r="AI238" s="46">
        <f>VLOOKUP($A238,environment93!$A$2:$AS$333,AI$2)</f>
        <v>7.5</v>
      </c>
      <c r="AJ238" s="46" t="str">
        <f>VLOOKUP($A238,environment93!$A$2:$AS$333,AJ$2)</f>
        <v>43</v>
      </c>
      <c r="AK238" s="46">
        <f>VLOOKUP($A238,environment93!$A$2:$AS$333,AK$2)</f>
        <v>5</v>
      </c>
      <c r="AL238" s="46">
        <f>VLOOKUP($A238,environment93!$A$2:$AS$333,AL$2)</f>
        <v>0</v>
      </c>
      <c r="AM238" s="46">
        <f>VLOOKUP($A238,environment93!$A$2:$AS$333,AM$2)</f>
        <v>23.93</v>
      </c>
      <c r="AN238" s="46">
        <f>VLOOKUP($A238,environment93!$A$2:$AS$333,AN$2)</f>
        <v>0</v>
      </c>
      <c r="AO238" s="46">
        <f>VLOOKUP($A238,environment93!$A$2:$AS$333,AO$2)</f>
        <v>12.52</v>
      </c>
      <c r="AP238" s="46">
        <f>VLOOKUP($A238,environment93!$A$2:$AS$333,AP$2)</f>
        <v>0</v>
      </c>
      <c r="AQ238" s="46">
        <f>VLOOKUP($A238,environment93!$A$2:$AS$333,AQ$2)</f>
        <v>87.48</v>
      </c>
      <c r="AR238" s="46">
        <f>VLOOKUP($A238,environment93!$A$2:$AS$333,AR$2)</f>
        <v>0</v>
      </c>
      <c r="AS238" s="46">
        <f>VLOOKUP($A238,environment93!$A$2:$AS$333,AS$2)</f>
        <v>0</v>
      </c>
      <c r="AT238" s="46">
        <f>VLOOKUP($A238,environment93!$A$2:$AS$333,AT$2)</f>
        <v>0</v>
      </c>
      <c r="AU238" s="46">
        <f>VLOOKUP($A238,environment93!$A$2:$AS$333,AU$2)</f>
        <v>0</v>
      </c>
      <c r="AV238" s="46">
        <f>VLOOKUP($A238,environment93!$A$2:$AS$333,AV$2)</f>
        <v>0</v>
      </c>
      <c r="AW238" s="46">
        <f>VLOOKUP($A238,environment93!$A$2:$AS$333,AW$2)</f>
        <v>1825</v>
      </c>
      <c r="AX238" s="46">
        <f>VLOOKUP($A238,environment93!$A$2:$AS$333,AX$2)</f>
        <v>750</v>
      </c>
      <c r="AY238" s="46">
        <f>VLOOKUP($A238,environment93!$A$2:$AS$333,AY$2)</f>
        <v>150</v>
      </c>
      <c r="AZ238" s="46">
        <f>VLOOKUP($A238,environment93!$A$2:$AS$333,AZ$2)</f>
        <v>0</v>
      </c>
      <c r="BA238" s="46">
        <f>VLOOKUP($A238,environment93!$A$2:$AS$333,BA$2)</f>
        <v>2725</v>
      </c>
      <c r="BB238" s="46">
        <f>VLOOKUP($A238,environment93!$A$2:$AS$333,BB$2)</f>
        <v>13.25</v>
      </c>
      <c r="BC238" s="46">
        <f>VLOOKUP($A238,environment93!$A$2:$AS$333,BC$2)</f>
        <v>2.06</v>
      </c>
      <c r="BD238" s="46">
        <f>VLOOKUP($A238,environment93!$A$2:$AS$333,BD$2)</f>
        <v>1.25</v>
      </c>
      <c r="BE238" s="46">
        <f>VLOOKUP($A238,environment93!$A$2:$AS$333,BE$2)</f>
        <v>0</v>
      </c>
      <c r="BF238" s="46">
        <f>VLOOKUP($A238,environment93!$A$2:$AS$333,BF$2)</f>
        <v>16.559999999999999</v>
      </c>
      <c r="BG238" s="46">
        <f>VLOOKUP($A238,environment93!$A$2:$AS$333,BG$2)</f>
        <v>0</v>
      </c>
      <c r="BH238" s="46">
        <f>VLOOKUP($A238,environment93!$A$2:$AS$333,BH$2)</f>
        <v>0</v>
      </c>
      <c r="BI238" s="46">
        <f>VLOOKUP($A238,environment93!$A$2:$AS$333,BI$2)</f>
        <v>2</v>
      </c>
    </row>
    <row r="239" spans="1:61" x14ac:dyDescent="0.2">
      <c r="A239" s="40" t="s">
        <v>915</v>
      </c>
      <c r="B239" s="40" t="s">
        <v>489</v>
      </c>
      <c r="C239" s="40">
        <v>3</v>
      </c>
      <c r="D239" s="40">
        <v>1</v>
      </c>
      <c r="E239" s="40">
        <v>1</v>
      </c>
      <c r="F239" s="40">
        <v>1</v>
      </c>
      <c r="H239" s="41">
        <f t="shared" si="3"/>
        <v>0</v>
      </c>
      <c r="I239" s="40" t="s">
        <v>915</v>
      </c>
      <c r="J239" s="46">
        <f>VLOOKUP($A239,environment05!$A$2:$M$333,J$2)</f>
        <v>0</v>
      </c>
      <c r="K239" s="46">
        <f>VLOOKUP($A239,environment05!$A$2:$M$333,K$2)</f>
        <v>0</v>
      </c>
      <c r="L239" s="46">
        <f>VLOOKUP($A239,environment05!$A$2:$M$333,L$2)</f>
        <v>0</v>
      </c>
      <c r="M239" s="46">
        <f>VLOOKUP($A239,environment05!$A$2:$M$333,M$2)</f>
        <v>0</v>
      </c>
      <c r="N239" s="46">
        <f>VLOOKUP($A239,environment05!$A$2:$M$333,N$2)</f>
        <v>0</v>
      </c>
      <c r="O239" s="46">
        <f>VLOOKUP($A239,environment05!$A$2:$M$333,O$2)</f>
        <v>0</v>
      </c>
      <c r="P239" s="46">
        <f>VLOOKUP($A239,environment05!$A$2:$M$333,P$2)</f>
        <v>0</v>
      </c>
      <c r="Q239" s="46">
        <f>VLOOKUP($A239,environment05!$A$2:$M$333,Q$2)</f>
        <v>0</v>
      </c>
      <c r="R239" s="46">
        <f>VLOOKUP($A239,environment05!$A$2:$M$333,R$2)</f>
        <v>0</v>
      </c>
      <c r="S239" s="46">
        <f>VLOOKUP($A239,environment05!$A$2:$M$333,S$2)</f>
        <v>0</v>
      </c>
      <c r="T239" s="46">
        <f>VLOOKUP($A239,environment05!$A$2:$M$333,T$2)</f>
        <v>0</v>
      </c>
      <c r="U239" s="46">
        <f>VLOOKUP($A239,environment93!$A$2:$AS$333,U$2)</f>
        <v>0</v>
      </c>
      <c r="V239" s="46">
        <f>VLOOKUP($A239,environment93!$A$2:$AS$333,V$2)</f>
        <v>13</v>
      </c>
      <c r="W239" s="46">
        <f>VLOOKUP($A239,environment93!$A$2:$AS$333,W$2)</f>
        <v>5</v>
      </c>
      <c r="X239" s="46">
        <f>VLOOKUP($A239,environment93!$A$2:$AS$333,X$2)</f>
        <v>3</v>
      </c>
      <c r="Y239" s="46">
        <f>VLOOKUP($A239,environment93!$A$2:$AS$333,Y$2)</f>
        <v>5</v>
      </c>
      <c r="Z239" s="46">
        <f>VLOOKUP($A239,environment93!$A$2:$AS$333,Z$2)</f>
        <v>8</v>
      </c>
      <c r="AA239" s="46">
        <f>VLOOKUP($A239,environment93!$A$2:$AS$333,AA$2)</f>
        <v>1</v>
      </c>
      <c r="AB239" s="46">
        <f>VLOOKUP($A239,environment93!$A$2:$AS$333,AB$2)</f>
        <v>2.76</v>
      </c>
      <c r="AC239" s="46">
        <f>VLOOKUP($A239,environment93!$A$2:$AS$333,AC$2)</f>
        <v>961.4</v>
      </c>
      <c r="AD239" s="46">
        <f>VLOOKUP($A239,environment93!$A$2:$AS$333,AD$2)</f>
        <v>1.6</v>
      </c>
      <c r="AE239" s="46">
        <f>VLOOKUP($A239,environment93!$A$2:$AS$333,AE$2)</f>
        <v>10</v>
      </c>
      <c r="AF239" s="46" t="str">
        <f>VLOOKUP($A239,environment93!$A$2:$AS$333,AF$2)</f>
        <v>coni.med</v>
      </c>
      <c r="AG239" s="46">
        <f>VLOOKUP($A239,environment93!$A$2:$AS$333,AG$2)</f>
        <v>0</v>
      </c>
      <c r="AH239" s="46">
        <f>VLOOKUP($A239,environment93!$A$2:$AS$333,AH$2)</f>
        <v>-1</v>
      </c>
      <c r="AI239" s="46">
        <f>VLOOKUP($A239,environment93!$A$2:$AS$333,AI$2)</f>
        <v>7.5</v>
      </c>
      <c r="AJ239" s="46" t="str">
        <f>VLOOKUP($A239,environment93!$A$2:$AS$333,AJ$2)</f>
        <v>44</v>
      </c>
      <c r="AK239" s="46">
        <f>VLOOKUP($A239,environment93!$A$2:$AS$333,AK$2)</f>
        <v>15</v>
      </c>
      <c r="AL239" s="46">
        <f>VLOOKUP($A239,environment93!$A$2:$AS$333,AL$2)</f>
        <v>0</v>
      </c>
      <c r="AM239" s="46">
        <f>VLOOKUP($A239,environment93!$A$2:$AS$333,AM$2)</f>
        <v>2.5</v>
      </c>
      <c r="AN239" s="46">
        <f>VLOOKUP($A239,environment93!$A$2:$AS$333,AN$2)</f>
        <v>0</v>
      </c>
      <c r="AO239" s="46">
        <f>VLOOKUP($A239,environment93!$A$2:$AS$333,AO$2)</f>
        <v>0</v>
      </c>
      <c r="AP239" s="46">
        <f>VLOOKUP($A239,environment93!$A$2:$AS$333,AP$2)</f>
        <v>0</v>
      </c>
      <c r="AQ239" s="46">
        <f>VLOOKUP($A239,environment93!$A$2:$AS$333,AQ$2)</f>
        <v>97.04</v>
      </c>
      <c r="AR239" s="46">
        <f>VLOOKUP($A239,environment93!$A$2:$AS$333,AR$2)</f>
        <v>0</v>
      </c>
      <c r="AS239" s="46">
        <f>VLOOKUP($A239,environment93!$A$2:$AS$333,AS$2)</f>
        <v>0</v>
      </c>
      <c r="AT239" s="46">
        <f>VLOOKUP($A239,environment93!$A$2:$AS$333,AT$2)</f>
        <v>0</v>
      </c>
      <c r="AU239" s="46">
        <f>VLOOKUP($A239,environment93!$A$2:$AS$333,AU$2)</f>
        <v>0</v>
      </c>
      <c r="AV239" s="46">
        <f>VLOOKUP($A239,environment93!$A$2:$AS$333,AV$2)</f>
        <v>2.96</v>
      </c>
      <c r="AW239" s="46">
        <f>VLOOKUP($A239,environment93!$A$2:$AS$333,AW$2)</f>
        <v>1000</v>
      </c>
      <c r="AX239" s="46">
        <f>VLOOKUP($A239,environment93!$A$2:$AS$333,AX$2)</f>
        <v>0</v>
      </c>
      <c r="AY239" s="46">
        <f>VLOOKUP($A239,environment93!$A$2:$AS$333,AY$2)</f>
        <v>0</v>
      </c>
      <c r="AZ239" s="46">
        <f>VLOOKUP($A239,environment93!$A$2:$AS$333,AZ$2)</f>
        <v>0</v>
      </c>
      <c r="BA239" s="46">
        <f>VLOOKUP($A239,environment93!$A$2:$AS$333,BA$2)</f>
        <v>1000</v>
      </c>
      <c r="BB239" s="46">
        <f>VLOOKUP($A239,environment93!$A$2:$AS$333,BB$2)</f>
        <v>1.5</v>
      </c>
      <c r="BC239" s="46">
        <f>VLOOKUP($A239,environment93!$A$2:$AS$333,BC$2)</f>
        <v>0</v>
      </c>
      <c r="BD239" s="46">
        <f>VLOOKUP($A239,environment93!$A$2:$AS$333,BD$2)</f>
        <v>0</v>
      </c>
      <c r="BE239" s="46">
        <f>VLOOKUP($A239,environment93!$A$2:$AS$333,BE$2)</f>
        <v>0</v>
      </c>
      <c r="BF239" s="46">
        <f>VLOOKUP($A239,environment93!$A$2:$AS$333,BF$2)</f>
        <v>1.5</v>
      </c>
      <c r="BG239" s="46">
        <f>VLOOKUP($A239,environment93!$A$2:$AS$333,BG$2)</f>
        <v>0</v>
      </c>
      <c r="BH239" s="46">
        <f>VLOOKUP($A239,environment93!$A$2:$AS$333,BH$2)</f>
        <v>0</v>
      </c>
      <c r="BI239" s="46">
        <f>VLOOKUP($A239,environment93!$A$2:$AS$333,BI$2)</f>
        <v>1</v>
      </c>
    </row>
    <row r="240" spans="1:61" x14ac:dyDescent="0.2">
      <c r="A240" s="40" t="s">
        <v>916</v>
      </c>
      <c r="B240" s="40" t="s">
        <v>491</v>
      </c>
      <c r="C240" s="40">
        <v>5</v>
      </c>
      <c r="D240" s="40">
        <v>2</v>
      </c>
      <c r="E240" s="40">
        <v>2</v>
      </c>
      <c r="F240" s="40">
        <v>1</v>
      </c>
      <c r="H240" s="41">
        <f t="shared" si="3"/>
        <v>1</v>
      </c>
      <c r="I240" s="40" t="s">
        <v>916</v>
      </c>
      <c r="J240" s="46">
        <f>VLOOKUP($A240,environment05!$A$2:$M$333,J$2)</f>
        <v>3.54</v>
      </c>
      <c r="K240" s="46">
        <f>VLOOKUP($A240,environment05!$A$2:$M$333,K$2)</f>
        <v>10.353604729973004</v>
      </c>
      <c r="L240" s="46">
        <f>VLOOKUP($A240,environment05!$A$2:$M$333,L$2)</f>
        <v>26.141800782949115</v>
      </c>
      <c r="M240" s="46">
        <f>VLOOKUP($A240,environment05!$A$2:$M$333,M$2)</f>
        <v>3.3969320983233531</v>
      </c>
      <c r="N240" s="46">
        <f>VLOOKUP($A240,environment05!$A$2:$M$333,N$2)</f>
        <v>2.5832908468792417</v>
      </c>
      <c r="O240" s="46">
        <f>VLOOKUP($A240,environment05!$A$2:$M$333,O$2)</f>
        <v>2.7872549018682635</v>
      </c>
      <c r="P240" s="46">
        <f>VLOOKUP($A240,environment05!$A$2:$M$333,P$2)</f>
        <v>0.17906821545708582</v>
      </c>
      <c r="Q240" s="46">
        <f>VLOOKUP($A240,environment05!$A$2:$M$333,Q$2)</f>
        <v>0.27278468955568869</v>
      </c>
      <c r="R240" s="46">
        <f>VLOOKUP($A240,environment05!$A$2:$M$333,R$2)</f>
        <v>5.0999999999999996</v>
      </c>
      <c r="S240" s="46">
        <f>VLOOKUP($A240,environment05!$A$2:$M$333,S$2)</f>
        <v>1</v>
      </c>
      <c r="T240" s="46">
        <f>VLOOKUP($A240,environment05!$A$2:$M$333,T$2)</f>
        <v>1</v>
      </c>
      <c r="U240" s="46">
        <f>VLOOKUP($A240,environment93!$A$2:$AS$333,U$2)</f>
        <v>1</v>
      </c>
      <c r="V240" s="46">
        <f>VLOOKUP($A240,environment93!$A$2:$AS$333,V$2)</f>
        <v>23</v>
      </c>
      <c r="W240" s="46">
        <f>VLOOKUP($A240,environment93!$A$2:$AS$333,W$2)</f>
        <v>11</v>
      </c>
      <c r="X240" s="46">
        <f>VLOOKUP($A240,environment93!$A$2:$AS$333,X$2)</f>
        <v>1</v>
      </c>
      <c r="Y240" s="46">
        <f>VLOOKUP($A240,environment93!$A$2:$AS$333,Y$2)</f>
        <v>11</v>
      </c>
      <c r="Z240" s="46">
        <f>VLOOKUP($A240,environment93!$A$2:$AS$333,Z$2)</f>
        <v>12</v>
      </c>
      <c r="AA240" s="46">
        <f>VLOOKUP($A240,environment93!$A$2:$AS$333,AA$2)</f>
        <v>2</v>
      </c>
      <c r="AB240" s="46">
        <f>VLOOKUP($A240,environment93!$A$2:$AS$333,AB$2)</f>
        <v>1.25</v>
      </c>
      <c r="AC240" s="46">
        <f>VLOOKUP($A240,environment93!$A$2:$AS$333,AC$2)</f>
        <v>503.4</v>
      </c>
      <c r="AD240" s="46">
        <f>VLOOKUP($A240,environment93!$A$2:$AS$333,AD$2)</f>
        <v>1.3</v>
      </c>
      <c r="AE240" s="46">
        <f>VLOOKUP($A240,environment93!$A$2:$AS$333,AE$2)</f>
        <v>6</v>
      </c>
      <c r="AF240" s="46" t="str">
        <f>VLOOKUP($A240,environment93!$A$2:$AS$333,AF$2)</f>
        <v>open</v>
      </c>
      <c r="AG240" s="46">
        <f>VLOOKUP($A240,environment93!$A$2:$AS$333,AG$2)</f>
        <v>4.8899999999999997</v>
      </c>
      <c r="AH240" s="46">
        <f>VLOOKUP($A240,environment93!$A$2:$AS$333,AH$2)</f>
        <v>28.63</v>
      </c>
      <c r="AI240" s="46">
        <f>VLOOKUP($A240,environment93!$A$2:$AS$333,AI$2)</f>
        <v>7.5</v>
      </c>
      <c r="AJ240" s="46" t="str">
        <f>VLOOKUP($A240,environment93!$A$2:$AS$333,AJ$2)</f>
        <v>44S</v>
      </c>
      <c r="AK240" s="46">
        <f>VLOOKUP($A240,environment93!$A$2:$AS$333,AK$2)</f>
        <v>15</v>
      </c>
      <c r="AL240" s="46" t="str">
        <f>VLOOKUP($A240,environment93!$A$2:$AS$333,AL$2)</f>
        <v>S</v>
      </c>
      <c r="AM240" s="46">
        <f>VLOOKUP($A240,environment93!$A$2:$AS$333,AM$2)</f>
        <v>7.14</v>
      </c>
      <c r="AN240" s="46">
        <f>VLOOKUP($A240,environment93!$A$2:$AS$333,AN$2)</f>
        <v>89.09</v>
      </c>
      <c r="AO240" s="46">
        <f>VLOOKUP($A240,environment93!$A$2:$AS$333,AO$2)</f>
        <v>0</v>
      </c>
      <c r="AP240" s="46">
        <f>VLOOKUP($A240,environment93!$A$2:$AS$333,AP$2)</f>
        <v>0</v>
      </c>
      <c r="AQ240" s="46">
        <f>VLOOKUP($A240,environment93!$A$2:$AS$333,AQ$2)</f>
        <v>0</v>
      </c>
      <c r="AR240" s="46">
        <f>VLOOKUP($A240,environment93!$A$2:$AS$333,AR$2)</f>
        <v>0</v>
      </c>
      <c r="AS240" s="46">
        <f>VLOOKUP($A240,environment93!$A$2:$AS$333,AS$2)</f>
        <v>0</v>
      </c>
      <c r="AT240" s="46">
        <f>VLOOKUP($A240,environment93!$A$2:$AS$333,AT$2)</f>
        <v>0</v>
      </c>
      <c r="AU240" s="46">
        <f>VLOOKUP($A240,environment93!$A$2:$AS$333,AU$2)</f>
        <v>0</v>
      </c>
      <c r="AV240" s="46">
        <f>VLOOKUP($A240,environment93!$A$2:$AS$333,AV$2)</f>
        <v>10.91</v>
      </c>
      <c r="AW240" s="46">
        <f>VLOOKUP($A240,environment93!$A$2:$AS$333,AW$2)</f>
        <v>1000</v>
      </c>
      <c r="AX240" s="46">
        <f>VLOOKUP($A240,environment93!$A$2:$AS$333,AX$2)</f>
        <v>0</v>
      </c>
      <c r="AY240" s="46">
        <f>VLOOKUP($A240,environment93!$A$2:$AS$333,AY$2)</f>
        <v>0</v>
      </c>
      <c r="AZ240" s="46">
        <f>VLOOKUP($A240,environment93!$A$2:$AS$333,AZ$2)</f>
        <v>0</v>
      </c>
      <c r="BA240" s="46">
        <f>VLOOKUP($A240,environment93!$A$2:$AS$333,BA$2)</f>
        <v>1000</v>
      </c>
      <c r="BB240" s="46">
        <f>VLOOKUP($A240,environment93!$A$2:$AS$333,BB$2)</f>
        <v>1</v>
      </c>
      <c r="BC240" s="46">
        <f>VLOOKUP($A240,environment93!$A$2:$AS$333,BC$2)</f>
        <v>0</v>
      </c>
      <c r="BD240" s="46">
        <f>VLOOKUP($A240,environment93!$A$2:$AS$333,BD$2)</f>
        <v>0</v>
      </c>
      <c r="BE240" s="46">
        <f>VLOOKUP($A240,environment93!$A$2:$AS$333,BE$2)</f>
        <v>0</v>
      </c>
      <c r="BF240" s="46">
        <f>VLOOKUP($A240,environment93!$A$2:$AS$333,BF$2)</f>
        <v>1</v>
      </c>
      <c r="BG240" s="46">
        <f>VLOOKUP($A240,environment93!$A$2:$AS$333,BG$2)</f>
        <v>0</v>
      </c>
      <c r="BH240" s="46">
        <f>VLOOKUP($A240,environment93!$A$2:$AS$333,BH$2)</f>
        <v>0</v>
      </c>
      <c r="BI240" s="46">
        <f>VLOOKUP($A240,environment93!$A$2:$AS$333,BI$2)</f>
        <v>1</v>
      </c>
    </row>
    <row r="241" spans="1:61" x14ac:dyDescent="0.2">
      <c r="A241" s="40" t="s">
        <v>917</v>
      </c>
      <c r="B241" s="40" t="s">
        <v>493</v>
      </c>
      <c r="C241" s="40">
        <v>7</v>
      </c>
      <c r="D241" s="40">
        <v>3</v>
      </c>
      <c r="E241" s="40">
        <v>2</v>
      </c>
      <c r="F241" s="40">
        <v>2</v>
      </c>
      <c r="H241" s="41">
        <f t="shared" si="3"/>
        <v>1</v>
      </c>
      <c r="I241" s="40" t="s">
        <v>917</v>
      </c>
      <c r="J241" s="46">
        <f>VLOOKUP($A241,environment05!$A$2:$M$333,J$2)</f>
        <v>3.9350000000000001</v>
      </c>
      <c r="K241" s="46">
        <f>VLOOKUP($A241,environment05!$A$2:$M$333,K$2)</f>
        <v>6.3837188070710411</v>
      </c>
      <c r="L241" s="46">
        <f>VLOOKUP($A241,environment05!$A$2:$M$333,L$2)</f>
        <v>14.267072640278384</v>
      </c>
      <c r="M241" s="46">
        <f>VLOOKUP($A241,environment05!$A$2:$M$333,M$2)</f>
        <v>2.6075224427186687</v>
      </c>
      <c r="N241" s="46">
        <f>VLOOKUP($A241,environment05!$A$2:$M$333,N$2)</f>
        <v>1.8442312603317392</v>
      </c>
      <c r="O241" s="46">
        <f>VLOOKUP($A241,environment05!$A$2:$M$333,O$2)</f>
        <v>1.5995839584289695</v>
      </c>
      <c r="P241" s="46">
        <f>VLOOKUP($A241,environment05!$A$2:$M$333,P$2)</f>
        <v>0.14035802253735805</v>
      </c>
      <c r="Q241" s="46">
        <f>VLOOKUP($A241,environment05!$A$2:$M$333,Q$2)</f>
        <v>0.28234033909583578</v>
      </c>
      <c r="R241" s="46">
        <f>VLOOKUP($A241,environment05!$A$2:$M$333,R$2)</f>
        <v>7.1</v>
      </c>
      <c r="S241" s="46">
        <f>VLOOKUP($A241,environment05!$A$2:$M$333,S$2)</f>
        <v>3</v>
      </c>
      <c r="T241" s="46">
        <f>VLOOKUP($A241,environment05!$A$2:$M$333,T$2)</f>
        <v>1.5</v>
      </c>
      <c r="U241" s="46">
        <f>VLOOKUP($A241,environment93!$A$2:$AS$333,U$2)</f>
        <v>3</v>
      </c>
      <c r="V241" s="46">
        <f>VLOOKUP($A241,environment93!$A$2:$AS$333,V$2)</f>
        <v>29</v>
      </c>
      <c r="W241" s="46">
        <f>VLOOKUP($A241,environment93!$A$2:$AS$333,W$2)</f>
        <v>13</v>
      </c>
      <c r="X241" s="46">
        <f>VLOOKUP($A241,environment93!$A$2:$AS$333,X$2)</f>
        <v>2</v>
      </c>
      <c r="Y241" s="46">
        <f>VLOOKUP($A241,environment93!$A$2:$AS$333,Y$2)</f>
        <v>14</v>
      </c>
      <c r="Z241" s="46">
        <f>VLOOKUP($A241,environment93!$A$2:$AS$333,Z$2)</f>
        <v>10</v>
      </c>
      <c r="AA241" s="46">
        <f>VLOOKUP($A241,environment93!$A$2:$AS$333,AA$2)</f>
        <v>1</v>
      </c>
      <c r="AB241" s="46">
        <f>VLOOKUP($A241,environment93!$A$2:$AS$333,AB$2)</f>
        <v>0.82</v>
      </c>
      <c r="AC241" s="46">
        <f>VLOOKUP($A241,environment93!$A$2:$AS$333,AC$2)</f>
        <v>401.2</v>
      </c>
      <c r="AD241" s="46">
        <f>VLOOKUP($A241,environment93!$A$2:$AS$333,AD$2)</f>
        <v>1.3</v>
      </c>
      <c r="AE241" s="46">
        <f>VLOOKUP($A241,environment93!$A$2:$AS$333,AE$2)</f>
        <v>3</v>
      </c>
      <c r="AF241" s="46" t="str">
        <f>VLOOKUP($A241,environment93!$A$2:$AS$333,AF$2)</f>
        <v>open</v>
      </c>
      <c r="AG241" s="46">
        <f>VLOOKUP($A241,environment93!$A$2:$AS$333,AG$2)</f>
        <v>0</v>
      </c>
      <c r="AH241" s="46">
        <f>VLOOKUP($A241,environment93!$A$2:$AS$333,AH$2)</f>
        <v>-1</v>
      </c>
      <c r="AI241" s="46">
        <f>VLOOKUP($A241,environment93!$A$2:$AS$333,AI$2)</f>
        <v>10</v>
      </c>
      <c r="AJ241" s="46" t="str">
        <f>VLOOKUP($A241,environment93!$A$2:$AS$333,AJ$2)</f>
        <v>44S</v>
      </c>
      <c r="AK241" s="46">
        <f>VLOOKUP($A241,environment93!$A$2:$AS$333,AK$2)</f>
        <v>15</v>
      </c>
      <c r="AL241" s="46" t="str">
        <f>VLOOKUP($A241,environment93!$A$2:$AS$333,AL$2)</f>
        <v>S</v>
      </c>
      <c r="AM241" s="46">
        <f>VLOOKUP($A241,environment93!$A$2:$AS$333,AM$2)</f>
        <v>7.14</v>
      </c>
      <c r="AN241" s="46">
        <f>VLOOKUP($A241,environment93!$A$2:$AS$333,AN$2)</f>
        <v>96.13</v>
      </c>
      <c r="AO241" s="46">
        <f>VLOOKUP($A241,environment93!$A$2:$AS$333,AO$2)</f>
        <v>0</v>
      </c>
      <c r="AP241" s="46">
        <f>VLOOKUP($A241,environment93!$A$2:$AS$333,AP$2)</f>
        <v>0</v>
      </c>
      <c r="AQ241" s="46">
        <f>VLOOKUP($A241,environment93!$A$2:$AS$333,AQ$2)</f>
        <v>0</v>
      </c>
      <c r="AR241" s="46">
        <f>VLOOKUP($A241,environment93!$A$2:$AS$333,AR$2)</f>
        <v>0</v>
      </c>
      <c r="AS241" s="46">
        <f>VLOOKUP($A241,environment93!$A$2:$AS$333,AS$2)</f>
        <v>0</v>
      </c>
      <c r="AT241" s="46">
        <f>VLOOKUP($A241,environment93!$A$2:$AS$333,AT$2)</f>
        <v>3.87</v>
      </c>
      <c r="AU241" s="46">
        <f>VLOOKUP($A241,environment93!$A$2:$AS$333,AU$2)</f>
        <v>0</v>
      </c>
      <c r="AV241" s="46">
        <f>VLOOKUP($A241,environment93!$A$2:$AS$333,AV$2)</f>
        <v>0</v>
      </c>
      <c r="AW241" s="46">
        <f>VLOOKUP($A241,environment93!$A$2:$AS$333,AW$2)</f>
        <v>0</v>
      </c>
      <c r="AX241" s="46">
        <f>VLOOKUP($A241,environment93!$A$2:$AS$333,AX$2)</f>
        <v>200</v>
      </c>
      <c r="AY241" s="46">
        <f>VLOOKUP($A241,environment93!$A$2:$AS$333,AY$2)</f>
        <v>25</v>
      </c>
      <c r="AZ241" s="46">
        <f>VLOOKUP($A241,environment93!$A$2:$AS$333,AZ$2)</f>
        <v>0</v>
      </c>
      <c r="BA241" s="46">
        <f>VLOOKUP($A241,environment93!$A$2:$AS$333,BA$2)</f>
        <v>225</v>
      </c>
      <c r="BB241" s="46">
        <f>VLOOKUP($A241,environment93!$A$2:$AS$333,BB$2)</f>
        <v>0</v>
      </c>
      <c r="BC241" s="46">
        <f>VLOOKUP($A241,environment93!$A$2:$AS$333,BC$2)</f>
        <v>8.69</v>
      </c>
      <c r="BD241" s="46">
        <f>VLOOKUP($A241,environment93!$A$2:$AS$333,BD$2)</f>
        <v>2.27</v>
      </c>
      <c r="BE241" s="46">
        <f>VLOOKUP($A241,environment93!$A$2:$AS$333,BE$2)</f>
        <v>0</v>
      </c>
      <c r="BF241" s="46">
        <f>VLOOKUP($A241,environment93!$A$2:$AS$333,BF$2)</f>
        <v>10.96</v>
      </c>
      <c r="BG241" s="46">
        <f>VLOOKUP($A241,environment93!$A$2:$AS$333,BG$2)</f>
        <v>5</v>
      </c>
      <c r="BH241" s="46">
        <f>VLOOKUP($A241,environment93!$A$2:$AS$333,BH$2)</f>
        <v>0</v>
      </c>
      <c r="BI241" s="46">
        <f>VLOOKUP($A241,environment93!$A$2:$AS$333,BI$2)</f>
        <v>2</v>
      </c>
    </row>
    <row r="242" spans="1:61" x14ac:dyDescent="0.2">
      <c r="A242" s="40" t="s">
        <v>918</v>
      </c>
      <c r="B242" s="40" t="s">
        <v>495</v>
      </c>
      <c r="C242" s="40">
        <v>7</v>
      </c>
      <c r="D242" s="40">
        <v>3</v>
      </c>
      <c r="E242" s="40">
        <v>2</v>
      </c>
      <c r="F242" s="40">
        <v>2</v>
      </c>
      <c r="H242" s="41">
        <f t="shared" si="3"/>
        <v>1</v>
      </c>
      <c r="I242" s="40" t="s">
        <v>918</v>
      </c>
      <c r="J242" s="46">
        <f>VLOOKUP($A242,environment05!$A$2:$M$333,J$2)</f>
        <v>3.9750000000000001</v>
      </c>
      <c r="K242" s="46">
        <f>VLOOKUP($A242,environment05!$A$2:$M$333,K$2)</f>
        <v>8.2720526853802632</v>
      </c>
      <c r="L242" s="46">
        <f>VLOOKUP($A242,environment05!$A$2:$M$333,L$2)</f>
        <v>17.529360591561552</v>
      </c>
      <c r="M242" s="46">
        <f>VLOOKUP($A242,environment05!$A$2:$M$333,M$2)</f>
        <v>1.9981201202382377</v>
      </c>
      <c r="N242" s="46">
        <f>VLOOKUP($A242,environment05!$A$2:$M$333,N$2)</f>
        <v>2.506182770516348</v>
      </c>
      <c r="O242" s="46">
        <f>VLOOKUP($A242,environment05!$A$2:$M$333,O$2)</f>
        <v>1.6752287010835325</v>
      </c>
      <c r="P242" s="46">
        <f>VLOOKUP($A242,environment05!$A$2:$M$333,P$2)</f>
        <v>0.14229808430223287</v>
      </c>
      <c r="Q242" s="46">
        <f>VLOOKUP($A242,environment05!$A$2:$M$333,Q$2)</f>
        <v>0.23301327301535091</v>
      </c>
      <c r="R242" s="46">
        <f>VLOOKUP($A242,environment05!$A$2:$M$333,R$2)</f>
        <v>9.9</v>
      </c>
      <c r="S242" s="46">
        <f>VLOOKUP($A242,environment05!$A$2:$M$333,S$2)</f>
        <v>7</v>
      </c>
      <c r="T242" s="46">
        <f>VLOOKUP($A242,environment05!$A$2:$M$333,T$2)</f>
        <v>1.5</v>
      </c>
      <c r="U242" s="46">
        <f>VLOOKUP($A242,environment93!$A$2:$AS$333,U$2)</f>
        <v>3</v>
      </c>
      <c r="V242" s="46">
        <f>VLOOKUP($A242,environment93!$A$2:$AS$333,V$2)</f>
        <v>22</v>
      </c>
      <c r="W242" s="46">
        <f>VLOOKUP($A242,environment93!$A$2:$AS$333,W$2)</f>
        <v>14</v>
      </c>
      <c r="X242" s="46">
        <f>VLOOKUP($A242,environment93!$A$2:$AS$333,X$2)</f>
        <v>1</v>
      </c>
      <c r="Y242" s="46">
        <f>VLOOKUP($A242,environment93!$A$2:$AS$333,Y$2)</f>
        <v>7</v>
      </c>
      <c r="Z242" s="46">
        <f>VLOOKUP($A242,environment93!$A$2:$AS$333,Z$2)</f>
        <v>10</v>
      </c>
      <c r="AA242" s="46">
        <f>VLOOKUP($A242,environment93!$A$2:$AS$333,AA$2)</f>
        <v>1</v>
      </c>
      <c r="AB242" s="46">
        <f>VLOOKUP($A242,environment93!$A$2:$AS$333,AB$2)</f>
        <v>1.06</v>
      </c>
      <c r="AC242" s="46">
        <f>VLOOKUP($A242,environment93!$A$2:$AS$333,AC$2)</f>
        <v>551.9</v>
      </c>
      <c r="AD242" s="46">
        <f>VLOOKUP($A242,environment93!$A$2:$AS$333,AD$2)</f>
        <v>1.5</v>
      </c>
      <c r="AE242" s="46">
        <f>VLOOKUP($A242,environment93!$A$2:$AS$333,AE$2)</f>
        <v>49</v>
      </c>
      <c r="AF242" s="46" t="str">
        <f>VLOOKUP($A242,environment93!$A$2:$AS$333,AF$2)</f>
        <v>quer.old</v>
      </c>
      <c r="AG242" s="46">
        <f>VLOOKUP($A242,environment93!$A$2:$AS$333,AG$2)</f>
        <v>13.1</v>
      </c>
      <c r="AH242" s="46">
        <f>VLOOKUP($A242,environment93!$A$2:$AS$333,AH$2)</f>
        <v>161.18</v>
      </c>
      <c r="AI242" s="46">
        <f>VLOOKUP($A242,environment93!$A$2:$AS$333,AI$2)</f>
        <v>15</v>
      </c>
      <c r="AJ242" s="46" t="str">
        <f>VLOOKUP($A242,environment93!$A$2:$AS$333,AJ$2)</f>
        <v>44S</v>
      </c>
      <c r="AK242" s="46">
        <f>VLOOKUP($A242,environment93!$A$2:$AS$333,AK$2)</f>
        <v>15</v>
      </c>
      <c r="AL242" s="46" t="str">
        <f>VLOOKUP($A242,environment93!$A$2:$AS$333,AL$2)</f>
        <v>S</v>
      </c>
      <c r="AM242" s="46">
        <f>VLOOKUP($A242,environment93!$A$2:$AS$333,AM$2)</f>
        <v>23.93</v>
      </c>
      <c r="AN242" s="46">
        <f>VLOOKUP($A242,environment93!$A$2:$AS$333,AN$2)</f>
        <v>0</v>
      </c>
      <c r="AO242" s="46">
        <f>VLOOKUP($A242,environment93!$A$2:$AS$333,AO$2)</f>
        <v>26.5</v>
      </c>
      <c r="AP242" s="46">
        <f>VLOOKUP($A242,environment93!$A$2:$AS$333,AP$2)</f>
        <v>0</v>
      </c>
      <c r="AQ242" s="46">
        <f>VLOOKUP($A242,environment93!$A$2:$AS$333,AQ$2)</f>
        <v>0</v>
      </c>
      <c r="AR242" s="46">
        <f>VLOOKUP($A242,environment93!$A$2:$AS$333,AR$2)</f>
        <v>5.37</v>
      </c>
      <c r="AS242" s="46">
        <f>VLOOKUP($A242,environment93!$A$2:$AS$333,AS$2)</f>
        <v>0</v>
      </c>
      <c r="AT242" s="46">
        <f>VLOOKUP($A242,environment93!$A$2:$AS$333,AT$2)</f>
        <v>2.16</v>
      </c>
      <c r="AU242" s="46">
        <f>VLOOKUP($A242,environment93!$A$2:$AS$333,AU$2)</f>
        <v>0</v>
      </c>
      <c r="AV242" s="46">
        <f>VLOOKUP($A242,environment93!$A$2:$AS$333,AV$2)</f>
        <v>65.97</v>
      </c>
      <c r="AW242" s="46">
        <f>VLOOKUP($A242,environment93!$A$2:$AS$333,AW$2)</f>
        <v>0</v>
      </c>
      <c r="AX242" s="46">
        <f>VLOOKUP($A242,environment93!$A$2:$AS$333,AX$2)</f>
        <v>225</v>
      </c>
      <c r="AY242" s="46">
        <f>VLOOKUP($A242,environment93!$A$2:$AS$333,AY$2)</f>
        <v>400</v>
      </c>
      <c r="AZ242" s="46">
        <f>VLOOKUP($A242,environment93!$A$2:$AS$333,AZ$2)</f>
        <v>0</v>
      </c>
      <c r="BA242" s="46">
        <f>VLOOKUP($A242,environment93!$A$2:$AS$333,BA$2)</f>
        <v>625</v>
      </c>
      <c r="BB242" s="46">
        <f>VLOOKUP($A242,environment93!$A$2:$AS$333,BB$2)</f>
        <v>0</v>
      </c>
      <c r="BC242" s="46">
        <f>VLOOKUP($A242,environment93!$A$2:$AS$333,BC$2)</f>
        <v>0.57999999999999996</v>
      </c>
      <c r="BD242" s="46">
        <f>VLOOKUP($A242,environment93!$A$2:$AS$333,BD$2)</f>
        <v>13.28</v>
      </c>
      <c r="BE242" s="46">
        <f>VLOOKUP($A242,environment93!$A$2:$AS$333,BE$2)</f>
        <v>0</v>
      </c>
      <c r="BF242" s="46">
        <f>VLOOKUP($A242,environment93!$A$2:$AS$333,BF$2)</f>
        <v>13.86</v>
      </c>
      <c r="BG242" s="46">
        <f>VLOOKUP($A242,environment93!$A$2:$AS$333,BG$2)</f>
        <v>10</v>
      </c>
      <c r="BH242" s="46">
        <f>VLOOKUP($A242,environment93!$A$2:$AS$333,BH$2)</f>
        <v>0</v>
      </c>
      <c r="BI242" s="46">
        <f>VLOOKUP($A242,environment93!$A$2:$AS$333,BI$2)</f>
        <v>1.1000000000000001</v>
      </c>
    </row>
    <row r="243" spans="1:61" x14ac:dyDescent="0.2">
      <c r="A243" s="40" t="s">
        <v>919</v>
      </c>
      <c r="B243" s="40" t="s">
        <v>497</v>
      </c>
      <c r="C243" s="40">
        <v>7</v>
      </c>
      <c r="D243" s="40">
        <v>3</v>
      </c>
      <c r="E243" s="40">
        <v>2</v>
      </c>
      <c r="F243" s="40">
        <v>2</v>
      </c>
      <c r="H243" s="41">
        <f t="shared" si="3"/>
        <v>1</v>
      </c>
      <c r="I243" s="40" t="s">
        <v>919</v>
      </c>
      <c r="J243" s="46">
        <f>VLOOKUP($A243,environment05!$A$2:$M$333,J$2)</f>
        <v>3.665</v>
      </c>
      <c r="K243" s="46">
        <f>VLOOKUP($A243,environment05!$A$2:$M$333,K$2)</f>
        <v>7.5777281203634068</v>
      </c>
      <c r="L243" s="46">
        <f>VLOOKUP($A243,environment05!$A$2:$M$333,L$2)</f>
        <v>14.310569812962159</v>
      </c>
      <c r="M243" s="46">
        <f>VLOOKUP($A243,environment05!$A$2:$M$333,M$2)</f>
        <v>1.8820468215598249</v>
      </c>
      <c r="N243" s="46">
        <f>VLOOKUP($A243,environment05!$A$2:$M$333,N$2)</f>
        <v>2.7753539440354369</v>
      </c>
      <c r="O243" s="46">
        <f>VLOOKUP($A243,environment05!$A$2:$M$333,O$2)</f>
        <v>1.7217819022576151</v>
      </c>
      <c r="P243" s="46">
        <f>VLOOKUP($A243,environment05!$A$2:$M$333,P$2)</f>
        <v>0.14803158088194307</v>
      </c>
      <c r="Q243" s="46">
        <f>VLOOKUP($A243,environment05!$A$2:$M$333,Q$2)</f>
        <v>0.43784045939777033</v>
      </c>
      <c r="R243" s="46">
        <f>VLOOKUP($A243,environment05!$A$2:$M$333,R$2)</f>
        <v>6.35</v>
      </c>
      <c r="S243" s="46">
        <f>VLOOKUP($A243,environment05!$A$2:$M$333,S$2)</f>
        <v>10</v>
      </c>
      <c r="T243" s="46">
        <f>VLOOKUP($A243,environment05!$A$2:$M$333,T$2)</f>
        <v>1</v>
      </c>
      <c r="U243" s="46">
        <f>VLOOKUP($A243,environment93!$A$2:$AS$333,U$2)</f>
        <v>0</v>
      </c>
      <c r="V243" s="46">
        <f>VLOOKUP($A243,environment93!$A$2:$AS$333,V$2)</f>
        <v>18</v>
      </c>
      <c r="W243" s="46">
        <f>VLOOKUP($A243,environment93!$A$2:$AS$333,W$2)</f>
        <v>11</v>
      </c>
      <c r="X243" s="46">
        <f>VLOOKUP($A243,environment93!$A$2:$AS$333,X$2)</f>
        <v>2</v>
      </c>
      <c r="Y243" s="46">
        <f>VLOOKUP($A243,environment93!$A$2:$AS$333,Y$2)</f>
        <v>5</v>
      </c>
      <c r="Z243" s="46">
        <f>VLOOKUP($A243,environment93!$A$2:$AS$333,Z$2)</f>
        <v>11</v>
      </c>
      <c r="AA243" s="46">
        <f>VLOOKUP($A243,environment93!$A$2:$AS$333,AA$2)</f>
        <v>0</v>
      </c>
      <c r="AB243" s="46">
        <f>VLOOKUP($A243,environment93!$A$2:$AS$333,AB$2)</f>
        <v>1.06</v>
      </c>
      <c r="AC243" s="46">
        <f>VLOOKUP($A243,environment93!$A$2:$AS$333,AC$2)</f>
        <v>551.9</v>
      </c>
      <c r="AD243" s="46">
        <f>VLOOKUP($A243,environment93!$A$2:$AS$333,AD$2)</f>
        <v>1.5</v>
      </c>
      <c r="AE243" s="46">
        <f>VLOOKUP($A243,environment93!$A$2:$AS$333,AE$2)</f>
        <v>49</v>
      </c>
      <c r="AF243" s="46" t="str">
        <f>VLOOKUP($A243,environment93!$A$2:$AS$333,AF$2)</f>
        <v>quer.old</v>
      </c>
      <c r="AG243" s="46">
        <f>VLOOKUP($A243,environment93!$A$2:$AS$333,AG$2)</f>
        <v>7.56</v>
      </c>
      <c r="AH243" s="46">
        <f>VLOOKUP($A243,environment93!$A$2:$AS$333,AH$2)</f>
        <v>160.52000000000001</v>
      </c>
      <c r="AI243" s="46">
        <f>VLOOKUP($A243,environment93!$A$2:$AS$333,AI$2)</f>
        <v>22.5</v>
      </c>
      <c r="AJ243" s="46" t="str">
        <f>VLOOKUP($A243,environment93!$A$2:$AS$333,AJ$2)</f>
        <v>44</v>
      </c>
      <c r="AK243" s="46">
        <f>VLOOKUP($A243,environment93!$A$2:$AS$333,AK$2)</f>
        <v>15</v>
      </c>
      <c r="AL243" s="46">
        <f>VLOOKUP($A243,environment93!$A$2:$AS$333,AL$2)</f>
        <v>0</v>
      </c>
      <c r="AM243" s="46">
        <f>VLOOKUP($A243,environment93!$A$2:$AS$333,AM$2)</f>
        <v>45.36</v>
      </c>
      <c r="AN243" s="46">
        <f>VLOOKUP($A243,environment93!$A$2:$AS$333,AN$2)</f>
        <v>0</v>
      </c>
      <c r="AO243" s="46">
        <f>VLOOKUP($A243,environment93!$A$2:$AS$333,AO$2)</f>
        <v>9.48</v>
      </c>
      <c r="AP243" s="46">
        <f>VLOOKUP($A243,environment93!$A$2:$AS$333,AP$2)</f>
        <v>0</v>
      </c>
      <c r="AQ243" s="46">
        <f>VLOOKUP($A243,environment93!$A$2:$AS$333,AQ$2)</f>
        <v>0</v>
      </c>
      <c r="AR243" s="46">
        <f>VLOOKUP($A243,environment93!$A$2:$AS$333,AR$2)</f>
        <v>8.68</v>
      </c>
      <c r="AS243" s="46">
        <f>VLOOKUP($A243,environment93!$A$2:$AS$333,AS$2)</f>
        <v>0</v>
      </c>
      <c r="AT243" s="46">
        <f>VLOOKUP($A243,environment93!$A$2:$AS$333,AT$2)</f>
        <v>7.39</v>
      </c>
      <c r="AU243" s="46">
        <f>VLOOKUP($A243,environment93!$A$2:$AS$333,AU$2)</f>
        <v>0</v>
      </c>
      <c r="AV243" s="46">
        <f>VLOOKUP($A243,environment93!$A$2:$AS$333,AV$2)</f>
        <v>74.44</v>
      </c>
      <c r="AW243" s="46">
        <f>VLOOKUP($A243,environment93!$A$2:$AS$333,AW$2)</f>
        <v>100</v>
      </c>
      <c r="AX243" s="46">
        <f>VLOOKUP($A243,environment93!$A$2:$AS$333,AX$2)</f>
        <v>75</v>
      </c>
      <c r="AY243" s="46">
        <f>VLOOKUP($A243,environment93!$A$2:$AS$333,AY$2)</f>
        <v>225</v>
      </c>
      <c r="AZ243" s="46">
        <f>VLOOKUP($A243,environment93!$A$2:$AS$333,AZ$2)</f>
        <v>0</v>
      </c>
      <c r="BA243" s="46">
        <f>VLOOKUP($A243,environment93!$A$2:$AS$333,BA$2)</f>
        <v>400</v>
      </c>
      <c r="BB243" s="46">
        <f>VLOOKUP($A243,environment93!$A$2:$AS$333,BB$2)</f>
        <v>6.49</v>
      </c>
      <c r="BC243" s="46">
        <f>VLOOKUP($A243,environment93!$A$2:$AS$333,BC$2)</f>
        <v>1.3</v>
      </c>
      <c r="BD243" s="46">
        <f>VLOOKUP($A243,environment93!$A$2:$AS$333,BD$2)</f>
        <v>11.13</v>
      </c>
      <c r="BE243" s="46">
        <f>VLOOKUP($A243,environment93!$A$2:$AS$333,BE$2)</f>
        <v>0</v>
      </c>
      <c r="BF243" s="46">
        <f>VLOOKUP($A243,environment93!$A$2:$AS$333,BF$2)</f>
        <v>18.93</v>
      </c>
      <c r="BG243" s="46">
        <f>VLOOKUP($A243,environment93!$A$2:$AS$333,BG$2)</f>
        <v>9</v>
      </c>
      <c r="BH243" s="46">
        <f>VLOOKUP($A243,environment93!$A$2:$AS$333,BH$2)</f>
        <v>4</v>
      </c>
      <c r="BI243" s="46">
        <f>VLOOKUP($A243,environment93!$A$2:$AS$333,BI$2)</f>
        <v>2</v>
      </c>
    </row>
    <row r="244" spans="1:61" x14ac:dyDescent="0.2">
      <c r="A244" s="40" t="s">
        <v>920</v>
      </c>
      <c r="B244" s="40" t="s">
        <v>499</v>
      </c>
      <c r="C244" s="40">
        <v>7</v>
      </c>
      <c r="D244" s="40">
        <v>3</v>
      </c>
      <c r="E244" s="40">
        <v>2</v>
      </c>
      <c r="F244" s="40">
        <v>2</v>
      </c>
      <c r="H244" s="41">
        <f t="shared" si="3"/>
        <v>1</v>
      </c>
      <c r="I244" s="40" t="s">
        <v>920</v>
      </c>
      <c r="J244" s="46">
        <f>VLOOKUP($A244,environment05!$A$2:$M$333,J$2)</f>
        <v>3.2749999999999999</v>
      </c>
      <c r="K244" s="46">
        <f>VLOOKUP($A244,environment05!$A$2:$M$333,K$2)</f>
        <v>10.251566661637703</v>
      </c>
      <c r="L244" s="46">
        <f>VLOOKUP($A244,environment05!$A$2:$M$333,L$2)</f>
        <v>18.616789908655939</v>
      </c>
      <c r="M244" s="46">
        <f>VLOOKUP($A244,environment05!$A$2:$M$333,M$2)</f>
        <v>2.0212834426037283</v>
      </c>
      <c r="N244" s="46">
        <f>VLOOKUP($A244,environment05!$A$2:$M$333,N$2)</f>
        <v>2.150789885732411</v>
      </c>
      <c r="O244" s="46">
        <f>VLOOKUP($A244,environment05!$A$2:$M$333,O$2)</f>
        <v>1.4978436372836237</v>
      </c>
      <c r="P244" s="46">
        <f>VLOOKUP($A244,environment05!$A$2:$M$333,P$2)</f>
        <v>0.1454272483734215</v>
      </c>
      <c r="Q244" s="46">
        <f>VLOOKUP($A244,environment05!$A$2:$M$333,Q$2)</f>
        <v>0.43251400065744633</v>
      </c>
      <c r="R244" s="46">
        <f>VLOOKUP($A244,environment05!$A$2:$M$333,R$2)</f>
        <v>16.3</v>
      </c>
      <c r="S244" s="46">
        <f>VLOOKUP($A244,environment05!$A$2:$M$333,S$2)</f>
        <v>6</v>
      </c>
      <c r="T244" s="46">
        <f>VLOOKUP($A244,environment05!$A$2:$M$333,T$2)</f>
        <v>2</v>
      </c>
      <c r="U244" s="46">
        <f>VLOOKUP($A244,environment93!$A$2:$AS$333,U$2)</f>
        <v>4</v>
      </c>
      <c r="V244" s="46">
        <f>VLOOKUP($A244,environment93!$A$2:$AS$333,V$2)</f>
        <v>12</v>
      </c>
      <c r="W244" s="46">
        <f>VLOOKUP($A244,environment93!$A$2:$AS$333,W$2)</f>
        <v>6</v>
      </c>
      <c r="X244" s="46">
        <f>VLOOKUP($A244,environment93!$A$2:$AS$333,X$2)</f>
        <v>1</v>
      </c>
      <c r="Y244" s="46">
        <f>VLOOKUP($A244,environment93!$A$2:$AS$333,Y$2)</f>
        <v>5</v>
      </c>
      <c r="Z244" s="46">
        <f>VLOOKUP($A244,environment93!$A$2:$AS$333,Z$2)</f>
        <v>10</v>
      </c>
      <c r="AA244" s="46">
        <f>VLOOKUP($A244,environment93!$A$2:$AS$333,AA$2)</f>
        <v>0</v>
      </c>
      <c r="AB244" s="46">
        <f>VLOOKUP($A244,environment93!$A$2:$AS$333,AB$2)</f>
        <v>1.06</v>
      </c>
      <c r="AC244" s="46">
        <f>VLOOKUP($A244,environment93!$A$2:$AS$333,AC$2)</f>
        <v>551.9</v>
      </c>
      <c r="AD244" s="46">
        <f>VLOOKUP($A244,environment93!$A$2:$AS$333,AD$2)</f>
        <v>1.5</v>
      </c>
      <c r="AE244" s="46">
        <f>VLOOKUP($A244,environment93!$A$2:$AS$333,AE$2)</f>
        <v>49</v>
      </c>
      <c r="AF244" s="46" t="str">
        <f>VLOOKUP($A244,environment93!$A$2:$AS$333,AF$2)</f>
        <v>quer.old</v>
      </c>
      <c r="AG244" s="46">
        <f>VLOOKUP($A244,environment93!$A$2:$AS$333,AG$2)</f>
        <v>0</v>
      </c>
      <c r="AH244" s="46">
        <f>VLOOKUP($A244,environment93!$A$2:$AS$333,AH$2)</f>
        <v>-1</v>
      </c>
      <c r="AI244" s="46">
        <f>VLOOKUP($A244,environment93!$A$2:$AS$333,AI$2)</f>
        <v>25</v>
      </c>
      <c r="AJ244" s="46" t="str">
        <f>VLOOKUP($A244,environment93!$A$2:$AS$333,AJ$2)</f>
        <v>43</v>
      </c>
      <c r="AK244" s="46">
        <f>VLOOKUP($A244,environment93!$A$2:$AS$333,AK$2)</f>
        <v>5</v>
      </c>
      <c r="AL244" s="46">
        <f>VLOOKUP($A244,environment93!$A$2:$AS$333,AL$2)</f>
        <v>0</v>
      </c>
      <c r="AM244" s="46">
        <f>VLOOKUP($A244,environment93!$A$2:$AS$333,AM$2)</f>
        <v>35.71</v>
      </c>
      <c r="AN244" s="46">
        <f>VLOOKUP($A244,environment93!$A$2:$AS$333,AN$2)</f>
        <v>0</v>
      </c>
      <c r="AO244" s="46">
        <f>VLOOKUP($A244,environment93!$A$2:$AS$333,AO$2)</f>
        <v>0</v>
      </c>
      <c r="AP244" s="46">
        <f>VLOOKUP($A244,environment93!$A$2:$AS$333,AP$2)</f>
        <v>0</v>
      </c>
      <c r="AQ244" s="46">
        <f>VLOOKUP($A244,environment93!$A$2:$AS$333,AQ$2)</f>
        <v>67.36</v>
      </c>
      <c r="AR244" s="46">
        <f>VLOOKUP($A244,environment93!$A$2:$AS$333,AR$2)</f>
        <v>0</v>
      </c>
      <c r="AS244" s="46">
        <f>VLOOKUP($A244,environment93!$A$2:$AS$333,AS$2)</f>
        <v>0</v>
      </c>
      <c r="AT244" s="46">
        <f>VLOOKUP($A244,environment93!$A$2:$AS$333,AT$2)</f>
        <v>0</v>
      </c>
      <c r="AU244" s="46">
        <f>VLOOKUP($A244,environment93!$A$2:$AS$333,AU$2)</f>
        <v>0</v>
      </c>
      <c r="AV244" s="46">
        <f>VLOOKUP($A244,environment93!$A$2:$AS$333,AV$2)</f>
        <v>32.64</v>
      </c>
      <c r="AW244" s="46">
        <f>VLOOKUP($A244,environment93!$A$2:$AS$333,AW$2)</f>
        <v>600</v>
      </c>
      <c r="AX244" s="46">
        <f>VLOOKUP($A244,environment93!$A$2:$AS$333,AX$2)</f>
        <v>100</v>
      </c>
      <c r="AY244" s="46">
        <f>VLOOKUP($A244,environment93!$A$2:$AS$333,AY$2)</f>
        <v>150</v>
      </c>
      <c r="AZ244" s="46">
        <f>VLOOKUP($A244,environment93!$A$2:$AS$333,AZ$2)</f>
        <v>0</v>
      </c>
      <c r="BA244" s="46">
        <f>VLOOKUP($A244,environment93!$A$2:$AS$333,BA$2)</f>
        <v>850</v>
      </c>
      <c r="BB244" s="46">
        <f>VLOOKUP($A244,environment93!$A$2:$AS$333,BB$2)</f>
        <v>8.7899999999999991</v>
      </c>
      <c r="BC244" s="46">
        <f>VLOOKUP($A244,environment93!$A$2:$AS$333,BC$2)</f>
        <v>5.2</v>
      </c>
      <c r="BD244" s="46">
        <f>VLOOKUP($A244,environment93!$A$2:$AS$333,BD$2)</f>
        <v>10.32</v>
      </c>
      <c r="BE244" s="46">
        <f>VLOOKUP($A244,environment93!$A$2:$AS$333,BE$2)</f>
        <v>0</v>
      </c>
      <c r="BF244" s="46">
        <f>VLOOKUP($A244,environment93!$A$2:$AS$333,BF$2)</f>
        <v>24.31</v>
      </c>
      <c r="BG244" s="46">
        <f>VLOOKUP($A244,environment93!$A$2:$AS$333,BG$2)</f>
        <v>9</v>
      </c>
      <c r="BH244" s="46">
        <f>VLOOKUP($A244,environment93!$A$2:$AS$333,BH$2)</f>
        <v>4</v>
      </c>
      <c r="BI244" s="46">
        <f>VLOOKUP($A244,environment93!$A$2:$AS$333,BI$2)</f>
        <v>2</v>
      </c>
    </row>
    <row r="245" spans="1:61" x14ac:dyDescent="0.2">
      <c r="A245" s="40" t="s">
        <v>921</v>
      </c>
      <c r="B245" s="40" t="s">
        <v>501</v>
      </c>
      <c r="C245" s="40">
        <v>7</v>
      </c>
      <c r="D245" s="40">
        <v>3</v>
      </c>
      <c r="E245" s="40">
        <v>2</v>
      </c>
      <c r="F245" s="40">
        <v>2</v>
      </c>
      <c r="H245" s="41">
        <f t="shared" si="3"/>
        <v>1</v>
      </c>
      <c r="I245" s="40" t="s">
        <v>921</v>
      </c>
      <c r="J245" s="46">
        <f>VLOOKUP($A245,environment05!$A$2:$M$333,J$2)</f>
        <v>3.02</v>
      </c>
      <c r="K245" s="46">
        <f>VLOOKUP($A245,environment05!$A$2:$M$333,K$2)</f>
        <v>23.64180532685716</v>
      </c>
      <c r="L245" s="46">
        <f>VLOOKUP($A245,environment05!$A$2:$M$333,L$2)</f>
        <v>55.241409308394964</v>
      </c>
      <c r="M245" s="46">
        <f>VLOOKUP($A245,environment05!$A$2:$M$333,M$2)</f>
        <v>2.6154925267421003</v>
      </c>
      <c r="N245" s="46">
        <f>VLOOKUP($A245,environment05!$A$2:$M$333,N$2)</f>
        <v>2.6042073992980765</v>
      </c>
      <c r="O245" s="46">
        <f>VLOOKUP($A245,environment05!$A$2:$M$333,O$2)</f>
        <v>1.3824447629460661</v>
      </c>
      <c r="P245" s="46">
        <f>VLOOKUP($A245,environment05!$A$2:$M$333,P$2)</f>
        <v>0.15475649238655761</v>
      </c>
      <c r="Q245" s="46">
        <f>VLOOKUP($A245,environment05!$A$2:$M$333,Q$2)</f>
        <v>0.66242700007669897</v>
      </c>
      <c r="R245" s="46">
        <f>VLOOKUP($A245,environment05!$A$2:$M$333,R$2)</f>
        <v>38.65</v>
      </c>
      <c r="S245" s="46">
        <f>VLOOKUP($A245,environment05!$A$2:$M$333,S$2)</f>
        <v>2</v>
      </c>
      <c r="T245" s="46">
        <f>VLOOKUP($A245,environment05!$A$2:$M$333,T$2)</f>
        <v>3</v>
      </c>
      <c r="U245" s="46">
        <f>VLOOKUP($A245,environment93!$A$2:$AS$333,U$2)</f>
        <v>5</v>
      </c>
      <c r="V245" s="46">
        <f>VLOOKUP($A245,environment93!$A$2:$AS$333,V$2)</f>
        <v>12</v>
      </c>
      <c r="W245" s="46">
        <f>VLOOKUP($A245,environment93!$A$2:$AS$333,W$2)</f>
        <v>6</v>
      </c>
      <c r="X245" s="46">
        <f>VLOOKUP($A245,environment93!$A$2:$AS$333,X$2)</f>
        <v>1</v>
      </c>
      <c r="Y245" s="46">
        <f>VLOOKUP($A245,environment93!$A$2:$AS$333,Y$2)</f>
        <v>5</v>
      </c>
      <c r="Z245" s="46">
        <f>VLOOKUP($A245,environment93!$A$2:$AS$333,Z$2)</f>
        <v>9</v>
      </c>
      <c r="AA245" s="46">
        <f>VLOOKUP($A245,environment93!$A$2:$AS$333,AA$2)</f>
        <v>1</v>
      </c>
      <c r="AB245" s="46">
        <f>VLOOKUP($A245,environment93!$A$2:$AS$333,AB$2)</f>
        <v>2.71</v>
      </c>
      <c r="AC245" s="46">
        <f>VLOOKUP($A245,environment93!$A$2:$AS$333,AC$2)</f>
        <v>769.4</v>
      </c>
      <c r="AD245" s="46">
        <f>VLOOKUP($A245,environment93!$A$2:$AS$333,AD$2)</f>
        <v>1.3</v>
      </c>
      <c r="AE245" s="46">
        <f>VLOOKUP($A245,environment93!$A$2:$AS$333,AE$2)</f>
        <v>17</v>
      </c>
      <c r="AF245" s="46" t="str">
        <f>VLOOKUP($A245,environment93!$A$2:$AS$333,AF$2)</f>
        <v>coni.med</v>
      </c>
      <c r="AG245" s="46">
        <f>VLOOKUP($A245,environment93!$A$2:$AS$333,AG$2)</f>
        <v>0</v>
      </c>
      <c r="AH245" s="46">
        <f>VLOOKUP($A245,environment93!$A$2:$AS$333,AH$2)</f>
        <v>-1</v>
      </c>
      <c r="AI245" s="46">
        <f>VLOOKUP($A245,environment93!$A$2:$AS$333,AI$2)</f>
        <v>25</v>
      </c>
      <c r="AJ245" s="46" t="str">
        <f>VLOOKUP($A245,environment93!$A$2:$AS$333,AJ$2)</f>
        <v>44</v>
      </c>
      <c r="AK245" s="46">
        <f>VLOOKUP($A245,environment93!$A$2:$AS$333,AK$2)</f>
        <v>15</v>
      </c>
      <c r="AL245" s="46">
        <f>VLOOKUP($A245,environment93!$A$2:$AS$333,AL$2)</f>
        <v>0</v>
      </c>
      <c r="AM245" s="46">
        <f>VLOOKUP($A245,environment93!$A$2:$AS$333,AM$2)</f>
        <v>2.5</v>
      </c>
      <c r="AN245" s="46">
        <f>VLOOKUP($A245,environment93!$A$2:$AS$333,AN$2)</f>
        <v>0</v>
      </c>
      <c r="AO245" s="46">
        <f>VLOOKUP($A245,environment93!$A$2:$AS$333,AO$2)</f>
        <v>0.7</v>
      </c>
      <c r="AP245" s="46">
        <f>VLOOKUP($A245,environment93!$A$2:$AS$333,AP$2)</f>
        <v>0</v>
      </c>
      <c r="AQ245" s="46">
        <f>VLOOKUP($A245,environment93!$A$2:$AS$333,AQ$2)</f>
        <v>99.3</v>
      </c>
      <c r="AR245" s="46">
        <f>VLOOKUP($A245,environment93!$A$2:$AS$333,AR$2)</f>
        <v>0</v>
      </c>
      <c r="AS245" s="46">
        <f>VLOOKUP($A245,environment93!$A$2:$AS$333,AS$2)</f>
        <v>0</v>
      </c>
      <c r="AT245" s="46">
        <f>VLOOKUP($A245,environment93!$A$2:$AS$333,AT$2)</f>
        <v>0</v>
      </c>
      <c r="AU245" s="46">
        <f>VLOOKUP($A245,environment93!$A$2:$AS$333,AU$2)</f>
        <v>0</v>
      </c>
      <c r="AV245" s="46">
        <f>VLOOKUP($A245,environment93!$A$2:$AS$333,AV$2)</f>
        <v>0</v>
      </c>
      <c r="AW245" s="46">
        <f>VLOOKUP($A245,environment93!$A$2:$AS$333,AW$2)</f>
        <v>2275</v>
      </c>
      <c r="AX245" s="46">
        <f>VLOOKUP($A245,environment93!$A$2:$AS$333,AX$2)</f>
        <v>2400</v>
      </c>
      <c r="AY245" s="46">
        <f>VLOOKUP($A245,environment93!$A$2:$AS$333,AY$2)</f>
        <v>25</v>
      </c>
      <c r="AZ245" s="46">
        <f>VLOOKUP($A245,environment93!$A$2:$AS$333,AZ$2)</f>
        <v>0</v>
      </c>
      <c r="BA245" s="46">
        <f>VLOOKUP($A245,environment93!$A$2:$AS$333,BA$2)</f>
        <v>4700</v>
      </c>
      <c r="BB245" s="46">
        <f>VLOOKUP($A245,environment93!$A$2:$AS$333,BB$2)</f>
        <v>8.65</v>
      </c>
      <c r="BC245" s="46">
        <f>VLOOKUP($A245,environment93!$A$2:$AS$333,BC$2)</f>
        <v>7.25</v>
      </c>
      <c r="BD245" s="46">
        <f>VLOOKUP($A245,environment93!$A$2:$AS$333,BD$2)</f>
        <v>0.03</v>
      </c>
      <c r="BE245" s="46">
        <f>VLOOKUP($A245,environment93!$A$2:$AS$333,BE$2)</f>
        <v>0</v>
      </c>
      <c r="BF245" s="46">
        <f>VLOOKUP($A245,environment93!$A$2:$AS$333,BF$2)</f>
        <v>15.94</v>
      </c>
      <c r="BG245" s="46">
        <f>VLOOKUP($A245,environment93!$A$2:$AS$333,BG$2)</f>
        <v>0</v>
      </c>
      <c r="BH245" s="46">
        <f>VLOOKUP($A245,environment93!$A$2:$AS$333,BH$2)</f>
        <v>0</v>
      </c>
      <c r="BI245" s="46">
        <f>VLOOKUP($A245,environment93!$A$2:$AS$333,BI$2)</f>
        <v>1</v>
      </c>
    </row>
    <row r="246" spans="1:61" x14ac:dyDescent="0.2">
      <c r="A246" s="40" t="s">
        <v>922</v>
      </c>
      <c r="B246" s="40" t="s">
        <v>503</v>
      </c>
      <c r="C246" s="40">
        <v>7</v>
      </c>
      <c r="D246" s="40">
        <v>3</v>
      </c>
      <c r="E246" s="40">
        <v>2</v>
      </c>
      <c r="F246" s="40">
        <v>2</v>
      </c>
      <c r="H246" s="41">
        <f t="shared" si="3"/>
        <v>1</v>
      </c>
      <c r="I246" s="40" t="s">
        <v>922</v>
      </c>
      <c r="J246" s="46">
        <f>VLOOKUP($A246,environment05!$A$2:$M$333,J$2)</f>
        <v>4.375</v>
      </c>
      <c r="K246" s="46">
        <f>VLOOKUP($A246,environment05!$A$2:$M$333,K$2)</f>
        <v>6.5855791873134786</v>
      </c>
      <c r="L246" s="46">
        <f>VLOOKUP($A246,environment05!$A$2:$M$333,L$2)</f>
        <v>16.746411483253588</v>
      </c>
      <c r="M246" s="46">
        <f>VLOOKUP($A246,environment05!$A$2:$M$333,M$2)</f>
        <v>2.8445305417724924</v>
      </c>
      <c r="N246" s="46">
        <f>VLOOKUP($A246,environment05!$A$2:$M$333,N$2)</f>
        <v>3.2753790641106688</v>
      </c>
      <c r="O246" s="46">
        <f>VLOOKUP($A246,environment05!$A$2:$M$333,O$2)</f>
        <v>2.3325453436018115</v>
      </c>
      <c r="P246" s="46">
        <f>VLOOKUP($A246,environment05!$A$2:$M$333,P$2)</f>
        <v>0.15949603860569264</v>
      </c>
      <c r="Q246" s="46">
        <f>VLOOKUP($A246,environment05!$A$2:$M$333,Q$2)</f>
        <v>0.35144359423069266</v>
      </c>
      <c r="R246" s="46">
        <f>VLOOKUP($A246,environment05!$A$2:$M$333,R$2)</f>
        <v>50.05</v>
      </c>
      <c r="S246" s="46">
        <f>VLOOKUP($A246,environment05!$A$2:$M$333,S$2)</f>
        <v>13</v>
      </c>
      <c r="T246" s="46">
        <f>VLOOKUP($A246,environment05!$A$2:$M$333,T$2)</f>
        <v>1</v>
      </c>
      <c r="U246" s="46">
        <f>VLOOKUP($A246,environment93!$A$2:$AS$333,U$2)</f>
        <v>3</v>
      </c>
      <c r="V246" s="46">
        <f>VLOOKUP($A246,environment93!$A$2:$AS$333,V$2)</f>
        <v>19</v>
      </c>
      <c r="W246" s="46">
        <f>VLOOKUP($A246,environment93!$A$2:$AS$333,W$2)</f>
        <v>10</v>
      </c>
      <c r="X246" s="46">
        <f>VLOOKUP($A246,environment93!$A$2:$AS$333,X$2)</f>
        <v>4</v>
      </c>
      <c r="Y246" s="46">
        <f>VLOOKUP($A246,environment93!$A$2:$AS$333,Y$2)</f>
        <v>5</v>
      </c>
      <c r="Z246" s="46">
        <f>VLOOKUP($A246,environment93!$A$2:$AS$333,Z$2)</f>
        <v>8</v>
      </c>
      <c r="AA246" s="46">
        <f>VLOOKUP($A246,environment93!$A$2:$AS$333,AA$2)</f>
        <v>1</v>
      </c>
      <c r="AB246" s="46">
        <f>VLOOKUP($A246,environment93!$A$2:$AS$333,AB$2)</f>
        <v>3.8</v>
      </c>
      <c r="AC246" s="46">
        <f>VLOOKUP($A246,environment93!$A$2:$AS$333,AC$2)</f>
        <v>990.1</v>
      </c>
      <c r="AD246" s="46">
        <f>VLOOKUP($A246,environment93!$A$2:$AS$333,AD$2)</f>
        <v>1.4</v>
      </c>
      <c r="AE246" s="46">
        <f>VLOOKUP($A246,environment93!$A$2:$AS$333,AE$2)</f>
        <v>112</v>
      </c>
      <c r="AF246" s="46" t="str">
        <f>VLOOKUP($A246,environment93!$A$2:$AS$333,AF$2)</f>
        <v>fagu.old</v>
      </c>
      <c r="AG246" s="46">
        <f>VLOOKUP($A246,environment93!$A$2:$AS$333,AG$2)</f>
        <v>6.36</v>
      </c>
      <c r="AH246" s="46">
        <f>VLOOKUP($A246,environment93!$A$2:$AS$333,AH$2)</f>
        <v>283.37</v>
      </c>
      <c r="AI246" s="46">
        <f>VLOOKUP($A246,environment93!$A$2:$AS$333,AI$2)</f>
        <v>22.5</v>
      </c>
      <c r="AJ246" s="46" t="str">
        <f>VLOOKUP($A246,environment93!$A$2:$AS$333,AJ$2)</f>
        <v>44</v>
      </c>
      <c r="AK246" s="46">
        <f>VLOOKUP($A246,environment93!$A$2:$AS$333,AK$2)</f>
        <v>15</v>
      </c>
      <c r="AL246" s="46">
        <f>VLOOKUP($A246,environment93!$A$2:$AS$333,AL$2)</f>
        <v>0</v>
      </c>
      <c r="AM246" s="46">
        <f>VLOOKUP($A246,environment93!$A$2:$AS$333,AM$2)</f>
        <v>35.71</v>
      </c>
      <c r="AN246" s="46">
        <f>VLOOKUP($A246,environment93!$A$2:$AS$333,AN$2)</f>
        <v>0</v>
      </c>
      <c r="AO246" s="46">
        <f>VLOOKUP($A246,environment93!$A$2:$AS$333,AO$2)</f>
        <v>0</v>
      </c>
      <c r="AP246" s="46">
        <f>VLOOKUP($A246,environment93!$A$2:$AS$333,AP$2)</f>
        <v>0</v>
      </c>
      <c r="AQ246" s="46">
        <f>VLOOKUP($A246,environment93!$A$2:$AS$333,AQ$2)</f>
        <v>32.11</v>
      </c>
      <c r="AR246" s="46">
        <f>VLOOKUP($A246,environment93!$A$2:$AS$333,AR$2)</f>
        <v>0</v>
      </c>
      <c r="AS246" s="46">
        <f>VLOOKUP($A246,environment93!$A$2:$AS$333,AS$2)</f>
        <v>0</v>
      </c>
      <c r="AT246" s="46">
        <f>VLOOKUP($A246,environment93!$A$2:$AS$333,AT$2)</f>
        <v>67.89</v>
      </c>
      <c r="AU246" s="46">
        <f>VLOOKUP($A246,environment93!$A$2:$AS$333,AU$2)</f>
        <v>0</v>
      </c>
      <c r="AV246" s="46">
        <f>VLOOKUP($A246,environment93!$A$2:$AS$333,AV$2)</f>
        <v>0</v>
      </c>
      <c r="AW246" s="46">
        <f>VLOOKUP($A246,environment93!$A$2:$AS$333,AW$2)</f>
        <v>225</v>
      </c>
      <c r="AX246" s="46">
        <f>VLOOKUP($A246,environment93!$A$2:$AS$333,AX$2)</f>
        <v>275</v>
      </c>
      <c r="AY246" s="46">
        <f>VLOOKUP($A246,environment93!$A$2:$AS$333,AY$2)</f>
        <v>150</v>
      </c>
      <c r="AZ246" s="46">
        <f>VLOOKUP($A246,environment93!$A$2:$AS$333,AZ$2)</f>
        <v>0</v>
      </c>
      <c r="BA246" s="46">
        <f>VLOOKUP($A246,environment93!$A$2:$AS$333,BA$2)</f>
        <v>650</v>
      </c>
      <c r="BB246" s="46">
        <f>VLOOKUP($A246,environment93!$A$2:$AS$333,BB$2)</f>
        <v>0.85</v>
      </c>
      <c r="BC246" s="46">
        <f>VLOOKUP($A246,environment93!$A$2:$AS$333,BC$2)</f>
        <v>21.26</v>
      </c>
      <c r="BD246" s="46">
        <f>VLOOKUP($A246,environment93!$A$2:$AS$333,BD$2)</f>
        <v>0.53</v>
      </c>
      <c r="BE246" s="46">
        <f>VLOOKUP($A246,environment93!$A$2:$AS$333,BE$2)</f>
        <v>0</v>
      </c>
      <c r="BF246" s="46">
        <f>VLOOKUP($A246,environment93!$A$2:$AS$333,BF$2)</f>
        <v>22.64</v>
      </c>
      <c r="BG246" s="46">
        <f>VLOOKUP($A246,environment93!$A$2:$AS$333,BG$2)</f>
        <v>4</v>
      </c>
      <c r="BH246" s="46">
        <f>VLOOKUP($A246,environment93!$A$2:$AS$333,BH$2)</f>
        <v>0</v>
      </c>
      <c r="BI246" s="46">
        <f>VLOOKUP($A246,environment93!$A$2:$AS$333,BI$2)</f>
        <v>1</v>
      </c>
    </row>
    <row r="247" spans="1:61" x14ac:dyDescent="0.2">
      <c r="A247" s="40" t="s">
        <v>923</v>
      </c>
      <c r="B247" s="40" t="s">
        <v>505</v>
      </c>
      <c r="C247" s="40">
        <v>7</v>
      </c>
      <c r="D247" s="40">
        <v>3</v>
      </c>
      <c r="E247" s="40">
        <v>2</v>
      </c>
      <c r="F247" s="40">
        <v>2</v>
      </c>
      <c r="H247" s="41">
        <f t="shared" si="3"/>
        <v>1</v>
      </c>
      <c r="I247" s="40" t="s">
        <v>923</v>
      </c>
      <c r="J247" s="46">
        <f>VLOOKUP($A247,environment05!$A$2:$M$333,J$2)</f>
        <v>4.3250000000000002</v>
      </c>
      <c r="K247" s="46">
        <f>VLOOKUP($A247,environment05!$A$2:$M$333,K$2)</f>
        <v>10.61336439807992</v>
      </c>
      <c r="L247" s="46">
        <f>VLOOKUP($A247,environment05!$A$2:$M$333,L$2)</f>
        <v>24.488908220965637</v>
      </c>
      <c r="M247" s="46">
        <f>VLOOKUP($A247,environment05!$A$2:$M$333,M$2)</f>
        <v>3.4833838128965722</v>
      </c>
      <c r="N247" s="46">
        <f>VLOOKUP($A247,environment05!$A$2:$M$333,N$2)</f>
        <v>2.2834063445416501</v>
      </c>
      <c r="O247" s="46">
        <f>VLOOKUP($A247,environment05!$A$2:$M$333,O$2)</f>
        <v>2.100796383944799</v>
      </c>
      <c r="P247" s="46">
        <f>VLOOKUP($A247,environment05!$A$2:$M$333,P$2)</f>
        <v>0.15959255935831007</v>
      </c>
      <c r="Q247" s="46">
        <f>VLOOKUP($A247,environment05!$A$2:$M$333,Q$2)</f>
        <v>0.2360295032772021</v>
      </c>
      <c r="R247" s="46">
        <f>VLOOKUP($A247,environment05!$A$2:$M$333,R$2)</f>
        <v>15.25</v>
      </c>
      <c r="S247" s="46">
        <f>VLOOKUP($A247,environment05!$A$2:$M$333,S$2)</f>
        <v>10</v>
      </c>
      <c r="T247" s="46">
        <f>VLOOKUP($A247,environment05!$A$2:$M$333,T$2)</f>
        <v>1.5</v>
      </c>
      <c r="U247" s="46">
        <f>VLOOKUP($A247,environment93!$A$2:$AS$333,U$2)</f>
        <v>3</v>
      </c>
      <c r="V247" s="46">
        <f>VLOOKUP($A247,environment93!$A$2:$AS$333,V$2)</f>
        <v>17</v>
      </c>
      <c r="W247" s="46">
        <f>VLOOKUP($A247,environment93!$A$2:$AS$333,W$2)</f>
        <v>11</v>
      </c>
      <c r="X247" s="46">
        <f>VLOOKUP($A247,environment93!$A$2:$AS$333,X$2)</f>
        <v>2</v>
      </c>
      <c r="Y247" s="46">
        <f>VLOOKUP($A247,environment93!$A$2:$AS$333,Y$2)</f>
        <v>4</v>
      </c>
      <c r="Z247" s="46">
        <f>VLOOKUP($A247,environment93!$A$2:$AS$333,Z$2)</f>
        <v>14</v>
      </c>
      <c r="AA247" s="46">
        <f>VLOOKUP($A247,environment93!$A$2:$AS$333,AA$2)</f>
        <v>1</v>
      </c>
      <c r="AB247" s="46">
        <f>VLOOKUP($A247,environment93!$A$2:$AS$333,AB$2)</f>
        <v>3.8</v>
      </c>
      <c r="AC247" s="46">
        <f>VLOOKUP($A247,environment93!$A$2:$AS$333,AC$2)</f>
        <v>990.1</v>
      </c>
      <c r="AD247" s="46">
        <f>VLOOKUP($A247,environment93!$A$2:$AS$333,AD$2)</f>
        <v>1.4</v>
      </c>
      <c r="AE247" s="46">
        <f>VLOOKUP($A247,environment93!$A$2:$AS$333,AE$2)</f>
        <v>112</v>
      </c>
      <c r="AF247" s="46" t="str">
        <f>VLOOKUP($A247,environment93!$A$2:$AS$333,AF$2)</f>
        <v>fagu.old</v>
      </c>
      <c r="AG247" s="46">
        <f>VLOOKUP($A247,environment93!$A$2:$AS$333,AG$2)</f>
        <v>6.31</v>
      </c>
      <c r="AH247" s="46">
        <f>VLOOKUP($A247,environment93!$A$2:$AS$333,AH$2)</f>
        <v>246.18</v>
      </c>
      <c r="AI247" s="46">
        <f>VLOOKUP($A247,environment93!$A$2:$AS$333,AI$2)</f>
        <v>22.5</v>
      </c>
      <c r="AJ247" s="46" t="str">
        <f>VLOOKUP($A247,environment93!$A$2:$AS$333,AJ$2)</f>
        <v>44</v>
      </c>
      <c r="AK247" s="46">
        <f>VLOOKUP($A247,environment93!$A$2:$AS$333,AK$2)</f>
        <v>15</v>
      </c>
      <c r="AL247" s="46">
        <f>VLOOKUP($A247,environment93!$A$2:$AS$333,AL$2)</f>
        <v>0</v>
      </c>
      <c r="AM247" s="46">
        <f>VLOOKUP($A247,environment93!$A$2:$AS$333,AM$2)</f>
        <v>0</v>
      </c>
      <c r="AN247" s="46">
        <f>VLOOKUP($A247,environment93!$A$2:$AS$333,AN$2)</f>
        <v>0</v>
      </c>
      <c r="AO247" s="46">
        <f>VLOOKUP($A247,environment93!$A$2:$AS$333,AO$2)</f>
        <v>0</v>
      </c>
      <c r="AP247" s="46">
        <f>VLOOKUP($A247,environment93!$A$2:$AS$333,AP$2)</f>
        <v>0</v>
      </c>
      <c r="AQ247" s="46">
        <f>VLOOKUP($A247,environment93!$A$2:$AS$333,AQ$2)</f>
        <v>0</v>
      </c>
      <c r="AR247" s="46">
        <f>VLOOKUP($A247,environment93!$A$2:$AS$333,AR$2)</f>
        <v>0</v>
      </c>
      <c r="AS247" s="46">
        <f>VLOOKUP($A247,environment93!$A$2:$AS$333,AS$2)</f>
        <v>0</v>
      </c>
      <c r="AT247" s="46">
        <f>VLOOKUP($A247,environment93!$A$2:$AS$333,AT$2)</f>
        <v>100</v>
      </c>
      <c r="AU247" s="46">
        <f>VLOOKUP($A247,environment93!$A$2:$AS$333,AU$2)</f>
        <v>0</v>
      </c>
      <c r="AV247" s="46">
        <f>VLOOKUP($A247,environment93!$A$2:$AS$333,AV$2)</f>
        <v>0</v>
      </c>
      <c r="AW247" s="46">
        <f>VLOOKUP($A247,environment93!$A$2:$AS$333,AW$2)</f>
        <v>0</v>
      </c>
      <c r="AX247" s="46">
        <f>VLOOKUP($A247,environment93!$A$2:$AS$333,AX$2)</f>
        <v>150</v>
      </c>
      <c r="AY247" s="46">
        <f>VLOOKUP($A247,environment93!$A$2:$AS$333,AY$2)</f>
        <v>0</v>
      </c>
      <c r="AZ247" s="46">
        <f>VLOOKUP($A247,environment93!$A$2:$AS$333,AZ$2)</f>
        <v>0</v>
      </c>
      <c r="BA247" s="46">
        <f>VLOOKUP($A247,environment93!$A$2:$AS$333,BA$2)</f>
        <v>150</v>
      </c>
      <c r="BB247" s="46">
        <f>VLOOKUP($A247,environment93!$A$2:$AS$333,BB$2)</f>
        <v>0</v>
      </c>
      <c r="BC247" s="46">
        <f>VLOOKUP($A247,environment93!$A$2:$AS$333,BC$2)</f>
        <v>13.58</v>
      </c>
      <c r="BD247" s="46">
        <f>VLOOKUP($A247,environment93!$A$2:$AS$333,BD$2)</f>
        <v>0</v>
      </c>
      <c r="BE247" s="46">
        <f>VLOOKUP($A247,environment93!$A$2:$AS$333,BE$2)</f>
        <v>0</v>
      </c>
      <c r="BF247" s="46">
        <f>VLOOKUP($A247,environment93!$A$2:$AS$333,BF$2)</f>
        <v>13.58</v>
      </c>
      <c r="BG247" s="46">
        <f>VLOOKUP($A247,environment93!$A$2:$AS$333,BG$2)</f>
        <v>1</v>
      </c>
      <c r="BH247" s="46">
        <f>VLOOKUP($A247,environment93!$A$2:$AS$333,BH$2)</f>
        <v>0</v>
      </c>
      <c r="BI247" s="46">
        <f>VLOOKUP($A247,environment93!$A$2:$AS$333,BI$2)</f>
        <v>1.4</v>
      </c>
    </row>
    <row r="248" spans="1:61" x14ac:dyDescent="0.2">
      <c r="A248" s="40" t="s">
        <v>924</v>
      </c>
      <c r="B248" s="40" t="s">
        <v>507</v>
      </c>
      <c r="C248" s="40">
        <v>5</v>
      </c>
      <c r="D248" s="40">
        <v>2</v>
      </c>
      <c r="E248" s="40">
        <v>1</v>
      </c>
      <c r="F248" s="40">
        <v>2</v>
      </c>
      <c r="H248" s="41">
        <f t="shared" si="3"/>
        <v>0</v>
      </c>
      <c r="I248" s="40" t="s">
        <v>924</v>
      </c>
      <c r="J248" s="46">
        <f>VLOOKUP($A248,environment05!$A$2:$M$333,J$2)</f>
        <v>0</v>
      </c>
      <c r="K248" s="46">
        <f>VLOOKUP($A248,environment05!$A$2:$M$333,K$2)</f>
        <v>0</v>
      </c>
      <c r="L248" s="46">
        <f>VLOOKUP($A248,environment05!$A$2:$M$333,L$2)</f>
        <v>0</v>
      </c>
      <c r="M248" s="46">
        <f>VLOOKUP($A248,environment05!$A$2:$M$333,M$2)</f>
        <v>0</v>
      </c>
      <c r="N248" s="46">
        <f>VLOOKUP($A248,environment05!$A$2:$M$333,N$2)</f>
        <v>0</v>
      </c>
      <c r="O248" s="46">
        <f>VLOOKUP($A248,environment05!$A$2:$M$333,O$2)</f>
        <v>0</v>
      </c>
      <c r="P248" s="46">
        <f>VLOOKUP($A248,environment05!$A$2:$M$333,P$2)</f>
        <v>0</v>
      </c>
      <c r="Q248" s="46">
        <f>VLOOKUP($A248,environment05!$A$2:$M$333,Q$2)</f>
        <v>0</v>
      </c>
      <c r="R248" s="46">
        <f>VLOOKUP($A248,environment05!$A$2:$M$333,R$2)</f>
        <v>0</v>
      </c>
      <c r="S248" s="46">
        <f>VLOOKUP($A248,environment05!$A$2:$M$333,S$2)</f>
        <v>0</v>
      </c>
      <c r="T248" s="46">
        <f>VLOOKUP($A248,environment05!$A$2:$M$333,T$2)</f>
        <v>0</v>
      </c>
      <c r="U248" s="46">
        <f>VLOOKUP($A248,environment93!$A$2:$AS$333,U$2)</f>
        <v>1</v>
      </c>
      <c r="V248" s="46">
        <f>VLOOKUP($A248,environment93!$A$2:$AS$333,V$2)</f>
        <v>16</v>
      </c>
      <c r="W248" s="46">
        <f>VLOOKUP($A248,environment93!$A$2:$AS$333,W$2)</f>
        <v>7</v>
      </c>
      <c r="X248" s="46">
        <f>VLOOKUP($A248,environment93!$A$2:$AS$333,X$2)</f>
        <v>3</v>
      </c>
      <c r="Y248" s="46">
        <f>VLOOKUP($A248,environment93!$A$2:$AS$333,Y$2)</f>
        <v>6</v>
      </c>
      <c r="Z248" s="46">
        <f>VLOOKUP($A248,environment93!$A$2:$AS$333,Z$2)</f>
        <v>9</v>
      </c>
      <c r="AA248" s="46">
        <f>VLOOKUP($A248,environment93!$A$2:$AS$333,AA$2)</f>
        <v>1</v>
      </c>
      <c r="AB248" s="46">
        <f>VLOOKUP($A248,environment93!$A$2:$AS$333,AB$2)</f>
        <v>3.8</v>
      </c>
      <c r="AC248" s="46">
        <f>VLOOKUP($A248,environment93!$A$2:$AS$333,AC$2)</f>
        <v>990.1</v>
      </c>
      <c r="AD248" s="46">
        <f>VLOOKUP($A248,environment93!$A$2:$AS$333,AD$2)</f>
        <v>1.4</v>
      </c>
      <c r="AE248" s="46">
        <f>VLOOKUP($A248,environment93!$A$2:$AS$333,AE$2)</f>
        <v>112</v>
      </c>
      <c r="AF248" s="46" t="str">
        <f>VLOOKUP($A248,environment93!$A$2:$AS$333,AF$2)</f>
        <v>fagu.old</v>
      </c>
      <c r="AG248" s="46">
        <f>VLOOKUP($A248,environment93!$A$2:$AS$333,AG$2)</f>
        <v>0</v>
      </c>
      <c r="AH248" s="46">
        <f>VLOOKUP($A248,environment93!$A$2:$AS$333,AH$2)</f>
        <v>-1</v>
      </c>
      <c r="AI248" s="46">
        <f>VLOOKUP($A248,environment93!$A$2:$AS$333,AI$2)</f>
        <v>25</v>
      </c>
      <c r="AJ248" s="46" t="str">
        <f>VLOOKUP($A248,environment93!$A$2:$AS$333,AJ$2)</f>
        <v>44</v>
      </c>
      <c r="AK248" s="46">
        <f>VLOOKUP($A248,environment93!$A$2:$AS$333,AK$2)</f>
        <v>15</v>
      </c>
      <c r="AL248" s="46">
        <f>VLOOKUP($A248,environment93!$A$2:$AS$333,AL$2)</f>
        <v>0</v>
      </c>
      <c r="AM248" s="46">
        <f>VLOOKUP($A248,environment93!$A$2:$AS$333,AM$2)</f>
        <v>2.5</v>
      </c>
      <c r="AN248" s="46">
        <f>VLOOKUP($A248,environment93!$A$2:$AS$333,AN$2)</f>
        <v>0</v>
      </c>
      <c r="AO248" s="46">
        <f>VLOOKUP($A248,environment93!$A$2:$AS$333,AO$2)</f>
        <v>0</v>
      </c>
      <c r="AP248" s="46">
        <f>VLOOKUP($A248,environment93!$A$2:$AS$333,AP$2)</f>
        <v>0</v>
      </c>
      <c r="AQ248" s="46">
        <f>VLOOKUP($A248,environment93!$A$2:$AS$333,AQ$2)</f>
        <v>0</v>
      </c>
      <c r="AR248" s="46">
        <f>VLOOKUP($A248,environment93!$A$2:$AS$333,AR$2)</f>
        <v>0</v>
      </c>
      <c r="AS248" s="46">
        <f>VLOOKUP($A248,environment93!$A$2:$AS$333,AS$2)</f>
        <v>0</v>
      </c>
      <c r="AT248" s="46">
        <f>VLOOKUP($A248,environment93!$A$2:$AS$333,AT$2)</f>
        <v>98.61</v>
      </c>
      <c r="AU248" s="46">
        <f>VLOOKUP($A248,environment93!$A$2:$AS$333,AU$2)</f>
        <v>1.4</v>
      </c>
      <c r="AV248" s="46">
        <f>VLOOKUP($A248,environment93!$A$2:$AS$333,AV$2)</f>
        <v>0</v>
      </c>
      <c r="AW248" s="46">
        <f>VLOOKUP($A248,environment93!$A$2:$AS$333,AW$2)</f>
        <v>0</v>
      </c>
      <c r="AX248" s="46">
        <f>VLOOKUP($A248,environment93!$A$2:$AS$333,AX$2)</f>
        <v>0</v>
      </c>
      <c r="AY248" s="46">
        <f>VLOOKUP($A248,environment93!$A$2:$AS$333,AY$2)</f>
        <v>50</v>
      </c>
      <c r="AZ248" s="46">
        <f>VLOOKUP($A248,environment93!$A$2:$AS$333,AZ$2)</f>
        <v>0</v>
      </c>
      <c r="BA248" s="46">
        <f>VLOOKUP($A248,environment93!$A$2:$AS$333,BA$2)</f>
        <v>50</v>
      </c>
      <c r="BB248" s="46">
        <f>VLOOKUP($A248,environment93!$A$2:$AS$333,BB$2)</f>
        <v>0</v>
      </c>
      <c r="BC248" s="46">
        <f>VLOOKUP($A248,environment93!$A$2:$AS$333,BC$2)</f>
        <v>0</v>
      </c>
      <c r="BD248" s="46">
        <f>VLOOKUP($A248,environment93!$A$2:$AS$333,BD$2)</f>
        <v>27.09</v>
      </c>
      <c r="BE248" s="46">
        <f>VLOOKUP($A248,environment93!$A$2:$AS$333,BE$2)</f>
        <v>0</v>
      </c>
      <c r="BF248" s="46">
        <f>VLOOKUP($A248,environment93!$A$2:$AS$333,BF$2)</f>
        <v>27.09</v>
      </c>
      <c r="BG248" s="46">
        <f>VLOOKUP($A248,environment93!$A$2:$AS$333,BG$2)</f>
        <v>2</v>
      </c>
      <c r="BH248" s="46">
        <f>VLOOKUP($A248,environment93!$A$2:$AS$333,BH$2)</f>
        <v>0</v>
      </c>
      <c r="BI248" s="46">
        <f>VLOOKUP($A248,environment93!$A$2:$AS$333,BI$2)</f>
        <v>1</v>
      </c>
    </row>
    <row r="249" spans="1:61" x14ac:dyDescent="0.2">
      <c r="A249" s="40" t="s">
        <v>925</v>
      </c>
      <c r="B249" s="40" t="s">
        <v>509</v>
      </c>
      <c r="C249" s="40">
        <v>6</v>
      </c>
      <c r="D249" s="40">
        <v>2</v>
      </c>
      <c r="E249" s="40">
        <v>2</v>
      </c>
      <c r="F249" s="40">
        <v>2</v>
      </c>
      <c r="H249" s="41">
        <f t="shared" si="3"/>
        <v>1</v>
      </c>
      <c r="I249" s="40" t="s">
        <v>925</v>
      </c>
      <c r="J249" s="46">
        <f>VLOOKUP($A249,environment05!$A$2:$M$333,J$2)</f>
        <v>3.1</v>
      </c>
      <c r="K249" s="46">
        <f>VLOOKUP($A249,environment05!$A$2:$M$333,K$2)</f>
        <v>16.648924747846173</v>
      </c>
      <c r="L249" s="46">
        <f>VLOOKUP($A249,environment05!$A$2:$M$333,L$2)</f>
        <v>34.275772074815137</v>
      </c>
      <c r="M249" s="46">
        <f>VLOOKUP($A249,environment05!$A$2:$M$333,M$2)</f>
        <v>2.3018924763635455</v>
      </c>
      <c r="N249" s="46">
        <f>VLOOKUP($A249,environment05!$A$2:$M$333,N$2)</f>
        <v>3.1930823915750302</v>
      </c>
      <c r="O249" s="46">
        <f>VLOOKUP($A249,environment05!$A$2:$M$333,O$2)</f>
        <v>2.2228711216997801</v>
      </c>
      <c r="P249" s="46">
        <f>VLOOKUP($A249,environment05!$A$2:$M$333,P$2)</f>
        <v>0.2448353963495398</v>
      </c>
      <c r="Q249" s="46">
        <f>VLOOKUP($A249,environment05!$A$2:$M$333,Q$2)</f>
        <v>0.35953376448879559</v>
      </c>
      <c r="R249" s="46">
        <f>VLOOKUP($A249,environment05!$A$2:$M$333,R$2)</f>
        <v>20.5</v>
      </c>
      <c r="S249" s="46">
        <f>VLOOKUP($A249,environment05!$A$2:$M$333,S$2)</f>
        <v>3</v>
      </c>
      <c r="T249" s="46">
        <f>VLOOKUP($A249,environment05!$A$2:$M$333,T$2)</f>
        <v>1.5</v>
      </c>
      <c r="U249" s="46">
        <f>VLOOKUP($A249,environment93!$A$2:$AS$333,U$2)</f>
        <v>3</v>
      </c>
      <c r="V249" s="46">
        <f>VLOOKUP($A249,environment93!$A$2:$AS$333,V$2)</f>
        <v>7</v>
      </c>
      <c r="W249" s="46">
        <f>VLOOKUP($A249,environment93!$A$2:$AS$333,W$2)</f>
        <v>0</v>
      </c>
      <c r="X249" s="46">
        <f>VLOOKUP($A249,environment93!$A$2:$AS$333,X$2)</f>
        <v>0</v>
      </c>
      <c r="Y249" s="46">
        <f>VLOOKUP($A249,environment93!$A$2:$AS$333,Y$2)</f>
        <v>7</v>
      </c>
      <c r="Z249" s="46">
        <f>VLOOKUP($A249,environment93!$A$2:$AS$333,Z$2)</f>
        <v>30</v>
      </c>
      <c r="AA249" s="46">
        <f>VLOOKUP($A249,environment93!$A$2:$AS$333,AA$2)</f>
        <v>3</v>
      </c>
      <c r="AB249" s="46">
        <f>VLOOKUP($A249,environment93!$A$2:$AS$333,AB$2)</f>
        <v>0.15</v>
      </c>
      <c r="AC249" s="46">
        <f>VLOOKUP($A249,environment93!$A$2:$AS$333,AC$2)</f>
        <v>182.9</v>
      </c>
      <c r="AD249" s="46">
        <f>VLOOKUP($A249,environment93!$A$2:$AS$333,AD$2)</f>
        <v>1.3</v>
      </c>
      <c r="AE249" s="46">
        <f>VLOOKUP($A249,environment93!$A$2:$AS$333,AE$2)</f>
        <v>38</v>
      </c>
      <c r="AF249" s="46" t="str">
        <f>VLOOKUP($A249,environment93!$A$2:$AS$333,AF$2)</f>
        <v>coni.old</v>
      </c>
      <c r="AG249" s="46">
        <f>VLOOKUP($A249,environment93!$A$2:$AS$333,AG$2)</f>
        <v>0</v>
      </c>
      <c r="AH249" s="46">
        <f>VLOOKUP($A249,environment93!$A$2:$AS$333,AH$2)</f>
        <v>-1</v>
      </c>
      <c r="AI249" s="46">
        <f>VLOOKUP($A249,environment93!$A$2:$AS$333,AI$2)</f>
        <v>30</v>
      </c>
      <c r="AJ249" s="46" t="str">
        <f>VLOOKUP($A249,environment93!$A$2:$AS$333,AJ$2)</f>
        <v>44</v>
      </c>
      <c r="AK249" s="46">
        <f>VLOOKUP($A249,environment93!$A$2:$AS$333,AK$2)</f>
        <v>15</v>
      </c>
      <c r="AL249" s="46">
        <f>VLOOKUP($A249,environment93!$A$2:$AS$333,AL$2)</f>
        <v>0</v>
      </c>
      <c r="AM249" s="46">
        <f>VLOOKUP($A249,environment93!$A$2:$AS$333,AM$2)</f>
        <v>100</v>
      </c>
      <c r="AN249" s="46">
        <f>VLOOKUP($A249,environment93!$A$2:$AS$333,AN$2)</f>
        <v>5.4</v>
      </c>
      <c r="AO249" s="46">
        <f>VLOOKUP($A249,environment93!$A$2:$AS$333,AO$2)</f>
        <v>32.04</v>
      </c>
      <c r="AP249" s="46">
        <f>VLOOKUP($A249,environment93!$A$2:$AS$333,AP$2)</f>
        <v>0</v>
      </c>
      <c r="AQ249" s="46">
        <f>VLOOKUP($A249,environment93!$A$2:$AS$333,AQ$2)</f>
        <v>0</v>
      </c>
      <c r="AR249" s="46">
        <f>VLOOKUP($A249,environment93!$A$2:$AS$333,AR$2)</f>
        <v>32.36</v>
      </c>
      <c r="AS249" s="46">
        <f>VLOOKUP($A249,environment93!$A$2:$AS$333,AS$2)</f>
        <v>0</v>
      </c>
      <c r="AT249" s="46">
        <f>VLOOKUP($A249,environment93!$A$2:$AS$333,AT$2)</f>
        <v>21.69</v>
      </c>
      <c r="AU249" s="46">
        <f>VLOOKUP($A249,environment93!$A$2:$AS$333,AU$2)</f>
        <v>8.51</v>
      </c>
      <c r="AV249" s="46">
        <f>VLOOKUP($A249,environment93!$A$2:$AS$333,AV$2)</f>
        <v>0</v>
      </c>
      <c r="AW249" s="46">
        <f>VLOOKUP($A249,environment93!$A$2:$AS$333,AW$2)</f>
        <v>425</v>
      </c>
      <c r="AX249" s="46">
        <f>VLOOKUP($A249,environment93!$A$2:$AS$333,AX$2)</f>
        <v>25</v>
      </c>
      <c r="AY249" s="46">
        <f>VLOOKUP($A249,environment93!$A$2:$AS$333,AY$2)</f>
        <v>0</v>
      </c>
      <c r="AZ249" s="46">
        <f>VLOOKUP($A249,environment93!$A$2:$AS$333,AZ$2)</f>
        <v>0</v>
      </c>
      <c r="BA249" s="46">
        <f>VLOOKUP($A249,environment93!$A$2:$AS$333,BA$2)</f>
        <v>450</v>
      </c>
      <c r="BB249" s="46">
        <f>VLOOKUP($A249,environment93!$A$2:$AS$333,BB$2)</f>
        <v>9.89</v>
      </c>
      <c r="BC249" s="46">
        <f>VLOOKUP($A249,environment93!$A$2:$AS$333,BC$2)</f>
        <v>1.77</v>
      </c>
      <c r="BD249" s="46">
        <f>VLOOKUP($A249,environment93!$A$2:$AS$333,BD$2)</f>
        <v>0</v>
      </c>
      <c r="BE249" s="46">
        <f>VLOOKUP($A249,environment93!$A$2:$AS$333,BE$2)</f>
        <v>0</v>
      </c>
      <c r="BF249" s="46">
        <f>VLOOKUP($A249,environment93!$A$2:$AS$333,BF$2)</f>
        <v>11.66</v>
      </c>
      <c r="BG249" s="46">
        <f>VLOOKUP($A249,environment93!$A$2:$AS$333,BG$2)</f>
        <v>1</v>
      </c>
      <c r="BH249" s="46">
        <f>VLOOKUP($A249,environment93!$A$2:$AS$333,BH$2)</f>
        <v>4</v>
      </c>
      <c r="BI249" s="46">
        <f>VLOOKUP($A249,environment93!$A$2:$AS$333,BI$2)</f>
        <v>2</v>
      </c>
    </row>
    <row r="250" spans="1:61" x14ac:dyDescent="0.2">
      <c r="A250" s="40" t="s">
        <v>926</v>
      </c>
      <c r="B250" s="40" t="s">
        <v>511</v>
      </c>
      <c r="C250" s="40">
        <v>5</v>
      </c>
      <c r="D250" s="40">
        <v>2</v>
      </c>
      <c r="E250" s="40">
        <v>1</v>
      </c>
      <c r="F250" s="40">
        <v>2</v>
      </c>
      <c r="H250" s="41">
        <f t="shared" si="3"/>
        <v>0</v>
      </c>
      <c r="I250" s="40" t="s">
        <v>926</v>
      </c>
      <c r="J250" s="46">
        <f>VLOOKUP($A250,environment05!$A$2:$M$333,J$2)</f>
        <v>0</v>
      </c>
      <c r="K250" s="46">
        <f>VLOOKUP($A250,environment05!$A$2:$M$333,K$2)</f>
        <v>0</v>
      </c>
      <c r="L250" s="46">
        <f>VLOOKUP($A250,environment05!$A$2:$M$333,L$2)</f>
        <v>0</v>
      </c>
      <c r="M250" s="46">
        <f>VLOOKUP($A250,environment05!$A$2:$M$333,M$2)</f>
        <v>0</v>
      </c>
      <c r="N250" s="46">
        <f>VLOOKUP($A250,environment05!$A$2:$M$333,N$2)</f>
        <v>0</v>
      </c>
      <c r="O250" s="46">
        <f>VLOOKUP($A250,environment05!$A$2:$M$333,O$2)</f>
        <v>0</v>
      </c>
      <c r="P250" s="46">
        <f>VLOOKUP($A250,environment05!$A$2:$M$333,P$2)</f>
        <v>0</v>
      </c>
      <c r="Q250" s="46">
        <f>VLOOKUP($A250,environment05!$A$2:$M$333,Q$2)</f>
        <v>0</v>
      </c>
      <c r="R250" s="46">
        <f>VLOOKUP($A250,environment05!$A$2:$M$333,R$2)</f>
        <v>0</v>
      </c>
      <c r="S250" s="46">
        <f>VLOOKUP($A250,environment05!$A$2:$M$333,S$2)</f>
        <v>0</v>
      </c>
      <c r="T250" s="46">
        <f>VLOOKUP($A250,environment05!$A$2:$M$333,T$2)</f>
        <v>0</v>
      </c>
      <c r="U250" s="46">
        <f>VLOOKUP($A250,environment93!$A$2:$AS$333,U$2)</f>
        <v>1</v>
      </c>
      <c r="V250" s="46">
        <f>VLOOKUP($A250,environment93!$A$2:$AS$333,V$2)</f>
        <v>22</v>
      </c>
      <c r="W250" s="46">
        <f>VLOOKUP($A250,environment93!$A$2:$AS$333,W$2)</f>
        <v>2</v>
      </c>
      <c r="X250" s="46">
        <f>VLOOKUP($A250,environment93!$A$2:$AS$333,X$2)</f>
        <v>4</v>
      </c>
      <c r="Y250" s="46">
        <f>VLOOKUP($A250,environment93!$A$2:$AS$333,Y$2)</f>
        <v>16</v>
      </c>
      <c r="Z250" s="46">
        <f>VLOOKUP($A250,environment93!$A$2:$AS$333,Z$2)</f>
        <v>11</v>
      </c>
      <c r="AA250" s="46">
        <f>VLOOKUP($A250,environment93!$A$2:$AS$333,AA$2)</f>
        <v>4</v>
      </c>
      <c r="AB250" s="46">
        <f>VLOOKUP($A250,environment93!$A$2:$AS$333,AB$2)</f>
        <v>3.48</v>
      </c>
      <c r="AC250" s="46">
        <f>VLOOKUP($A250,environment93!$A$2:$AS$333,AC$2)</f>
        <v>964.3</v>
      </c>
      <c r="AD250" s="46">
        <f>VLOOKUP($A250,environment93!$A$2:$AS$333,AD$2)</f>
        <v>1.5</v>
      </c>
      <c r="AE250" s="46">
        <f>VLOOKUP($A250,environment93!$A$2:$AS$333,AE$2)</f>
        <v>108</v>
      </c>
      <c r="AF250" s="46" t="str">
        <f>VLOOKUP($A250,environment93!$A$2:$AS$333,AF$2)</f>
        <v>fagu.old</v>
      </c>
      <c r="AG250" s="46">
        <f>VLOOKUP($A250,environment93!$A$2:$AS$333,AG$2)</f>
        <v>7.77</v>
      </c>
      <c r="AH250" s="46">
        <f>VLOOKUP($A250,environment93!$A$2:$AS$333,AH$2)</f>
        <v>199</v>
      </c>
      <c r="AI250" s="46">
        <f>VLOOKUP($A250,environment93!$A$2:$AS$333,AI$2)</f>
        <v>35</v>
      </c>
      <c r="AJ250" s="46" t="str">
        <f>VLOOKUP($A250,environment93!$A$2:$AS$333,AJ$2)</f>
        <v>44S</v>
      </c>
      <c r="AK250" s="46">
        <f>VLOOKUP($A250,environment93!$A$2:$AS$333,AK$2)</f>
        <v>15</v>
      </c>
      <c r="AL250" s="46" t="str">
        <f>VLOOKUP($A250,environment93!$A$2:$AS$333,AL$2)</f>
        <v>S</v>
      </c>
      <c r="AM250" s="46">
        <f>VLOOKUP($A250,environment93!$A$2:$AS$333,AM$2)</f>
        <v>0</v>
      </c>
      <c r="AN250" s="46">
        <f>VLOOKUP($A250,environment93!$A$2:$AS$333,AN$2)</f>
        <v>0</v>
      </c>
      <c r="AO250" s="46">
        <f>VLOOKUP($A250,environment93!$A$2:$AS$333,AO$2)</f>
        <v>0</v>
      </c>
      <c r="AP250" s="46">
        <f>VLOOKUP($A250,environment93!$A$2:$AS$333,AP$2)</f>
        <v>0</v>
      </c>
      <c r="AQ250" s="46">
        <f>VLOOKUP($A250,environment93!$A$2:$AS$333,AQ$2)</f>
        <v>0</v>
      </c>
      <c r="AR250" s="46">
        <f>VLOOKUP($A250,environment93!$A$2:$AS$333,AR$2)</f>
        <v>0</v>
      </c>
      <c r="AS250" s="46">
        <f>VLOOKUP($A250,environment93!$A$2:$AS$333,AS$2)</f>
        <v>0</v>
      </c>
      <c r="AT250" s="46">
        <f>VLOOKUP($A250,environment93!$A$2:$AS$333,AT$2)</f>
        <v>100</v>
      </c>
      <c r="AU250" s="46">
        <f>VLOOKUP($A250,environment93!$A$2:$AS$333,AU$2)</f>
        <v>0</v>
      </c>
      <c r="AV250" s="46">
        <f>VLOOKUP($A250,environment93!$A$2:$AS$333,AV$2)</f>
        <v>0</v>
      </c>
      <c r="AW250" s="46">
        <f>VLOOKUP($A250,environment93!$A$2:$AS$333,AW$2)</f>
        <v>0</v>
      </c>
      <c r="AX250" s="46">
        <f>VLOOKUP($A250,environment93!$A$2:$AS$333,AX$2)</f>
        <v>200</v>
      </c>
      <c r="AY250" s="46">
        <f>VLOOKUP($A250,environment93!$A$2:$AS$333,AY$2)</f>
        <v>0</v>
      </c>
      <c r="AZ250" s="46">
        <f>VLOOKUP($A250,environment93!$A$2:$AS$333,AZ$2)</f>
        <v>0</v>
      </c>
      <c r="BA250" s="46">
        <f>VLOOKUP($A250,environment93!$A$2:$AS$333,BA$2)</f>
        <v>200</v>
      </c>
      <c r="BB250" s="46">
        <f>VLOOKUP($A250,environment93!$A$2:$AS$333,BB$2)</f>
        <v>0</v>
      </c>
      <c r="BC250" s="46">
        <f>VLOOKUP($A250,environment93!$A$2:$AS$333,BC$2)</f>
        <v>12.53</v>
      </c>
      <c r="BD250" s="46">
        <f>VLOOKUP($A250,environment93!$A$2:$AS$333,BD$2)</f>
        <v>0</v>
      </c>
      <c r="BE250" s="46">
        <f>VLOOKUP($A250,environment93!$A$2:$AS$333,BE$2)</f>
        <v>0</v>
      </c>
      <c r="BF250" s="46">
        <f>VLOOKUP($A250,environment93!$A$2:$AS$333,BF$2)</f>
        <v>12.53</v>
      </c>
      <c r="BG250" s="46">
        <f>VLOOKUP($A250,environment93!$A$2:$AS$333,BG$2)</f>
        <v>4</v>
      </c>
      <c r="BH250" s="46">
        <f>VLOOKUP($A250,environment93!$A$2:$AS$333,BH$2)</f>
        <v>0</v>
      </c>
      <c r="BI250" s="46">
        <f>VLOOKUP($A250,environment93!$A$2:$AS$333,BI$2)</f>
        <v>1</v>
      </c>
    </row>
    <row r="251" spans="1:61" x14ac:dyDescent="0.2">
      <c r="A251" s="40" t="s">
        <v>927</v>
      </c>
      <c r="B251" s="40" t="s">
        <v>513</v>
      </c>
      <c r="C251" s="40">
        <v>6</v>
      </c>
      <c r="D251" s="40">
        <v>3</v>
      </c>
      <c r="E251" s="40">
        <v>2</v>
      </c>
      <c r="F251" s="40">
        <v>2</v>
      </c>
      <c r="H251" s="41">
        <f t="shared" si="3"/>
        <v>1</v>
      </c>
      <c r="I251" s="40" t="s">
        <v>927</v>
      </c>
      <c r="J251" s="46">
        <f>VLOOKUP($A251,environment05!$A$2:$M$333,J$2)</f>
        <v>5.0250000000000004</v>
      </c>
      <c r="K251" s="46">
        <f>VLOOKUP($A251,environment05!$A$2:$M$333,K$2)</f>
        <v>8.6893198981008233</v>
      </c>
      <c r="L251" s="46">
        <f>VLOOKUP($A251,environment05!$A$2:$M$333,L$2)</f>
        <v>0</v>
      </c>
      <c r="M251" s="46">
        <f>VLOOKUP($A251,environment05!$A$2:$M$333,M$2)</f>
        <v>6.1489448581531532</v>
      </c>
      <c r="N251" s="46">
        <f>VLOOKUP($A251,environment05!$A$2:$M$333,N$2)</f>
        <v>4.2411350948418427</v>
      </c>
      <c r="O251" s="46">
        <f>VLOOKUP($A251,environment05!$A$2:$M$333,O$2)</f>
        <v>3.0328726590620625</v>
      </c>
      <c r="P251" s="46">
        <f>VLOOKUP($A251,environment05!$A$2:$M$333,P$2)</f>
        <v>0.22882049845345345</v>
      </c>
      <c r="Q251" s="46">
        <f>VLOOKUP($A251,environment05!$A$2:$M$333,Q$2)</f>
        <v>0.36867740389389386</v>
      </c>
      <c r="R251" s="46">
        <f>VLOOKUP($A251,environment05!$A$2:$M$333,R$2)</f>
        <v>25</v>
      </c>
      <c r="S251" s="46">
        <f>VLOOKUP($A251,environment05!$A$2:$M$333,S$2)</f>
        <v>5</v>
      </c>
      <c r="T251" s="46">
        <f>VLOOKUP($A251,environment05!$A$2:$M$333,T$2)</f>
        <v>1</v>
      </c>
      <c r="U251" s="46">
        <f>VLOOKUP($A251,environment93!$A$2:$AS$333,U$2)</f>
        <v>4</v>
      </c>
      <c r="V251" s="46">
        <f>VLOOKUP($A251,environment93!$A$2:$AS$333,V$2)</f>
        <v>11</v>
      </c>
      <c r="W251" s="46">
        <f>VLOOKUP($A251,environment93!$A$2:$AS$333,W$2)</f>
        <v>4</v>
      </c>
      <c r="X251" s="46">
        <f>VLOOKUP($A251,environment93!$A$2:$AS$333,X$2)</f>
        <v>1</v>
      </c>
      <c r="Y251" s="46">
        <f>VLOOKUP($A251,environment93!$A$2:$AS$333,Y$2)</f>
        <v>6</v>
      </c>
      <c r="Z251" s="46">
        <f>VLOOKUP($A251,environment93!$A$2:$AS$333,Z$2)</f>
        <v>14</v>
      </c>
      <c r="AA251" s="46">
        <f>VLOOKUP($A251,environment93!$A$2:$AS$333,AA$2)</f>
        <v>0</v>
      </c>
      <c r="AB251" s="46">
        <f>VLOOKUP($A251,environment93!$A$2:$AS$333,AB$2)</f>
        <v>2.06</v>
      </c>
      <c r="AC251" s="46">
        <f>VLOOKUP($A251,environment93!$A$2:$AS$333,AC$2)</f>
        <v>735.1</v>
      </c>
      <c r="AD251" s="46">
        <f>VLOOKUP($A251,environment93!$A$2:$AS$333,AD$2)</f>
        <v>1.4</v>
      </c>
      <c r="AE251" s="46">
        <f>VLOOKUP($A251,environment93!$A$2:$AS$333,AE$2)</f>
        <v>108</v>
      </c>
      <c r="AF251" s="46" t="str">
        <f>VLOOKUP($A251,environment93!$A$2:$AS$333,AF$2)</f>
        <v>fagu.old</v>
      </c>
      <c r="AG251" s="46">
        <f>VLOOKUP($A251,environment93!$A$2:$AS$333,AG$2)</f>
        <v>0</v>
      </c>
      <c r="AH251" s="46">
        <f>VLOOKUP($A251,environment93!$A$2:$AS$333,AH$2)</f>
        <v>-1</v>
      </c>
      <c r="AI251" s="46">
        <f>VLOOKUP($A251,environment93!$A$2:$AS$333,AI$2)</f>
        <v>37.5</v>
      </c>
      <c r="AJ251" s="46" t="str">
        <f>VLOOKUP($A251,environment93!$A$2:$AS$333,AJ$2)</f>
        <v>43</v>
      </c>
      <c r="AK251" s="46">
        <f>VLOOKUP($A251,environment93!$A$2:$AS$333,AK$2)</f>
        <v>15</v>
      </c>
      <c r="AL251" s="46">
        <f>VLOOKUP($A251,environment93!$A$2:$AS$333,AL$2)</f>
        <v>0</v>
      </c>
      <c r="AM251" s="46">
        <f>VLOOKUP($A251,environment93!$A$2:$AS$333,AM$2)</f>
        <v>2.5</v>
      </c>
      <c r="AN251" s="46">
        <f>VLOOKUP($A251,environment93!$A$2:$AS$333,AN$2)</f>
        <v>0</v>
      </c>
      <c r="AO251" s="46">
        <f>VLOOKUP($A251,environment93!$A$2:$AS$333,AO$2)</f>
        <v>1.4</v>
      </c>
      <c r="AP251" s="46">
        <f>VLOOKUP($A251,environment93!$A$2:$AS$333,AP$2)</f>
        <v>0</v>
      </c>
      <c r="AQ251" s="46">
        <f>VLOOKUP($A251,environment93!$A$2:$AS$333,AQ$2)</f>
        <v>0</v>
      </c>
      <c r="AR251" s="46">
        <f>VLOOKUP($A251,environment93!$A$2:$AS$333,AR$2)</f>
        <v>0</v>
      </c>
      <c r="AS251" s="46">
        <f>VLOOKUP($A251,environment93!$A$2:$AS$333,AS$2)</f>
        <v>0</v>
      </c>
      <c r="AT251" s="46">
        <f>VLOOKUP($A251,environment93!$A$2:$AS$333,AT$2)</f>
        <v>98.61</v>
      </c>
      <c r="AU251" s="46">
        <f>VLOOKUP($A251,environment93!$A$2:$AS$333,AU$2)</f>
        <v>0</v>
      </c>
      <c r="AV251" s="46">
        <f>VLOOKUP($A251,environment93!$A$2:$AS$333,AV$2)</f>
        <v>0</v>
      </c>
      <c r="AW251" s="46">
        <f>VLOOKUP($A251,environment93!$A$2:$AS$333,AW$2)</f>
        <v>0</v>
      </c>
      <c r="AX251" s="46">
        <f>VLOOKUP($A251,environment93!$A$2:$AS$333,AX$2)</f>
        <v>275</v>
      </c>
      <c r="AY251" s="46">
        <f>VLOOKUP($A251,environment93!$A$2:$AS$333,AY$2)</f>
        <v>25</v>
      </c>
      <c r="AZ251" s="46">
        <f>VLOOKUP($A251,environment93!$A$2:$AS$333,AZ$2)</f>
        <v>0</v>
      </c>
      <c r="BA251" s="46">
        <f>VLOOKUP($A251,environment93!$A$2:$AS$333,BA$2)</f>
        <v>300</v>
      </c>
      <c r="BB251" s="46">
        <f>VLOOKUP($A251,environment93!$A$2:$AS$333,BB$2)</f>
        <v>0</v>
      </c>
      <c r="BC251" s="46">
        <f>VLOOKUP($A251,environment93!$A$2:$AS$333,BC$2)</f>
        <v>25.41</v>
      </c>
      <c r="BD251" s="46">
        <f>VLOOKUP($A251,environment93!$A$2:$AS$333,BD$2)</f>
        <v>4.5199999999999996</v>
      </c>
      <c r="BE251" s="46">
        <f>VLOOKUP($A251,environment93!$A$2:$AS$333,BE$2)</f>
        <v>0</v>
      </c>
      <c r="BF251" s="46">
        <f>VLOOKUP($A251,environment93!$A$2:$AS$333,BF$2)</f>
        <v>29.94</v>
      </c>
      <c r="BG251" s="46">
        <f>VLOOKUP($A251,environment93!$A$2:$AS$333,BG$2)</f>
        <v>8</v>
      </c>
      <c r="BH251" s="46">
        <f>VLOOKUP($A251,environment93!$A$2:$AS$333,BH$2)</f>
        <v>0</v>
      </c>
      <c r="BI251" s="46">
        <f>VLOOKUP($A251,environment93!$A$2:$AS$333,BI$2)</f>
        <v>1</v>
      </c>
    </row>
    <row r="252" spans="1:61" x14ac:dyDescent="0.2">
      <c r="A252" s="40" t="s">
        <v>928</v>
      </c>
      <c r="B252" s="40" t="s">
        <v>515</v>
      </c>
      <c r="C252" s="40">
        <v>7</v>
      </c>
      <c r="D252" s="40">
        <v>3</v>
      </c>
      <c r="E252" s="40">
        <v>2</v>
      </c>
      <c r="F252" s="40">
        <v>2</v>
      </c>
      <c r="H252" s="41">
        <f t="shared" si="3"/>
        <v>1</v>
      </c>
      <c r="I252" s="40" t="s">
        <v>928</v>
      </c>
      <c r="J252" s="46">
        <f>VLOOKUP($A252,environment05!$A$2:$M$333,J$2)</f>
        <v>5.14</v>
      </c>
      <c r="K252" s="46">
        <f>VLOOKUP($A252,environment05!$A$2:$M$333,K$2)</f>
        <v>6.7341209313878814</v>
      </c>
      <c r="L252" s="46">
        <f>VLOOKUP($A252,environment05!$A$2:$M$333,L$2)</f>
        <v>16.354936929099612</v>
      </c>
      <c r="M252" s="46">
        <f>VLOOKUP($A252,environment05!$A$2:$M$333,M$2)</f>
        <v>3.6666965205114099</v>
      </c>
      <c r="N252" s="46">
        <f>VLOOKUP($A252,environment05!$A$2:$M$333,N$2)</f>
        <v>2.0659146694825861</v>
      </c>
      <c r="O252" s="46">
        <f>VLOOKUP($A252,environment05!$A$2:$M$333,O$2)</f>
        <v>1.4247800224209368</v>
      </c>
      <c r="P252" s="46">
        <f>VLOOKUP($A252,environment05!$A$2:$M$333,P$2)</f>
        <v>0.17323869641212969</v>
      </c>
      <c r="Q252" s="46">
        <f>VLOOKUP($A252,environment05!$A$2:$M$333,Q$2)</f>
        <v>0.34203685557445956</v>
      </c>
      <c r="R252" s="46">
        <f>VLOOKUP($A252,environment05!$A$2:$M$333,R$2)</f>
        <v>7</v>
      </c>
      <c r="S252" s="46">
        <f>VLOOKUP($A252,environment05!$A$2:$M$333,S$2)</f>
        <v>2</v>
      </c>
      <c r="T252" s="46">
        <f>VLOOKUP($A252,environment05!$A$2:$M$333,T$2)</f>
        <v>1.5</v>
      </c>
      <c r="U252" s="46">
        <f>VLOOKUP($A252,environment93!$A$2:$AS$333,U$2)</f>
        <v>4</v>
      </c>
      <c r="V252" s="46">
        <f>VLOOKUP($A252,environment93!$A$2:$AS$333,V$2)</f>
        <v>23</v>
      </c>
      <c r="W252" s="46">
        <f>VLOOKUP($A252,environment93!$A$2:$AS$333,W$2)</f>
        <v>8</v>
      </c>
      <c r="X252" s="46">
        <f>VLOOKUP($A252,environment93!$A$2:$AS$333,X$2)</f>
        <v>0</v>
      </c>
      <c r="Y252" s="46">
        <f>VLOOKUP($A252,environment93!$A$2:$AS$333,Y$2)</f>
        <v>15</v>
      </c>
      <c r="Z252" s="46">
        <f>VLOOKUP($A252,environment93!$A$2:$AS$333,Z$2)</f>
        <v>14</v>
      </c>
      <c r="AA252" s="46">
        <f>VLOOKUP($A252,environment93!$A$2:$AS$333,AA$2)</f>
        <v>3</v>
      </c>
      <c r="AB252" s="46">
        <f>VLOOKUP($A252,environment93!$A$2:$AS$333,AB$2)</f>
        <v>0.36</v>
      </c>
      <c r="AC252" s="46">
        <f>VLOOKUP($A252,environment93!$A$2:$AS$333,AC$2)</f>
        <v>352.1</v>
      </c>
      <c r="AD252" s="46">
        <f>VLOOKUP($A252,environment93!$A$2:$AS$333,AD$2)</f>
        <v>1.6</v>
      </c>
      <c r="AE252" s="46">
        <f>VLOOKUP($A252,environment93!$A$2:$AS$333,AE$2)</f>
        <v>42</v>
      </c>
      <c r="AF252" s="46" t="str">
        <f>VLOOKUP($A252,environment93!$A$2:$AS$333,AF$2)</f>
        <v>fagu.old</v>
      </c>
      <c r="AG252" s="46">
        <f>VLOOKUP($A252,environment93!$A$2:$AS$333,AG$2)</f>
        <v>10.62</v>
      </c>
      <c r="AH252" s="46">
        <f>VLOOKUP($A252,environment93!$A$2:$AS$333,AH$2)</f>
        <v>306.45999999999998</v>
      </c>
      <c r="AI252" s="46">
        <f>VLOOKUP($A252,environment93!$A$2:$AS$333,AI$2)</f>
        <v>5</v>
      </c>
      <c r="AJ252" s="46" t="str">
        <f>VLOOKUP($A252,environment93!$A$2:$AS$333,AJ$2)</f>
        <v>44</v>
      </c>
      <c r="AK252" s="46">
        <f>VLOOKUP($A252,environment93!$A$2:$AS$333,AK$2)</f>
        <v>15</v>
      </c>
      <c r="AL252" s="46">
        <f>VLOOKUP($A252,environment93!$A$2:$AS$333,AL$2)</f>
        <v>0</v>
      </c>
      <c r="AM252" s="46">
        <f>VLOOKUP($A252,environment93!$A$2:$AS$333,AM$2)</f>
        <v>45.36</v>
      </c>
      <c r="AN252" s="46">
        <f>VLOOKUP($A252,environment93!$A$2:$AS$333,AN$2)</f>
        <v>0</v>
      </c>
      <c r="AO252" s="46">
        <f>VLOOKUP($A252,environment93!$A$2:$AS$333,AO$2)</f>
        <v>41.81</v>
      </c>
      <c r="AP252" s="46">
        <f>VLOOKUP($A252,environment93!$A$2:$AS$333,AP$2)</f>
        <v>1.46</v>
      </c>
      <c r="AQ252" s="46">
        <f>VLOOKUP($A252,environment93!$A$2:$AS$333,AQ$2)</f>
        <v>0</v>
      </c>
      <c r="AR252" s="46">
        <f>VLOOKUP($A252,environment93!$A$2:$AS$333,AR$2)</f>
        <v>0</v>
      </c>
      <c r="AS252" s="46">
        <f>VLOOKUP($A252,environment93!$A$2:$AS$333,AS$2)</f>
        <v>0</v>
      </c>
      <c r="AT252" s="46">
        <f>VLOOKUP($A252,environment93!$A$2:$AS$333,AT$2)</f>
        <v>55.06</v>
      </c>
      <c r="AU252" s="46">
        <f>VLOOKUP($A252,environment93!$A$2:$AS$333,AU$2)</f>
        <v>0</v>
      </c>
      <c r="AV252" s="46">
        <f>VLOOKUP($A252,environment93!$A$2:$AS$333,AV$2)</f>
        <v>1.67</v>
      </c>
      <c r="AW252" s="46">
        <f>VLOOKUP($A252,environment93!$A$2:$AS$333,AW$2)</f>
        <v>0</v>
      </c>
      <c r="AX252" s="46">
        <f>VLOOKUP($A252,environment93!$A$2:$AS$333,AX$2)</f>
        <v>550</v>
      </c>
      <c r="AY252" s="46">
        <f>VLOOKUP($A252,environment93!$A$2:$AS$333,AY$2)</f>
        <v>200</v>
      </c>
      <c r="AZ252" s="46">
        <f>VLOOKUP($A252,environment93!$A$2:$AS$333,AZ$2)</f>
        <v>0</v>
      </c>
      <c r="BA252" s="46">
        <f>VLOOKUP($A252,environment93!$A$2:$AS$333,BA$2)</f>
        <v>750</v>
      </c>
      <c r="BB252" s="46">
        <f>VLOOKUP($A252,environment93!$A$2:$AS$333,BB$2)</f>
        <v>0</v>
      </c>
      <c r="BC252" s="46">
        <f>VLOOKUP($A252,environment93!$A$2:$AS$333,BC$2)</f>
        <v>4.72</v>
      </c>
      <c r="BD252" s="46">
        <f>VLOOKUP($A252,environment93!$A$2:$AS$333,BD$2)</f>
        <v>3.45</v>
      </c>
      <c r="BE252" s="46">
        <f>VLOOKUP($A252,environment93!$A$2:$AS$333,BE$2)</f>
        <v>0</v>
      </c>
      <c r="BF252" s="46">
        <f>VLOOKUP($A252,environment93!$A$2:$AS$333,BF$2)</f>
        <v>8.17</v>
      </c>
      <c r="BG252" s="46">
        <f>VLOOKUP($A252,environment93!$A$2:$AS$333,BG$2)</f>
        <v>6</v>
      </c>
      <c r="BH252" s="46">
        <f>VLOOKUP($A252,environment93!$A$2:$AS$333,BH$2)</f>
        <v>0</v>
      </c>
      <c r="BI252" s="46">
        <f>VLOOKUP($A252,environment93!$A$2:$AS$333,BI$2)</f>
        <v>2.2000000000000002</v>
      </c>
    </row>
    <row r="253" spans="1:61" x14ac:dyDescent="0.2">
      <c r="A253" s="40" t="s">
        <v>929</v>
      </c>
      <c r="B253" s="40" t="s">
        <v>517</v>
      </c>
      <c r="C253" s="40">
        <v>7</v>
      </c>
      <c r="D253" s="40">
        <v>3</v>
      </c>
      <c r="E253" s="40">
        <v>2</v>
      </c>
      <c r="F253" s="40">
        <v>2</v>
      </c>
      <c r="H253" s="41">
        <f t="shared" si="3"/>
        <v>1</v>
      </c>
      <c r="I253" s="40" t="s">
        <v>929</v>
      </c>
      <c r="J253" s="46">
        <f>VLOOKUP($A253,environment05!$A$2:$M$333,J$2)</f>
        <v>6.3150000000000004</v>
      </c>
      <c r="K253" s="46">
        <f>VLOOKUP($A253,environment05!$A$2:$M$333,K$2)</f>
        <v>9.9244048853529847</v>
      </c>
      <c r="L253" s="46">
        <f>VLOOKUP($A253,environment05!$A$2:$M$333,L$2)</f>
        <v>31.839930404523709</v>
      </c>
      <c r="M253" s="46">
        <f>VLOOKUP($A253,environment05!$A$2:$M$333,M$2)</f>
        <v>9.864168513978699</v>
      </c>
      <c r="N253" s="46">
        <f>VLOOKUP($A253,environment05!$A$2:$M$333,N$2)</f>
        <v>4.4312743796555845</v>
      </c>
      <c r="O253" s="46">
        <f>VLOOKUP($A253,environment05!$A$2:$M$333,O$2)</f>
        <v>3.853165425325503</v>
      </c>
      <c r="P253" s="46">
        <f>VLOOKUP($A253,environment05!$A$2:$M$333,P$2)</f>
        <v>0.24057932773939883</v>
      </c>
      <c r="Q253" s="46">
        <f>VLOOKUP($A253,environment05!$A$2:$M$333,Q$2)</f>
        <v>0.83421784003882149</v>
      </c>
      <c r="R253" s="46">
        <f>VLOOKUP($A253,environment05!$A$2:$M$333,R$2)</f>
        <v>31.1</v>
      </c>
      <c r="S253" s="46">
        <f>VLOOKUP($A253,environment05!$A$2:$M$333,S$2)</f>
        <v>14</v>
      </c>
      <c r="T253" s="46">
        <f>VLOOKUP($A253,environment05!$A$2:$M$333,T$2)</f>
        <v>0.5</v>
      </c>
      <c r="U253" s="46">
        <f>VLOOKUP($A253,environment93!$A$2:$AS$333,U$2)</f>
        <v>2</v>
      </c>
      <c r="V253" s="46">
        <f>VLOOKUP($A253,environment93!$A$2:$AS$333,V$2)</f>
        <v>34</v>
      </c>
      <c r="W253" s="46">
        <f>VLOOKUP($A253,environment93!$A$2:$AS$333,W$2)</f>
        <v>13</v>
      </c>
      <c r="X253" s="46">
        <f>VLOOKUP($A253,environment93!$A$2:$AS$333,X$2)</f>
        <v>5</v>
      </c>
      <c r="Y253" s="46">
        <f>VLOOKUP($A253,environment93!$A$2:$AS$333,Y$2)</f>
        <v>16</v>
      </c>
      <c r="Z253" s="46">
        <f>VLOOKUP($A253,environment93!$A$2:$AS$333,Z$2)</f>
        <v>4</v>
      </c>
      <c r="AA253" s="46">
        <f>VLOOKUP($A253,environment93!$A$2:$AS$333,AA$2)</f>
        <v>2</v>
      </c>
      <c r="AB253" s="46">
        <f>VLOOKUP($A253,environment93!$A$2:$AS$333,AB$2)</f>
        <v>0.93</v>
      </c>
      <c r="AC253" s="46">
        <f>VLOOKUP($A253,environment93!$A$2:$AS$333,AC$2)</f>
        <v>612.29999999999995</v>
      </c>
      <c r="AD253" s="46">
        <f>VLOOKUP($A253,environment93!$A$2:$AS$333,AD$2)</f>
        <v>1.8</v>
      </c>
      <c r="AE253" s="46">
        <f>VLOOKUP($A253,environment93!$A$2:$AS$333,AE$2)</f>
        <v>5</v>
      </c>
      <c r="AF253" s="46" t="str">
        <f>VLOOKUP($A253,environment93!$A$2:$AS$333,AF$2)</f>
        <v>alnu.all</v>
      </c>
      <c r="AG253" s="46">
        <f>VLOOKUP($A253,environment93!$A$2:$AS$333,AG$2)</f>
        <v>0</v>
      </c>
      <c r="AH253" s="46">
        <f>VLOOKUP($A253,environment93!$A$2:$AS$333,AH$2)</f>
        <v>-1</v>
      </c>
      <c r="AI253" s="46">
        <f>VLOOKUP($A253,environment93!$A$2:$AS$333,AI$2)</f>
        <v>2.5</v>
      </c>
      <c r="AJ253" s="46" t="str">
        <f>VLOOKUP($A253,environment93!$A$2:$AS$333,AJ$2)</f>
        <v>54T</v>
      </c>
      <c r="AK253" s="46">
        <f>VLOOKUP($A253,environment93!$A$2:$AS$333,AK$2)</f>
        <v>-999</v>
      </c>
      <c r="AL253" s="46" t="str">
        <f>VLOOKUP($A253,environment93!$A$2:$AS$333,AL$2)</f>
        <v>T</v>
      </c>
      <c r="AM253" s="46">
        <f>VLOOKUP($A253,environment93!$A$2:$AS$333,AM$2)</f>
        <v>16.79</v>
      </c>
      <c r="AN253" s="46">
        <f>VLOOKUP($A253,environment93!$A$2:$AS$333,AN$2)</f>
        <v>12.87</v>
      </c>
      <c r="AO253" s="46">
        <f>VLOOKUP($A253,environment93!$A$2:$AS$333,AO$2)</f>
        <v>0</v>
      </c>
      <c r="AP253" s="46">
        <f>VLOOKUP($A253,environment93!$A$2:$AS$333,AP$2)</f>
        <v>84.14</v>
      </c>
      <c r="AQ253" s="46">
        <f>VLOOKUP($A253,environment93!$A$2:$AS$333,AQ$2)</f>
        <v>0</v>
      </c>
      <c r="AR253" s="46">
        <f>VLOOKUP($A253,environment93!$A$2:$AS$333,AR$2)</f>
        <v>3</v>
      </c>
      <c r="AS253" s="46">
        <f>VLOOKUP($A253,environment93!$A$2:$AS$333,AS$2)</f>
        <v>0</v>
      </c>
      <c r="AT253" s="46">
        <f>VLOOKUP($A253,environment93!$A$2:$AS$333,AT$2)</f>
        <v>0</v>
      </c>
      <c r="AU253" s="46">
        <f>VLOOKUP($A253,environment93!$A$2:$AS$333,AU$2)</f>
        <v>0</v>
      </c>
      <c r="AV253" s="46">
        <f>VLOOKUP($A253,environment93!$A$2:$AS$333,AV$2)</f>
        <v>0</v>
      </c>
      <c r="AW253" s="46">
        <f>VLOOKUP($A253,environment93!$A$2:$AS$333,AW$2)</f>
        <v>0</v>
      </c>
      <c r="AX253" s="46">
        <f>VLOOKUP($A253,environment93!$A$2:$AS$333,AX$2)</f>
        <v>0</v>
      </c>
      <c r="AY253" s="46">
        <f>VLOOKUP($A253,environment93!$A$2:$AS$333,AY$2)</f>
        <v>175</v>
      </c>
      <c r="AZ253" s="46">
        <f>VLOOKUP($A253,environment93!$A$2:$AS$333,AZ$2)</f>
        <v>175</v>
      </c>
      <c r="BA253" s="46">
        <f>VLOOKUP($A253,environment93!$A$2:$AS$333,BA$2)</f>
        <v>350</v>
      </c>
      <c r="BB253" s="46">
        <f>VLOOKUP($A253,environment93!$A$2:$AS$333,BB$2)</f>
        <v>0</v>
      </c>
      <c r="BC253" s="46">
        <f>VLOOKUP($A253,environment93!$A$2:$AS$333,BC$2)</f>
        <v>0</v>
      </c>
      <c r="BD253" s="46">
        <f>VLOOKUP($A253,environment93!$A$2:$AS$333,BD$2)</f>
        <v>0.38</v>
      </c>
      <c r="BE253" s="46">
        <f>VLOOKUP($A253,environment93!$A$2:$AS$333,BE$2)</f>
        <v>6.01</v>
      </c>
      <c r="BF253" s="46">
        <f>VLOOKUP($A253,environment93!$A$2:$AS$333,BF$2)</f>
        <v>6.4</v>
      </c>
      <c r="BG253" s="46">
        <f>VLOOKUP($A253,environment93!$A$2:$AS$333,BG$2)</f>
        <v>4</v>
      </c>
      <c r="BH253" s="46">
        <f>VLOOKUP($A253,environment93!$A$2:$AS$333,BH$2)</f>
        <v>0</v>
      </c>
      <c r="BI253" s="46">
        <f>VLOOKUP($A253,environment93!$A$2:$AS$333,BI$2)</f>
        <v>2</v>
      </c>
    </row>
    <row r="254" spans="1:61" x14ac:dyDescent="0.2">
      <c r="A254" s="40" t="s">
        <v>930</v>
      </c>
      <c r="B254" s="40" t="s">
        <v>519</v>
      </c>
      <c r="C254" s="40">
        <v>4</v>
      </c>
      <c r="D254" s="40">
        <v>1</v>
      </c>
      <c r="E254" s="40">
        <v>1</v>
      </c>
      <c r="F254" s="40">
        <v>2</v>
      </c>
      <c r="H254" s="41">
        <f t="shared" si="3"/>
        <v>0</v>
      </c>
      <c r="I254" s="40" t="s">
        <v>930</v>
      </c>
      <c r="J254" s="46">
        <f>VLOOKUP($A254,environment05!$A$2:$M$333,J$2)</f>
        <v>0</v>
      </c>
      <c r="K254" s="46">
        <f>VLOOKUP($A254,environment05!$A$2:$M$333,K$2)</f>
        <v>0</v>
      </c>
      <c r="L254" s="46">
        <f>VLOOKUP($A254,environment05!$A$2:$M$333,L$2)</f>
        <v>0</v>
      </c>
      <c r="M254" s="46">
        <f>VLOOKUP($A254,environment05!$A$2:$M$333,M$2)</f>
        <v>0</v>
      </c>
      <c r="N254" s="46">
        <f>VLOOKUP($A254,environment05!$A$2:$M$333,N$2)</f>
        <v>0</v>
      </c>
      <c r="O254" s="46">
        <f>VLOOKUP($A254,environment05!$A$2:$M$333,O$2)</f>
        <v>0</v>
      </c>
      <c r="P254" s="46">
        <f>VLOOKUP($A254,environment05!$A$2:$M$333,P$2)</f>
        <v>0</v>
      </c>
      <c r="Q254" s="46">
        <f>VLOOKUP($A254,environment05!$A$2:$M$333,Q$2)</f>
        <v>0</v>
      </c>
      <c r="R254" s="46">
        <f>VLOOKUP($A254,environment05!$A$2:$M$333,R$2)</f>
        <v>0</v>
      </c>
      <c r="S254" s="46">
        <f>VLOOKUP($A254,environment05!$A$2:$M$333,S$2)</f>
        <v>0</v>
      </c>
      <c r="T254" s="46">
        <f>VLOOKUP($A254,environment05!$A$2:$M$333,T$2)</f>
        <v>0</v>
      </c>
      <c r="U254" s="46">
        <f>VLOOKUP($A254,environment93!$A$2:$AS$333,U$2)</f>
        <v>5</v>
      </c>
      <c r="V254" s="46">
        <f>VLOOKUP($A254,environment93!$A$2:$AS$333,V$2)</f>
        <v>32</v>
      </c>
      <c r="W254" s="46">
        <f>VLOOKUP($A254,environment93!$A$2:$AS$333,W$2)</f>
        <v>13</v>
      </c>
      <c r="X254" s="46">
        <f>VLOOKUP($A254,environment93!$A$2:$AS$333,X$2)</f>
        <v>2</v>
      </c>
      <c r="Y254" s="46">
        <f>VLOOKUP($A254,environment93!$A$2:$AS$333,Y$2)</f>
        <v>17</v>
      </c>
      <c r="Z254" s="46">
        <f>VLOOKUP($A254,environment93!$A$2:$AS$333,Z$2)</f>
        <v>11</v>
      </c>
      <c r="AA254" s="46">
        <f>VLOOKUP($A254,environment93!$A$2:$AS$333,AA$2)</f>
        <v>1</v>
      </c>
      <c r="AB254" s="46">
        <f>VLOOKUP($A254,environment93!$A$2:$AS$333,AB$2)</f>
        <v>0.96</v>
      </c>
      <c r="AC254" s="46">
        <f>VLOOKUP($A254,environment93!$A$2:$AS$333,AC$2)</f>
        <v>497.1</v>
      </c>
      <c r="AD254" s="46">
        <f>VLOOKUP($A254,environment93!$A$2:$AS$333,AD$2)</f>
        <v>1.4</v>
      </c>
      <c r="AE254" s="46">
        <f>VLOOKUP($A254,environment93!$A$2:$AS$333,AE$2)</f>
        <v>7</v>
      </c>
      <c r="AF254" s="46" t="str">
        <f>VLOOKUP($A254,environment93!$A$2:$AS$333,AF$2)</f>
        <v>open</v>
      </c>
      <c r="AG254" s="46">
        <f>VLOOKUP($A254,environment93!$A$2:$AS$333,AG$2)</f>
        <v>9.08</v>
      </c>
      <c r="AH254" s="46">
        <f>VLOOKUP($A254,environment93!$A$2:$AS$333,AH$2)</f>
        <v>100.22</v>
      </c>
      <c r="AI254" s="46">
        <f>VLOOKUP($A254,environment93!$A$2:$AS$333,AI$2)</f>
        <v>7.5</v>
      </c>
      <c r="AJ254" s="46" t="str">
        <f>VLOOKUP($A254,environment93!$A$2:$AS$333,AJ$2)</f>
        <v>44</v>
      </c>
      <c r="AK254" s="46">
        <f>VLOOKUP($A254,environment93!$A$2:$AS$333,AK$2)</f>
        <v>15</v>
      </c>
      <c r="AL254" s="46">
        <f>VLOOKUP($A254,environment93!$A$2:$AS$333,AL$2)</f>
        <v>0</v>
      </c>
      <c r="AM254" s="46">
        <f>VLOOKUP($A254,environment93!$A$2:$AS$333,AM$2)</f>
        <v>52.5</v>
      </c>
      <c r="AN254" s="46">
        <f>VLOOKUP($A254,environment93!$A$2:$AS$333,AN$2)</f>
        <v>58.54</v>
      </c>
      <c r="AO254" s="46">
        <f>VLOOKUP($A254,environment93!$A$2:$AS$333,AO$2)</f>
        <v>16.11</v>
      </c>
      <c r="AP254" s="46">
        <f>VLOOKUP($A254,environment93!$A$2:$AS$333,AP$2)</f>
        <v>0</v>
      </c>
      <c r="AQ254" s="46">
        <f>VLOOKUP($A254,environment93!$A$2:$AS$333,AQ$2)</f>
        <v>0</v>
      </c>
      <c r="AR254" s="46">
        <f>VLOOKUP($A254,environment93!$A$2:$AS$333,AR$2)</f>
        <v>15.76</v>
      </c>
      <c r="AS254" s="46">
        <f>VLOOKUP($A254,environment93!$A$2:$AS$333,AS$2)</f>
        <v>0</v>
      </c>
      <c r="AT254" s="46">
        <f>VLOOKUP($A254,environment93!$A$2:$AS$333,AT$2)</f>
        <v>9.59</v>
      </c>
      <c r="AU254" s="46">
        <f>VLOOKUP($A254,environment93!$A$2:$AS$333,AU$2)</f>
        <v>0</v>
      </c>
      <c r="AV254" s="46">
        <f>VLOOKUP($A254,environment93!$A$2:$AS$333,AV$2)</f>
        <v>0</v>
      </c>
      <c r="AW254" s="46">
        <f>VLOOKUP($A254,environment93!$A$2:$AS$333,AW$2)</f>
        <v>350</v>
      </c>
      <c r="AX254" s="46">
        <f>VLOOKUP($A254,environment93!$A$2:$AS$333,AX$2)</f>
        <v>67</v>
      </c>
      <c r="AY254" s="46">
        <f>VLOOKUP($A254,environment93!$A$2:$AS$333,AY$2)</f>
        <v>100</v>
      </c>
      <c r="AZ254" s="46">
        <f>VLOOKUP($A254,environment93!$A$2:$AS$333,AZ$2)</f>
        <v>0</v>
      </c>
      <c r="BA254" s="46">
        <f>VLOOKUP($A254,environment93!$A$2:$AS$333,BA$2)</f>
        <v>517</v>
      </c>
      <c r="BB254" s="46">
        <f>VLOOKUP($A254,environment93!$A$2:$AS$333,BB$2)</f>
        <v>2.95</v>
      </c>
      <c r="BC254" s="46">
        <f>VLOOKUP($A254,environment93!$A$2:$AS$333,BC$2)</f>
        <v>0.36</v>
      </c>
      <c r="BD254" s="46">
        <f>VLOOKUP($A254,environment93!$A$2:$AS$333,BD$2)</f>
        <v>0.24</v>
      </c>
      <c r="BE254" s="46">
        <f>VLOOKUP($A254,environment93!$A$2:$AS$333,BE$2)</f>
        <v>0</v>
      </c>
      <c r="BF254" s="46">
        <f>VLOOKUP($A254,environment93!$A$2:$AS$333,BF$2)</f>
        <v>3.54</v>
      </c>
      <c r="BG254" s="46">
        <f>VLOOKUP($A254,environment93!$A$2:$AS$333,BG$2)</f>
        <v>1</v>
      </c>
      <c r="BH254" s="46">
        <f>VLOOKUP($A254,environment93!$A$2:$AS$333,BH$2)</f>
        <v>0</v>
      </c>
      <c r="BI254" s="46">
        <f>VLOOKUP($A254,environment93!$A$2:$AS$333,BI$2)</f>
        <v>2</v>
      </c>
    </row>
    <row r="255" spans="1:61" x14ac:dyDescent="0.2">
      <c r="A255" s="40" t="s">
        <v>931</v>
      </c>
      <c r="B255" s="40" t="s">
        <v>521</v>
      </c>
      <c r="C255" s="40">
        <v>7</v>
      </c>
      <c r="D255" s="40">
        <v>3</v>
      </c>
      <c r="E255" s="40">
        <v>2</v>
      </c>
      <c r="F255" s="40">
        <v>2</v>
      </c>
      <c r="H255" s="41">
        <f t="shared" si="3"/>
        <v>1</v>
      </c>
      <c r="I255" s="40" t="s">
        <v>931</v>
      </c>
      <c r="J255" s="46">
        <f>VLOOKUP($A255,environment05!$A$2:$M$333,J$2)</f>
        <v>4.8550000000000004</v>
      </c>
      <c r="K255" s="46">
        <f>VLOOKUP($A255,environment05!$A$2:$M$333,K$2)</f>
        <v>5.8770785130405425</v>
      </c>
      <c r="L255" s="46">
        <f>VLOOKUP($A255,environment05!$A$2:$M$333,L$2)</f>
        <v>19.921705089169205</v>
      </c>
      <c r="M255" s="46">
        <f>VLOOKUP($A255,environment05!$A$2:$M$333,M$2)</f>
        <v>4.3888185379632585</v>
      </c>
      <c r="N255" s="46">
        <f>VLOOKUP($A255,environment05!$A$2:$M$333,N$2)</f>
        <v>2.9315795350169727</v>
      </c>
      <c r="O255" s="46">
        <f>VLOOKUP($A255,environment05!$A$2:$M$333,O$2)</f>
        <v>2.271211371440395</v>
      </c>
      <c r="P255" s="46">
        <f>VLOOKUP($A255,environment05!$A$2:$M$333,P$2)</f>
        <v>0.19906752829672525</v>
      </c>
      <c r="Q255" s="46">
        <f>VLOOKUP($A255,environment05!$A$2:$M$333,Q$2)</f>
        <v>0.47977211573282741</v>
      </c>
      <c r="R255" s="46">
        <f>VLOOKUP($A255,environment05!$A$2:$M$333,R$2)</f>
        <v>10.8</v>
      </c>
      <c r="S255" s="46">
        <f>VLOOKUP($A255,environment05!$A$2:$M$333,S$2)</f>
        <v>1</v>
      </c>
      <c r="T255" s="46">
        <f>VLOOKUP($A255,environment05!$A$2:$M$333,T$2)</f>
        <v>0.5</v>
      </c>
      <c r="U255" s="46">
        <f>VLOOKUP($A255,environment93!$A$2:$AS$333,U$2)</f>
        <v>1</v>
      </c>
      <c r="V255" s="46">
        <f>VLOOKUP($A255,environment93!$A$2:$AS$333,V$2)</f>
        <v>25</v>
      </c>
      <c r="W255" s="46">
        <f>VLOOKUP($A255,environment93!$A$2:$AS$333,W$2)</f>
        <v>22</v>
      </c>
      <c r="X255" s="46">
        <f>VLOOKUP($A255,environment93!$A$2:$AS$333,X$2)</f>
        <v>1</v>
      </c>
      <c r="Y255" s="46">
        <f>VLOOKUP($A255,environment93!$A$2:$AS$333,Y$2)</f>
        <v>2</v>
      </c>
      <c r="Z255" s="46">
        <f>VLOOKUP($A255,environment93!$A$2:$AS$333,Z$2)</f>
        <v>17</v>
      </c>
      <c r="AA255" s="46">
        <f>VLOOKUP($A255,environment93!$A$2:$AS$333,AA$2)</f>
        <v>0</v>
      </c>
      <c r="AB255" s="46">
        <f>VLOOKUP($A255,environment93!$A$2:$AS$333,AB$2)</f>
        <v>0.03</v>
      </c>
      <c r="AC255" s="46">
        <f>VLOOKUP($A255,environment93!$A$2:$AS$333,AC$2)</f>
        <v>68.7</v>
      </c>
      <c r="AD255" s="46">
        <f>VLOOKUP($A255,environment93!$A$2:$AS$333,AD$2)</f>
        <v>1.1000000000000001</v>
      </c>
      <c r="AE255" s="46">
        <f>VLOOKUP($A255,environment93!$A$2:$AS$333,AE$2)</f>
        <v>58</v>
      </c>
      <c r="AF255" s="46" t="str">
        <f>VLOOKUP($A255,environment93!$A$2:$AS$333,AF$2)</f>
        <v>quer.old</v>
      </c>
      <c r="AG255" s="46">
        <f>VLOOKUP($A255,environment93!$A$2:$AS$333,AG$2)</f>
        <v>5.7</v>
      </c>
      <c r="AH255" s="46">
        <f>VLOOKUP($A255,environment93!$A$2:$AS$333,AH$2)</f>
        <v>62.73</v>
      </c>
      <c r="AI255" s="46">
        <f>VLOOKUP($A255,environment93!$A$2:$AS$333,AI$2)</f>
        <v>7.5</v>
      </c>
      <c r="AJ255" s="46" t="str">
        <f>VLOOKUP($A255,environment93!$A$2:$AS$333,AJ$2)</f>
        <v>44S</v>
      </c>
      <c r="AK255" s="46">
        <f>VLOOKUP($A255,environment93!$A$2:$AS$333,AK$2)</f>
        <v>15</v>
      </c>
      <c r="AL255" s="46" t="str">
        <f>VLOOKUP($A255,environment93!$A$2:$AS$333,AL$2)</f>
        <v>S</v>
      </c>
      <c r="AM255" s="46">
        <f>VLOOKUP($A255,environment93!$A$2:$AS$333,AM$2)</f>
        <v>52.5</v>
      </c>
      <c r="AN255" s="46">
        <f>VLOOKUP($A255,environment93!$A$2:$AS$333,AN$2)</f>
        <v>0</v>
      </c>
      <c r="AO255" s="46">
        <f>VLOOKUP($A255,environment93!$A$2:$AS$333,AO$2)</f>
        <v>22.32</v>
      </c>
      <c r="AP255" s="46">
        <f>VLOOKUP($A255,environment93!$A$2:$AS$333,AP$2)</f>
        <v>0</v>
      </c>
      <c r="AQ255" s="46">
        <f>VLOOKUP($A255,environment93!$A$2:$AS$333,AQ$2)</f>
        <v>2.09</v>
      </c>
      <c r="AR255" s="46">
        <f>VLOOKUP($A255,environment93!$A$2:$AS$333,AR$2)</f>
        <v>0</v>
      </c>
      <c r="AS255" s="46">
        <f>VLOOKUP($A255,environment93!$A$2:$AS$333,AS$2)</f>
        <v>0</v>
      </c>
      <c r="AT255" s="46">
        <f>VLOOKUP($A255,environment93!$A$2:$AS$333,AT$2)</f>
        <v>48.78</v>
      </c>
      <c r="AU255" s="46">
        <f>VLOOKUP($A255,environment93!$A$2:$AS$333,AU$2)</f>
        <v>0</v>
      </c>
      <c r="AV255" s="46">
        <f>VLOOKUP($A255,environment93!$A$2:$AS$333,AV$2)</f>
        <v>26.81</v>
      </c>
      <c r="AW255" s="46">
        <f>VLOOKUP($A255,environment93!$A$2:$AS$333,AW$2)</f>
        <v>0</v>
      </c>
      <c r="AX255" s="46">
        <f>VLOOKUP($A255,environment93!$A$2:$AS$333,AX$2)</f>
        <v>550</v>
      </c>
      <c r="AY255" s="46">
        <f>VLOOKUP($A255,environment93!$A$2:$AS$333,AY$2)</f>
        <v>0</v>
      </c>
      <c r="AZ255" s="46">
        <f>VLOOKUP($A255,environment93!$A$2:$AS$333,AZ$2)</f>
        <v>0</v>
      </c>
      <c r="BA255" s="46">
        <f>VLOOKUP($A255,environment93!$A$2:$AS$333,BA$2)</f>
        <v>550</v>
      </c>
      <c r="BB255" s="46">
        <f>VLOOKUP($A255,environment93!$A$2:$AS$333,BB$2)</f>
        <v>0</v>
      </c>
      <c r="BC255" s="46">
        <f>VLOOKUP($A255,environment93!$A$2:$AS$333,BC$2)</f>
        <v>18.649999999999999</v>
      </c>
      <c r="BD255" s="46">
        <f>VLOOKUP($A255,environment93!$A$2:$AS$333,BD$2)</f>
        <v>0</v>
      </c>
      <c r="BE255" s="46">
        <f>VLOOKUP($A255,environment93!$A$2:$AS$333,BE$2)</f>
        <v>0</v>
      </c>
      <c r="BF255" s="46">
        <f>VLOOKUP($A255,environment93!$A$2:$AS$333,BF$2)</f>
        <v>18.649999999999999</v>
      </c>
      <c r="BG255" s="46">
        <f>VLOOKUP($A255,environment93!$A$2:$AS$333,BG$2)</f>
        <v>11</v>
      </c>
      <c r="BH255" s="46">
        <f>VLOOKUP($A255,environment93!$A$2:$AS$333,BH$2)</f>
        <v>0</v>
      </c>
      <c r="BI255" s="46">
        <f>VLOOKUP($A255,environment93!$A$2:$AS$333,BI$2)</f>
        <v>1</v>
      </c>
    </row>
    <row r="256" spans="1:61" x14ac:dyDescent="0.2">
      <c r="A256" s="40" t="s">
        <v>932</v>
      </c>
      <c r="B256" s="40" t="s">
        <v>523</v>
      </c>
      <c r="C256" s="40">
        <v>5</v>
      </c>
      <c r="D256" s="40">
        <v>2</v>
      </c>
      <c r="E256" s="40">
        <v>2</v>
      </c>
      <c r="F256" s="40">
        <v>1</v>
      </c>
      <c r="H256" s="41">
        <f t="shared" si="3"/>
        <v>1</v>
      </c>
      <c r="I256" s="40" t="s">
        <v>932</v>
      </c>
      <c r="J256" s="46">
        <f>VLOOKUP($A256,environment05!$A$2:$M$333,J$2)</f>
        <v>2.8050000000000002</v>
      </c>
      <c r="K256" s="46">
        <f>VLOOKUP($A256,environment05!$A$2:$M$333,K$2)</f>
        <v>38.91735021763192</v>
      </c>
      <c r="L256" s="46">
        <f>VLOOKUP($A256,environment05!$A$2:$M$333,L$2)</f>
        <v>73.292735972161822</v>
      </c>
      <c r="M256" s="46">
        <f>VLOOKUP($A256,environment05!$A$2:$M$333,M$2)</f>
        <v>1.6548342520099999</v>
      </c>
      <c r="N256" s="46">
        <f>VLOOKUP($A256,environment05!$A$2:$M$333,N$2)</f>
        <v>1.4018313608220001</v>
      </c>
      <c r="O256" s="46">
        <f>VLOOKUP($A256,environment05!$A$2:$M$333,O$2)</f>
        <v>0.83827069916800012</v>
      </c>
      <c r="P256" s="46">
        <f>VLOOKUP($A256,environment05!$A$2:$M$333,P$2)</f>
        <v>0.30212599606600005</v>
      </c>
      <c r="Q256" s="46">
        <f>VLOOKUP($A256,environment05!$A$2:$M$333,Q$2)</f>
        <v>0.38001617925800002</v>
      </c>
      <c r="R256" s="46">
        <f>VLOOKUP($A256,environment05!$A$2:$M$333,R$2)</f>
        <v>11.3</v>
      </c>
      <c r="S256" s="46">
        <f>VLOOKUP($A256,environment05!$A$2:$M$333,S$2)</f>
        <v>0</v>
      </c>
      <c r="T256" s="46">
        <f>VLOOKUP($A256,environment05!$A$2:$M$333,T$2)</f>
        <v>2</v>
      </c>
      <c r="U256" s="46">
        <f>VLOOKUP($A256,environment93!$A$2:$AS$333,U$2)</f>
        <v>0</v>
      </c>
      <c r="V256" s="46">
        <f>VLOOKUP($A256,environment93!$A$2:$AS$333,V$2)</f>
        <v>6</v>
      </c>
      <c r="W256" s="46">
        <f>VLOOKUP($A256,environment93!$A$2:$AS$333,W$2)</f>
        <v>5</v>
      </c>
      <c r="X256" s="46">
        <f>VLOOKUP($A256,environment93!$A$2:$AS$333,X$2)</f>
        <v>0</v>
      </c>
      <c r="Y256" s="46">
        <f>VLOOKUP($A256,environment93!$A$2:$AS$333,Y$2)</f>
        <v>1</v>
      </c>
      <c r="Z256" s="46">
        <f>VLOOKUP($A256,environment93!$A$2:$AS$333,Z$2)</f>
        <v>8</v>
      </c>
      <c r="AA256" s="46">
        <f>VLOOKUP($A256,environment93!$A$2:$AS$333,AA$2)</f>
        <v>0</v>
      </c>
      <c r="AB256" s="46">
        <f>VLOOKUP($A256,environment93!$A$2:$AS$333,AB$2)</f>
        <v>1.25</v>
      </c>
      <c r="AC256" s="46">
        <f>VLOOKUP($A256,environment93!$A$2:$AS$333,AC$2)</f>
        <v>503.4</v>
      </c>
      <c r="AD256" s="46">
        <f>VLOOKUP($A256,environment93!$A$2:$AS$333,AD$2)</f>
        <v>1.3</v>
      </c>
      <c r="AE256" s="46">
        <f>VLOOKUP($A256,environment93!$A$2:$AS$333,AE$2)</f>
        <v>6</v>
      </c>
      <c r="AF256" s="46" t="str">
        <f>VLOOKUP($A256,environment93!$A$2:$AS$333,AF$2)</f>
        <v>open</v>
      </c>
      <c r="AG256" s="46">
        <f>VLOOKUP($A256,environment93!$A$2:$AS$333,AG$2)</f>
        <v>2.82</v>
      </c>
      <c r="AH256" s="46">
        <f>VLOOKUP($A256,environment93!$A$2:$AS$333,AH$2)</f>
        <v>81.14</v>
      </c>
      <c r="AI256" s="46">
        <f>VLOOKUP($A256,environment93!$A$2:$AS$333,AI$2)</f>
        <v>7.5</v>
      </c>
      <c r="AJ256" s="46" t="str">
        <f>VLOOKUP($A256,environment93!$A$2:$AS$333,AJ$2)</f>
        <v>44S</v>
      </c>
      <c r="AK256" s="46">
        <f>VLOOKUP($A256,environment93!$A$2:$AS$333,AK$2)</f>
        <v>15</v>
      </c>
      <c r="AL256" s="46" t="str">
        <f>VLOOKUP($A256,environment93!$A$2:$AS$333,AL$2)</f>
        <v>S</v>
      </c>
      <c r="AM256" s="46">
        <f>VLOOKUP($A256,environment93!$A$2:$AS$333,AM$2)</f>
        <v>7.14</v>
      </c>
      <c r="AN256" s="46">
        <f>VLOOKUP($A256,environment93!$A$2:$AS$333,AN$2)</f>
        <v>81.83</v>
      </c>
      <c r="AO256" s="46">
        <f>VLOOKUP($A256,environment93!$A$2:$AS$333,AO$2)</f>
        <v>0</v>
      </c>
      <c r="AP256" s="46">
        <f>VLOOKUP($A256,environment93!$A$2:$AS$333,AP$2)</f>
        <v>0</v>
      </c>
      <c r="AQ256" s="46">
        <f>VLOOKUP($A256,environment93!$A$2:$AS$333,AQ$2)</f>
        <v>18.170000000000002</v>
      </c>
      <c r="AR256" s="46">
        <f>VLOOKUP($A256,environment93!$A$2:$AS$333,AR$2)</f>
        <v>0</v>
      </c>
      <c r="AS256" s="46">
        <f>VLOOKUP($A256,environment93!$A$2:$AS$333,AS$2)</f>
        <v>0</v>
      </c>
      <c r="AT256" s="46">
        <f>VLOOKUP($A256,environment93!$A$2:$AS$333,AT$2)</f>
        <v>0</v>
      </c>
      <c r="AU256" s="46">
        <f>VLOOKUP($A256,environment93!$A$2:$AS$333,AU$2)</f>
        <v>0</v>
      </c>
      <c r="AV256" s="46">
        <f>VLOOKUP($A256,environment93!$A$2:$AS$333,AV$2)</f>
        <v>0</v>
      </c>
      <c r="AW256" s="46">
        <f>VLOOKUP($A256,environment93!$A$2:$AS$333,AW$2)</f>
        <v>2200</v>
      </c>
      <c r="AX256" s="46">
        <f>VLOOKUP($A256,environment93!$A$2:$AS$333,AX$2)</f>
        <v>0</v>
      </c>
      <c r="AY256" s="46">
        <f>VLOOKUP($A256,environment93!$A$2:$AS$333,AY$2)</f>
        <v>0</v>
      </c>
      <c r="AZ256" s="46">
        <f>VLOOKUP($A256,environment93!$A$2:$AS$333,AZ$2)</f>
        <v>0</v>
      </c>
      <c r="BA256" s="46">
        <f>VLOOKUP($A256,environment93!$A$2:$AS$333,BA$2)</f>
        <v>2200</v>
      </c>
      <c r="BB256" s="46">
        <f>VLOOKUP($A256,environment93!$A$2:$AS$333,BB$2)</f>
        <v>1.3</v>
      </c>
      <c r="BC256" s="46">
        <f>VLOOKUP($A256,environment93!$A$2:$AS$333,BC$2)</f>
        <v>0</v>
      </c>
      <c r="BD256" s="46">
        <f>VLOOKUP($A256,environment93!$A$2:$AS$333,BD$2)</f>
        <v>0</v>
      </c>
      <c r="BE256" s="46">
        <f>VLOOKUP($A256,environment93!$A$2:$AS$333,BE$2)</f>
        <v>0</v>
      </c>
      <c r="BF256" s="46">
        <f>VLOOKUP($A256,environment93!$A$2:$AS$333,BF$2)</f>
        <v>1.3</v>
      </c>
      <c r="BG256" s="46">
        <f>VLOOKUP($A256,environment93!$A$2:$AS$333,BG$2)</f>
        <v>0</v>
      </c>
      <c r="BH256" s="46">
        <f>VLOOKUP($A256,environment93!$A$2:$AS$333,BH$2)</f>
        <v>0</v>
      </c>
      <c r="BI256" s="46">
        <f>VLOOKUP($A256,environment93!$A$2:$AS$333,BI$2)</f>
        <v>1</v>
      </c>
    </row>
    <row r="257" spans="1:61" x14ac:dyDescent="0.2">
      <c r="A257" s="40" t="s">
        <v>933</v>
      </c>
      <c r="B257" s="40" t="s">
        <v>525</v>
      </c>
      <c r="C257" s="40">
        <v>7</v>
      </c>
      <c r="D257" s="40">
        <v>3</v>
      </c>
      <c r="E257" s="40">
        <v>2</v>
      </c>
      <c r="F257" s="40">
        <v>2</v>
      </c>
      <c r="H257" s="41">
        <f t="shared" si="3"/>
        <v>1</v>
      </c>
      <c r="I257" s="40" t="s">
        <v>933</v>
      </c>
      <c r="J257" s="46">
        <f>VLOOKUP($A257,environment05!$A$2:$M$333,J$2)</f>
        <v>5.6150000000000002</v>
      </c>
      <c r="K257" s="46">
        <f>VLOOKUP($A257,environment05!$A$2:$M$333,K$2)</f>
        <v>12.425801622507551</v>
      </c>
      <c r="L257" s="46">
        <f>VLOOKUP($A257,environment05!$A$2:$M$333,L$2)</f>
        <v>34.319269247498916</v>
      </c>
      <c r="M257" s="46">
        <f>VLOOKUP($A257,environment05!$A$2:$M$333,M$2)</f>
        <v>7.4235807921487114</v>
      </c>
      <c r="N257" s="46">
        <f>VLOOKUP($A257,environment05!$A$2:$M$333,N$2)</f>
        <v>3.3831444635948436</v>
      </c>
      <c r="O257" s="46">
        <f>VLOOKUP($A257,environment05!$A$2:$M$333,O$2)</f>
        <v>2.5734730148258045</v>
      </c>
      <c r="P257" s="46">
        <f>VLOOKUP($A257,environment05!$A$2:$M$333,P$2)</f>
        <v>0.20430218663002203</v>
      </c>
      <c r="Q257" s="46">
        <f>VLOOKUP($A257,environment05!$A$2:$M$333,Q$2)</f>
        <v>0.54799782812112741</v>
      </c>
      <c r="R257" s="46">
        <f>VLOOKUP($A257,environment05!$A$2:$M$333,R$2)</f>
        <v>47.8</v>
      </c>
      <c r="S257" s="46">
        <f>VLOOKUP($A257,environment05!$A$2:$M$333,S$2)</f>
        <v>8</v>
      </c>
      <c r="T257" s="46">
        <f>VLOOKUP($A257,environment05!$A$2:$M$333,T$2)</f>
        <v>0.5</v>
      </c>
      <c r="U257" s="46">
        <f>VLOOKUP($A257,environment93!$A$2:$AS$333,U$2)</f>
        <v>2</v>
      </c>
      <c r="V257" s="46">
        <f>VLOOKUP($A257,environment93!$A$2:$AS$333,V$2)</f>
        <v>10</v>
      </c>
      <c r="W257" s="46">
        <f>VLOOKUP($A257,environment93!$A$2:$AS$333,W$2)</f>
        <v>2</v>
      </c>
      <c r="X257" s="46">
        <f>VLOOKUP($A257,environment93!$A$2:$AS$333,X$2)</f>
        <v>0</v>
      </c>
      <c r="Y257" s="46">
        <f>VLOOKUP($A257,environment93!$A$2:$AS$333,Y$2)</f>
        <v>8</v>
      </c>
      <c r="Z257" s="46">
        <f>VLOOKUP($A257,environment93!$A$2:$AS$333,Z$2)</f>
        <v>11</v>
      </c>
      <c r="AA257" s="46">
        <f>VLOOKUP($A257,environment93!$A$2:$AS$333,AA$2)</f>
        <v>2</v>
      </c>
      <c r="AB257" s="46">
        <f>VLOOKUP($A257,environment93!$A$2:$AS$333,AB$2)</f>
        <v>0.47</v>
      </c>
      <c r="AC257" s="46">
        <f>VLOOKUP($A257,environment93!$A$2:$AS$333,AC$2)</f>
        <v>298.7</v>
      </c>
      <c r="AD257" s="46">
        <f>VLOOKUP($A257,environment93!$A$2:$AS$333,AD$2)</f>
        <v>1.2</v>
      </c>
      <c r="AE257" s="46">
        <f>VLOOKUP($A257,environment93!$A$2:$AS$333,AE$2)</f>
        <v>34</v>
      </c>
      <c r="AF257" s="46" t="str">
        <f>VLOOKUP($A257,environment93!$A$2:$AS$333,AF$2)</f>
        <v>coni.old</v>
      </c>
      <c r="AG257" s="46">
        <f>VLOOKUP($A257,environment93!$A$2:$AS$333,AG$2)</f>
        <v>24.43</v>
      </c>
      <c r="AH257" s="46">
        <f>VLOOKUP($A257,environment93!$A$2:$AS$333,AH$2)</f>
        <v>197.18</v>
      </c>
      <c r="AI257" s="46">
        <f>VLOOKUP($A257,environment93!$A$2:$AS$333,AI$2)</f>
        <v>10</v>
      </c>
      <c r="AJ257" s="46" t="str">
        <f>VLOOKUP($A257,environment93!$A$2:$AS$333,AJ$2)</f>
        <v>54T</v>
      </c>
      <c r="AK257" s="46">
        <f>VLOOKUP($A257,environment93!$A$2:$AS$333,AK$2)</f>
        <v>-999</v>
      </c>
      <c r="AL257" s="46" t="str">
        <f>VLOOKUP($A257,environment93!$A$2:$AS$333,AL$2)</f>
        <v>T</v>
      </c>
      <c r="AM257" s="46">
        <f>VLOOKUP($A257,environment93!$A$2:$AS$333,AM$2)</f>
        <v>16.79</v>
      </c>
      <c r="AN257" s="46">
        <f>VLOOKUP($A257,environment93!$A$2:$AS$333,AN$2)</f>
        <v>0</v>
      </c>
      <c r="AO257" s="46">
        <f>VLOOKUP($A257,environment93!$A$2:$AS$333,AO$2)</f>
        <v>16.14</v>
      </c>
      <c r="AP257" s="46">
        <f>VLOOKUP($A257,environment93!$A$2:$AS$333,AP$2)</f>
        <v>0</v>
      </c>
      <c r="AQ257" s="46">
        <f>VLOOKUP($A257,environment93!$A$2:$AS$333,AQ$2)</f>
        <v>0</v>
      </c>
      <c r="AR257" s="46">
        <f>VLOOKUP($A257,environment93!$A$2:$AS$333,AR$2)</f>
        <v>81</v>
      </c>
      <c r="AS257" s="46">
        <f>VLOOKUP($A257,environment93!$A$2:$AS$333,AS$2)</f>
        <v>0</v>
      </c>
      <c r="AT257" s="46">
        <f>VLOOKUP($A257,environment93!$A$2:$AS$333,AT$2)</f>
        <v>2.86</v>
      </c>
      <c r="AU257" s="46">
        <f>VLOOKUP($A257,environment93!$A$2:$AS$333,AU$2)</f>
        <v>0</v>
      </c>
      <c r="AV257" s="46">
        <f>VLOOKUP($A257,environment93!$A$2:$AS$333,AV$2)</f>
        <v>0</v>
      </c>
      <c r="AW257" s="46">
        <f>VLOOKUP($A257,environment93!$A$2:$AS$333,AW$2)</f>
        <v>200</v>
      </c>
      <c r="AX257" s="46">
        <f>VLOOKUP($A257,environment93!$A$2:$AS$333,AX$2)</f>
        <v>0</v>
      </c>
      <c r="AY257" s="46">
        <f>VLOOKUP($A257,environment93!$A$2:$AS$333,AY$2)</f>
        <v>125</v>
      </c>
      <c r="AZ257" s="46">
        <f>VLOOKUP($A257,environment93!$A$2:$AS$333,AZ$2)</f>
        <v>250</v>
      </c>
      <c r="BA257" s="46">
        <f>VLOOKUP($A257,environment93!$A$2:$AS$333,BA$2)</f>
        <v>575</v>
      </c>
      <c r="BB257" s="46">
        <f>VLOOKUP($A257,environment93!$A$2:$AS$333,BB$2)</f>
        <v>4.96</v>
      </c>
      <c r="BC257" s="46">
        <f>VLOOKUP($A257,environment93!$A$2:$AS$333,BC$2)</f>
        <v>0</v>
      </c>
      <c r="BD257" s="46">
        <f>VLOOKUP($A257,environment93!$A$2:$AS$333,BD$2)</f>
        <v>15.95</v>
      </c>
      <c r="BE257" s="46">
        <f>VLOOKUP($A257,environment93!$A$2:$AS$333,BE$2)</f>
        <v>3.42</v>
      </c>
      <c r="BF257" s="46">
        <f>VLOOKUP($A257,environment93!$A$2:$AS$333,BF$2)</f>
        <v>24.34</v>
      </c>
      <c r="BG257" s="46">
        <f>VLOOKUP($A257,environment93!$A$2:$AS$333,BG$2)</f>
        <v>3</v>
      </c>
      <c r="BH257" s="46">
        <f>VLOOKUP($A257,environment93!$A$2:$AS$333,BH$2)</f>
        <v>3</v>
      </c>
      <c r="BI257" s="46">
        <f>VLOOKUP($A257,environment93!$A$2:$AS$333,BI$2)</f>
        <v>2</v>
      </c>
    </row>
    <row r="258" spans="1:61" x14ac:dyDescent="0.2">
      <c r="A258" s="40" t="s">
        <v>934</v>
      </c>
      <c r="B258" s="40" t="s">
        <v>527</v>
      </c>
      <c r="C258" s="40">
        <v>7</v>
      </c>
      <c r="D258" s="40">
        <v>3</v>
      </c>
      <c r="E258" s="40">
        <v>2</v>
      </c>
      <c r="F258" s="40">
        <v>2</v>
      </c>
      <c r="H258" s="41">
        <f t="shared" si="3"/>
        <v>1</v>
      </c>
      <c r="I258" s="40" t="s">
        <v>934</v>
      </c>
      <c r="J258" s="46">
        <f>VLOOKUP($A258,environment05!$A$2:$M$333,J$2)</f>
        <v>3.0750000000000002</v>
      </c>
      <c r="K258" s="46">
        <f>VLOOKUP($A258,environment05!$A$2:$M$333,K$2)</f>
        <v>7.9585957231344793</v>
      </c>
      <c r="L258" s="46">
        <f>VLOOKUP($A258,environment05!$A$2:$M$333,L$2)</f>
        <v>16.746411483253588</v>
      </c>
      <c r="M258" s="46">
        <f>VLOOKUP($A258,environment05!$A$2:$M$333,M$2)</f>
        <v>1.2866447401329157</v>
      </c>
      <c r="N258" s="46">
        <f>VLOOKUP($A258,environment05!$A$2:$M$333,N$2)</f>
        <v>3.3490342768261829</v>
      </c>
      <c r="O258" s="46">
        <f>VLOOKUP($A258,environment05!$A$2:$M$333,O$2)</f>
        <v>2.0723141923612589</v>
      </c>
      <c r="P258" s="46">
        <f>VLOOKUP($A258,environment05!$A$2:$M$333,P$2)</f>
        <v>0.15861809512671074</v>
      </c>
      <c r="Q258" s="46">
        <f>VLOOKUP($A258,environment05!$A$2:$M$333,Q$2)</f>
        <v>0.2935957252268363</v>
      </c>
      <c r="R258" s="46">
        <f>VLOOKUP($A258,environment05!$A$2:$M$333,R$2)</f>
        <v>7.25</v>
      </c>
      <c r="S258" s="46">
        <f>VLOOKUP($A258,environment05!$A$2:$M$333,S$2)</f>
        <v>0</v>
      </c>
      <c r="T258" s="46">
        <f>VLOOKUP($A258,environment05!$A$2:$M$333,T$2)</f>
        <v>0.5</v>
      </c>
      <c r="U258" s="46">
        <f>VLOOKUP($A258,environment93!$A$2:$AS$333,U$2)</f>
        <v>0</v>
      </c>
      <c r="V258" s="46">
        <f>VLOOKUP($A258,environment93!$A$2:$AS$333,V$2)</f>
        <v>16</v>
      </c>
      <c r="W258" s="46">
        <f>VLOOKUP($A258,environment93!$A$2:$AS$333,W$2)</f>
        <v>6</v>
      </c>
      <c r="X258" s="46">
        <f>VLOOKUP($A258,environment93!$A$2:$AS$333,X$2)</f>
        <v>5</v>
      </c>
      <c r="Y258" s="46">
        <f>VLOOKUP($A258,environment93!$A$2:$AS$333,Y$2)</f>
        <v>5</v>
      </c>
      <c r="Z258" s="46">
        <f>VLOOKUP($A258,environment93!$A$2:$AS$333,Z$2)</f>
        <v>10</v>
      </c>
      <c r="AA258" s="46">
        <f>VLOOKUP($A258,environment93!$A$2:$AS$333,AA$2)</f>
        <v>0</v>
      </c>
      <c r="AB258" s="46">
        <f>VLOOKUP($A258,environment93!$A$2:$AS$333,AB$2)</f>
        <v>0.87</v>
      </c>
      <c r="AC258" s="46">
        <f>VLOOKUP($A258,environment93!$A$2:$AS$333,AC$2)</f>
        <v>385.9</v>
      </c>
      <c r="AD258" s="46">
        <f>VLOOKUP($A258,environment93!$A$2:$AS$333,AD$2)</f>
        <v>1.2</v>
      </c>
      <c r="AE258" s="46">
        <f>VLOOKUP($A258,environment93!$A$2:$AS$333,AE$2)</f>
        <v>3</v>
      </c>
      <c r="AF258" s="46" t="str">
        <f>VLOOKUP($A258,environment93!$A$2:$AS$333,AF$2)</f>
        <v>coni.med</v>
      </c>
      <c r="AG258" s="46">
        <f>VLOOKUP($A258,environment93!$A$2:$AS$333,AG$2)</f>
        <v>10.36</v>
      </c>
      <c r="AH258" s="46">
        <f>VLOOKUP($A258,environment93!$A$2:$AS$333,AH$2)</f>
        <v>270.33999999999997</v>
      </c>
      <c r="AI258" s="46">
        <f>VLOOKUP($A258,environment93!$A$2:$AS$333,AI$2)</f>
        <v>17.5</v>
      </c>
      <c r="AJ258" s="46" t="str">
        <f>VLOOKUP($A258,environment93!$A$2:$AS$333,AJ$2)</f>
        <v>43</v>
      </c>
      <c r="AK258" s="46">
        <f>VLOOKUP($A258,environment93!$A$2:$AS$333,AK$2)</f>
        <v>15</v>
      </c>
      <c r="AL258" s="46">
        <f>VLOOKUP($A258,environment93!$A$2:$AS$333,AL$2)</f>
        <v>0</v>
      </c>
      <c r="AM258" s="46">
        <f>VLOOKUP($A258,environment93!$A$2:$AS$333,AM$2)</f>
        <v>23.93</v>
      </c>
      <c r="AN258" s="46">
        <f>VLOOKUP($A258,environment93!$A$2:$AS$333,AN$2)</f>
        <v>0</v>
      </c>
      <c r="AO258" s="46">
        <f>VLOOKUP($A258,environment93!$A$2:$AS$333,AO$2)</f>
        <v>0</v>
      </c>
      <c r="AP258" s="46">
        <f>VLOOKUP($A258,environment93!$A$2:$AS$333,AP$2)</f>
        <v>0</v>
      </c>
      <c r="AQ258" s="46">
        <f>VLOOKUP($A258,environment93!$A$2:$AS$333,AQ$2)</f>
        <v>71.48</v>
      </c>
      <c r="AR258" s="46">
        <f>VLOOKUP($A258,environment93!$A$2:$AS$333,AR$2)</f>
        <v>0</v>
      </c>
      <c r="AS258" s="46">
        <f>VLOOKUP($A258,environment93!$A$2:$AS$333,AS$2)</f>
        <v>0</v>
      </c>
      <c r="AT258" s="46">
        <f>VLOOKUP($A258,environment93!$A$2:$AS$333,AT$2)</f>
        <v>28.52</v>
      </c>
      <c r="AU258" s="46">
        <f>VLOOKUP($A258,environment93!$A$2:$AS$333,AU$2)</f>
        <v>0</v>
      </c>
      <c r="AV258" s="46">
        <f>VLOOKUP($A258,environment93!$A$2:$AS$333,AV$2)</f>
        <v>0</v>
      </c>
      <c r="AW258" s="46">
        <f>VLOOKUP($A258,environment93!$A$2:$AS$333,AW$2)</f>
        <v>1000</v>
      </c>
      <c r="AX258" s="46">
        <f>VLOOKUP($A258,environment93!$A$2:$AS$333,AX$2)</f>
        <v>1200</v>
      </c>
      <c r="AY258" s="46">
        <f>VLOOKUP($A258,environment93!$A$2:$AS$333,AY$2)</f>
        <v>0</v>
      </c>
      <c r="AZ258" s="46">
        <f>VLOOKUP($A258,environment93!$A$2:$AS$333,AZ$2)</f>
        <v>0</v>
      </c>
      <c r="BA258" s="46">
        <f>VLOOKUP($A258,environment93!$A$2:$AS$333,BA$2)</f>
        <v>2200</v>
      </c>
      <c r="BB258" s="46">
        <f>VLOOKUP($A258,environment93!$A$2:$AS$333,BB$2)</f>
        <v>1.2</v>
      </c>
      <c r="BC258" s="46">
        <f>VLOOKUP($A258,environment93!$A$2:$AS$333,BC$2)</f>
        <v>18</v>
      </c>
      <c r="BD258" s="46">
        <f>VLOOKUP($A258,environment93!$A$2:$AS$333,BD$2)</f>
        <v>0</v>
      </c>
      <c r="BE258" s="46">
        <f>VLOOKUP($A258,environment93!$A$2:$AS$333,BE$2)</f>
        <v>0</v>
      </c>
      <c r="BF258" s="46">
        <f>VLOOKUP($A258,environment93!$A$2:$AS$333,BF$2)</f>
        <v>19.2</v>
      </c>
      <c r="BG258" s="46">
        <f>VLOOKUP($A258,environment93!$A$2:$AS$333,BG$2)</f>
        <v>2</v>
      </c>
      <c r="BH258" s="46">
        <f>VLOOKUP($A258,environment93!$A$2:$AS$333,BH$2)</f>
        <v>0</v>
      </c>
      <c r="BI258" s="46">
        <f>VLOOKUP($A258,environment93!$A$2:$AS$333,BI$2)</f>
        <v>0</v>
      </c>
    </row>
    <row r="259" spans="1:61" x14ac:dyDescent="0.2">
      <c r="A259" s="40" t="s">
        <v>935</v>
      </c>
      <c r="B259" s="40" t="s">
        <v>529</v>
      </c>
      <c r="C259" s="40">
        <v>7</v>
      </c>
      <c r="D259" s="40">
        <v>3</v>
      </c>
      <c r="E259" s="40">
        <v>2</v>
      </c>
      <c r="F259" s="40">
        <v>2</v>
      </c>
      <c r="H259" s="41">
        <f t="shared" si="3"/>
        <v>1</v>
      </c>
      <c r="I259" s="40" t="s">
        <v>935</v>
      </c>
      <c r="J259" s="46">
        <f>VLOOKUP($A259,environment05!$A$2:$M$333,J$2)</f>
        <v>4.375</v>
      </c>
      <c r="K259" s="46">
        <f>VLOOKUP($A259,environment05!$A$2:$M$333,K$2)</f>
        <v>4.5965698724071453</v>
      </c>
      <c r="L259" s="46">
        <f>VLOOKUP($A259,environment05!$A$2:$M$333,L$2)</f>
        <v>24.880382775119621</v>
      </c>
      <c r="M259" s="46">
        <f>VLOOKUP($A259,environment05!$A$2:$M$333,M$2)</f>
        <v>2.8683552924890572</v>
      </c>
      <c r="N259" s="46">
        <f>VLOOKUP($A259,environment05!$A$2:$M$333,N$2)</f>
        <v>2.0652457041603656</v>
      </c>
      <c r="O259" s="46">
        <f>VLOOKUP($A259,environment05!$A$2:$M$333,O$2)</f>
        <v>1.7486400316036612</v>
      </c>
      <c r="P259" s="46">
        <f>VLOOKUP($A259,environment05!$A$2:$M$333,P$2)</f>
        <v>0.16421176648030242</v>
      </c>
      <c r="Q259" s="46">
        <f>VLOOKUP($A259,environment05!$A$2:$M$333,Q$2)</f>
        <v>0.14654510968762435</v>
      </c>
      <c r="R259" s="46">
        <f>VLOOKUP($A259,environment05!$A$2:$M$333,R$2)</f>
        <v>8.4</v>
      </c>
      <c r="S259" s="46">
        <f>VLOOKUP($A259,environment05!$A$2:$M$333,S$2)</f>
        <v>4</v>
      </c>
      <c r="T259" s="46">
        <f>VLOOKUP($A259,environment05!$A$2:$M$333,T$2)</f>
        <v>3</v>
      </c>
      <c r="U259" s="46">
        <f>VLOOKUP($A259,environment93!$A$2:$AS$333,U$2)</f>
        <v>0</v>
      </c>
      <c r="V259" s="46">
        <f>VLOOKUP($A259,environment93!$A$2:$AS$333,V$2)</f>
        <v>23</v>
      </c>
      <c r="W259" s="46">
        <f>VLOOKUP($A259,environment93!$A$2:$AS$333,W$2)</f>
        <v>14</v>
      </c>
      <c r="X259" s="46">
        <f>VLOOKUP($A259,environment93!$A$2:$AS$333,X$2)</f>
        <v>2</v>
      </c>
      <c r="Y259" s="46">
        <f>VLOOKUP($A259,environment93!$A$2:$AS$333,Y$2)</f>
        <v>7</v>
      </c>
      <c r="Z259" s="46">
        <f>VLOOKUP($A259,environment93!$A$2:$AS$333,Z$2)</f>
        <v>10</v>
      </c>
      <c r="AA259" s="46">
        <f>VLOOKUP($A259,environment93!$A$2:$AS$333,AA$2)</f>
        <v>1</v>
      </c>
      <c r="AB259" s="46">
        <f>VLOOKUP($A259,environment93!$A$2:$AS$333,AB$2)</f>
        <v>1.99</v>
      </c>
      <c r="AC259" s="46">
        <f>VLOOKUP($A259,environment93!$A$2:$AS$333,AC$2)</f>
        <v>707.5</v>
      </c>
      <c r="AD259" s="46">
        <f>VLOOKUP($A259,environment93!$A$2:$AS$333,AD$2)</f>
        <v>1.4</v>
      </c>
      <c r="AE259" s="46">
        <f>VLOOKUP($A259,environment93!$A$2:$AS$333,AE$2)</f>
        <v>97</v>
      </c>
      <c r="AF259" s="46" t="str">
        <f>VLOOKUP($A259,environment93!$A$2:$AS$333,AF$2)</f>
        <v>fagu.old</v>
      </c>
      <c r="AG259" s="46">
        <f>VLOOKUP($A259,environment93!$A$2:$AS$333,AG$2)</f>
        <v>16.8</v>
      </c>
      <c r="AH259" s="46">
        <f>VLOOKUP($A259,environment93!$A$2:$AS$333,AH$2)</f>
        <v>120.38</v>
      </c>
      <c r="AI259" s="46">
        <f>VLOOKUP($A259,environment93!$A$2:$AS$333,AI$2)</f>
        <v>17.5</v>
      </c>
      <c r="AJ259" s="46" t="str">
        <f>VLOOKUP($A259,environment93!$A$2:$AS$333,AJ$2)</f>
        <v>44S</v>
      </c>
      <c r="AK259" s="46">
        <f>VLOOKUP($A259,environment93!$A$2:$AS$333,AK$2)</f>
        <v>15</v>
      </c>
      <c r="AL259" s="46" t="str">
        <f>VLOOKUP($A259,environment93!$A$2:$AS$333,AL$2)</f>
        <v>S</v>
      </c>
      <c r="AM259" s="46">
        <f>VLOOKUP($A259,environment93!$A$2:$AS$333,AM$2)</f>
        <v>0</v>
      </c>
      <c r="AN259" s="46">
        <f>VLOOKUP($A259,environment93!$A$2:$AS$333,AN$2)</f>
        <v>0</v>
      </c>
      <c r="AO259" s="46">
        <f>VLOOKUP($A259,environment93!$A$2:$AS$333,AO$2)</f>
        <v>0</v>
      </c>
      <c r="AP259" s="46">
        <f>VLOOKUP($A259,environment93!$A$2:$AS$333,AP$2)</f>
        <v>0</v>
      </c>
      <c r="AQ259" s="46">
        <f>VLOOKUP($A259,environment93!$A$2:$AS$333,AQ$2)</f>
        <v>0</v>
      </c>
      <c r="AR259" s="46">
        <f>VLOOKUP($A259,environment93!$A$2:$AS$333,AR$2)</f>
        <v>0</v>
      </c>
      <c r="AS259" s="46">
        <f>VLOOKUP($A259,environment93!$A$2:$AS$333,AS$2)</f>
        <v>0</v>
      </c>
      <c r="AT259" s="46">
        <f>VLOOKUP($A259,environment93!$A$2:$AS$333,AT$2)</f>
        <v>100</v>
      </c>
      <c r="AU259" s="46">
        <f>VLOOKUP($A259,environment93!$A$2:$AS$333,AU$2)</f>
        <v>0</v>
      </c>
      <c r="AV259" s="46">
        <f>VLOOKUP($A259,environment93!$A$2:$AS$333,AV$2)</f>
        <v>0</v>
      </c>
      <c r="AW259" s="46">
        <f>VLOOKUP($A259,environment93!$A$2:$AS$333,AW$2)</f>
        <v>0</v>
      </c>
      <c r="AX259" s="46">
        <f>VLOOKUP($A259,environment93!$A$2:$AS$333,AX$2)</f>
        <v>200</v>
      </c>
      <c r="AY259" s="46">
        <f>VLOOKUP($A259,environment93!$A$2:$AS$333,AY$2)</f>
        <v>0</v>
      </c>
      <c r="AZ259" s="46">
        <f>VLOOKUP($A259,environment93!$A$2:$AS$333,AZ$2)</f>
        <v>0</v>
      </c>
      <c r="BA259" s="46">
        <f>VLOOKUP($A259,environment93!$A$2:$AS$333,BA$2)</f>
        <v>200</v>
      </c>
      <c r="BB259" s="46">
        <f>VLOOKUP($A259,environment93!$A$2:$AS$333,BB$2)</f>
        <v>0</v>
      </c>
      <c r="BC259" s="46">
        <f>VLOOKUP($A259,environment93!$A$2:$AS$333,BC$2)</f>
        <v>20.85</v>
      </c>
      <c r="BD259" s="46">
        <f>VLOOKUP($A259,environment93!$A$2:$AS$333,BD$2)</f>
        <v>0</v>
      </c>
      <c r="BE259" s="46">
        <f>VLOOKUP($A259,environment93!$A$2:$AS$333,BE$2)</f>
        <v>0</v>
      </c>
      <c r="BF259" s="46">
        <f>VLOOKUP($A259,environment93!$A$2:$AS$333,BF$2)</f>
        <v>20.85</v>
      </c>
      <c r="BG259" s="46">
        <f>VLOOKUP($A259,environment93!$A$2:$AS$333,BG$2)</f>
        <v>5</v>
      </c>
      <c r="BH259" s="46">
        <f>VLOOKUP($A259,environment93!$A$2:$AS$333,BH$2)</f>
        <v>0</v>
      </c>
      <c r="BI259" s="46">
        <f>VLOOKUP($A259,environment93!$A$2:$AS$333,BI$2)</f>
        <v>1.5</v>
      </c>
    </row>
    <row r="260" spans="1:61" x14ac:dyDescent="0.2">
      <c r="A260" s="40" t="s">
        <v>936</v>
      </c>
      <c r="B260" s="40" t="s">
        <v>531</v>
      </c>
      <c r="C260" s="40">
        <v>7</v>
      </c>
      <c r="D260" s="40">
        <v>3</v>
      </c>
      <c r="E260" s="40">
        <v>2</v>
      </c>
      <c r="F260" s="40">
        <v>2</v>
      </c>
      <c r="H260" s="41">
        <f t="shared" si="3"/>
        <v>1</v>
      </c>
      <c r="I260" s="40" t="s">
        <v>936</v>
      </c>
      <c r="J260" s="46">
        <f>VLOOKUP($A260,environment05!$A$2:$M$333,J$2)</f>
        <v>3.86</v>
      </c>
      <c r="K260" s="46">
        <f>VLOOKUP($A260,environment05!$A$2:$M$333,K$2)</f>
        <v>7.9783682734677601</v>
      </c>
      <c r="L260" s="46">
        <f>VLOOKUP($A260,environment05!$A$2:$M$333,L$2)</f>
        <v>18.181818181818183</v>
      </c>
      <c r="M260" s="46">
        <f>VLOOKUP($A260,environment05!$A$2:$M$333,M$2)</f>
        <v>2.8791751062415307</v>
      </c>
      <c r="N260" s="46">
        <f>VLOOKUP($A260,environment05!$A$2:$M$333,N$2)</f>
        <v>3.8768647671113987</v>
      </c>
      <c r="O260" s="46">
        <f>VLOOKUP($A260,environment05!$A$2:$M$333,O$2)</f>
        <v>2.8400815201621161</v>
      </c>
      <c r="P260" s="46">
        <f>VLOOKUP($A260,environment05!$A$2:$M$333,P$2)</f>
        <v>0.20221131032483058</v>
      </c>
      <c r="Q260" s="46">
        <f>VLOOKUP($A260,environment05!$A$2:$M$333,Q$2)</f>
        <v>0.38141633281984849</v>
      </c>
      <c r="R260" s="46">
        <f>VLOOKUP($A260,environment05!$A$2:$M$333,R$2)</f>
        <v>26.5</v>
      </c>
      <c r="S260" s="46">
        <f>VLOOKUP($A260,environment05!$A$2:$M$333,S$2)</f>
        <v>2</v>
      </c>
      <c r="T260" s="46">
        <f>VLOOKUP($A260,environment05!$A$2:$M$333,T$2)</f>
        <v>1</v>
      </c>
      <c r="U260" s="46">
        <f>VLOOKUP($A260,environment93!$A$2:$AS$333,U$2)</f>
        <v>2</v>
      </c>
      <c r="V260" s="46">
        <f>VLOOKUP($A260,environment93!$A$2:$AS$333,V$2)</f>
        <v>16</v>
      </c>
      <c r="W260" s="46">
        <f>VLOOKUP($A260,environment93!$A$2:$AS$333,W$2)</f>
        <v>7</v>
      </c>
      <c r="X260" s="46">
        <f>VLOOKUP($A260,environment93!$A$2:$AS$333,X$2)</f>
        <v>4</v>
      </c>
      <c r="Y260" s="46">
        <f>VLOOKUP($A260,environment93!$A$2:$AS$333,Y$2)</f>
        <v>5</v>
      </c>
      <c r="Z260" s="46">
        <f>VLOOKUP($A260,environment93!$A$2:$AS$333,Z$2)</f>
        <v>14</v>
      </c>
      <c r="AA260" s="46">
        <f>VLOOKUP($A260,environment93!$A$2:$AS$333,AA$2)</f>
        <v>0</v>
      </c>
      <c r="AB260" s="46">
        <f>VLOOKUP($A260,environment93!$A$2:$AS$333,AB$2)</f>
        <v>1.99</v>
      </c>
      <c r="AC260" s="46">
        <f>VLOOKUP($A260,environment93!$A$2:$AS$333,AC$2)</f>
        <v>707.5</v>
      </c>
      <c r="AD260" s="46">
        <f>VLOOKUP($A260,environment93!$A$2:$AS$333,AD$2)</f>
        <v>1.4</v>
      </c>
      <c r="AE260" s="46">
        <f>VLOOKUP($A260,environment93!$A$2:$AS$333,AE$2)</f>
        <v>97</v>
      </c>
      <c r="AF260" s="46" t="str">
        <f>VLOOKUP($A260,environment93!$A$2:$AS$333,AF$2)</f>
        <v>fagu.old</v>
      </c>
      <c r="AG260" s="46">
        <f>VLOOKUP($A260,environment93!$A$2:$AS$333,AG$2)</f>
        <v>9.5399999999999991</v>
      </c>
      <c r="AH260" s="46">
        <f>VLOOKUP($A260,environment93!$A$2:$AS$333,AH$2)</f>
        <v>138.38</v>
      </c>
      <c r="AI260" s="46">
        <f>VLOOKUP($A260,environment93!$A$2:$AS$333,AI$2)</f>
        <v>22.5</v>
      </c>
      <c r="AJ260" s="46" t="str">
        <f>VLOOKUP($A260,environment93!$A$2:$AS$333,AJ$2)</f>
        <v>44S</v>
      </c>
      <c r="AK260" s="46">
        <f>VLOOKUP($A260,environment93!$A$2:$AS$333,AK$2)</f>
        <v>15</v>
      </c>
      <c r="AL260" s="46" t="str">
        <f>VLOOKUP($A260,environment93!$A$2:$AS$333,AL$2)</f>
        <v>S</v>
      </c>
      <c r="AM260" s="46">
        <f>VLOOKUP($A260,environment93!$A$2:$AS$333,AM$2)</f>
        <v>2.5</v>
      </c>
      <c r="AN260" s="46">
        <f>VLOOKUP($A260,environment93!$A$2:$AS$333,AN$2)</f>
        <v>0</v>
      </c>
      <c r="AO260" s="46">
        <f>VLOOKUP($A260,environment93!$A$2:$AS$333,AO$2)</f>
        <v>0</v>
      </c>
      <c r="AP260" s="46">
        <f>VLOOKUP($A260,environment93!$A$2:$AS$333,AP$2)</f>
        <v>0</v>
      </c>
      <c r="AQ260" s="46">
        <f>VLOOKUP($A260,environment93!$A$2:$AS$333,AQ$2)</f>
        <v>3.73</v>
      </c>
      <c r="AR260" s="46">
        <f>VLOOKUP($A260,environment93!$A$2:$AS$333,AR$2)</f>
        <v>0</v>
      </c>
      <c r="AS260" s="46">
        <f>VLOOKUP($A260,environment93!$A$2:$AS$333,AS$2)</f>
        <v>0</v>
      </c>
      <c r="AT260" s="46">
        <f>VLOOKUP($A260,environment93!$A$2:$AS$333,AT$2)</f>
        <v>96.27</v>
      </c>
      <c r="AU260" s="46">
        <f>VLOOKUP($A260,environment93!$A$2:$AS$333,AU$2)</f>
        <v>0</v>
      </c>
      <c r="AV260" s="46">
        <f>VLOOKUP($A260,environment93!$A$2:$AS$333,AV$2)</f>
        <v>0</v>
      </c>
      <c r="AW260" s="46">
        <f>VLOOKUP($A260,environment93!$A$2:$AS$333,AW$2)</f>
        <v>200</v>
      </c>
      <c r="AX260" s="46">
        <f>VLOOKUP($A260,environment93!$A$2:$AS$333,AX$2)</f>
        <v>525</v>
      </c>
      <c r="AY260" s="46">
        <f>VLOOKUP($A260,environment93!$A$2:$AS$333,AY$2)</f>
        <v>75</v>
      </c>
      <c r="AZ260" s="46">
        <f>VLOOKUP($A260,environment93!$A$2:$AS$333,AZ$2)</f>
        <v>0</v>
      </c>
      <c r="BA260" s="46">
        <f>VLOOKUP($A260,environment93!$A$2:$AS$333,BA$2)</f>
        <v>800</v>
      </c>
      <c r="BB260" s="46">
        <f>VLOOKUP($A260,environment93!$A$2:$AS$333,BB$2)</f>
        <v>1.06</v>
      </c>
      <c r="BC260" s="46">
        <f>VLOOKUP($A260,environment93!$A$2:$AS$333,BC$2)</f>
        <v>12.62</v>
      </c>
      <c r="BD260" s="46">
        <f>VLOOKUP($A260,environment93!$A$2:$AS$333,BD$2)</f>
        <v>4.1399999999999997</v>
      </c>
      <c r="BE260" s="46">
        <f>VLOOKUP($A260,environment93!$A$2:$AS$333,BE$2)</f>
        <v>0</v>
      </c>
      <c r="BF260" s="46">
        <f>VLOOKUP($A260,environment93!$A$2:$AS$333,BF$2)</f>
        <v>17.82</v>
      </c>
      <c r="BG260" s="46">
        <f>VLOOKUP($A260,environment93!$A$2:$AS$333,BG$2)</f>
        <v>6</v>
      </c>
      <c r="BH260" s="46">
        <f>VLOOKUP($A260,environment93!$A$2:$AS$333,BH$2)</f>
        <v>1</v>
      </c>
      <c r="BI260" s="46">
        <f>VLOOKUP($A260,environment93!$A$2:$AS$333,BI$2)</f>
        <v>1.5</v>
      </c>
    </row>
    <row r="261" spans="1:61" x14ac:dyDescent="0.2">
      <c r="A261" s="40" t="s">
        <v>937</v>
      </c>
      <c r="B261" s="40" t="s">
        <v>533</v>
      </c>
      <c r="C261" s="40">
        <v>5</v>
      </c>
      <c r="D261" s="40">
        <v>2</v>
      </c>
      <c r="E261" s="40">
        <v>1</v>
      </c>
      <c r="F261" s="40">
        <v>2</v>
      </c>
      <c r="H261" s="41">
        <f t="shared" ref="H261:H324" si="4">IF(E261=2,1,0)</f>
        <v>0</v>
      </c>
      <c r="I261" s="40" t="s">
        <v>937</v>
      </c>
      <c r="J261" s="46">
        <f>VLOOKUP($A261,environment05!$A$2:$M$333,J$2)</f>
        <v>0</v>
      </c>
      <c r="K261" s="46">
        <f>VLOOKUP($A261,environment05!$A$2:$M$333,K$2)</f>
        <v>0</v>
      </c>
      <c r="L261" s="46">
        <f>VLOOKUP($A261,environment05!$A$2:$M$333,L$2)</f>
        <v>0</v>
      </c>
      <c r="M261" s="46">
        <f>VLOOKUP($A261,environment05!$A$2:$M$333,M$2)</f>
        <v>0</v>
      </c>
      <c r="N261" s="46">
        <f>VLOOKUP($A261,environment05!$A$2:$M$333,N$2)</f>
        <v>0</v>
      </c>
      <c r="O261" s="46">
        <f>VLOOKUP($A261,environment05!$A$2:$M$333,O$2)</f>
        <v>0</v>
      </c>
      <c r="P261" s="46">
        <f>VLOOKUP($A261,environment05!$A$2:$M$333,P$2)</f>
        <v>0</v>
      </c>
      <c r="Q261" s="46">
        <f>VLOOKUP($A261,environment05!$A$2:$M$333,Q$2)</f>
        <v>0</v>
      </c>
      <c r="R261" s="46">
        <f>VLOOKUP($A261,environment05!$A$2:$M$333,R$2)</f>
        <v>0</v>
      </c>
      <c r="S261" s="46">
        <f>VLOOKUP($A261,environment05!$A$2:$M$333,S$2)</f>
        <v>0</v>
      </c>
      <c r="T261" s="46">
        <f>VLOOKUP($A261,environment05!$A$2:$M$333,T$2)</f>
        <v>0</v>
      </c>
      <c r="U261" s="46">
        <f>VLOOKUP($A261,environment93!$A$2:$AS$333,U$2)</f>
        <v>3</v>
      </c>
      <c r="V261" s="46">
        <f>VLOOKUP($A261,environment93!$A$2:$AS$333,V$2)</f>
        <v>10</v>
      </c>
      <c r="W261" s="46">
        <f>VLOOKUP($A261,environment93!$A$2:$AS$333,W$2)</f>
        <v>3</v>
      </c>
      <c r="X261" s="46">
        <f>VLOOKUP($A261,environment93!$A$2:$AS$333,X$2)</f>
        <v>2</v>
      </c>
      <c r="Y261" s="46">
        <f>VLOOKUP($A261,environment93!$A$2:$AS$333,Y$2)</f>
        <v>5</v>
      </c>
      <c r="Z261" s="46">
        <f>VLOOKUP($A261,environment93!$A$2:$AS$333,Z$2)</f>
        <v>13</v>
      </c>
      <c r="AA261" s="46">
        <f>VLOOKUP($A261,environment93!$A$2:$AS$333,AA$2)</f>
        <v>3</v>
      </c>
      <c r="AB261" s="46">
        <f>VLOOKUP($A261,environment93!$A$2:$AS$333,AB$2)</f>
        <v>2.71</v>
      </c>
      <c r="AC261" s="46">
        <f>VLOOKUP($A261,environment93!$A$2:$AS$333,AC$2)</f>
        <v>769.4</v>
      </c>
      <c r="AD261" s="46">
        <f>VLOOKUP($A261,environment93!$A$2:$AS$333,AD$2)</f>
        <v>1.3</v>
      </c>
      <c r="AE261" s="46">
        <f>VLOOKUP($A261,environment93!$A$2:$AS$333,AE$2)</f>
        <v>17</v>
      </c>
      <c r="AF261" s="46" t="str">
        <f>VLOOKUP($A261,environment93!$A$2:$AS$333,AF$2)</f>
        <v>coni.med</v>
      </c>
      <c r="AG261" s="46">
        <f>VLOOKUP($A261,environment93!$A$2:$AS$333,AG$2)</f>
        <v>0</v>
      </c>
      <c r="AH261" s="46">
        <f>VLOOKUP($A261,environment93!$A$2:$AS$333,AH$2)</f>
        <v>-1</v>
      </c>
      <c r="AI261" s="46">
        <f>VLOOKUP($A261,environment93!$A$2:$AS$333,AI$2)</f>
        <v>25</v>
      </c>
      <c r="AJ261" s="46" t="str">
        <f>VLOOKUP($A261,environment93!$A$2:$AS$333,AJ$2)</f>
        <v>43</v>
      </c>
      <c r="AK261" s="46">
        <f>VLOOKUP($A261,environment93!$A$2:$AS$333,AK$2)</f>
        <v>5</v>
      </c>
      <c r="AL261" s="46">
        <f>VLOOKUP($A261,environment93!$A$2:$AS$333,AL$2)</f>
        <v>0</v>
      </c>
      <c r="AM261" s="46">
        <f>VLOOKUP($A261,environment93!$A$2:$AS$333,AM$2)</f>
        <v>0</v>
      </c>
      <c r="AN261" s="46">
        <f>VLOOKUP($A261,environment93!$A$2:$AS$333,AN$2)</f>
        <v>0</v>
      </c>
      <c r="AO261" s="46">
        <f>VLOOKUP($A261,environment93!$A$2:$AS$333,AO$2)</f>
        <v>0</v>
      </c>
      <c r="AP261" s="46">
        <f>VLOOKUP($A261,environment93!$A$2:$AS$333,AP$2)</f>
        <v>0</v>
      </c>
      <c r="AQ261" s="46">
        <f>VLOOKUP($A261,environment93!$A$2:$AS$333,AQ$2)</f>
        <v>100</v>
      </c>
      <c r="AR261" s="46">
        <f>VLOOKUP($A261,environment93!$A$2:$AS$333,AR$2)</f>
        <v>0</v>
      </c>
      <c r="AS261" s="46">
        <f>VLOOKUP($A261,environment93!$A$2:$AS$333,AS$2)</f>
        <v>0</v>
      </c>
      <c r="AT261" s="46">
        <f>VLOOKUP($A261,environment93!$A$2:$AS$333,AT$2)</f>
        <v>0</v>
      </c>
      <c r="AU261" s="46">
        <f>VLOOKUP($A261,environment93!$A$2:$AS$333,AU$2)</f>
        <v>0</v>
      </c>
      <c r="AV261" s="46">
        <f>VLOOKUP($A261,environment93!$A$2:$AS$333,AV$2)</f>
        <v>0</v>
      </c>
      <c r="AW261" s="46">
        <f>VLOOKUP($A261,environment93!$A$2:$AS$333,AW$2)</f>
        <v>1325</v>
      </c>
      <c r="AX261" s="46">
        <f>VLOOKUP($A261,environment93!$A$2:$AS$333,AX$2)</f>
        <v>1725</v>
      </c>
      <c r="AY261" s="46">
        <f>VLOOKUP($A261,environment93!$A$2:$AS$333,AY$2)</f>
        <v>150</v>
      </c>
      <c r="AZ261" s="46">
        <f>VLOOKUP($A261,environment93!$A$2:$AS$333,AZ$2)</f>
        <v>0</v>
      </c>
      <c r="BA261" s="46">
        <f>VLOOKUP($A261,environment93!$A$2:$AS$333,BA$2)</f>
        <v>3200</v>
      </c>
      <c r="BB261" s="46">
        <f>VLOOKUP($A261,environment93!$A$2:$AS$333,BB$2)</f>
        <v>5.49</v>
      </c>
      <c r="BC261" s="46">
        <f>VLOOKUP($A261,environment93!$A$2:$AS$333,BC$2)</f>
        <v>5.73</v>
      </c>
      <c r="BD261" s="46">
        <f>VLOOKUP($A261,environment93!$A$2:$AS$333,BD$2)</f>
        <v>0.46</v>
      </c>
      <c r="BE261" s="46">
        <f>VLOOKUP($A261,environment93!$A$2:$AS$333,BE$2)</f>
        <v>0</v>
      </c>
      <c r="BF261" s="46">
        <f>VLOOKUP($A261,environment93!$A$2:$AS$333,BF$2)</f>
        <v>11.68</v>
      </c>
      <c r="BG261" s="46">
        <f>VLOOKUP($A261,environment93!$A$2:$AS$333,BG$2)</f>
        <v>0</v>
      </c>
      <c r="BH261" s="46">
        <f>VLOOKUP($A261,environment93!$A$2:$AS$333,BH$2)</f>
        <v>1</v>
      </c>
      <c r="BI261" s="46">
        <f>VLOOKUP($A261,environment93!$A$2:$AS$333,BI$2)</f>
        <v>1.2</v>
      </c>
    </row>
    <row r="262" spans="1:61" x14ac:dyDescent="0.2">
      <c r="A262" s="40" t="s">
        <v>938</v>
      </c>
      <c r="B262" s="40" t="s">
        <v>535</v>
      </c>
      <c r="C262" s="40">
        <v>7</v>
      </c>
      <c r="D262" s="40">
        <v>3</v>
      </c>
      <c r="E262" s="40">
        <v>2</v>
      </c>
      <c r="F262" s="40">
        <v>2</v>
      </c>
      <c r="H262" s="41">
        <f t="shared" si="4"/>
        <v>1</v>
      </c>
      <c r="I262" s="40" t="s">
        <v>938</v>
      </c>
      <c r="J262" s="46">
        <f>VLOOKUP($A262,environment05!$A$2:$M$333,J$2)</f>
        <v>3.5449999999999999</v>
      </c>
      <c r="K262" s="46">
        <f>VLOOKUP($A262,environment05!$A$2:$M$333,K$2)</f>
        <v>6.9826617632078332</v>
      </c>
      <c r="L262" s="46">
        <f>VLOOKUP($A262,environment05!$A$2:$M$333,L$2)</f>
        <v>14.267072640278384</v>
      </c>
      <c r="M262" s="46">
        <f>VLOOKUP($A262,environment05!$A$2:$M$333,M$2)</f>
        <v>0</v>
      </c>
      <c r="N262" s="46">
        <f>VLOOKUP($A262,environment05!$A$2:$M$333,N$2)</f>
        <v>0</v>
      </c>
      <c r="O262" s="46">
        <f>VLOOKUP($A262,environment05!$A$2:$M$333,O$2)</f>
        <v>0</v>
      </c>
      <c r="P262" s="46">
        <f>VLOOKUP($A262,environment05!$A$2:$M$333,P$2)</f>
        <v>0</v>
      </c>
      <c r="Q262" s="46">
        <f>VLOOKUP($A262,environment05!$A$2:$M$333,Q$2)</f>
        <v>0</v>
      </c>
      <c r="R262" s="46">
        <f>VLOOKUP($A262,environment05!$A$2:$M$333,R$2)</f>
        <v>35.35</v>
      </c>
      <c r="S262" s="46">
        <f>VLOOKUP($A262,environment05!$A$2:$M$333,S$2)</f>
        <v>17</v>
      </c>
      <c r="T262" s="46">
        <f>VLOOKUP($A262,environment05!$A$2:$M$333,T$2)</f>
        <v>2</v>
      </c>
      <c r="U262" s="46">
        <f>VLOOKUP($A262,environment93!$A$2:$AS$333,U$2)</f>
        <v>0</v>
      </c>
      <c r="V262" s="46">
        <f>VLOOKUP($A262,environment93!$A$2:$AS$333,V$2)</f>
        <v>23</v>
      </c>
      <c r="W262" s="46">
        <f>VLOOKUP($A262,environment93!$A$2:$AS$333,W$2)</f>
        <v>14</v>
      </c>
      <c r="X262" s="46">
        <f>VLOOKUP($A262,environment93!$A$2:$AS$333,X$2)</f>
        <v>4</v>
      </c>
      <c r="Y262" s="46">
        <f>VLOOKUP($A262,environment93!$A$2:$AS$333,Y$2)</f>
        <v>5</v>
      </c>
      <c r="Z262" s="46">
        <f>VLOOKUP($A262,environment93!$A$2:$AS$333,Z$2)</f>
        <v>10</v>
      </c>
      <c r="AA262" s="46">
        <f>VLOOKUP($A262,environment93!$A$2:$AS$333,AA$2)</f>
        <v>3</v>
      </c>
      <c r="AB262" s="46">
        <f>VLOOKUP($A262,environment93!$A$2:$AS$333,AB$2)</f>
        <v>3.8</v>
      </c>
      <c r="AC262" s="46">
        <f>VLOOKUP($A262,environment93!$A$2:$AS$333,AC$2)</f>
        <v>990.1</v>
      </c>
      <c r="AD262" s="46">
        <f>VLOOKUP($A262,environment93!$A$2:$AS$333,AD$2)</f>
        <v>1.4</v>
      </c>
      <c r="AE262" s="46">
        <f>VLOOKUP($A262,environment93!$A$2:$AS$333,AE$2)</f>
        <v>112</v>
      </c>
      <c r="AF262" s="46" t="str">
        <f>VLOOKUP($A262,environment93!$A$2:$AS$333,AF$2)</f>
        <v>fagu.old</v>
      </c>
      <c r="AG262" s="46">
        <f>VLOOKUP($A262,environment93!$A$2:$AS$333,AG$2)</f>
        <v>0</v>
      </c>
      <c r="AH262" s="46">
        <f>VLOOKUP($A262,environment93!$A$2:$AS$333,AH$2)</f>
        <v>-1</v>
      </c>
      <c r="AI262" s="46">
        <f>VLOOKUP($A262,environment93!$A$2:$AS$333,AI$2)</f>
        <v>25</v>
      </c>
      <c r="AJ262" s="46" t="str">
        <f>VLOOKUP($A262,environment93!$A$2:$AS$333,AJ$2)</f>
        <v>43</v>
      </c>
      <c r="AK262" s="46">
        <f>VLOOKUP($A262,environment93!$A$2:$AS$333,AK$2)</f>
        <v>5</v>
      </c>
      <c r="AL262" s="46">
        <f>VLOOKUP($A262,environment93!$A$2:$AS$333,AL$2)</f>
        <v>0</v>
      </c>
      <c r="AM262" s="46">
        <f>VLOOKUP($A262,environment93!$A$2:$AS$333,AM$2)</f>
        <v>0</v>
      </c>
      <c r="AN262" s="46">
        <f>VLOOKUP($A262,environment93!$A$2:$AS$333,AN$2)</f>
        <v>0</v>
      </c>
      <c r="AO262" s="46">
        <f>VLOOKUP($A262,environment93!$A$2:$AS$333,AO$2)</f>
        <v>0</v>
      </c>
      <c r="AP262" s="46">
        <f>VLOOKUP($A262,environment93!$A$2:$AS$333,AP$2)</f>
        <v>0</v>
      </c>
      <c r="AQ262" s="46">
        <f>VLOOKUP($A262,environment93!$A$2:$AS$333,AQ$2)</f>
        <v>0</v>
      </c>
      <c r="AR262" s="46">
        <f>VLOOKUP($A262,environment93!$A$2:$AS$333,AR$2)</f>
        <v>0</v>
      </c>
      <c r="AS262" s="46">
        <f>VLOOKUP($A262,environment93!$A$2:$AS$333,AS$2)</f>
        <v>0</v>
      </c>
      <c r="AT262" s="46">
        <f>VLOOKUP($A262,environment93!$A$2:$AS$333,AT$2)</f>
        <v>100</v>
      </c>
      <c r="AU262" s="46">
        <f>VLOOKUP($A262,environment93!$A$2:$AS$333,AU$2)</f>
        <v>0</v>
      </c>
      <c r="AV262" s="46">
        <f>VLOOKUP($A262,environment93!$A$2:$AS$333,AV$2)</f>
        <v>0</v>
      </c>
      <c r="AW262" s="46">
        <f>VLOOKUP($A262,environment93!$A$2:$AS$333,AW$2)</f>
        <v>0</v>
      </c>
      <c r="AX262" s="46">
        <f>VLOOKUP($A262,environment93!$A$2:$AS$333,AX$2)</f>
        <v>225</v>
      </c>
      <c r="AY262" s="46">
        <f>VLOOKUP($A262,environment93!$A$2:$AS$333,AY$2)</f>
        <v>25</v>
      </c>
      <c r="AZ262" s="46">
        <f>VLOOKUP($A262,environment93!$A$2:$AS$333,AZ$2)</f>
        <v>0</v>
      </c>
      <c r="BA262" s="46">
        <f>VLOOKUP($A262,environment93!$A$2:$AS$333,BA$2)</f>
        <v>250</v>
      </c>
      <c r="BB262" s="46">
        <f>VLOOKUP($A262,environment93!$A$2:$AS$333,BB$2)</f>
        <v>0</v>
      </c>
      <c r="BC262" s="46">
        <f>VLOOKUP($A262,environment93!$A$2:$AS$333,BC$2)</f>
        <v>14.21</v>
      </c>
      <c r="BD262" s="46">
        <f>VLOOKUP($A262,environment93!$A$2:$AS$333,BD$2)</f>
        <v>3.14</v>
      </c>
      <c r="BE262" s="46">
        <f>VLOOKUP($A262,environment93!$A$2:$AS$333,BE$2)</f>
        <v>0</v>
      </c>
      <c r="BF262" s="46">
        <f>VLOOKUP($A262,environment93!$A$2:$AS$333,BF$2)</f>
        <v>17.350000000000001</v>
      </c>
      <c r="BG262" s="46">
        <f>VLOOKUP($A262,environment93!$A$2:$AS$333,BG$2)</f>
        <v>5</v>
      </c>
      <c r="BH262" s="46">
        <f>VLOOKUP($A262,environment93!$A$2:$AS$333,BH$2)</f>
        <v>0</v>
      </c>
      <c r="BI262" s="46">
        <f>VLOOKUP($A262,environment93!$A$2:$AS$333,BI$2)</f>
        <v>1</v>
      </c>
    </row>
    <row r="263" spans="1:61" x14ac:dyDescent="0.2">
      <c r="A263" s="40" t="s">
        <v>939</v>
      </c>
      <c r="B263" s="40" t="s">
        <v>537</v>
      </c>
      <c r="C263" s="40">
        <v>4</v>
      </c>
      <c r="D263" s="40">
        <v>1</v>
      </c>
      <c r="E263" s="40">
        <v>1</v>
      </c>
      <c r="F263" s="40">
        <v>2</v>
      </c>
      <c r="H263" s="41">
        <f t="shared" si="4"/>
        <v>0</v>
      </c>
      <c r="I263" s="40" t="s">
        <v>939</v>
      </c>
      <c r="J263" s="46">
        <f>VLOOKUP($A263,environment05!$A$2:$M$333,J$2)</f>
        <v>0</v>
      </c>
      <c r="K263" s="46">
        <f>VLOOKUP($A263,environment05!$A$2:$M$333,K$2)</f>
        <v>0</v>
      </c>
      <c r="L263" s="46">
        <f>VLOOKUP($A263,environment05!$A$2:$M$333,L$2)</f>
        <v>0</v>
      </c>
      <c r="M263" s="46">
        <f>VLOOKUP($A263,environment05!$A$2:$M$333,M$2)</f>
        <v>0</v>
      </c>
      <c r="N263" s="46">
        <f>VLOOKUP($A263,environment05!$A$2:$M$333,N$2)</f>
        <v>0</v>
      </c>
      <c r="O263" s="46">
        <f>VLOOKUP($A263,environment05!$A$2:$M$333,O$2)</f>
        <v>0</v>
      </c>
      <c r="P263" s="46">
        <f>VLOOKUP($A263,environment05!$A$2:$M$333,P$2)</f>
        <v>0</v>
      </c>
      <c r="Q263" s="46">
        <f>VLOOKUP($A263,environment05!$A$2:$M$333,Q$2)</f>
        <v>0</v>
      </c>
      <c r="R263" s="46">
        <f>VLOOKUP($A263,environment05!$A$2:$M$333,R$2)</f>
        <v>0</v>
      </c>
      <c r="S263" s="46">
        <f>VLOOKUP($A263,environment05!$A$2:$M$333,S$2)</f>
        <v>0</v>
      </c>
      <c r="T263" s="46">
        <f>VLOOKUP($A263,environment05!$A$2:$M$333,T$2)</f>
        <v>0</v>
      </c>
      <c r="U263" s="46">
        <f>VLOOKUP($A263,environment93!$A$2:$AS$333,U$2)</f>
        <v>4</v>
      </c>
      <c r="V263" s="46">
        <f>VLOOKUP($A263,environment93!$A$2:$AS$333,V$2)</f>
        <v>10</v>
      </c>
      <c r="W263" s="46">
        <f>VLOOKUP($A263,environment93!$A$2:$AS$333,W$2)</f>
        <v>7</v>
      </c>
      <c r="X263" s="46">
        <f>VLOOKUP($A263,environment93!$A$2:$AS$333,X$2)</f>
        <v>1</v>
      </c>
      <c r="Y263" s="46">
        <f>VLOOKUP($A263,environment93!$A$2:$AS$333,Y$2)</f>
        <v>2</v>
      </c>
      <c r="Z263" s="46">
        <f>VLOOKUP($A263,environment93!$A$2:$AS$333,Z$2)</f>
        <v>15</v>
      </c>
      <c r="AA263" s="46">
        <f>VLOOKUP($A263,environment93!$A$2:$AS$333,AA$2)</f>
        <v>5</v>
      </c>
      <c r="AB263" s="46">
        <f>VLOOKUP($A263,environment93!$A$2:$AS$333,AB$2)</f>
        <v>0.68</v>
      </c>
      <c r="AC263" s="46">
        <f>VLOOKUP($A263,environment93!$A$2:$AS$333,AC$2)</f>
        <v>374.4</v>
      </c>
      <c r="AD263" s="46">
        <f>VLOOKUP($A263,environment93!$A$2:$AS$333,AD$2)</f>
        <v>1.3</v>
      </c>
      <c r="AE263" s="46">
        <f>VLOOKUP($A263,environment93!$A$2:$AS$333,AE$2)</f>
        <v>26</v>
      </c>
      <c r="AF263" s="46" t="str">
        <f>VLOOKUP($A263,environment93!$A$2:$AS$333,AF$2)</f>
        <v>coni.med</v>
      </c>
      <c r="AG263" s="46">
        <f>VLOOKUP($A263,environment93!$A$2:$AS$333,AG$2)</f>
        <v>26.27</v>
      </c>
      <c r="AH263" s="46">
        <f>VLOOKUP($A263,environment93!$A$2:$AS$333,AH$2)</f>
        <v>203.3</v>
      </c>
      <c r="AI263" s="46">
        <f>VLOOKUP($A263,environment93!$A$2:$AS$333,AI$2)</f>
        <v>25</v>
      </c>
      <c r="AJ263" s="46" t="str">
        <f>VLOOKUP($A263,environment93!$A$2:$AS$333,AJ$2)</f>
        <v>44</v>
      </c>
      <c r="AK263" s="46">
        <f>VLOOKUP($A263,environment93!$A$2:$AS$333,AK$2)</f>
        <v>15</v>
      </c>
      <c r="AL263" s="46">
        <f>VLOOKUP($A263,environment93!$A$2:$AS$333,AL$2)</f>
        <v>0</v>
      </c>
      <c r="AM263" s="46">
        <f>VLOOKUP($A263,environment93!$A$2:$AS$333,AM$2)</f>
        <v>2.5</v>
      </c>
      <c r="AN263" s="46">
        <f>VLOOKUP($A263,environment93!$A$2:$AS$333,AN$2)</f>
        <v>0</v>
      </c>
      <c r="AO263" s="46">
        <f>VLOOKUP($A263,environment93!$A$2:$AS$333,AO$2)</f>
        <v>0</v>
      </c>
      <c r="AP263" s="46">
        <f>VLOOKUP($A263,environment93!$A$2:$AS$333,AP$2)</f>
        <v>0</v>
      </c>
      <c r="AQ263" s="46">
        <f>VLOOKUP($A263,environment93!$A$2:$AS$333,AQ$2)</f>
        <v>97</v>
      </c>
      <c r="AR263" s="46">
        <f>VLOOKUP($A263,environment93!$A$2:$AS$333,AR$2)</f>
        <v>0</v>
      </c>
      <c r="AS263" s="46">
        <f>VLOOKUP($A263,environment93!$A$2:$AS$333,AS$2)</f>
        <v>0</v>
      </c>
      <c r="AT263" s="46">
        <f>VLOOKUP($A263,environment93!$A$2:$AS$333,AT$2)</f>
        <v>3</v>
      </c>
      <c r="AU263" s="46">
        <f>VLOOKUP($A263,environment93!$A$2:$AS$333,AU$2)</f>
        <v>0</v>
      </c>
      <c r="AV263" s="46">
        <f>VLOOKUP($A263,environment93!$A$2:$AS$333,AV$2)</f>
        <v>0</v>
      </c>
      <c r="AW263" s="46">
        <f>VLOOKUP($A263,environment93!$A$2:$AS$333,AW$2)</f>
        <v>550</v>
      </c>
      <c r="AX263" s="46">
        <f>VLOOKUP($A263,environment93!$A$2:$AS$333,AX$2)</f>
        <v>0</v>
      </c>
      <c r="AY263" s="46">
        <f>VLOOKUP($A263,environment93!$A$2:$AS$333,AY$2)</f>
        <v>75</v>
      </c>
      <c r="AZ263" s="46">
        <f>VLOOKUP($A263,environment93!$A$2:$AS$333,AZ$2)</f>
        <v>0</v>
      </c>
      <c r="BA263" s="46">
        <f>VLOOKUP($A263,environment93!$A$2:$AS$333,BA$2)</f>
        <v>625</v>
      </c>
      <c r="BB263" s="46">
        <f>VLOOKUP($A263,environment93!$A$2:$AS$333,BB$2)</f>
        <v>19.149999999999999</v>
      </c>
      <c r="BC263" s="46">
        <f>VLOOKUP($A263,environment93!$A$2:$AS$333,BC$2)</f>
        <v>0</v>
      </c>
      <c r="BD263" s="46">
        <f>VLOOKUP($A263,environment93!$A$2:$AS$333,BD$2)</f>
        <v>0.05</v>
      </c>
      <c r="BE263" s="46">
        <f>VLOOKUP($A263,environment93!$A$2:$AS$333,BE$2)</f>
        <v>0</v>
      </c>
      <c r="BF263" s="46">
        <f>VLOOKUP($A263,environment93!$A$2:$AS$333,BF$2)</f>
        <v>19.2</v>
      </c>
      <c r="BG263" s="46">
        <f>VLOOKUP($A263,environment93!$A$2:$AS$333,BG$2)</f>
        <v>0</v>
      </c>
      <c r="BH263" s="46">
        <f>VLOOKUP($A263,environment93!$A$2:$AS$333,BH$2)</f>
        <v>16</v>
      </c>
      <c r="BI263" s="46">
        <f>VLOOKUP($A263,environment93!$A$2:$AS$333,BI$2)</f>
        <v>1.2</v>
      </c>
    </row>
    <row r="264" spans="1:61" x14ac:dyDescent="0.2">
      <c r="A264" s="40" t="s">
        <v>940</v>
      </c>
      <c r="B264" s="40" t="s">
        <v>539</v>
      </c>
      <c r="C264" s="40">
        <v>7</v>
      </c>
      <c r="D264" s="40">
        <v>3</v>
      </c>
      <c r="E264" s="40">
        <v>2</v>
      </c>
      <c r="F264" s="40">
        <v>2</v>
      </c>
      <c r="H264" s="41">
        <f t="shared" si="4"/>
        <v>1</v>
      </c>
      <c r="I264" s="40" t="s">
        <v>940</v>
      </c>
      <c r="J264" s="46">
        <f>VLOOKUP($A264,environment05!$A$2:$M$333,J$2)</f>
        <v>3.3</v>
      </c>
      <c r="K264" s="46">
        <f>VLOOKUP($A264,environment05!$A$2:$M$333,K$2)</f>
        <v>6.0398358856773555</v>
      </c>
      <c r="L264" s="46">
        <f>VLOOKUP($A264,environment05!$A$2:$M$333,L$2)</f>
        <v>29.795563288386262</v>
      </c>
      <c r="M264" s="46">
        <f>VLOOKUP($A264,environment05!$A$2:$M$333,M$2)</f>
        <v>2.0570170327390875</v>
      </c>
      <c r="N264" s="46">
        <f>VLOOKUP($A264,environment05!$A$2:$M$333,N$2)</f>
        <v>4.910510416786706</v>
      </c>
      <c r="O264" s="46">
        <f>VLOOKUP($A264,environment05!$A$2:$M$333,O$2)</f>
        <v>3.3360287464990077</v>
      </c>
      <c r="P264" s="46">
        <f>VLOOKUP($A264,environment05!$A$2:$M$333,P$2)</f>
        <v>0.17884120002281748</v>
      </c>
      <c r="Q264" s="46">
        <f>VLOOKUP($A264,environment05!$A$2:$M$333,Q$2)</f>
        <v>0.3535134418496032</v>
      </c>
      <c r="R264" s="46">
        <f>VLOOKUP($A264,environment05!$A$2:$M$333,R$2)</f>
        <v>19.100000000000001</v>
      </c>
      <c r="S264" s="46">
        <f>VLOOKUP($A264,environment05!$A$2:$M$333,S$2)</f>
        <v>3</v>
      </c>
      <c r="T264" s="46">
        <f>VLOOKUP($A264,environment05!$A$2:$M$333,T$2)</f>
        <v>1</v>
      </c>
      <c r="U264" s="46">
        <f>VLOOKUP($A264,environment93!$A$2:$AS$333,U$2)</f>
        <v>2</v>
      </c>
      <c r="V264" s="46">
        <f>VLOOKUP($A264,environment93!$A$2:$AS$333,V$2)</f>
        <v>12</v>
      </c>
      <c r="W264" s="46">
        <f>VLOOKUP($A264,environment93!$A$2:$AS$333,W$2)</f>
        <v>6</v>
      </c>
      <c r="X264" s="46">
        <f>VLOOKUP($A264,environment93!$A$2:$AS$333,X$2)</f>
        <v>0</v>
      </c>
      <c r="Y264" s="46">
        <f>VLOOKUP($A264,environment93!$A$2:$AS$333,Y$2)</f>
        <v>6</v>
      </c>
      <c r="Z264" s="46">
        <f>VLOOKUP($A264,environment93!$A$2:$AS$333,Z$2)</f>
        <v>4</v>
      </c>
      <c r="AA264" s="46">
        <f>VLOOKUP($A264,environment93!$A$2:$AS$333,AA$2)</f>
        <v>1</v>
      </c>
      <c r="AB264" s="46">
        <f>VLOOKUP($A264,environment93!$A$2:$AS$333,AB$2)</f>
        <v>3.48</v>
      </c>
      <c r="AC264" s="46">
        <f>VLOOKUP($A264,environment93!$A$2:$AS$333,AC$2)</f>
        <v>964.3</v>
      </c>
      <c r="AD264" s="46">
        <f>VLOOKUP($A264,environment93!$A$2:$AS$333,AD$2)</f>
        <v>1.5</v>
      </c>
      <c r="AE264" s="46">
        <f>VLOOKUP($A264,environment93!$A$2:$AS$333,AE$2)</f>
        <v>108</v>
      </c>
      <c r="AF264" s="46" t="str">
        <f>VLOOKUP($A264,environment93!$A$2:$AS$333,AF$2)</f>
        <v>fagu.old</v>
      </c>
      <c r="AG264" s="46">
        <f>VLOOKUP($A264,environment93!$A$2:$AS$333,AG$2)</f>
        <v>40.700000000000003</v>
      </c>
      <c r="AH264" s="46">
        <f>VLOOKUP($A264,environment93!$A$2:$AS$333,AH$2)</f>
        <v>205.04</v>
      </c>
      <c r="AI264" s="46">
        <f>VLOOKUP($A264,environment93!$A$2:$AS$333,AI$2)</f>
        <v>32.5</v>
      </c>
      <c r="AJ264" s="46" t="str">
        <f>VLOOKUP($A264,environment93!$A$2:$AS$333,AJ$2)</f>
        <v>44</v>
      </c>
      <c r="AK264" s="46">
        <f>VLOOKUP($A264,environment93!$A$2:$AS$333,AK$2)</f>
        <v>15</v>
      </c>
      <c r="AL264" s="46">
        <f>VLOOKUP($A264,environment93!$A$2:$AS$333,AL$2)</f>
        <v>0</v>
      </c>
      <c r="AM264" s="46">
        <f>VLOOKUP($A264,environment93!$A$2:$AS$333,AM$2)</f>
        <v>2.5</v>
      </c>
      <c r="AN264" s="46">
        <f>VLOOKUP($A264,environment93!$A$2:$AS$333,AN$2)</f>
        <v>3.7</v>
      </c>
      <c r="AO264" s="46">
        <f>VLOOKUP($A264,environment93!$A$2:$AS$333,AO$2)</f>
        <v>0</v>
      </c>
      <c r="AP264" s="46">
        <f>VLOOKUP($A264,environment93!$A$2:$AS$333,AP$2)</f>
        <v>0</v>
      </c>
      <c r="AQ264" s="46">
        <f>VLOOKUP($A264,environment93!$A$2:$AS$333,AQ$2)</f>
        <v>0</v>
      </c>
      <c r="AR264" s="46">
        <f>VLOOKUP($A264,environment93!$A$2:$AS$333,AR$2)</f>
        <v>0</v>
      </c>
      <c r="AS264" s="46">
        <f>VLOOKUP($A264,environment93!$A$2:$AS$333,AS$2)</f>
        <v>0</v>
      </c>
      <c r="AT264" s="46">
        <f>VLOOKUP($A264,environment93!$A$2:$AS$333,AT$2)</f>
        <v>96.3</v>
      </c>
      <c r="AU264" s="46">
        <f>VLOOKUP($A264,environment93!$A$2:$AS$333,AU$2)</f>
        <v>0</v>
      </c>
      <c r="AV264" s="46">
        <f>VLOOKUP($A264,environment93!$A$2:$AS$333,AV$2)</f>
        <v>0</v>
      </c>
      <c r="AW264" s="46">
        <f>VLOOKUP($A264,environment93!$A$2:$AS$333,AW$2)</f>
        <v>0</v>
      </c>
      <c r="AX264" s="46">
        <f>VLOOKUP($A264,environment93!$A$2:$AS$333,AX$2)</f>
        <v>475</v>
      </c>
      <c r="AY264" s="46">
        <f>VLOOKUP($A264,environment93!$A$2:$AS$333,AY$2)</f>
        <v>0</v>
      </c>
      <c r="AZ264" s="46">
        <f>VLOOKUP($A264,environment93!$A$2:$AS$333,AZ$2)</f>
        <v>0</v>
      </c>
      <c r="BA264" s="46">
        <f>VLOOKUP($A264,environment93!$A$2:$AS$333,BA$2)</f>
        <v>475</v>
      </c>
      <c r="BB264" s="46">
        <f>VLOOKUP($A264,environment93!$A$2:$AS$333,BB$2)</f>
        <v>0</v>
      </c>
      <c r="BC264" s="46">
        <f>VLOOKUP($A264,environment93!$A$2:$AS$333,BC$2)</f>
        <v>43.78</v>
      </c>
      <c r="BD264" s="46">
        <f>VLOOKUP($A264,environment93!$A$2:$AS$333,BD$2)</f>
        <v>0</v>
      </c>
      <c r="BE264" s="46">
        <f>VLOOKUP($A264,environment93!$A$2:$AS$333,BE$2)</f>
        <v>0</v>
      </c>
      <c r="BF264" s="46">
        <f>VLOOKUP($A264,environment93!$A$2:$AS$333,BF$2)</f>
        <v>43.78</v>
      </c>
      <c r="BG264" s="46">
        <f>VLOOKUP($A264,environment93!$A$2:$AS$333,BG$2)</f>
        <v>9</v>
      </c>
      <c r="BH264" s="46">
        <f>VLOOKUP($A264,environment93!$A$2:$AS$333,BH$2)</f>
        <v>0</v>
      </c>
      <c r="BI264" s="46">
        <f>VLOOKUP($A264,environment93!$A$2:$AS$333,BI$2)</f>
        <v>1.1000000000000001</v>
      </c>
    </row>
    <row r="265" spans="1:61" x14ac:dyDescent="0.2">
      <c r="A265" s="40" t="s">
        <v>941</v>
      </c>
      <c r="B265" s="40" t="s">
        <v>541</v>
      </c>
      <c r="C265" s="40">
        <v>6</v>
      </c>
      <c r="D265" s="40">
        <v>2</v>
      </c>
      <c r="E265" s="40">
        <v>2</v>
      </c>
      <c r="F265" s="40">
        <v>2</v>
      </c>
      <c r="H265" s="41">
        <f t="shared" si="4"/>
        <v>1</v>
      </c>
      <c r="I265" s="40" t="s">
        <v>941</v>
      </c>
      <c r="J265" s="46">
        <f>VLOOKUP($A265,environment05!$A$2:$M$333,J$2)</f>
        <v>4.4249999999999998</v>
      </c>
      <c r="K265" s="46">
        <f>VLOOKUP($A265,environment05!$A$2:$M$333,K$2)</f>
        <v>5.7785563459581564</v>
      </c>
      <c r="L265" s="46">
        <f>VLOOKUP($A265,environment05!$A$2:$M$333,L$2)</f>
        <v>13.440626359286648</v>
      </c>
      <c r="M265" s="46">
        <f>VLOOKUP($A265,environment05!$A$2:$M$333,M$2)</f>
        <v>2.7169784311529273</v>
      </c>
      <c r="N265" s="46">
        <f>VLOOKUP($A265,environment05!$A$2:$M$333,N$2)</f>
        <v>2.6614876888510555</v>
      </c>
      <c r="O265" s="46">
        <f>VLOOKUP($A265,environment05!$A$2:$M$333,O$2)</f>
        <v>1.839222133408005</v>
      </c>
      <c r="P265" s="46">
        <f>VLOOKUP($A265,environment05!$A$2:$M$333,P$2)</f>
        <v>0.15069876791716449</v>
      </c>
      <c r="Q265" s="46">
        <f>VLOOKUP($A265,environment05!$A$2:$M$333,Q$2)</f>
        <v>0.29645074265392274</v>
      </c>
      <c r="R265" s="46">
        <f>VLOOKUP($A265,environment05!$A$2:$M$333,R$2)</f>
        <v>53.4</v>
      </c>
      <c r="S265" s="46">
        <f>VLOOKUP($A265,environment05!$A$2:$M$333,S$2)</f>
        <v>10</v>
      </c>
      <c r="T265" s="46">
        <f>VLOOKUP($A265,environment05!$A$2:$M$333,T$2)</f>
        <v>1.5</v>
      </c>
      <c r="U265" s="46">
        <f>VLOOKUP($A265,environment93!$A$2:$AS$333,U$2)</f>
        <v>1</v>
      </c>
      <c r="V265" s="46">
        <f>VLOOKUP($A265,environment93!$A$2:$AS$333,V$2)</f>
        <v>12</v>
      </c>
      <c r="W265" s="46">
        <f>VLOOKUP($A265,environment93!$A$2:$AS$333,W$2)</f>
        <v>7</v>
      </c>
      <c r="X265" s="46">
        <f>VLOOKUP($A265,environment93!$A$2:$AS$333,X$2)</f>
        <v>0</v>
      </c>
      <c r="Y265" s="46">
        <f>VLOOKUP($A265,environment93!$A$2:$AS$333,Y$2)</f>
        <v>5</v>
      </c>
      <c r="Z265" s="46">
        <f>VLOOKUP($A265,environment93!$A$2:$AS$333,Z$2)</f>
        <v>3</v>
      </c>
      <c r="AA265" s="46">
        <f>VLOOKUP($A265,environment93!$A$2:$AS$333,AA$2)</f>
        <v>1</v>
      </c>
      <c r="AB265" s="46">
        <f>VLOOKUP($A265,environment93!$A$2:$AS$333,AB$2)</f>
        <v>3.48</v>
      </c>
      <c r="AC265" s="46">
        <f>VLOOKUP($A265,environment93!$A$2:$AS$333,AC$2)</f>
        <v>964.3</v>
      </c>
      <c r="AD265" s="46">
        <f>VLOOKUP($A265,environment93!$A$2:$AS$333,AD$2)</f>
        <v>1.5</v>
      </c>
      <c r="AE265" s="46">
        <f>VLOOKUP($A265,environment93!$A$2:$AS$333,AE$2)</f>
        <v>108</v>
      </c>
      <c r="AF265" s="46" t="str">
        <f>VLOOKUP($A265,environment93!$A$2:$AS$333,AF$2)</f>
        <v>fagu.old</v>
      </c>
      <c r="AG265" s="46">
        <f>VLOOKUP($A265,environment93!$A$2:$AS$333,AG$2)</f>
        <v>7.88</v>
      </c>
      <c r="AH265" s="46">
        <f>VLOOKUP($A265,environment93!$A$2:$AS$333,AH$2)</f>
        <v>174.77</v>
      </c>
      <c r="AI265" s="46">
        <f>VLOOKUP($A265,environment93!$A$2:$AS$333,AI$2)</f>
        <v>35</v>
      </c>
      <c r="AJ265" s="46" t="str">
        <f>VLOOKUP($A265,environment93!$A$2:$AS$333,AJ$2)</f>
        <v>33S</v>
      </c>
      <c r="AK265" s="46">
        <f>VLOOKUP($A265,environment93!$A$2:$AS$333,AK$2)</f>
        <v>1</v>
      </c>
      <c r="AL265" s="46" t="str">
        <f>VLOOKUP($A265,environment93!$A$2:$AS$333,AL$2)</f>
        <v>S</v>
      </c>
      <c r="AM265" s="46">
        <f>VLOOKUP($A265,environment93!$A$2:$AS$333,AM$2)</f>
        <v>0</v>
      </c>
      <c r="AN265" s="46">
        <f>VLOOKUP($A265,environment93!$A$2:$AS$333,AN$2)</f>
        <v>0</v>
      </c>
      <c r="AO265" s="46">
        <f>VLOOKUP($A265,environment93!$A$2:$AS$333,AO$2)</f>
        <v>0</v>
      </c>
      <c r="AP265" s="46">
        <f>VLOOKUP($A265,environment93!$A$2:$AS$333,AP$2)</f>
        <v>0</v>
      </c>
      <c r="AQ265" s="46">
        <f>VLOOKUP($A265,environment93!$A$2:$AS$333,AQ$2)</f>
        <v>0</v>
      </c>
      <c r="AR265" s="46">
        <f>VLOOKUP($A265,environment93!$A$2:$AS$333,AR$2)</f>
        <v>0</v>
      </c>
      <c r="AS265" s="46">
        <f>VLOOKUP($A265,environment93!$A$2:$AS$333,AS$2)</f>
        <v>0</v>
      </c>
      <c r="AT265" s="46">
        <f>VLOOKUP($A265,environment93!$A$2:$AS$333,AT$2)</f>
        <v>100</v>
      </c>
      <c r="AU265" s="46">
        <f>VLOOKUP($A265,environment93!$A$2:$AS$333,AU$2)</f>
        <v>0</v>
      </c>
      <c r="AV265" s="46">
        <f>VLOOKUP($A265,environment93!$A$2:$AS$333,AV$2)</f>
        <v>0</v>
      </c>
      <c r="AW265" s="46">
        <f>VLOOKUP($A265,environment93!$A$2:$AS$333,AW$2)</f>
        <v>0</v>
      </c>
      <c r="AX265" s="46">
        <f>VLOOKUP($A265,environment93!$A$2:$AS$333,AX$2)</f>
        <v>250</v>
      </c>
      <c r="AY265" s="46">
        <f>VLOOKUP($A265,environment93!$A$2:$AS$333,AY$2)</f>
        <v>0</v>
      </c>
      <c r="AZ265" s="46">
        <f>VLOOKUP($A265,environment93!$A$2:$AS$333,AZ$2)</f>
        <v>0</v>
      </c>
      <c r="BA265" s="46">
        <f>VLOOKUP($A265,environment93!$A$2:$AS$333,BA$2)</f>
        <v>250</v>
      </c>
      <c r="BB265" s="46">
        <f>VLOOKUP($A265,environment93!$A$2:$AS$333,BB$2)</f>
        <v>0</v>
      </c>
      <c r="BC265" s="46">
        <f>VLOOKUP($A265,environment93!$A$2:$AS$333,BC$2)</f>
        <v>37.520000000000003</v>
      </c>
      <c r="BD265" s="46">
        <f>VLOOKUP($A265,environment93!$A$2:$AS$333,BD$2)</f>
        <v>0</v>
      </c>
      <c r="BE265" s="46">
        <f>VLOOKUP($A265,environment93!$A$2:$AS$333,BE$2)</f>
        <v>0</v>
      </c>
      <c r="BF265" s="46">
        <f>VLOOKUP($A265,environment93!$A$2:$AS$333,BF$2)</f>
        <v>37.520000000000003</v>
      </c>
      <c r="BG265" s="46">
        <f>VLOOKUP($A265,environment93!$A$2:$AS$333,BG$2)</f>
        <v>6</v>
      </c>
      <c r="BH265" s="46">
        <f>VLOOKUP($A265,environment93!$A$2:$AS$333,BH$2)</f>
        <v>0</v>
      </c>
      <c r="BI265" s="46">
        <f>VLOOKUP($A265,environment93!$A$2:$AS$333,BI$2)</f>
        <v>1</v>
      </c>
    </row>
    <row r="266" spans="1:61" x14ac:dyDescent="0.2">
      <c r="A266" s="40" t="s">
        <v>942</v>
      </c>
      <c r="B266" s="40" t="s">
        <v>543</v>
      </c>
      <c r="C266" s="40">
        <v>6</v>
      </c>
      <c r="D266" s="40">
        <v>2</v>
      </c>
      <c r="E266" s="40">
        <v>2</v>
      </c>
      <c r="F266" s="40">
        <v>2</v>
      </c>
      <c r="H266" s="41">
        <f t="shared" si="4"/>
        <v>1</v>
      </c>
      <c r="I266" s="40" t="s">
        <v>942</v>
      </c>
      <c r="J266" s="46">
        <f>VLOOKUP($A266,environment05!$A$2:$M$333,J$2)</f>
        <v>2.96</v>
      </c>
      <c r="K266" s="46">
        <f>VLOOKUP($A266,environment05!$A$2:$M$333,K$2)</f>
        <v>14.547294030986649</v>
      </c>
      <c r="L266" s="46">
        <f>VLOOKUP($A266,environment05!$A$2:$M$333,L$2)</f>
        <v>31.796433231839931</v>
      </c>
      <c r="M266" s="46">
        <f>VLOOKUP($A266,environment05!$A$2:$M$333,M$2)</f>
        <v>1.9024961508469511</v>
      </c>
      <c r="N266" s="46">
        <f>VLOOKUP($A266,environment05!$A$2:$M$333,N$2)</f>
        <v>3.0049923453626941</v>
      </c>
      <c r="O266" s="46">
        <f>VLOOKUP($A266,environment05!$A$2:$M$333,O$2)</f>
        <v>1.8109499228895976</v>
      </c>
      <c r="P266" s="46">
        <f>VLOOKUP($A266,environment05!$A$2:$M$333,P$2)</f>
        <v>0.1685663432781985</v>
      </c>
      <c r="Q266" s="46">
        <f>VLOOKUP($A266,environment05!$A$2:$M$333,Q$2)</f>
        <v>0.56296763991829413</v>
      </c>
      <c r="R266" s="46">
        <f>VLOOKUP($A266,environment05!$A$2:$M$333,R$2)</f>
        <v>30</v>
      </c>
      <c r="S266" s="46">
        <f>VLOOKUP($A266,environment05!$A$2:$M$333,S$2)</f>
        <v>5</v>
      </c>
      <c r="T266" s="46">
        <f>VLOOKUP($A266,environment05!$A$2:$M$333,T$2)</f>
        <v>4</v>
      </c>
      <c r="U266" s="46">
        <f>VLOOKUP($A266,environment93!$A$2:$AS$333,U$2)</f>
        <v>2</v>
      </c>
      <c r="V266" s="46">
        <f>VLOOKUP($A266,environment93!$A$2:$AS$333,V$2)</f>
        <v>9</v>
      </c>
      <c r="W266" s="46">
        <f>VLOOKUP($A266,environment93!$A$2:$AS$333,W$2)</f>
        <v>2</v>
      </c>
      <c r="X266" s="46">
        <f>VLOOKUP($A266,environment93!$A$2:$AS$333,X$2)</f>
        <v>0</v>
      </c>
      <c r="Y266" s="46">
        <f>VLOOKUP($A266,environment93!$A$2:$AS$333,Y$2)</f>
        <v>7</v>
      </c>
      <c r="Z266" s="46">
        <f>VLOOKUP($A266,environment93!$A$2:$AS$333,Z$2)</f>
        <v>19</v>
      </c>
      <c r="AA266" s="46">
        <f>VLOOKUP($A266,environment93!$A$2:$AS$333,AA$2)</f>
        <v>4</v>
      </c>
      <c r="AB266" s="46">
        <f>VLOOKUP($A266,environment93!$A$2:$AS$333,AB$2)</f>
        <v>1.61</v>
      </c>
      <c r="AC266" s="46">
        <f>VLOOKUP($A266,environment93!$A$2:$AS$333,AC$2)</f>
        <v>511.3</v>
      </c>
      <c r="AD266" s="46">
        <f>VLOOKUP($A266,environment93!$A$2:$AS$333,AD$2)</f>
        <v>1.1000000000000001</v>
      </c>
      <c r="AE266" s="46">
        <f>VLOOKUP($A266,environment93!$A$2:$AS$333,AE$2)</f>
        <v>26</v>
      </c>
      <c r="AF266" s="46" t="str">
        <f>VLOOKUP($A266,environment93!$A$2:$AS$333,AF$2)</f>
        <v>coni.med</v>
      </c>
      <c r="AG266" s="46">
        <f>VLOOKUP($A266,environment93!$A$2:$AS$333,AG$2)</f>
        <v>5.3</v>
      </c>
      <c r="AH266" s="46">
        <f>VLOOKUP($A266,environment93!$A$2:$AS$333,AH$2)</f>
        <v>171.21</v>
      </c>
      <c r="AI266" s="46">
        <f>VLOOKUP($A266,environment93!$A$2:$AS$333,AI$2)</f>
        <v>40</v>
      </c>
      <c r="AJ266" s="46" t="str">
        <f>VLOOKUP($A266,environment93!$A$2:$AS$333,AJ$2)</f>
        <v>43</v>
      </c>
      <c r="AK266" s="46">
        <f>VLOOKUP($A266,environment93!$A$2:$AS$333,AK$2)</f>
        <v>15</v>
      </c>
      <c r="AL266" s="46">
        <f>VLOOKUP($A266,environment93!$A$2:$AS$333,AL$2)</f>
        <v>0</v>
      </c>
      <c r="AM266" s="46">
        <f>VLOOKUP($A266,environment93!$A$2:$AS$333,AM$2)</f>
        <v>0</v>
      </c>
      <c r="AN266" s="46">
        <f>VLOOKUP($A266,environment93!$A$2:$AS$333,AN$2)</f>
        <v>0</v>
      </c>
      <c r="AO266" s="46">
        <f>VLOOKUP($A266,environment93!$A$2:$AS$333,AO$2)</f>
        <v>0</v>
      </c>
      <c r="AP266" s="46">
        <f>VLOOKUP($A266,environment93!$A$2:$AS$333,AP$2)</f>
        <v>0</v>
      </c>
      <c r="AQ266" s="46">
        <f>VLOOKUP($A266,environment93!$A$2:$AS$333,AQ$2)</f>
        <v>100</v>
      </c>
      <c r="AR266" s="46">
        <f>VLOOKUP($A266,environment93!$A$2:$AS$333,AR$2)</f>
        <v>0</v>
      </c>
      <c r="AS266" s="46">
        <f>VLOOKUP($A266,environment93!$A$2:$AS$333,AS$2)</f>
        <v>0</v>
      </c>
      <c r="AT266" s="46">
        <f>VLOOKUP($A266,environment93!$A$2:$AS$333,AT$2)</f>
        <v>0</v>
      </c>
      <c r="AU266" s="46">
        <f>VLOOKUP($A266,environment93!$A$2:$AS$333,AU$2)</f>
        <v>0</v>
      </c>
      <c r="AV266" s="46">
        <f>VLOOKUP($A266,environment93!$A$2:$AS$333,AV$2)</f>
        <v>0</v>
      </c>
      <c r="AW266" s="46">
        <f>VLOOKUP($A266,environment93!$A$2:$AS$333,AW$2)</f>
        <v>1250</v>
      </c>
      <c r="AX266" s="46">
        <f>VLOOKUP($A266,environment93!$A$2:$AS$333,AX$2)</f>
        <v>0</v>
      </c>
      <c r="AY266" s="46">
        <f>VLOOKUP($A266,environment93!$A$2:$AS$333,AY$2)</f>
        <v>0</v>
      </c>
      <c r="AZ266" s="46">
        <f>VLOOKUP($A266,environment93!$A$2:$AS$333,AZ$2)</f>
        <v>0</v>
      </c>
      <c r="BA266" s="46">
        <f>VLOOKUP($A266,environment93!$A$2:$AS$333,BA$2)</f>
        <v>1250</v>
      </c>
      <c r="BB266" s="46">
        <f>VLOOKUP($A266,environment93!$A$2:$AS$333,BB$2)</f>
        <v>30.39</v>
      </c>
      <c r="BC266" s="46">
        <f>VLOOKUP($A266,environment93!$A$2:$AS$333,BC$2)</f>
        <v>0</v>
      </c>
      <c r="BD266" s="46">
        <f>VLOOKUP($A266,environment93!$A$2:$AS$333,BD$2)</f>
        <v>0</v>
      </c>
      <c r="BE266" s="46">
        <f>VLOOKUP($A266,environment93!$A$2:$AS$333,BE$2)</f>
        <v>0</v>
      </c>
      <c r="BF266" s="46">
        <f>VLOOKUP($A266,environment93!$A$2:$AS$333,BF$2)</f>
        <v>30.39</v>
      </c>
      <c r="BG266" s="46">
        <f>VLOOKUP($A266,environment93!$A$2:$AS$333,BG$2)</f>
        <v>0</v>
      </c>
      <c r="BH266" s="46">
        <f>VLOOKUP($A266,environment93!$A$2:$AS$333,BH$2)</f>
        <v>12</v>
      </c>
      <c r="BI266" s="46">
        <f>VLOOKUP($A266,environment93!$A$2:$AS$333,BI$2)</f>
        <v>1</v>
      </c>
    </row>
    <row r="267" spans="1:61" x14ac:dyDescent="0.2">
      <c r="A267" s="40" t="s">
        <v>943</v>
      </c>
      <c r="B267" s="40" t="s">
        <v>545</v>
      </c>
      <c r="C267" s="40">
        <v>7</v>
      </c>
      <c r="D267" s="40">
        <v>3</v>
      </c>
      <c r="E267" s="40">
        <v>2</v>
      </c>
      <c r="F267" s="40">
        <v>2</v>
      </c>
      <c r="H267" s="41">
        <f t="shared" si="4"/>
        <v>1</v>
      </c>
      <c r="I267" s="40" t="s">
        <v>943</v>
      </c>
      <c r="J267" s="46">
        <f>VLOOKUP($A267,environment05!$A$2:$M$333,J$2)</f>
        <v>4.8499999999999996</v>
      </c>
      <c r="K267" s="46">
        <f>VLOOKUP($A267,environment05!$A$2:$M$333,K$2)</f>
        <v>11.134914060148867</v>
      </c>
      <c r="L267" s="46">
        <f>VLOOKUP($A267,environment05!$A$2:$M$333,L$2)</f>
        <v>23.3144845585037</v>
      </c>
      <c r="M267" s="46">
        <f>VLOOKUP($A267,environment05!$A$2:$M$333,M$2)</f>
        <v>4.4092610259366882</v>
      </c>
      <c r="N267" s="46">
        <f>VLOOKUP($A267,environment05!$A$2:$M$333,N$2)</f>
        <v>3.759287744775714</v>
      </c>
      <c r="O267" s="46">
        <f>VLOOKUP($A267,environment05!$A$2:$M$333,O$2)</f>
        <v>2.5941542892461551</v>
      </c>
      <c r="P267" s="46">
        <f>VLOOKUP($A267,environment05!$A$2:$M$333,P$2)</f>
        <v>0.2532633895456361</v>
      </c>
      <c r="Q267" s="46">
        <f>VLOOKUP($A267,environment05!$A$2:$M$333,Q$2)</f>
        <v>0.44751233181845407</v>
      </c>
      <c r="R267" s="46">
        <f>VLOOKUP($A267,environment05!$A$2:$M$333,R$2)</f>
        <v>9.3000000000000007</v>
      </c>
      <c r="S267" s="46">
        <f>VLOOKUP($A267,environment05!$A$2:$M$333,S$2)</f>
        <v>1</v>
      </c>
      <c r="T267" s="46">
        <f>VLOOKUP($A267,environment05!$A$2:$M$333,T$2)</f>
        <v>0</v>
      </c>
      <c r="U267" s="46">
        <f>VLOOKUP($A267,environment93!$A$2:$AS$333,U$2)</f>
        <v>3</v>
      </c>
      <c r="V267" s="46">
        <f>VLOOKUP($A267,environment93!$A$2:$AS$333,V$2)</f>
        <v>17</v>
      </c>
      <c r="W267" s="46">
        <f>VLOOKUP($A267,environment93!$A$2:$AS$333,W$2)</f>
        <v>6</v>
      </c>
      <c r="X267" s="46">
        <f>VLOOKUP($A267,environment93!$A$2:$AS$333,X$2)</f>
        <v>0</v>
      </c>
      <c r="Y267" s="46">
        <f>VLOOKUP($A267,environment93!$A$2:$AS$333,Y$2)</f>
        <v>11</v>
      </c>
      <c r="Z267" s="46">
        <f>VLOOKUP($A267,environment93!$A$2:$AS$333,Z$2)</f>
        <v>22</v>
      </c>
      <c r="AA267" s="46">
        <f>VLOOKUP($A267,environment93!$A$2:$AS$333,AA$2)</f>
        <v>0</v>
      </c>
      <c r="AB267" s="46">
        <f>VLOOKUP($A267,environment93!$A$2:$AS$333,AB$2)</f>
        <v>0.85</v>
      </c>
      <c r="AC267" s="46">
        <f>VLOOKUP($A267,environment93!$A$2:$AS$333,AC$2)</f>
        <v>401.9</v>
      </c>
      <c r="AD267" s="46">
        <f>VLOOKUP($A267,environment93!$A$2:$AS$333,AD$2)</f>
        <v>1.2</v>
      </c>
      <c r="AE267" s="46">
        <f>VLOOKUP($A267,environment93!$A$2:$AS$333,AE$2)</f>
        <v>168</v>
      </c>
      <c r="AF267" s="46" t="str">
        <f>VLOOKUP($A267,environment93!$A$2:$AS$333,AF$2)</f>
        <v>fagu.old</v>
      </c>
      <c r="AG267" s="46">
        <f>VLOOKUP($A267,environment93!$A$2:$AS$333,AG$2)</f>
        <v>10.07</v>
      </c>
      <c r="AH267" s="46">
        <f>VLOOKUP($A267,environment93!$A$2:$AS$333,AH$2)</f>
        <v>304.95</v>
      </c>
      <c r="AI267" s="46">
        <f>VLOOKUP($A267,environment93!$A$2:$AS$333,AI$2)</f>
        <v>10</v>
      </c>
      <c r="AJ267" s="46" t="str">
        <f>VLOOKUP($A267,environment93!$A$2:$AS$333,AJ$2)</f>
        <v>43</v>
      </c>
      <c r="AK267" s="46">
        <f>VLOOKUP($A267,environment93!$A$2:$AS$333,AK$2)</f>
        <v>15</v>
      </c>
      <c r="AL267" s="46">
        <f>VLOOKUP($A267,environment93!$A$2:$AS$333,AL$2)</f>
        <v>0</v>
      </c>
      <c r="AM267" s="46">
        <f>VLOOKUP($A267,environment93!$A$2:$AS$333,AM$2)</f>
        <v>35.71</v>
      </c>
      <c r="AN267" s="46">
        <f>VLOOKUP($A267,environment93!$A$2:$AS$333,AN$2)</f>
        <v>0</v>
      </c>
      <c r="AO267" s="46">
        <f>VLOOKUP($A267,environment93!$A$2:$AS$333,AO$2)</f>
        <v>37.380000000000003</v>
      </c>
      <c r="AP267" s="46">
        <f>VLOOKUP($A267,environment93!$A$2:$AS$333,AP$2)</f>
        <v>0</v>
      </c>
      <c r="AQ267" s="46">
        <f>VLOOKUP($A267,environment93!$A$2:$AS$333,AQ$2)</f>
        <v>0</v>
      </c>
      <c r="AR267" s="46">
        <f>VLOOKUP($A267,environment93!$A$2:$AS$333,AR$2)</f>
        <v>0</v>
      </c>
      <c r="AS267" s="46">
        <f>VLOOKUP($A267,environment93!$A$2:$AS$333,AS$2)</f>
        <v>0</v>
      </c>
      <c r="AT267" s="46">
        <f>VLOOKUP($A267,environment93!$A$2:$AS$333,AT$2)</f>
        <v>62.62</v>
      </c>
      <c r="AU267" s="46">
        <f>VLOOKUP($A267,environment93!$A$2:$AS$333,AU$2)</f>
        <v>0</v>
      </c>
      <c r="AV267" s="46">
        <f>VLOOKUP($A267,environment93!$A$2:$AS$333,AV$2)</f>
        <v>0</v>
      </c>
      <c r="AW267" s="46">
        <f>VLOOKUP($A267,environment93!$A$2:$AS$333,AW$2)</f>
        <v>0</v>
      </c>
      <c r="AX267" s="46">
        <f>VLOOKUP($A267,environment93!$A$2:$AS$333,AX$2)</f>
        <v>550</v>
      </c>
      <c r="AY267" s="46">
        <f>VLOOKUP($A267,environment93!$A$2:$AS$333,AY$2)</f>
        <v>25</v>
      </c>
      <c r="AZ267" s="46">
        <f>VLOOKUP($A267,environment93!$A$2:$AS$333,AZ$2)</f>
        <v>0</v>
      </c>
      <c r="BA267" s="46">
        <f>VLOOKUP($A267,environment93!$A$2:$AS$333,BA$2)</f>
        <v>575</v>
      </c>
      <c r="BB267" s="46">
        <f>VLOOKUP($A267,environment93!$A$2:$AS$333,BB$2)</f>
        <v>0</v>
      </c>
      <c r="BC267" s="46">
        <f>VLOOKUP($A267,environment93!$A$2:$AS$333,BC$2)</f>
        <v>35.21</v>
      </c>
      <c r="BD267" s="46">
        <f>VLOOKUP($A267,environment93!$A$2:$AS$333,BD$2)</f>
        <v>7.07</v>
      </c>
      <c r="BE267" s="46">
        <f>VLOOKUP($A267,environment93!$A$2:$AS$333,BE$2)</f>
        <v>0</v>
      </c>
      <c r="BF267" s="46">
        <f>VLOOKUP($A267,environment93!$A$2:$AS$333,BF$2)</f>
        <v>42.28</v>
      </c>
      <c r="BG267" s="46">
        <f>VLOOKUP($A267,environment93!$A$2:$AS$333,BG$2)</f>
        <v>6</v>
      </c>
      <c r="BH267" s="46">
        <f>VLOOKUP($A267,environment93!$A$2:$AS$333,BH$2)</f>
        <v>0</v>
      </c>
      <c r="BI267" s="46">
        <f>VLOOKUP($A267,environment93!$A$2:$AS$333,BI$2)</f>
        <v>2</v>
      </c>
    </row>
    <row r="268" spans="1:61" x14ac:dyDescent="0.2">
      <c r="A268" s="40" t="s">
        <v>944</v>
      </c>
      <c r="B268" s="40" t="s">
        <v>547</v>
      </c>
      <c r="C268" s="40">
        <v>7</v>
      </c>
      <c r="D268" s="40">
        <v>3</v>
      </c>
      <c r="E268" s="40">
        <v>2</v>
      </c>
      <c r="F268" s="40">
        <v>2</v>
      </c>
      <c r="H268" s="41">
        <f t="shared" si="4"/>
        <v>1</v>
      </c>
      <c r="I268" s="40" t="s">
        <v>944</v>
      </c>
      <c r="J268" s="46">
        <f>VLOOKUP($A268,environment05!$A$2:$M$333,J$2)</f>
        <v>3.085</v>
      </c>
      <c r="K268" s="46">
        <f>VLOOKUP($A268,environment05!$A$2:$M$333,K$2)</f>
        <v>9.5759795478009178</v>
      </c>
      <c r="L268" s="46">
        <f>VLOOKUP($A268,environment05!$A$2:$M$333,L$2)</f>
        <v>20.226185297955634</v>
      </c>
      <c r="M268" s="46">
        <f>VLOOKUP($A268,environment05!$A$2:$M$333,M$2)</f>
        <v>1.7374761127366949</v>
      </c>
      <c r="N268" s="46">
        <f>VLOOKUP($A268,environment05!$A$2:$M$333,N$2)</f>
        <v>1.973761022097867</v>
      </c>
      <c r="O268" s="46">
        <f>VLOOKUP($A268,environment05!$A$2:$M$333,O$2)</f>
        <v>1.423306612190552</v>
      </c>
      <c r="P268" s="46">
        <f>VLOOKUP($A268,environment05!$A$2:$M$333,P$2)</f>
        <v>0.1681074949053219</v>
      </c>
      <c r="Q268" s="46">
        <f>VLOOKUP($A268,environment05!$A$2:$M$333,Q$2)</f>
        <v>0.31998873463703403</v>
      </c>
      <c r="R268" s="46">
        <f>VLOOKUP($A268,environment05!$A$2:$M$333,R$2)</f>
        <v>7.15</v>
      </c>
      <c r="S268" s="46">
        <f>VLOOKUP($A268,environment05!$A$2:$M$333,S$2)</f>
        <v>7</v>
      </c>
      <c r="T268" s="46">
        <f>VLOOKUP($A268,environment05!$A$2:$M$333,T$2)</f>
        <v>2.5</v>
      </c>
      <c r="U268" s="46">
        <f>VLOOKUP($A268,environment93!$A$2:$AS$333,U$2)</f>
        <v>4</v>
      </c>
      <c r="V268" s="46">
        <f>VLOOKUP($A268,environment93!$A$2:$AS$333,V$2)</f>
        <v>18</v>
      </c>
      <c r="W268" s="46">
        <f>VLOOKUP($A268,environment93!$A$2:$AS$333,W$2)</f>
        <v>7</v>
      </c>
      <c r="X268" s="46">
        <f>VLOOKUP($A268,environment93!$A$2:$AS$333,X$2)</f>
        <v>3</v>
      </c>
      <c r="Y268" s="46">
        <f>VLOOKUP($A268,environment93!$A$2:$AS$333,Y$2)</f>
        <v>8</v>
      </c>
      <c r="Z268" s="46">
        <f>VLOOKUP($A268,environment93!$A$2:$AS$333,Z$2)</f>
        <v>11</v>
      </c>
      <c r="AA268" s="46">
        <f>VLOOKUP($A268,environment93!$A$2:$AS$333,AA$2)</f>
        <v>2</v>
      </c>
      <c r="AB268" s="46">
        <f>VLOOKUP($A268,environment93!$A$2:$AS$333,AB$2)</f>
        <v>0.55000000000000004</v>
      </c>
      <c r="AC268" s="46">
        <f>VLOOKUP($A268,environment93!$A$2:$AS$333,AC$2)</f>
        <v>315.3</v>
      </c>
      <c r="AD268" s="46">
        <f>VLOOKUP($A268,environment93!$A$2:$AS$333,AD$2)</f>
        <v>1.2</v>
      </c>
      <c r="AE268" s="46">
        <f>VLOOKUP($A268,environment93!$A$2:$AS$333,AE$2)</f>
        <v>26</v>
      </c>
      <c r="AF268" s="46" t="str">
        <f>VLOOKUP($A268,environment93!$A$2:$AS$333,AF$2)</f>
        <v>coni.old</v>
      </c>
      <c r="AG268" s="46">
        <f>VLOOKUP($A268,environment93!$A$2:$AS$333,AG$2)</f>
        <v>7.6</v>
      </c>
      <c r="AH268" s="46">
        <f>VLOOKUP($A268,environment93!$A$2:$AS$333,AH$2)</f>
        <v>309.64999999999998</v>
      </c>
      <c r="AI268" s="46">
        <f>VLOOKUP($A268,environment93!$A$2:$AS$333,AI$2)</f>
        <v>5</v>
      </c>
      <c r="AJ268" s="46" t="str">
        <f>VLOOKUP($A268,environment93!$A$2:$AS$333,AJ$2)</f>
        <v>44</v>
      </c>
      <c r="AK268" s="46">
        <f>VLOOKUP($A268,environment93!$A$2:$AS$333,AK$2)</f>
        <v>15</v>
      </c>
      <c r="AL268" s="46">
        <f>VLOOKUP($A268,environment93!$A$2:$AS$333,AL$2)</f>
        <v>0</v>
      </c>
      <c r="AM268" s="46">
        <f>VLOOKUP($A268,environment93!$A$2:$AS$333,AM$2)</f>
        <v>2.5</v>
      </c>
      <c r="AN268" s="46">
        <f>VLOOKUP($A268,environment93!$A$2:$AS$333,AN$2)</f>
        <v>0</v>
      </c>
      <c r="AO268" s="46">
        <f>VLOOKUP($A268,environment93!$A$2:$AS$333,AO$2)</f>
        <v>0</v>
      </c>
      <c r="AP268" s="46">
        <f>VLOOKUP($A268,environment93!$A$2:$AS$333,AP$2)</f>
        <v>0</v>
      </c>
      <c r="AQ268" s="46">
        <f>VLOOKUP($A268,environment93!$A$2:$AS$333,AQ$2)</f>
        <v>0</v>
      </c>
      <c r="AR268" s="46">
        <f>VLOOKUP($A268,environment93!$A$2:$AS$333,AR$2)</f>
        <v>96.27</v>
      </c>
      <c r="AS268" s="46">
        <f>VLOOKUP($A268,environment93!$A$2:$AS$333,AS$2)</f>
        <v>3.73</v>
      </c>
      <c r="AT268" s="46">
        <f>VLOOKUP($A268,environment93!$A$2:$AS$333,AT$2)</f>
        <v>0</v>
      </c>
      <c r="AU268" s="46">
        <f>VLOOKUP($A268,environment93!$A$2:$AS$333,AU$2)</f>
        <v>0</v>
      </c>
      <c r="AV268" s="46">
        <f>VLOOKUP($A268,environment93!$A$2:$AS$333,AV$2)</f>
        <v>0</v>
      </c>
      <c r="AW268" s="46">
        <f>VLOOKUP($A268,environment93!$A$2:$AS$333,AW$2)</f>
        <v>1050</v>
      </c>
      <c r="AX268" s="46">
        <f>VLOOKUP($A268,environment93!$A$2:$AS$333,AX$2)</f>
        <v>0</v>
      </c>
      <c r="AY268" s="46">
        <f>VLOOKUP($A268,environment93!$A$2:$AS$333,AY$2)</f>
        <v>0</v>
      </c>
      <c r="AZ268" s="46">
        <f>VLOOKUP($A268,environment93!$A$2:$AS$333,AZ$2)</f>
        <v>0</v>
      </c>
      <c r="BA268" s="46">
        <f>VLOOKUP($A268,environment93!$A$2:$AS$333,BA$2)</f>
        <v>1050</v>
      </c>
      <c r="BB268" s="46">
        <f>VLOOKUP($A268,environment93!$A$2:$AS$333,BB$2)</f>
        <v>31.89</v>
      </c>
      <c r="BC268" s="46">
        <f>VLOOKUP($A268,environment93!$A$2:$AS$333,BC$2)</f>
        <v>0</v>
      </c>
      <c r="BD268" s="46">
        <f>VLOOKUP($A268,environment93!$A$2:$AS$333,BD$2)</f>
        <v>0</v>
      </c>
      <c r="BE268" s="46">
        <f>VLOOKUP($A268,environment93!$A$2:$AS$333,BE$2)</f>
        <v>0</v>
      </c>
      <c r="BF268" s="46">
        <f>VLOOKUP($A268,environment93!$A$2:$AS$333,BF$2)</f>
        <v>31.89</v>
      </c>
      <c r="BG268" s="46">
        <f>VLOOKUP($A268,environment93!$A$2:$AS$333,BG$2)</f>
        <v>0</v>
      </c>
      <c r="BH268" s="46">
        <f>VLOOKUP($A268,environment93!$A$2:$AS$333,BH$2)</f>
        <v>21</v>
      </c>
      <c r="BI268" s="46">
        <f>VLOOKUP($A268,environment93!$A$2:$AS$333,BI$2)</f>
        <v>1</v>
      </c>
    </row>
    <row r="269" spans="1:61" x14ac:dyDescent="0.2">
      <c r="A269" s="40" t="s">
        <v>945</v>
      </c>
      <c r="B269" s="40" t="s">
        <v>549</v>
      </c>
      <c r="C269" s="40">
        <v>5</v>
      </c>
      <c r="D269" s="40">
        <v>2</v>
      </c>
      <c r="E269" s="40">
        <v>2</v>
      </c>
      <c r="F269" s="40">
        <v>1</v>
      </c>
      <c r="H269" s="41">
        <f t="shared" si="4"/>
        <v>1</v>
      </c>
      <c r="I269" s="40" t="s">
        <v>945</v>
      </c>
      <c r="J269" s="46">
        <f>VLOOKUP($A269,environment05!$A$2:$M$333,J$2)</f>
        <v>4.21</v>
      </c>
      <c r="K269" s="46">
        <f>VLOOKUP($A269,environment05!$A$2:$M$333,K$2)</f>
        <v>8.8383756609639139</v>
      </c>
      <c r="L269" s="46">
        <f>VLOOKUP($A269,environment05!$A$2:$M$333,L$2)</f>
        <v>20.66115702479339</v>
      </c>
      <c r="M269" s="46">
        <f>VLOOKUP($A269,environment05!$A$2:$M$333,M$2)</f>
        <v>3.2023828038569424</v>
      </c>
      <c r="N269" s="46">
        <f>VLOOKUP($A269,environment05!$A$2:$M$333,N$2)</f>
        <v>2.7824415794670405</v>
      </c>
      <c r="O269" s="46">
        <f>VLOOKUP($A269,environment05!$A$2:$M$333,O$2)</f>
        <v>2.3330639810836504</v>
      </c>
      <c r="P269" s="46">
        <f>VLOOKUP($A269,environment05!$A$2:$M$333,P$2)</f>
        <v>0.17911542157984373</v>
      </c>
      <c r="Q269" s="46">
        <f>VLOOKUP($A269,environment05!$A$2:$M$333,Q$2)</f>
        <v>0.27723261648166703</v>
      </c>
      <c r="R269" s="46">
        <f>VLOOKUP($A269,environment05!$A$2:$M$333,R$2)</f>
        <v>10.45</v>
      </c>
      <c r="S269" s="46">
        <f>VLOOKUP($A269,environment05!$A$2:$M$333,S$2)</f>
        <v>2</v>
      </c>
      <c r="T269" s="46">
        <f>VLOOKUP($A269,environment05!$A$2:$M$333,T$2)</f>
        <v>1</v>
      </c>
      <c r="U269" s="46">
        <f>VLOOKUP($A269,environment93!$A$2:$AS$333,U$2)</f>
        <v>2</v>
      </c>
      <c r="V269" s="46">
        <f>VLOOKUP($A269,environment93!$A$2:$AS$333,V$2)</f>
        <v>14</v>
      </c>
      <c r="W269" s="46">
        <f>VLOOKUP($A269,environment93!$A$2:$AS$333,W$2)</f>
        <v>7</v>
      </c>
      <c r="X269" s="46">
        <f>VLOOKUP($A269,environment93!$A$2:$AS$333,X$2)</f>
        <v>1</v>
      </c>
      <c r="Y269" s="46">
        <f>VLOOKUP($A269,environment93!$A$2:$AS$333,Y$2)</f>
        <v>6</v>
      </c>
      <c r="Z269" s="46">
        <f>VLOOKUP($A269,environment93!$A$2:$AS$333,Z$2)</f>
        <v>4</v>
      </c>
      <c r="AA269" s="46">
        <f>VLOOKUP($A269,environment93!$A$2:$AS$333,AA$2)</f>
        <v>1</v>
      </c>
      <c r="AB269" s="46">
        <f>VLOOKUP($A269,environment93!$A$2:$AS$333,AB$2)</f>
        <v>1.25</v>
      </c>
      <c r="AC269" s="46">
        <f>VLOOKUP($A269,environment93!$A$2:$AS$333,AC$2)</f>
        <v>824.1</v>
      </c>
      <c r="AD269" s="46">
        <f>VLOOKUP($A269,environment93!$A$2:$AS$333,AD$2)</f>
        <v>2.1</v>
      </c>
      <c r="AE269" s="46">
        <f>VLOOKUP($A269,environment93!$A$2:$AS$333,AE$2)</f>
        <v>58</v>
      </c>
      <c r="AF269" s="46" t="str">
        <f>VLOOKUP($A269,environment93!$A$2:$AS$333,AF$2)</f>
        <v>fagu.old</v>
      </c>
      <c r="AG269" s="46">
        <f>VLOOKUP($A269,environment93!$A$2:$AS$333,AG$2)</f>
        <v>0</v>
      </c>
      <c r="AH269" s="46">
        <f>VLOOKUP($A269,environment93!$A$2:$AS$333,AH$2)</f>
        <v>-1</v>
      </c>
      <c r="AI269" s="46">
        <f>VLOOKUP($A269,environment93!$A$2:$AS$333,AI$2)</f>
        <v>5</v>
      </c>
      <c r="AJ269" s="46" t="str">
        <f>VLOOKUP($A269,environment93!$A$2:$AS$333,AJ$2)</f>
        <v>44S</v>
      </c>
      <c r="AK269" s="46">
        <f>VLOOKUP($A269,environment93!$A$2:$AS$333,AK$2)</f>
        <v>15</v>
      </c>
      <c r="AL269" s="46" t="str">
        <f>VLOOKUP($A269,environment93!$A$2:$AS$333,AL$2)</f>
        <v>S</v>
      </c>
      <c r="AM269" s="46">
        <f>VLOOKUP($A269,environment93!$A$2:$AS$333,AM$2)</f>
        <v>42.86</v>
      </c>
      <c r="AN269" s="46">
        <f>VLOOKUP($A269,environment93!$A$2:$AS$333,AN$2)</f>
        <v>0</v>
      </c>
      <c r="AO269" s="46">
        <f>VLOOKUP($A269,environment93!$A$2:$AS$333,AO$2)</f>
        <v>0</v>
      </c>
      <c r="AP269" s="46">
        <f>VLOOKUP($A269,environment93!$A$2:$AS$333,AP$2)</f>
        <v>0</v>
      </c>
      <c r="AQ269" s="46">
        <f>VLOOKUP($A269,environment93!$A$2:$AS$333,AQ$2)</f>
        <v>35.53</v>
      </c>
      <c r="AR269" s="46">
        <f>VLOOKUP($A269,environment93!$A$2:$AS$333,AR$2)</f>
        <v>0</v>
      </c>
      <c r="AS269" s="46">
        <f>VLOOKUP($A269,environment93!$A$2:$AS$333,AS$2)</f>
        <v>0</v>
      </c>
      <c r="AT269" s="46">
        <f>VLOOKUP($A269,environment93!$A$2:$AS$333,AT$2)</f>
        <v>56.56</v>
      </c>
      <c r="AU269" s="46">
        <f>VLOOKUP($A269,environment93!$A$2:$AS$333,AU$2)</f>
        <v>0</v>
      </c>
      <c r="AV269" s="46">
        <f>VLOOKUP($A269,environment93!$A$2:$AS$333,AV$2)</f>
        <v>7.92</v>
      </c>
      <c r="AW269" s="46">
        <f>VLOOKUP($A269,environment93!$A$2:$AS$333,AW$2)</f>
        <v>850</v>
      </c>
      <c r="AX269" s="46">
        <f>VLOOKUP($A269,environment93!$A$2:$AS$333,AX$2)</f>
        <v>0</v>
      </c>
      <c r="AY269" s="46">
        <f>VLOOKUP($A269,environment93!$A$2:$AS$333,AY$2)</f>
        <v>0</v>
      </c>
      <c r="AZ269" s="46">
        <f>VLOOKUP($A269,environment93!$A$2:$AS$333,AZ$2)</f>
        <v>0</v>
      </c>
      <c r="BA269" s="46">
        <f>VLOOKUP($A269,environment93!$A$2:$AS$333,BA$2)</f>
        <v>850</v>
      </c>
      <c r="BB269" s="46">
        <f>VLOOKUP($A269,environment93!$A$2:$AS$333,BB$2)</f>
        <v>0.8</v>
      </c>
      <c r="BC269" s="46">
        <f>VLOOKUP($A269,environment93!$A$2:$AS$333,BC$2)</f>
        <v>0</v>
      </c>
      <c r="BD269" s="46">
        <f>VLOOKUP($A269,environment93!$A$2:$AS$333,BD$2)</f>
        <v>0</v>
      </c>
      <c r="BE269" s="46">
        <f>VLOOKUP($A269,environment93!$A$2:$AS$333,BE$2)</f>
        <v>0</v>
      </c>
      <c r="BF269" s="46">
        <f>VLOOKUP($A269,environment93!$A$2:$AS$333,BF$2)</f>
        <v>0.8</v>
      </c>
      <c r="BG269" s="46">
        <f>VLOOKUP($A269,environment93!$A$2:$AS$333,BG$2)</f>
        <v>0</v>
      </c>
      <c r="BH269" s="46">
        <f>VLOOKUP($A269,environment93!$A$2:$AS$333,BH$2)</f>
        <v>0</v>
      </c>
      <c r="BI269" s="46">
        <f>VLOOKUP($A269,environment93!$A$2:$AS$333,BI$2)</f>
        <v>1</v>
      </c>
    </row>
    <row r="270" spans="1:61" x14ac:dyDescent="0.2">
      <c r="A270" s="40" t="s">
        <v>946</v>
      </c>
      <c r="B270" s="40" t="s">
        <v>551</v>
      </c>
      <c r="C270" s="40">
        <v>5</v>
      </c>
      <c r="D270" s="40">
        <v>2</v>
      </c>
      <c r="E270" s="40">
        <v>1</v>
      </c>
      <c r="F270" s="40">
        <v>2</v>
      </c>
      <c r="H270" s="41">
        <f t="shared" si="4"/>
        <v>0</v>
      </c>
      <c r="I270" s="40" t="s">
        <v>946</v>
      </c>
      <c r="J270" s="46">
        <f>VLOOKUP($A270,environment05!$A$2:$M$333,J$2)</f>
        <v>0</v>
      </c>
      <c r="K270" s="46">
        <f>VLOOKUP($A270,environment05!$A$2:$M$333,K$2)</f>
        <v>0</v>
      </c>
      <c r="L270" s="46">
        <f>VLOOKUP($A270,environment05!$A$2:$M$333,L$2)</f>
        <v>0</v>
      </c>
      <c r="M270" s="46">
        <f>VLOOKUP($A270,environment05!$A$2:$M$333,M$2)</f>
        <v>0</v>
      </c>
      <c r="N270" s="46">
        <f>VLOOKUP($A270,environment05!$A$2:$M$333,N$2)</f>
        <v>0</v>
      </c>
      <c r="O270" s="46">
        <f>VLOOKUP($A270,environment05!$A$2:$M$333,O$2)</f>
        <v>0</v>
      </c>
      <c r="P270" s="46">
        <f>VLOOKUP($A270,environment05!$A$2:$M$333,P$2)</f>
        <v>0</v>
      </c>
      <c r="Q270" s="46">
        <f>VLOOKUP($A270,environment05!$A$2:$M$333,Q$2)</f>
        <v>0</v>
      </c>
      <c r="R270" s="46">
        <f>VLOOKUP($A270,environment05!$A$2:$M$333,R$2)</f>
        <v>0</v>
      </c>
      <c r="S270" s="46">
        <f>VLOOKUP($A270,environment05!$A$2:$M$333,S$2)</f>
        <v>0</v>
      </c>
      <c r="T270" s="46">
        <f>VLOOKUP($A270,environment05!$A$2:$M$333,T$2)</f>
        <v>0</v>
      </c>
      <c r="U270" s="46">
        <f>VLOOKUP($A270,environment93!$A$2:$AS$333,U$2)</f>
        <v>1</v>
      </c>
      <c r="V270" s="46">
        <f>VLOOKUP($A270,environment93!$A$2:$AS$333,V$2)</f>
        <v>15</v>
      </c>
      <c r="W270" s="46">
        <f>VLOOKUP($A270,environment93!$A$2:$AS$333,W$2)</f>
        <v>13</v>
      </c>
      <c r="X270" s="46">
        <f>VLOOKUP($A270,environment93!$A$2:$AS$333,X$2)</f>
        <v>1</v>
      </c>
      <c r="Y270" s="46">
        <f>VLOOKUP($A270,environment93!$A$2:$AS$333,Y$2)</f>
        <v>1</v>
      </c>
      <c r="Z270" s="46">
        <f>VLOOKUP($A270,environment93!$A$2:$AS$333,Z$2)</f>
        <v>6</v>
      </c>
      <c r="AA270" s="46">
        <f>VLOOKUP($A270,environment93!$A$2:$AS$333,AA$2)</f>
        <v>1</v>
      </c>
      <c r="AB270" s="46">
        <f>VLOOKUP($A270,environment93!$A$2:$AS$333,AB$2)</f>
        <v>1.25</v>
      </c>
      <c r="AC270" s="46">
        <f>VLOOKUP($A270,environment93!$A$2:$AS$333,AC$2)</f>
        <v>824.1</v>
      </c>
      <c r="AD270" s="46">
        <f>VLOOKUP($A270,environment93!$A$2:$AS$333,AD$2)</f>
        <v>2.1</v>
      </c>
      <c r="AE270" s="46">
        <f>VLOOKUP($A270,environment93!$A$2:$AS$333,AE$2)</f>
        <v>58</v>
      </c>
      <c r="AF270" s="46" t="str">
        <f>VLOOKUP($A270,environment93!$A$2:$AS$333,AF$2)</f>
        <v>fagu.old</v>
      </c>
      <c r="AG270" s="46">
        <f>VLOOKUP($A270,environment93!$A$2:$AS$333,AG$2)</f>
        <v>0</v>
      </c>
      <c r="AH270" s="46">
        <f>VLOOKUP($A270,environment93!$A$2:$AS$333,AH$2)</f>
        <v>-1</v>
      </c>
      <c r="AI270" s="46">
        <f>VLOOKUP($A270,environment93!$A$2:$AS$333,AI$2)</f>
        <v>7.5</v>
      </c>
      <c r="AJ270" s="46" t="str">
        <f>VLOOKUP($A270,environment93!$A$2:$AS$333,AJ$2)</f>
        <v>44S</v>
      </c>
      <c r="AK270" s="46">
        <f>VLOOKUP($A270,environment93!$A$2:$AS$333,AK$2)</f>
        <v>15</v>
      </c>
      <c r="AL270" s="46" t="str">
        <f>VLOOKUP($A270,environment93!$A$2:$AS$333,AL$2)</f>
        <v>S</v>
      </c>
      <c r="AM270" s="46">
        <f>VLOOKUP($A270,environment93!$A$2:$AS$333,AM$2)</f>
        <v>23.93</v>
      </c>
      <c r="AN270" s="46">
        <f>VLOOKUP($A270,environment93!$A$2:$AS$333,AN$2)</f>
        <v>0</v>
      </c>
      <c r="AO270" s="46">
        <f>VLOOKUP($A270,environment93!$A$2:$AS$333,AO$2)</f>
        <v>0</v>
      </c>
      <c r="AP270" s="46">
        <f>VLOOKUP($A270,environment93!$A$2:$AS$333,AP$2)</f>
        <v>0</v>
      </c>
      <c r="AQ270" s="46">
        <f>VLOOKUP($A270,environment93!$A$2:$AS$333,AQ$2)</f>
        <v>24.09</v>
      </c>
      <c r="AR270" s="46">
        <f>VLOOKUP($A270,environment93!$A$2:$AS$333,AR$2)</f>
        <v>0</v>
      </c>
      <c r="AS270" s="46">
        <f>VLOOKUP($A270,environment93!$A$2:$AS$333,AS$2)</f>
        <v>0</v>
      </c>
      <c r="AT270" s="46">
        <f>VLOOKUP($A270,environment93!$A$2:$AS$333,AT$2)</f>
        <v>75.91</v>
      </c>
      <c r="AU270" s="46">
        <f>VLOOKUP($A270,environment93!$A$2:$AS$333,AU$2)</f>
        <v>0</v>
      </c>
      <c r="AV270" s="46">
        <f>VLOOKUP($A270,environment93!$A$2:$AS$333,AV$2)</f>
        <v>0</v>
      </c>
      <c r="AW270" s="46">
        <f>VLOOKUP($A270,environment93!$A$2:$AS$333,AW$2)</f>
        <v>0</v>
      </c>
      <c r="AX270" s="46">
        <f>VLOOKUP($A270,environment93!$A$2:$AS$333,AX$2)</f>
        <v>100</v>
      </c>
      <c r="AY270" s="46">
        <f>VLOOKUP($A270,environment93!$A$2:$AS$333,AY$2)</f>
        <v>0</v>
      </c>
      <c r="AZ270" s="46">
        <f>VLOOKUP($A270,environment93!$A$2:$AS$333,AZ$2)</f>
        <v>0</v>
      </c>
      <c r="BA270" s="46">
        <f>VLOOKUP($A270,environment93!$A$2:$AS$333,BA$2)</f>
        <v>100</v>
      </c>
      <c r="BB270" s="46">
        <f>VLOOKUP($A270,environment93!$A$2:$AS$333,BB$2)</f>
        <v>0</v>
      </c>
      <c r="BC270" s="46">
        <f>VLOOKUP($A270,environment93!$A$2:$AS$333,BC$2)</f>
        <v>7.44</v>
      </c>
      <c r="BD270" s="46">
        <f>VLOOKUP($A270,environment93!$A$2:$AS$333,BD$2)</f>
        <v>0</v>
      </c>
      <c r="BE270" s="46">
        <f>VLOOKUP($A270,environment93!$A$2:$AS$333,BE$2)</f>
        <v>0</v>
      </c>
      <c r="BF270" s="46">
        <f>VLOOKUP($A270,environment93!$A$2:$AS$333,BF$2)</f>
        <v>7.44</v>
      </c>
      <c r="BG270" s="46">
        <f>VLOOKUP($A270,environment93!$A$2:$AS$333,BG$2)</f>
        <v>3</v>
      </c>
      <c r="BH270" s="46">
        <f>VLOOKUP($A270,environment93!$A$2:$AS$333,BH$2)</f>
        <v>0</v>
      </c>
      <c r="BI270" s="46">
        <f>VLOOKUP($A270,environment93!$A$2:$AS$333,BI$2)</f>
        <v>1.6</v>
      </c>
    </row>
    <row r="271" spans="1:61" x14ac:dyDescent="0.2">
      <c r="A271" s="40" t="s">
        <v>947</v>
      </c>
      <c r="B271" s="40" t="s">
        <v>552</v>
      </c>
      <c r="C271" s="40">
        <v>7</v>
      </c>
      <c r="D271" s="40">
        <v>3</v>
      </c>
      <c r="E271" s="40">
        <v>2</v>
      </c>
      <c r="F271" s="40">
        <v>2</v>
      </c>
      <c r="H271" s="41">
        <f t="shared" si="4"/>
        <v>1</v>
      </c>
      <c r="I271" s="40" t="s">
        <v>947</v>
      </c>
      <c r="J271" s="46">
        <f>VLOOKUP($A271,environment05!$A$2:$M$333,J$2)</f>
        <v>5.58</v>
      </c>
      <c r="K271" s="46">
        <f>VLOOKUP($A271,environment05!$A$2:$M$333,K$2)</f>
        <v>12.221685599010288</v>
      </c>
      <c r="L271" s="46">
        <f>VLOOKUP($A271,environment05!$A$2:$M$333,L$2)</f>
        <v>50.456720313179645</v>
      </c>
      <c r="M271" s="46">
        <f>VLOOKUP($A271,environment05!$A$2:$M$333,M$2)</f>
        <v>6.6293688890749802</v>
      </c>
      <c r="N271" s="46">
        <f>VLOOKUP($A271,environment05!$A$2:$M$333,N$2)</f>
        <v>2.9941361706972733</v>
      </c>
      <c r="O271" s="46">
        <f>VLOOKUP($A271,environment05!$A$2:$M$333,O$2)</f>
        <v>2.2475712318821168</v>
      </c>
      <c r="P271" s="46">
        <f>VLOOKUP($A271,environment05!$A$2:$M$333,P$2)</f>
        <v>0.19007708199538892</v>
      </c>
      <c r="Q271" s="46">
        <f>VLOOKUP($A271,environment05!$A$2:$M$333,Q$2)</f>
        <v>0.72949182959526859</v>
      </c>
      <c r="R271" s="46">
        <f>VLOOKUP($A271,environment05!$A$2:$M$333,R$2)</f>
        <v>10.3</v>
      </c>
      <c r="S271" s="46">
        <f>VLOOKUP($A271,environment05!$A$2:$M$333,S$2)</f>
        <v>3</v>
      </c>
      <c r="T271" s="46">
        <f>VLOOKUP($A271,environment05!$A$2:$M$333,T$2)</f>
        <v>1</v>
      </c>
      <c r="U271" s="46">
        <f>VLOOKUP($A271,environment93!$A$2:$AS$333,U$2)</f>
        <v>1</v>
      </c>
      <c r="V271" s="46">
        <f>VLOOKUP($A271,environment93!$A$2:$AS$333,V$2)</f>
        <v>18</v>
      </c>
      <c r="W271" s="46">
        <f>VLOOKUP($A271,environment93!$A$2:$AS$333,W$2)</f>
        <v>4</v>
      </c>
      <c r="X271" s="46">
        <f>VLOOKUP($A271,environment93!$A$2:$AS$333,X$2)</f>
        <v>1</v>
      </c>
      <c r="Y271" s="46">
        <f>VLOOKUP($A271,environment93!$A$2:$AS$333,Y$2)</f>
        <v>13</v>
      </c>
      <c r="Z271" s="46">
        <f>VLOOKUP($A271,environment93!$A$2:$AS$333,Z$2)</f>
        <v>33</v>
      </c>
      <c r="AA271" s="46">
        <f>VLOOKUP($A271,environment93!$A$2:$AS$333,AA$2)</f>
        <v>1</v>
      </c>
      <c r="AB271" s="46">
        <f>VLOOKUP($A271,environment93!$A$2:$AS$333,AB$2)</f>
        <v>0</v>
      </c>
      <c r="AC271" s="46">
        <f>VLOOKUP($A271,environment93!$A$2:$AS$333,AC$2)</f>
        <v>0</v>
      </c>
      <c r="AD271" s="46">
        <f>VLOOKUP($A271,environment93!$A$2:$AS$333,AD$2)</f>
        <v>0</v>
      </c>
      <c r="AE271" s="46">
        <f>VLOOKUP($A271,environment93!$A$2:$AS$333,AE$2)</f>
        <v>103</v>
      </c>
      <c r="AF271" s="46" t="str">
        <f>VLOOKUP($A271,environment93!$A$2:$AS$333,AF$2)</f>
        <v>road</v>
      </c>
      <c r="AG271" s="46">
        <f>VLOOKUP($A271,environment93!$A$2:$AS$333,AG$2)</f>
        <v>19.48</v>
      </c>
      <c r="AH271" s="46">
        <f>VLOOKUP($A271,environment93!$A$2:$AS$333,AH$2)</f>
        <v>215.23</v>
      </c>
      <c r="AI271" s="46">
        <f>VLOOKUP($A271,environment93!$A$2:$AS$333,AI$2)</f>
        <v>10</v>
      </c>
      <c r="AJ271" s="46" t="str">
        <f>VLOOKUP($A271,environment93!$A$2:$AS$333,AJ$2)</f>
        <v>43</v>
      </c>
      <c r="AK271" s="46">
        <f>VLOOKUP($A271,environment93!$A$2:$AS$333,AK$2)</f>
        <v>15</v>
      </c>
      <c r="AL271" s="46">
        <f>VLOOKUP($A271,environment93!$A$2:$AS$333,AL$2)</f>
        <v>0</v>
      </c>
      <c r="AM271" s="46">
        <f>VLOOKUP($A271,environment93!$A$2:$AS$333,AM$2)</f>
        <v>38.21</v>
      </c>
      <c r="AN271" s="46">
        <f>VLOOKUP($A271,environment93!$A$2:$AS$333,AN$2)</f>
        <v>0</v>
      </c>
      <c r="AO271" s="46">
        <f>VLOOKUP($A271,environment93!$A$2:$AS$333,AO$2)</f>
        <v>54.81</v>
      </c>
      <c r="AP271" s="46">
        <f>VLOOKUP($A271,environment93!$A$2:$AS$333,AP$2)</f>
        <v>0</v>
      </c>
      <c r="AQ271" s="46">
        <f>VLOOKUP($A271,environment93!$A$2:$AS$333,AQ$2)</f>
        <v>10.15</v>
      </c>
      <c r="AR271" s="46">
        <f>VLOOKUP($A271,environment93!$A$2:$AS$333,AR$2)</f>
        <v>0</v>
      </c>
      <c r="AS271" s="46">
        <f>VLOOKUP($A271,environment93!$A$2:$AS$333,AS$2)</f>
        <v>0</v>
      </c>
      <c r="AT271" s="46">
        <f>VLOOKUP($A271,environment93!$A$2:$AS$333,AT$2)</f>
        <v>35.04</v>
      </c>
      <c r="AU271" s="46">
        <f>VLOOKUP($A271,environment93!$A$2:$AS$333,AU$2)</f>
        <v>0</v>
      </c>
      <c r="AV271" s="46">
        <f>VLOOKUP($A271,environment93!$A$2:$AS$333,AV$2)</f>
        <v>0</v>
      </c>
      <c r="AW271" s="46">
        <f>VLOOKUP($A271,environment93!$A$2:$AS$333,AW$2)</f>
        <v>250</v>
      </c>
      <c r="AX271" s="46">
        <f>VLOOKUP($A271,environment93!$A$2:$AS$333,AX$2)</f>
        <v>533</v>
      </c>
      <c r="AY271" s="46">
        <f>VLOOKUP($A271,environment93!$A$2:$AS$333,AY$2)</f>
        <v>200</v>
      </c>
      <c r="AZ271" s="46">
        <f>VLOOKUP($A271,environment93!$A$2:$AS$333,AZ$2)</f>
        <v>0</v>
      </c>
      <c r="BA271" s="46">
        <f>VLOOKUP($A271,environment93!$A$2:$AS$333,BA$2)</f>
        <v>983</v>
      </c>
      <c r="BB271" s="46">
        <f>VLOOKUP($A271,environment93!$A$2:$AS$333,BB$2)</f>
        <v>0.04</v>
      </c>
      <c r="BC271" s="46">
        <f>VLOOKUP($A271,environment93!$A$2:$AS$333,BC$2)</f>
        <v>3.25</v>
      </c>
      <c r="BD271" s="46">
        <f>VLOOKUP($A271,environment93!$A$2:$AS$333,BD$2)</f>
        <v>1.08</v>
      </c>
      <c r="BE271" s="46">
        <f>VLOOKUP($A271,environment93!$A$2:$AS$333,BE$2)</f>
        <v>0</v>
      </c>
      <c r="BF271" s="46">
        <f>VLOOKUP($A271,environment93!$A$2:$AS$333,BF$2)</f>
        <v>4.37</v>
      </c>
      <c r="BG271" s="46">
        <f>VLOOKUP($A271,environment93!$A$2:$AS$333,BG$2)</f>
        <v>1</v>
      </c>
      <c r="BH271" s="46">
        <f>VLOOKUP($A271,environment93!$A$2:$AS$333,BH$2)</f>
        <v>0</v>
      </c>
      <c r="BI271" s="46">
        <f>VLOOKUP($A271,environment93!$A$2:$AS$333,BI$2)</f>
        <v>2</v>
      </c>
    </row>
    <row r="272" spans="1:61" x14ac:dyDescent="0.2">
      <c r="A272" s="40" t="s">
        <v>948</v>
      </c>
      <c r="B272" s="40" t="s">
        <v>555</v>
      </c>
      <c r="C272" s="40">
        <v>5</v>
      </c>
      <c r="D272" s="40">
        <v>2</v>
      </c>
      <c r="E272" s="40">
        <v>1</v>
      </c>
      <c r="F272" s="40">
        <v>2</v>
      </c>
      <c r="H272" s="41">
        <f t="shared" si="4"/>
        <v>0</v>
      </c>
      <c r="I272" s="40" t="s">
        <v>948</v>
      </c>
      <c r="J272" s="46">
        <f>VLOOKUP($A272,environment05!$A$2:$M$333,J$2)</f>
        <v>0</v>
      </c>
      <c r="K272" s="46">
        <f>VLOOKUP($A272,environment05!$A$2:$M$333,K$2)</f>
        <v>0</v>
      </c>
      <c r="L272" s="46">
        <f>VLOOKUP($A272,environment05!$A$2:$M$333,L$2)</f>
        <v>0</v>
      </c>
      <c r="M272" s="46">
        <f>VLOOKUP($A272,environment05!$A$2:$M$333,M$2)</f>
        <v>0</v>
      </c>
      <c r="N272" s="46">
        <f>VLOOKUP($A272,environment05!$A$2:$M$333,N$2)</f>
        <v>0</v>
      </c>
      <c r="O272" s="46">
        <f>VLOOKUP($A272,environment05!$A$2:$M$333,O$2)</f>
        <v>0</v>
      </c>
      <c r="P272" s="46">
        <f>VLOOKUP($A272,environment05!$A$2:$M$333,P$2)</f>
        <v>0</v>
      </c>
      <c r="Q272" s="46">
        <f>VLOOKUP($A272,environment05!$A$2:$M$333,Q$2)</f>
        <v>0</v>
      </c>
      <c r="R272" s="46">
        <f>VLOOKUP($A272,environment05!$A$2:$M$333,R$2)</f>
        <v>0</v>
      </c>
      <c r="S272" s="46">
        <f>VLOOKUP($A272,environment05!$A$2:$M$333,S$2)</f>
        <v>0</v>
      </c>
      <c r="T272" s="46">
        <f>VLOOKUP($A272,environment05!$A$2:$M$333,T$2)</f>
        <v>0</v>
      </c>
      <c r="U272" s="46">
        <f>VLOOKUP($A272,environment93!$A$2:$AS$333,U$2)</f>
        <v>4</v>
      </c>
      <c r="V272" s="46">
        <f>VLOOKUP($A272,environment93!$A$2:$AS$333,V$2)</f>
        <v>37</v>
      </c>
      <c r="W272" s="46">
        <f>VLOOKUP($A272,environment93!$A$2:$AS$333,W$2)</f>
        <v>7</v>
      </c>
      <c r="X272" s="46">
        <f>VLOOKUP($A272,environment93!$A$2:$AS$333,X$2)</f>
        <v>5</v>
      </c>
      <c r="Y272" s="46">
        <f>VLOOKUP($A272,environment93!$A$2:$AS$333,Y$2)</f>
        <v>25</v>
      </c>
      <c r="Z272" s="46">
        <f>VLOOKUP($A272,environment93!$A$2:$AS$333,Z$2)</f>
        <v>5</v>
      </c>
      <c r="AA272" s="46">
        <f>VLOOKUP($A272,environment93!$A$2:$AS$333,AA$2)</f>
        <v>2</v>
      </c>
      <c r="AB272" s="46">
        <f>VLOOKUP($A272,environment93!$A$2:$AS$333,AB$2)</f>
        <v>0.18</v>
      </c>
      <c r="AC272" s="46">
        <f>VLOOKUP($A272,environment93!$A$2:$AS$333,AC$2)</f>
        <v>213.8</v>
      </c>
      <c r="AD272" s="46">
        <f>VLOOKUP($A272,environment93!$A$2:$AS$333,AD$2)</f>
        <v>1.4</v>
      </c>
      <c r="AE272" s="46">
        <f>VLOOKUP($A272,environment93!$A$2:$AS$333,AE$2)</f>
        <v>49</v>
      </c>
      <c r="AF272" s="46" t="str">
        <f>VLOOKUP($A272,environment93!$A$2:$AS$333,AF$2)</f>
        <v>quer.old</v>
      </c>
      <c r="AG272" s="46">
        <f>VLOOKUP($A272,environment93!$A$2:$AS$333,AG$2)</f>
        <v>45.3</v>
      </c>
      <c r="AH272" s="46">
        <f>VLOOKUP($A272,environment93!$A$2:$AS$333,AH$2)</f>
        <v>246.67</v>
      </c>
      <c r="AI272" s="46">
        <f>VLOOKUP($A272,environment93!$A$2:$AS$333,AI$2)</f>
        <v>12.5</v>
      </c>
      <c r="AJ272" s="46" t="str">
        <f>VLOOKUP($A272,environment93!$A$2:$AS$333,AJ$2)</f>
        <v>43</v>
      </c>
      <c r="AK272" s="46">
        <f>VLOOKUP($A272,environment93!$A$2:$AS$333,AK$2)</f>
        <v>15</v>
      </c>
      <c r="AL272" s="46">
        <f>VLOOKUP($A272,environment93!$A$2:$AS$333,AL$2)</f>
        <v>0</v>
      </c>
      <c r="AM272" s="46">
        <f>VLOOKUP($A272,environment93!$A$2:$AS$333,AM$2)</f>
        <v>57.14</v>
      </c>
      <c r="AN272" s="46">
        <f>VLOOKUP($A272,environment93!$A$2:$AS$333,AN$2)</f>
        <v>0</v>
      </c>
      <c r="AO272" s="46">
        <f>VLOOKUP($A272,environment93!$A$2:$AS$333,AO$2)</f>
        <v>38.25</v>
      </c>
      <c r="AP272" s="46">
        <f>VLOOKUP($A272,environment93!$A$2:$AS$333,AP$2)</f>
        <v>0</v>
      </c>
      <c r="AQ272" s="46">
        <f>VLOOKUP($A272,environment93!$A$2:$AS$333,AQ$2)</f>
        <v>0</v>
      </c>
      <c r="AR272" s="46">
        <f>VLOOKUP($A272,environment93!$A$2:$AS$333,AR$2)</f>
        <v>18.309999999999999</v>
      </c>
      <c r="AS272" s="46">
        <f>VLOOKUP($A272,environment93!$A$2:$AS$333,AS$2)</f>
        <v>0</v>
      </c>
      <c r="AT272" s="46">
        <f>VLOOKUP($A272,environment93!$A$2:$AS$333,AT$2)</f>
        <v>7.01</v>
      </c>
      <c r="AU272" s="46">
        <f>VLOOKUP($A272,environment93!$A$2:$AS$333,AU$2)</f>
        <v>0</v>
      </c>
      <c r="AV272" s="46">
        <f>VLOOKUP($A272,environment93!$A$2:$AS$333,AV$2)</f>
        <v>36.44</v>
      </c>
      <c r="AW272" s="46">
        <f>VLOOKUP($A272,environment93!$A$2:$AS$333,AW$2)</f>
        <v>0</v>
      </c>
      <c r="AX272" s="46">
        <f>VLOOKUP($A272,environment93!$A$2:$AS$333,AX$2)</f>
        <v>450</v>
      </c>
      <c r="AY272" s="46">
        <f>VLOOKUP($A272,environment93!$A$2:$AS$333,AY$2)</f>
        <v>50</v>
      </c>
      <c r="AZ272" s="46">
        <f>VLOOKUP($A272,environment93!$A$2:$AS$333,AZ$2)</f>
        <v>0</v>
      </c>
      <c r="BA272" s="46">
        <f>VLOOKUP($A272,environment93!$A$2:$AS$333,BA$2)</f>
        <v>500</v>
      </c>
      <c r="BB272" s="46">
        <f>VLOOKUP($A272,environment93!$A$2:$AS$333,BB$2)</f>
        <v>0</v>
      </c>
      <c r="BC272" s="46">
        <f>VLOOKUP($A272,environment93!$A$2:$AS$333,BC$2)</f>
        <v>12.88</v>
      </c>
      <c r="BD272" s="46">
        <f>VLOOKUP($A272,environment93!$A$2:$AS$333,BD$2)</f>
        <v>3.42</v>
      </c>
      <c r="BE272" s="46">
        <f>VLOOKUP($A272,environment93!$A$2:$AS$333,BE$2)</f>
        <v>0</v>
      </c>
      <c r="BF272" s="46">
        <f>VLOOKUP($A272,environment93!$A$2:$AS$333,BF$2)</f>
        <v>16.3</v>
      </c>
      <c r="BG272" s="46">
        <f>VLOOKUP($A272,environment93!$A$2:$AS$333,BG$2)</f>
        <v>7</v>
      </c>
      <c r="BH272" s="46">
        <f>VLOOKUP($A272,environment93!$A$2:$AS$333,BH$2)</f>
        <v>0</v>
      </c>
      <c r="BI272" s="46">
        <f>VLOOKUP($A272,environment93!$A$2:$AS$333,BI$2)</f>
        <v>2.2000000000000002</v>
      </c>
    </row>
    <row r="273" spans="1:61" x14ac:dyDescent="0.2">
      <c r="A273" s="40" t="s">
        <v>949</v>
      </c>
      <c r="B273" s="40" t="s">
        <v>557</v>
      </c>
      <c r="C273" s="40">
        <v>7</v>
      </c>
      <c r="D273" s="40">
        <v>3</v>
      </c>
      <c r="E273" s="40">
        <v>2</v>
      </c>
      <c r="F273" s="40">
        <v>2</v>
      </c>
      <c r="H273" s="41">
        <f t="shared" si="4"/>
        <v>1</v>
      </c>
      <c r="I273" s="40" t="s">
        <v>949</v>
      </c>
      <c r="J273" s="46">
        <f>VLOOKUP($A273,environment05!$A$2:$M$333,J$2)</f>
        <v>3.95</v>
      </c>
      <c r="K273" s="46">
        <f>VLOOKUP($A273,environment05!$A$2:$M$333,K$2)</f>
        <v>10.265277891649173</v>
      </c>
      <c r="L273" s="46">
        <f>VLOOKUP($A273,environment05!$A$2:$M$333,L$2)</f>
        <v>23.357981731187479</v>
      </c>
      <c r="M273" s="46">
        <f>VLOOKUP($A273,environment05!$A$2:$M$333,M$2)</f>
        <v>0</v>
      </c>
      <c r="N273" s="46">
        <f>VLOOKUP($A273,environment05!$A$2:$M$333,N$2)</f>
        <v>0</v>
      </c>
      <c r="O273" s="46">
        <f>VLOOKUP($A273,environment05!$A$2:$M$333,O$2)</f>
        <v>0</v>
      </c>
      <c r="P273" s="46">
        <f>VLOOKUP($A273,environment05!$A$2:$M$333,P$2)</f>
        <v>0</v>
      </c>
      <c r="Q273" s="46">
        <f>VLOOKUP($A273,environment05!$A$2:$M$333,Q$2)</f>
        <v>0</v>
      </c>
      <c r="R273" s="46">
        <f>VLOOKUP($A273,environment05!$A$2:$M$333,R$2)</f>
        <v>19.95</v>
      </c>
      <c r="S273" s="46">
        <f>VLOOKUP($A273,environment05!$A$2:$M$333,S$2)</f>
        <v>1</v>
      </c>
      <c r="T273" s="46">
        <f>VLOOKUP($A273,environment05!$A$2:$M$333,T$2)</f>
        <v>1.5</v>
      </c>
      <c r="U273" s="46">
        <f>VLOOKUP($A273,environment93!$A$2:$AS$333,U$2)</f>
        <v>0</v>
      </c>
      <c r="V273" s="46">
        <f>VLOOKUP($A273,environment93!$A$2:$AS$333,V$2)</f>
        <v>19</v>
      </c>
      <c r="W273" s="46">
        <f>VLOOKUP($A273,environment93!$A$2:$AS$333,W$2)</f>
        <v>11</v>
      </c>
      <c r="X273" s="46">
        <f>VLOOKUP($A273,environment93!$A$2:$AS$333,X$2)</f>
        <v>4</v>
      </c>
      <c r="Y273" s="46">
        <f>VLOOKUP($A273,environment93!$A$2:$AS$333,Y$2)</f>
        <v>4</v>
      </c>
      <c r="Z273" s="46">
        <f>VLOOKUP($A273,environment93!$A$2:$AS$333,Z$2)</f>
        <v>27</v>
      </c>
      <c r="AA273" s="46">
        <f>VLOOKUP($A273,environment93!$A$2:$AS$333,AA$2)</f>
        <v>1</v>
      </c>
      <c r="AB273" s="46">
        <f>VLOOKUP($A273,environment93!$A$2:$AS$333,AB$2)</f>
        <v>1.63</v>
      </c>
      <c r="AC273" s="46">
        <f>VLOOKUP($A273,environment93!$A$2:$AS$333,AC$2)</f>
        <v>513.29999999999995</v>
      </c>
      <c r="AD273" s="46">
        <f>VLOOKUP($A273,environment93!$A$2:$AS$333,AD$2)</f>
        <v>1.1000000000000001</v>
      </c>
      <c r="AE273" s="46">
        <f>VLOOKUP($A273,environment93!$A$2:$AS$333,AE$2)</f>
        <v>49</v>
      </c>
      <c r="AF273" s="46" t="str">
        <f>VLOOKUP($A273,environment93!$A$2:$AS$333,AF$2)</f>
        <v>fagu.old</v>
      </c>
      <c r="AG273" s="46">
        <f>VLOOKUP($A273,environment93!$A$2:$AS$333,AG$2)</f>
        <v>6.81</v>
      </c>
      <c r="AH273" s="46">
        <f>VLOOKUP($A273,environment93!$A$2:$AS$333,AH$2)</f>
        <v>194.51</v>
      </c>
      <c r="AI273" s="46">
        <f>VLOOKUP($A273,environment93!$A$2:$AS$333,AI$2)</f>
        <v>20</v>
      </c>
      <c r="AJ273" s="46" t="str">
        <f>VLOOKUP($A273,environment93!$A$2:$AS$333,AJ$2)</f>
        <v>43</v>
      </c>
      <c r="AK273" s="46">
        <f>VLOOKUP($A273,environment93!$A$2:$AS$333,AK$2)</f>
        <v>15</v>
      </c>
      <c r="AL273" s="46">
        <f>VLOOKUP($A273,environment93!$A$2:$AS$333,AL$2)</f>
        <v>0</v>
      </c>
      <c r="AM273" s="46">
        <f>VLOOKUP($A273,environment93!$A$2:$AS$333,AM$2)</f>
        <v>28.57</v>
      </c>
      <c r="AN273" s="46">
        <f>VLOOKUP($A273,environment93!$A$2:$AS$333,AN$2)</f>
        <v>0.77</v>
      </c>
      <c r="AO273" s="46">
        <f>VLOOKUP($A273,environment93!$A$2:$AS$333,AO$2)</f>
        <v>22.04</v>
      </c>
      <c r="AP273" s="46">
        <f>VLOOKUP($A273,environment93!$A$2:$AS$333,AP$2)</f>
        <v>0</v>
      </c>
      <c r="AQ273" s="46">
        <f>VLOOKUP($A273,environment93!$A$2:$AS$333,AQ$2)</f>
        <v>0</v>
      </c>
      <c r="AR273" s="46">
        <f>VLOOKUP($A273,environment93!$A$2:$AS$333,AR$2)</f>
        <v>0</v>
      </c>
      <c r="AS273" s="46">
        <f>VLOOKUP($A273,environment93!$A$2:$AS$333,AS$2)</f>
        <v>0</v>
      </c>
      <c r="AT273" s="46">
        <f>VLOOKUP($A273,environment93!$A$2:$AS$333,AT$2)</f>
        <v>75.73</v>
      </c>
      <c r="AU273" s="46">
        <f>VLOOKUP($A273,environment93!$A$2:$AS$333,AU$2)</f>
        <v>1.46</v>
      </c>
      <c r="AV273" s="46">
        <f>VLOOKUP($A273,environment93!$A$2:$AS$333,AV$2)</f>
        <v>0</v>
      </c>
      <c r="AW273" s="46">
        <f>VLOOKUP($A273,environment93!$A$2:$AS$333,AW$2)</f>
        <v>0</v>
      </c>
      <c r="AX273" s="46">
        <f>VLOOKUP($A273,environment93!$A$2:$AS$333,AX$2)</f>
        <v>750</v>
      </c>
      <c r="AY273" s="46">
        <f>VLOOKUP($A273,environment93!$A$2:$AS$333,AY$2)</f>
        <v>25</v>
      </c>
      <c r="AZ273" s="46">
        <f>VLOOKUP($A273,environment93!$A$2:$AS$333,AZ$2)</f>
        <v>0</v>
      </c>
      <c r="BA273" s="46">
        <f>VLOOKUP($A273,environment93!$A$2:$AS$333,BA$2)</f>
        <v>775</v>
      </c>
      <c r="BB273" s="46">
        <f>VLOOKUP($A273,environment93!$A$2:$AS$333,BB$2)</f>
        <v>0</v>
      </c>
      <c r="BC273" s="46">
        <f>VLOOKUP($A273,environment93!$A$2:$AS$333,BC$2)</f>
        <v>20.149999999999999</v>
      </c>
      <c r="BD273" s="46">
        <f>VLOOKUP($A273,environment93!$A$2:$AS$333,BD$2)</f>
        <v>1.1299999999999999</v>
      </c>
      <c r="BE273" s="46">
        <f>VLOOKUP($A273,environment93!$A$2:$AS$333,BE$2)</f>
        <v>0</v>
      </c>
      <c r="BF273" s="46">
        <f>VLOOKUP($A273,environment93!$A$2:$AS$333,BF$2)</f>
        <v>21.28</v>
      </c>
      <c r="BG273" s="46">
        <f>VLOOKUP($A273,environment93!$A$2:$AS$333,BG$2)</f>
        <v>14</v>
      </c>
      <c r="BH273" s="46">
        <f>VLOOKUP($A273,environment93!$A$2:$AS$333,BH$2)</f>
        <v>0</v>
      </c>
      <c r="BI273" s="46">
        <f>VLOOKUP($A273,environment93!$A$2:$AS$333,BI$2)</f>
        <v>1.1000000000000001</v>
      </c>
    </row>
    <row r="274" spans="1:61" x14ac:dyDescent="0.2">
      <c r="A274" s="40" t="s">
        <v>950</v>
      </c>
      <c r="B274" s="40" t="s">
        <v>558</v>
      </c>
      <c r="C274" s="40">
        <v>6</v>
      </c>
      <c r="D274" s="40">
        <v>2</v>
      </c>
      <c r="E274" s="40">
        <v>2</v>
      </c>
      <c r="F274" s="40">
        <v>2</v>
      </c>
      <c r="H274" s="41">
        <f t="shared" si="4"/>
        <v>1</v>
      </c>
      <c r="I274" s="40" t="s">
        <v>950</v>
      </c>
      <c r="J274" s="46">
        <f>VLOOKUP($A274,environment05!$A$2:$M$333,J$2)</f>
        <v>4.91</v>
      </c>
      <c r="K274" s="46">
        <f>VLOOKUP($A274,environment05!$A$2:$M$333,K$2)</f>
        <v>5.4856010308999927</v>
      </c>
      <c r="L274" s="46">
        <f>VLOOKUP($A274,environment05!$A$2:$M$333,L$2)</f>
        <v>14.571552849064812</v>
      </c>
      <c r="M274" s="46">
        <f>VLOOKUP($A274,environment05!$A$2:$M$333,M$2)</f>
        <v>3.0472512886703931</v>
      </c>
      <c r="N274" s="46">
        <f>VLOOKUP($A274,environment05!$A$2:$M$333,N$2)</f>
        <v>1.5188607574426032</v>
      </c>
      <c r="O274" s="46">
        <f>VLOOKUP($A274,environment05!$A$2:$M$333,O$2)</f>
        <v>1.4429127885925332</v>
      </c>
      <c r="P274" s="46">
        <f>VLOOKUP($A274,environment05!$A$2:$M$333,P$2)</f>
        <v>0.11719425046316628</v>
      </c>
      <c r="Q274" s="46">
        <f>VLOOKUP($A274,environment05!$A$2:$M$333,Q$2)</f>
        <v>0.24911623539828304</v>
      </c>
      <c r="R274" s="46">
        <f>VLOOKUP($A274,environment05!$A$2:$M$333,R$2)</f>
        <v>7.75</v>
      </c>
      <c r="S274" s="46">
        <f>VLOOKUP($A274,environment05!$A$2:$M$333,S$2)</f>
        <v>4</v>
      </c>
      <c r="T274" s="46">
        <f>VLOOKUP($A274,environment05!$A$2:$M$333,T$2)</f>
        <v>1</v>
      </c>
      <c r="U274" s="46">
        <f>VLOOKUP($A274,environment93!$A$2:$AS$333,U$2)</f>
        <v>0</v>
      </c>
      <c r="V274" s="46">
        <f>VLOOKUP($A274,environment93!$A$2:$AS$333,V$2)</f>
        <v>24</v>
      </c>
      <c r="W274" s="46">
        <f>VLOOKUP($A274,environment93!$A$2:$AS$333,W$2)</f>
        <v>15</v>
      </c>
      <c r="X274" s="46">
        <f>VLOOKUP($A274,environment93!$A$2:$AS$333,X$2)</f>
        <v>3</v>
      </c>
      <c r="Y274" s="46">
        <f>VLOOKUP($A274,environment93!$A$2:$AS$333,Y$2)</f>
        <v>6</v>
      </c>
      <c r="Z274" s="46">
        <f>VLOOKUP($A274,environment93!$A$2:$AS$333,Z$2)</f>
        <v>10</v>
      </c>
      <c r="AA274" s="46">
        <f>VLOOKUP($A274,environment93!$A$2:$AS$333,AA$2)</f>
        <v>3</v>
      </c>
      <c r="AB274" s="46">
        <f>VLOOKUP($A274,environment93!$A$2:$AS$333,AB$2)</f>
        <v>0.2</v>
      </c>
      <c r="AC274" s="46">
        <f>VLOOKUP($A274,environment93!$A$2:$AS$333,AC$2)</f>
        <v>181</v>
      </c>
      <c r="AD274" s="46">
        <f>VLOOKUP($A274,environment93!$A$2:$AS$333,AD$2)</f>
        <v>1.1000000000000001</v>
      </c>
      <c r="AE274" s="46">
        <f>VLOOKUP($A274,environment93!$A$2:$AS$333,AE$2)</f>
        <v>1</v>
      </c>
      <c r="AF274" s="46" t="str">
        <f>VLOOKUP($A274,environment93!$A$2:$AS$333,AF$2)</f>
        <v>open</v>
      </c>
      <c r="AG274" s="46">
        <f>VLOOKUP($A274,environment93!$A$2:$AS$333,AG$2)</f>
        <v>5.65</v>
      </c>
      <c r="AH274" s="46">
        <f>VLOOKUP($A274,environment93!$A$2:$AS$333,AH$2)</f>
        <v>267.85000000000002</v>
      </c>
      <c r="AI274" s="46">
        <f>VLOOKUP($A274,environment93!$A$2:$AS$333,AI$2)</f>
        <v>20</v>
      </c>
      <c r="AJ274" s="46" t="str">
        <f>VLOOKUP($A274,environment93!$A$2:$AS$333,AJ$2)</f>
        <v>44S</v>
      </c>
      <c r="AK274" s="46">
        <f>VLOOKUP($A274,environment93!$A$2:$AS$333,AK$2)</f>
        <v>15</v>
      </c>
      <c r="AL274" s="46" t="str">
        <f>VLOOKUP($A274,environment93!$A$2:$AS$333,AL$2)</f>
        <v>S</v>
      </c>
      <c r="AM274" s="46">
        <f>VLOOKUP($A274,environment93!$A$2:$AS$333,AM$2)</f>
        <v>14.29</v>
      </c>
      <c r="AN274" s="46">
        <f>VLOOKUP($A274,environment93!$A$2:$AS$333,AN$2)</f>
        <v>85.46</v>
      </c>
      <c r="AO274" s="46">
        <f>VLOOKUP($A274,environment93!$A$2:$AS$333,AO$2)</f>
        <v>6.17</v>
      </c>
      <c r="AP274" s="46">
        <f>VLOOKUP($A274,environment93!$A$2:$AS$333,AP$2)</f>
        <v>0</v>
      </c>
      <c r="AQ274" s="46">
        <f>VLOOKUP($A274,environment93!$A$2:$AS$333,AQ$2)</f>
        <v>0</v>
      </c>
      <c r="AR274" s="46">
        <f>VLOOKUP($A274,environment93!$A$2:$AS$333,AR$2)</f>
        <v>0</v>
      </c>
      <c r="AS274" s="46">
        <f>VLOOKUP($A274,environment93!$A$2:$AS$333,AS$2)</f>
        <v>0</v>
      </c>
      <c r="AT274" s="46">
        <f>VLOOKUP($A274,environment93!$A$2:$AS$333,AT$2)</f>
        <v>8.3699999999999992</v>
      </c>
      <c r="AU274" s="46">
        <f>VLOOKUP($A274,environment93!$A$2:$AS$333,AU$2)</f>
        <v>0</v>
      </c>
      <c r="AV274" s="46">
        <f>VLOOKUP($A274,environment93!$A$2:$AS$333,AV$2)</f>
        <v>0</v>
      </c>
      <c r="AW274" s="46">
        <f>VLOOKUP($A274,environment93!$A$2:$AS$333,AW$2)</f>
        <v>0</v>
      </c>
      <c r="AX274" s="46">
        <f>VLOOKUP($A274,environment93!$A$2:$AS$333,AX$2)</f>
        <v>125</v>
      </c>
      <c r="AY274" s="46">
        <f>VLOOKUP($A274,environment93!$A$2:$AS$333,AY$2)</f>
        <v>0</v>
      </c>
      <c r="AZ274" s="46">
        <f>VLOOKUP($A274,environment93!$A$2:$AS$333,AZ$2)</f>
        <v>0</v>
      </c>
      <c r="BA274" s="46">
        <f>VLOOKUP($A274,environment93!$A$2:$AS$333,BA$2)</f>
        <v>125</v>
      </c>
      <c r="BB274" s="46">
        <f>VLOOKUP($A274,environment93!$A$2:$AS$333,BB$2)</f>
        <v>0</v>
      </c>
      <c r="BC274" s="46">
        <f>VLOOKUP($A274,environment93!$A$2:$AS$333,BC$2)</f>
        <v>4.91</v>
      </c>
      <c r="BD274" s="46">
        <f>VLOOKUP($A274,environment93!$A$2:$AS$333,BD$2)</f>
        <v>0</v>
      </c>
      <c r="BE274" s="46">
        <f>VLOOKUP($A274,environment93!$A$2:$AS$333,BE$2)</f>
        <v>0</v>
      </c>
      <c r="BF274" s="46">
        <f>VLOOKUP($A274,environment93!$A$2:$AS$333,BF$2)</f>
        <v>4.91</v>
      </c>
      <c r="BG274" s="46">
        <f>VLOOKUP($A274,environment93!$A$2:$AS$333,BG$2)</f>
        <v>2</v>
      </c>
      <c r="BH274" s="46">
        <f>VLOOKUP($A274,environment93!$A$2:$AS$333,BH$2)</f>
        <v>0</v>
      </c>
      <c r="BI274" s="46">
        <f>VLOOKUP($A274,environment93!$A$2:$AS$333,BI$2)</f>
        <v>1.2</v>
      </c>
    </row>
    <row r="275" spans="1:61" x14ac:dyDescent="0.2">
      <c r="A275" s="40" t="s">
        <v>951</v>
      </c>
      <c r="B275" s="40" t="s">
        <v>560</v>
      </c>
      <c r="C275" s="40">
        <v>7</v>
      </c>
      <c r="D275" s="40">
        <v>3</v>
      </c>
      <c r="E275" s="40">
        <v>2</v>
      </c>
      <c r="F275" s="40">
        <v>2</v>
      </c>
      <c r="H275" s="41">
        <f t="shared" si="4"/>
        <v>1</v>
      </c>
      <c r="I275" s="40" t="s">
        <v>951</v>
      </c>
      <c r="J275" s="46">
        <f>VLOOKUP($A275,environment05!$A$2:$M$333,J$2)</f>
        <v>5.18</v>
      </c>
      <c r="K275" s="46">
        <f>VLOOKUP($A275,environment05!$A$2:$M$333,K$2)</f>
        <v>7.4974238076257569</v>
      </c>
      <c r="L275" s="46">
        <f>VLOOKUP($A275,environment05!$A$2:$M$333,L$2)</f>
        <v>21.879077859939105</v>
      </c>
      <c r="M275" s="46">
        <f>VLOOKUP($A275,environment05!$A$2:$M$333,M$2)</f>
        <v>4.8205786728263043</v>
      </c>
      <c r="N275" s="46">
        <f>VLOOKUP($A275,environment05!$A$2:$M$333,N$2)</f>
        <v>3.4975606525922451</v>
      </c>
      <c r="O275" s="46">
        <f>VLOOKUP($A275,environment05!$A$2:$M$333,O$2)</f>
        <v>2.7581838599656212</v>
      </c>
      <c r="P275" s="46">
        <f>VLOOKUP($A275,environment05!$A$2:$M$333,P$2)</f>
        <v>0.1879225788796722</v>
      </c>
      <c r="Q275" s="46">
        <f>VLOOKUP($A275,environment05!$A$2:$M$333,Q$2)</f>
        <v>0.28260672362182693</v>
      </c>
      <c r="R275" s="46">
        <f>VLOOKUP($A275,environment05!$A$2:$M$333,R$2)</f>
        <v>28.9</v>
      </c>
      <c r="S275" s="46">
        <f>VLOOKUP($A275,environment05!$A$2:$M$333,S$2)</f>
        <v>7</v>
      </c>
      <c r="T275" s="46">
        <f>VLOOKUP($A275,environment05!$A$2:$M$333,T$2)</f>
        <v>1</v>
      </c>
      <c r="U275" s="46">
        <f>VLOOKUP($A275,environment93!$A$2:$AS$333,U$2)</f>
        <v>2</v>
      </c>
      <c r="V275" s="46">
        <f>VLOOKUP($A275,environment93!$A$2:$AS$333,V$2)</f>
        <v>16</v>
      </c>
      <c r="W275" s="46">
        <f>VLOOKUP($A275,environment93!$A$2:$AS$333,W$2)</f>
        <v>11</v>
      </c>
      <c r="X275" s="46">
        <f>VLOOKUP($A275,environment93!$A$2:$AS$333,X$2)</f>
        <v>2</v>
      </c>
      <c r="Y275" s="46">
        <f>VLOOKUP($A275,environment93!$A$2:$AS$333,Y$2)</f>
        <v>3</v>
      </c>
      <c r="Z275" s="46">
        <f>VLOOKUP($A275,environment93!$A$2:$AS$333,Z$2)</f>
        <v>16</v>
      </c>
      <c r="AA275" s="46">
        <f>VLOOKUP($A275,environment93!$A$2:$AS$333,AA$2)</f>
        <v>1</v>
      </c>
      <c r="AB275" s="46">
        <f>VLOOKUP($A275,environment93!$A$2:$AS$333,AB$2)</f>
        <v>3.35</v>
      </c>
      <c r="AC275" s="46">
        <f>VLOOKUP($A275,environment93!$A$2:$AS$333,AC$2)</f>
        <v>1167.0999999999999</v>
      </c>
      <c r="AD275" s="46">
        <f>VLOOKUP($A275,environment93!$A$2:$AS$333,AD$2)</f>
        <v>1.8</v>
      </c>
      <c r="AE275" s="46">
        <f>VLOOKUP($A275,environment93!$A$2:$AS$333,AE$2)</f>
        <v>58</v>
      </c>
      <c r="AF275" s="46" t="str">
        <f>VLOOKUP($A275,environment93!$A$2:$AS$333,AF$2)</f>
        <v>quer.old</v>
      </c>
      <c r="AG275" s="46">
        <f>VLOOKUP($A275,environment93!$A$2:$AS$333,AG$2)</f>
        <v>9.76</v>
      </c>
      <c r="AH275" s="46">
        <f>VLOOKUP($A275,environment93!$A$2:$AS$333,AH$2)</f>
        <v>142.38999999999999</v>
      </c>
      <c r="AI275" s="46">
        <f>VLOOKUP($A275,environment93!$A$2:$AS$333,AI$2)</f>
        <v>22.5</v>
      </c>
      <c r="AJ275" s="46" t="str">
        <f>VLOOKUP($A275,environment93!$A$2:$AS$333,AJ$2)</f>
        <v>44S</v>
      </c>
      <c r="AK275" s="46">
        <f>VLOOKUP($A275,environment93!$A$2:$AS$333,AK$2)</f>
        <v>15</v>
      </c>
      <c r="AL275" s="46" t="str">
        <f>VLOOKUP($A275,environment93!$A$2:$AS$333,AL$2)</f>
        <v>S</v>
      </c>
      <c r="AM275" s="46">
        <f>VLOOKUP($A275,environment93!$A$2:$AS$333,AM$2)</f>
        <v>50</v>
      </c>
      <c r="AN275" s="46">
        <f>VLOOKUP($A275,environment93!$A$2:$AS$333,AN$2)</f>
        <v>0</v>
      </c>
      <c r="AO275" s="46">
        <f>VLOOKUP($A275,environment93!$A$2:$AS$333,AO$2)</f>
        <v>32.04</v>
      </c>
      <c r="AP275" s="46">
        <f>VLOOKUP($A275,environment93!$A$2:$AS$333,AP$2)</f>
        <v>0</v>
      </c>
      <c r="AQ275" s="46">
        <f>VLOOKUP($A275,environment93!$A$2:$AS$333,AQ$2)</f>
        <v>0</v>
      </c>
      <c r="AR275" s="46">
        <f>VLOOKUP($A275,environment93!$A$2:$AS$333,AR$2)</f>
        <v>0</v>
      </c>
      <c r="AS275" s="46">
        <f>VLOOKUP($A275,environment93!$A$2:$AS$333,AS$2)</f>
        <v>0</v>
      </c>
      <c r="AT275" s="46">
        <f>VLOOKUP($A275,environment93!$A$2:$AS$333,AT$2)</f>
        <v>13.91</v>
      </c>
      <c r="AU275" s="46">
        <f>VLOOKUP($A275,environment93!$A$2:$AS$333,AU$2)</f>
        <v>0</v>
      </c>
      <c r="AV275" s="46">
        <f>VLOOKUP($A275,environment93!$A$2:$AS$333,AV$2)</f>
        <v>54.05</v>
      </c>
      <c r="AW275" s="46">
        <f>VLOOKUP($A275,environment93!$A$2:$AS$333,AW$2)</f>
        <v>0</v>
      </c>
      <c r="AX275" s="46">
        <f>VLOOKUP($A275,environment93!$A$2:$AS$333,AX$2)</f>
        <v>400</v>
      </c>
      <c r="AY275" s="46">
        <f>VLOOKUP($A275,environment93!$A$2:$AS$333,AY$2)</f>
        <v>0</v>
      </c>
      <c r="AZ275" s="46">
        <f>VLOOKUP($A275,environment93!$A$2:$AS$333,AZ$2)</f>
        <v>0</v>
      </c>
      <c r="BA275" s="46">
        <f>VLOOKUP($A275,environment93!$A$2:$AS$333,BA$2)</f>
        <v>400</v>
      </c>
      <c r="BB275" s="46">
        <f>VLOOKUP($A275,environment93!$A$2:$AS$333,BB$2)</f>
        <v>0</v>
      </c>
      <c r="BC275" s="46">
        <f>VLOOKUP($A275,environment93!$A$2:$AS$333,BC$2)</f>
        <v>37.299999999999997</v>
      </c>
      <c r="BD275" s="46">
        <f>VLOOKUP($A275,environment93!$A$2:$AS$333,BD$2)</f>
        <v>0</v>
      </c>
      <c r="BE275" s="46">
        <f>VLOOKUP($A275,environment93!$A$2:$AS$333,BE$2)</f>
        <v>0</v>
      </c>
      <c r="BF275" s="46">
        <f>VLOOKUP($A275,environment93!$A$2:$AS$333,BF$2)</f>
        <v>37.299999999999997</v>
      </c>
      <c r="BG275" s="46">
        <f>VLOOKUP($A275,environment93!$A$2:$AS$333,BG$2)</f>
        <v>7</v>
      </c>
      <c r="BH275" s="46">
        <f>VLOOKUP($A275,environment93!$A$2:$AS$333,BH$2)</f>
        <v>0</v>
      </c>
      <c r="BI275" s="46">
        <f>VLOOKUP($A275,environment93!$A$2:$AS$333,BI$2)</f>
        <v>2</v>
      </c>
    </row>
    <row r="276" spans="1:61" x14ac:dyDescent="0.2">
      <c r="A276" s="40" t="s">
        <v>952</v>
      </c>
      <c r="B276" s="40" t="s">
        <v>562</v>
      </c>
      <c r="C276" s="40">
        <v>5</v>
      </c>
      <c r="D276" s="40">
        <v>2</v>
      </c>
      <c r="E276" s="40">
        <v>1</v>
      </c>
      <c r="F276" s="40">
        <v>2</v>
      </c>
      <c r="H276" s="41">
        <f t="shared" si="4"/>
        <v>0</v>
      </c>
      <c r="I276" s="40" t="s">
        <v>952</v>
      </c>
      <c r="J276" s="46">
        <f>VLOOKUP($A276,environment05!$A$2:$M$333,J$2)</f>
        <v>0</v>
      </c>
      <c r="K276" s="46">
        <f>VLOOKUP($A276,environment05!$A$2:$M$333,K$2)</f>
        <v>0</v>
      </c>
      <c r="L276" s="46">
        <f>VLOOKUP($A276,environment05!$A$2:$M$333,L$2)</f>
        <v>0</v>
      </c>
      <c r="M276" s="46">
        <f>VLOOKUP($A276,environment05!$A$2:$M$333,M$2)</f>
        <v>0</v>
      </c>
      <c r="N276" s="46">
        <f>VLOOKUP($A276,environment05!$A$2:$M$333,N$2)</f>
        <v>0</v>
      </c>
      <c r="O276" s="46">
        <f>VLOOKUP($A276,environment05!$A$2:$M$333,O$2)</f>
        <v>0</v>
      </c>
      <c r="P276" s="46">
        <f>VLOOKUP($A276,environment05!$A$2:$M$333,P$2)</f>
        <v>0</v>
      </c>
      <c r="Q276" s="46">
        <f>VLOOKUP($A276,environment05!$A$2:$M$333,Q$2)</f>
        <v>0</v>
      </c>
      <c r="R276" s="46">
        <f>VLOOKUP($A276,environment05!$A$2:$M$333,R$2)</f>
        <v>0</v>
      </c>
      <c r="S276" s="46">
        <f>VLOOKUP($A276,environment05!$A$2:$M$333,S$2)</f>
        <v>0</v>
      </c>
      <c r="T276" s="46">
        <f>VLOOKUP($A276,environment05!$A$2:$M$333,T$2)</f>
        <v>0</v>
      </c>
      <c r="U276" s="46">
        <f>VLOOKUP($A276,environment93!$A$2:$AS$333,U$2)</f>
        <v>1</v>
      </c>
      <c r="V276" s="46">
        <f>VLOOKUP($A276,environment93!$A$2:$AS$333,V$2)</f>
        <v>23</v>
      </c>
      <c r="W276" s="46">
        <f>VLOOKUP($A276,environment93!$A$2:$AS$333,W$2)</f>
        <v>8</v>
      </c>
      <c r="X276" s="46">
        <f>VLOOKUP($A276,environment93!$A$2:$AS$333,X$2)</f>
        <v>5</v>
      </c>
      <c r="Y276" s="46">
        <f>VLOOKUP($A276,environment93!$A$2:$AS$333,Y$2)</f>
        <v>10</v>
      </c>
      <c r="Z276" s="46">
        <f>VLOOKUP($A276,environment93!$A$2:$AS$333,Z$2)</f>
        <v>11</v>
      </c>
      <c r="AA276" s="46">
        <f>VLOOKUP($A276,environment93!$A$2:$AS$333,AA$2)</f>
        <v>2</v>
      </c>
      <c r="AB276" s="46">
        <f>VLOOKUP($A276,environment93!$A$2:$AS$333,AB$2)</f>
        <v>3.35</v>
      </c>
      <c r="AC276" s="46">
        <f>VLOOKUP($A276,environment93!$A$2:$AS$333,AC$2)</f>
        <v>1167.0999999999999</v>
      </c>
      <c r="AD276" s="46">
        <f>VLOOKUP($A276,environment93!$A$2:$AS$333,AD$2)</f>
        <v>1.8</v>
      </c>
      <c r="AE276" s="46">
        <f>VLOOKUP($A276,environment93!$A$2:$AS$333,AE$2)</f>
        <v>58</v>
      </c>
      <c r="AF276" s="46" t="str">
        <f>VLOOKUP($A276,environment93!$A$2:$AS$333,AF$2)</f>
        <v>quer.old</v>
      </c>
      <c r="AG276" s="46">
        <f>VLOOKUP($A276,environment93!$A$2:$AS$333,AG$2)</f>
        <v>4</v>
      </c>
      <c r="AH276" s="46">
        <f>VLOOKUP($A276,environment93!$A$2:$AS$333,AH$2)</f>
        <v>171.54</v>
      </c>
      <c r="AI276" s="46">
        <f>VLOOKUP($A276,environment93!$A$2:$AS$333,AI$2)</f>
        <v>25</v>
      </c>
      <c r="AJ276" s="46" t="str">
        <f>VLOOKUP($A276,environment93!$A$2:$AS$333,AJ$2)</f>
        <v>44S</v>
      </c>
      <c r="AK276" s="46">
        <f>VLOOKUP($A276,environment93!$A$2:$AS$333,AK$2)</f>
        <v>15</v>
      </c>
      <c r="AL276" s="46" t="str">
        <f>VLOOKUP($A276,environment93!$A$2:$AS$333,AL$2)</f>
        <v>S</v>
      </c>
      <c r="AM276" s="46">
        <f>VLOOKUP($A276,environment93!$A$2:$AS$333,AM$2)</f>
        <v>16.79</v>
      </c>
      <c r="AN276" s="46">
        <f>VLOOKUP($A276,environment93!$A$2:$AS$333,AN$2)</f>
        <v>0</v>
      </c>
      <c r="AO276" s="46">
        <f>VLOOKUP($A276,environment93!$A$2:$AS$333,AO$2)</f>
        <v>0.7</v>
      </c>
      <c r="AP276" s="46">
        <f>VLOOKUP($A276,environment93!$A$2:$AS$333,AP$2)</f>
        <v>0</v>
      </c>
      <c r="AQ276" s="46">
        <f>VLOOKUP($A276,environment93!$A$2:$AS$333,AQ$2)</f>
        <v>10.220000000000001</v>
      </c>
      <c r="AR276" s="46">
        <f>VLOOKUP($A276,environment93!$A$2:$AS$333,AR$2)</f>
        <v>0</v>
      </c>
      <c r="AS276" s="46">
        <f>VLOOKUP($A276,environment93!$A$2:$AS$333,AS$2)</f>
        <v>0</v>
      </c>
      <c r="AT276" s="46">
        <f>VLOOKUP($A276,environment93!$A$2:$AS$333,AT$2)</f>
        <v>0</v>
      </c>
      <c r="AU276" s="46">
        <f>VLOOKUP($A276,environment93!$A$2:$AS$333,AU$2)</f>
        <v>0</v>
      </c>
      <c r="AV276" s="46">
        <f>VLOOKUP($A276,environment93!$A$2:$AS$333,AV$2)</f>
        <v>89.09</v>
      </c>
      <c r="AW276" s="46">
        <f>VLOOKUP($A276,environment93!$A$2:$AS$333,AW$2)</f>
        <v>825</v>
      </c>
      <c r="AX276" s="46">
        <f>VLOOKUP($A276,environment93!$A$2:$AS$333,AX$2)</f>
        <v>100</v>
      </c>
      <c r="AY276" s="46">
        <f>VLOOKUP($A276,environment93!$A$2:$AS$333,AY$2)</f>
        <v>75</v>
      </c>
      <c r="AZ276" s="46">
        <f>VLOOKUP($A276,environment93!$A$2:$AS$333,AZ$2)</f>
        <v>0</v>
      </c>
      <c r="BA276" s="46">
        <f>VLOOKUP($A276,environment93!$A$2:$AS$333,BA$2)</f>
        <v>1000</v>
      </c>
      <c r="BB276" s="46">
        <f>VLOOKUP($A276,environment93!$A$2:$AS$333,BB$2)</f>
        <v>12.57</v>
      </c>
      <c r="BC276" s="46">
        <f>VLOOKUP($A276,environment93!$A$2:$AS$333,BC$2)</f>
        <v>4.13</v>
      </c>
      <c r="BD276" s="46">
        <f>VLOOKUP($A276,environment93!$A$2:$AS$333,BD$2)</f>
        <v>0.51</v>
      </c>
      <c r="BE276" s="46">
        <f>VLOOKUP($A276,environment93!$A$2:$AS$333,BE$2)</f>
        <v>0</v>
      </c>
      <c r="BF276" s="46">
        <f>VLOOKUP($A276,environment93!$A$2:$AS$333,BF$2)</f>
        <v>17.22</v>
      </c>
      <c r="BG276" s="46">
        <f>VLOOKUP($A276,environment93!$A$2:$AS$333,BG$2)</f>
        <v>2</v>
      </c>
      <c r="BH276" s="46">
        <f>VLOOKUP($A276,environment93!$A$2:$AS$333,BH$2)</f>
        <v>6</v>
      </c>
      <c r="BI276" s="46">
        <f>VLOOKUP($A276,environment93!$A$2:$AS$333,BI$2)</f>
        <v>2</v>
      </c>
    </row>
    <row r="277" spans="1:61" x14ac:dyDescent="0.2">
      <c r="A277" s="40" t="s">
        <v>953</v>
      </c>
      <c r="B277" s="40" t="s">
        <v>564</v>
      </c>
      <c r="C277" s="40">
        <v>6</v>
      </c>
      <c r="D277" s="40">
        <v>2</v>
      </c>
      <c r="E277" s="40">
        <v>2</v>
      </c>
      <c r="F277" s="40">
        <v>2</v>
      </c>
      <c r="H277" s="41">
        <f t="shared" si="4"/>
        <v>1</v>
      </c>
      <c r="I277" s="40" t="s">
        <v>953</v>
      </c>
      <c r="J277" s="46">
        <f>VLOOKUP($A277,environment05!$A$2:$M$333,J$2)</f>
        <v>4.55</v>
      </c>
      <c r="K277" s="46">
        <f>VLOOKUP($A277,environment05!$A$2:$M$333,K$2)</f>
        <v>8.066401695525288</v>
      </c>
      <c r="L277" s="46">
        <f>VLOOKUP($A277,environment05!$A$2:$M$333,L$2)</f>
        <v>17.833840800347978</v>
      </c>
      <c r="M277" s="46">
        <f>VLOOKUP($A277,environment05!$A$2:$M$333,M$2)</f>
        <v>3.7635376401885474</v>
      </c>
      <c r="N277" s="46">
        <f>VLOOKUP($A277,environment05!$A$2:$M$333,N$2)</f>
        <v>1.8725227418473063</v>
      </c>
      <c r="O277" s="46">
        <f>VLOOKUP($A277,environment05!$A$2:$M$333,O$2)</f>
        <v>1.7309381009916198</v>
      </c>
      <c r="P277" s="46">
        <f>VLOOKUP($A277,environment05!$A$2:$M$333,P$2)</f>
        <v>0.14952562793096569</v>
      </c>
      <c r="Q277" s="46">
        <f>VLOOKUP($A277,environment05!$A$2:$M$333,Q$2)</f>
        <v>0.30987256349361536</v>
      </c>
      <c r="R277" s="46">
        <f>VLOOKUP($A277,environment05!$A$2:$M$333,R$2)</f>
        <v>18.8</v>
      </c>
      <c r="S277" s="46">
        <f>VLOOKUP($A277,environment05!$A$2:$M$333,S$2)</f>
        <v>1</v>
      </c>
      <c r="T277" s="46">
        <f>VLOOKUP($A277,environment05!$A$2:$M$333,T$2)</f>
        <v>1.5</v>
      </c>
      <c r="U277" s="46">
        <f>VLOOKUP($A277,environment93!$A$2:$AS$333,U$2)</f>
        <v>1</v>
      </c>
      <c r="V277" s="46">
        <f>VLOOKUP($A277,environment93!$A$2:$AS$333,V$2)</f>
        <v>28</v>
      </c>
      <c r="W277" s="46">
        <f>VLOOKUP($A277,environment93!$A$2:$AS$333,W$2)</f>
        <v>16</v>
      </c>
      <c r="X277" s="46">
        <f>VLOOKUP($A277,environment93!$A$2:$AS$333,X$2)</f>
        <v>7</v>
      </c>
      <c r="Y277" s="46">
        <f>VLOOKUP($A277,environment93!$A$2:$AS$333,Y$2)</f>
        <v>5</v>
      </c>
      <c r="Z277" s="46">
        <f>VLOOKUP($A277,environment93!$A$2:$AS$333,Z$2)</f>
        <v>12</v>
      </c>
      <c r="AA277" s="46">
        <f>VLOOKUP($A277,environment93!$A$2:$AS$333,AA$2)</f>
        <v>1</v>
      </c>
      <c r="AB277" s="46">
        <f>VLOOKUP($A277,environment93!$A$2:$AS$333,AB$2)</f>
        <v>0.49</v>
      </c>
      <c r="AC277" s="46">
        <f>VLOOKUP($A277,environment93!$A$2:$AS$333,AC$2)</f>
        <v>354.6</v>
      </c>
      <c r="AD277" s="46">
        <f>VLOOKUP($A277,environment93!$A$2:$AS$333,AD$2)</f>
        <v>1.4</v>
      </c>
      <c r="AE277" s="46">
        <f>VLOOKUP($A277,environment93!$A$2:$AS$333,AE$2)</f>
        <v>3</v>
      </c>
      <c r="AF277" s="46" t="str">
        <f>VLOOKUP($A277,environment93!$A$2:$AS$333,AF$2)</f>
        <v>fagu.old</v>
      </c>
      <c r="AG277" s="46">
        <f>VLOOKUP($A277,environment93!$A$2:$AS$333,AG$2)</f>
        <v>7.18</v>
      </c>
      <c r="AH277" s="46">
        <f>VLOOKUP($A277,environment93!$A$2:$AS$333,AH$2)</f>
        <v>273.25</v>
      </c>
      <c r="AI277" s="46">
        <f>VLOOKUP($A277,environment93!$A$2:$AS$333,AI$2)</f>
        <v>25</v>
      </c>
      <c r="AJ277" s="46" t="str">
        <f>VLOOKUP($A277,environment93!$A$2:$AS$333,AJ$2)</f>
        <v>44S</v>
      </c>
      <c r="AK277" s="46">
        <f>VLOOKUP($A277,environment93!$A$2:$AS$333,AK$2)</f>
        <v>15</v>
      </c>
      <c r="AL277" s="46" t="str">
        <f>VLOOKUP($A277,environment93!$A$2:$AS$333,AL$2)</f>
        <v>S</v>
      </c>
      <c r="AM277" s="46">
        <f>VLOOKUP($A277,environment93!$A$2:$AS$333,AM$2)</f>
        <v>38.21</v>
      </c>
      <c r="AN277" s="46">
        <f>VLOOKUP($A277,environment93!$A$2:$AS$333,AN$2)</f>
        <v>0</v>
      </c>
      <c r="AO277" s="46">
        <f>VLOOKUP($A277,environment93!$A$2:$AS$333,AO$2)</f>
        <v>34.97</v>
      </c>
      <c r="AP277" s="46">
        <f>VLOOKUP($A277,environment93!$A$2:$AS$333,AP$2)</f>
        <v>1.4</v>
      </c>
      <c r="AQ277" s="46">
        <f>VLOOKUP($A277,environment93!$A$2:$AS$333,AQ$2)</f>
        <v>0</v>
      </c>
      <c r="AR277" s="46">
        <f>VLOOKUP($A277,environment93!$A$2:$AS$333,AR$2)</f>
        <v>0</v>
      </c>
      <c r="AS277" s="46">
        <f>VLOOKUP($A277,environment93!$A$2:$AS$333,AS$2)</f>
        <v>0</v>
      </c>
      <c r="AT277" s="46">
        <f>VLOOKUP($A277,environment93!$A$2:$AS$333,AT$2)</f>
        <v>63.63</v>
      </c>
      <c r="AU277" s="46">
        <f>VLOOKUP($A277,environment93!$A$2:$AS$333,AU$2)</f>
        <v>0</v>
      </c>
      <c r="AV277" s="46">
        <f>VLOOKUP($A277,environment93!$A$2:$AS$333,AV$2)</f>
        <v>0</v>
      </c>
      <c r="AW277" s="46">
        <f>VLOOKUP($A277,environment93!$A$2:$AS$333,AW$2)</f>
        <v>0</v>
      </c>
      <c r="AX277" s="46">
        <f>VLOOKUP($A277,environment93!$A$2:$AS$333,AX$2)</f>
        <v>100</v>
      </c>
      <c r="AY277" s="46">
        <f>VLOOKUP($A277,environment93!$A$2:$AS$333,AY$2)</f>
        <v>0</v>
      </c>
      <c r="AZ277" s="46">
        <f>VLOOKUP($A277,environment93!$A$2:$AS$333,AZ$2)</f>
        <v>0</v>
      </c>
      <c r="BA277" s="46">
        <f>VLOOKUP($A277,environment93!$A$2:$AS$333,BA$2)</f>
        <v>100</v>
      </c>
      <c r="BB277" s="46">
        <f>VLOOKUP($A277,environment93!$A$2:$AS$333,BB$2)</f>
        <v>0</v>
      </c>
      <c r="BC277" s="46">
        <f>VLOOKUP($A277,environment93!$A$2:$AS$333,BC$2)</f>
        <v>22.11</v>
      </c>
      <c r="BD277" s="46">
        <f>VLOOKUP($A277,environment93!$A$2:$AS$333,BD$2)</f>
        <v>0</v>
      </c>
      <c r="BE277" s="46">
        <f>VLOOKUP($A277,environment93!$A$2:$AS$333,BE$2)</f>
        <v>0</v>
      </c>
      <c r="BF277" s="46">
        <f>VLOOKUP($A277,environment93!$A$2:$AS$333,BF$2)</f>
        <v>22.11</v>
      </c>
      <c r="BG277" s="46">
        <f>VLOOKUP($A277,environment93!$A$2:$AS$333,BG$2)</f>
        <v>3</v>
      </c>
      <c r="BH277" s="46">
        <f>VLOOKUP($A277,environment93!$A$2:$AS$333,BH$2)</f>
        <v>0</v>
      </c>
      <c r="BI277" s="46">
        <f>VLOOKUP($A277,environment93!$A$2:$AS$333,BI$2)</f>
        <v>2</v>
      </c>
    </row>
    <row r="278" spans="1:61" x14ac:dyDescent="0.2">
      <c r="A278" s="40" t="s">
        <v>954</v>
      </c>
      <c r="B278" s="40" t="s">
        <v>566</v>
      </c>
      <c r="C278" s="40">
        <v>7</v>
      </c>
      <c r="D278" s="40">
        <v>3</v>
      </c>
      <c r="E278" s="40">
        <v>2</v>
      </c>
      <c r="F278" s="40">
        <v>2</v>
      </c>
      <c r="H278" s="41">
        <f t="shared" si="4"/>
        <v>1</v>
      </c>
      <c r="I278" s="40" t="s">
        <v>954</v>
      </c>
      <c r="J278" s="46">
        <f>VLOOKUP($A278,environment05!$A$2:$M$333,J$2)</f>
        <v>3.355</v>
      </c>
      <c r="K278" s="46">
        <f>VLOOKUP($A278,environment05!$A$2:$M$333,K$2)</f>
        <v>3.8403758486544142</v>
      </c>
      <c r="L278" s="46">
        <f>VLOOKUP($A278,environment05!$A$2:$M$333,L$2)</f>
        <v>9.6128751631143992</v>
      </c>
      <c r="M278" s="46">
        <f>VLOOKUP($A278,environment05!$A$2:$M$333,M$2)</f>
        <v>0.87055463161426005</v>
      </c>
      <c r="N278" s="46">
        <f>VLOOKUP($A278,environment05!$A$2:$M$333,N$2)</f>
        <v>1.086514821734228</v>
      </c>
      <c r="O278" s="46">
        <f>VLOOKUP($A278,environment05!$A$2:$M$333,O$2)</f>
        <v>0.63466194270138188</v>
      </c>
      <c r="P278" s="46">
        <f>VLOOKUP($A278,environment05!$A$2:$M$333,P$2)</f>
        <v>6.957742779591429E-2</v>
      </c>
      <c r="Q278" s="46">
        <f>VLOOKUP($A278,environment05!$A$2:$M$333,Q$2)</f>
        <v>0.21952845989985981</v>
      </c>
      <c r="R278" s="46">
        <f>VLOOKUP($A278,environment05!$A$2:$M$333,R$2)</f>
        <v>7.6</v>
      </c>
      <c r="S278" s="46">
        <f>VLOOKUP($A278,environment05!$A$2:$M$333,S$2)</f>
        <v>4</v>
      </c>
      <c r="T278" s="46">
        <f>VLOOKUP($A278,environment05!$A$2:$M$333,T$2)</f>
        <v>3</v>
      </c>
      <c r="U278" s="46">
        <f>VLOOKUP($A278,environment93!$A$2:$AS$333,U$2)</f>
        <v>2</v>
      </c>
      <c r="V278" s="46">
        <f>VLOOKUP($A278,environment93!$A$2:$AS$333,V$2)</f>
        <v>16</v>
      </c>
      <c r="W278" s="46">
        <f>VLOOKUP($A278,environment93!$A$2:$AS$333,W$2)</f>
        <v>5</v>
      </c>
      <c r="X278" s="46">
        <f>VLOOKUP($A278,environment93!$A$2:$AS$333,X$2)</f>
        <v>3</v>
      </c>
      <c r="Y278" s="46">
        <f>VLOOKUP($A278,environment93!$A$2:$AS$333,Y$2)</f>
        <v>8</v>
      </c>
      <c r="Z278" s="46">
        <f>VLOOKUP($A278,environment93!$A$2:$AS$333,Z$2)</f>
        <v>7</v>
      </c>
      <c r="AA278" s="46">
        <f>VLOOKUP($A278,environment93!$A$2:$AS$333,AA$2)</f>
        <v>4</v>
      </c>
      <c r="AB278" s="46">
        <f>VLOOKUP($A278,environment93!$A$2:$AS$333,AB$2)</f>
        <v>0.92</v>
      </c>
      <c r="AC278" s="46">
        <f>VLOOKUP($A278,environment93!$A$2:$AS$333,AC$2)</f>
        <v>544.29999999999995</v>
      </c>
      <c r="AD278" s="46">
        <f>VLOOKUP($A278,environment93!$A$2:$AS$333,AD$2)</f>
        <v>1.6</v>
      </c>
      <c r="AE278" s="46">
        <f>VLOOKUP($A278,environment93!$A$2:$AS$333,AE$2)</f>
        <v>109</v>
      </c>
      <c r="AF278" s="46" t="str">
        <f>VLOOKUP($A278,environment93!$A$2:$AS$333,AF$2)</f>
        <v>fagu.old</v>
      </c>
      <c r="AG278" s="46">
        <f>VLOOKUP($A278,environment93!$A$2:$AS$333,AG$2)</f>
        <v>41.23</v>
      </c>
      <c r="AH278" s="46">
        <f>VLOOKUP($A278,environment93!$A$2:$AS$333,AH$2)</f>
        <v>202.54</v>
      </c>
      <c r="AI278" s="46">
        <f>VLOOKUP($A278,environment93!$A$2:$AS$333,AI$2)</f>
        <v>30</v>
      </c>
      <c r="AJ278" s="46" t="str">
        <f>VLOOKUP($A278,environment93!$A$2:$AS$333,AJ$2)</f>
        <v>44</v>
      </c>
      <c r="AK278" s="46">
        <f>VLOOKUP($A278,environment93!$A$2:$AS$333,AK$2)</f>
        <v>15</v>
      </c>
      <c r="AL278" s="46">
        <f>VLOOKUP($A278,environment93!$A$2:$AS$333,AL$2)</f>
        <v>0</v>
      </c>
      <c r="AM278" s="46">
        <f>VLOOKUP($A278,environment93!$A$2:$AS$333,AM$2)</f>
        <v>26.07</v>
      </c>
      <c r="AN278" s="46">
        <f>VLOOKUP($A278,environment93!$A$2:$AS$333,AN$2)</f>
        <v>0</v>
      </c>
      <c r="AO278" s="46">
        <f>VLOOKUP($A278,environment93!$A$2:$AS$333,AO$2)</f>
        <v>23.26</v>
      </c>
      <c r="AP278" s="46">
        <f>VLOOKUP($A278,environment93!$A$2:$AS$333,AP$2)</f>
        <v>0.7</v>
      </c>
      <c r="AQ278" s="46">
        <f>VLOOKUP($A278,environment93!$A$2:$AS$333,AQ$2)</f>
        <v>0</v>
      </c>
      <c r="AR278" s="46">
        <f>VLOOKUP($A278,environment93!$A$2:$AS$333,AR$2)</f>
        <v>0</v>
      </c>
      <c r="AS278" s="46">
        <f>VLOOKUP($A278,environment93!$A$2:$AS$333,AS$2)</f>
        <v>0</v>
      </c>
      <c r="AT278" s="46">
        <f>VLOOKUP($A278,environment93!$A$2:$AS$333,AT$2)</f>
        <v>76.05</v>
      </c>
      <c r="AU278" s="46">
        <f>VLOOKUP($A278,environment93!$A$2:$AS$333,AU$2)</f>
        <v>0</v>
      </c>
      <c r="AV278" s="46">
        <f>VLOOKUP($A278,environment93!$A$2:$AS$333,AV$2)</f>
        <v>0</v>
      </c>
      <c r="AW278" s="46">
        <f>VLOOKUP($A278,environment93!$A$2:$AS$333,AW$2)</f>
        <v>0</v>
      </c>
      <c r="AX278" s="46">
        <f>VLOOKUP($A278,environment93!$A$2:$AS$333,AX$2)</f>
        <v>250</v>
      </c>
      <c r="AY278" s="46">
        <f>VLOOKUP($A278,environment93!$A$2:$AS$333,AY$2)</f>
        <v>25</v>
      </c>
      <c r="AZ278" s="46">
        <f>VLOOKUP($A278,environment93!$A$2:$AS$333,AZ$2)</f>
        <v>0</v>
      </c>
      <c r="BA278" s="46">
        <f>VLOOKUP($A278,environment93!$A$2:$AS$333,BA$2)</f>
        <v>275</v>
      </c>
      <c r="BB278" s="46">
        <f>VLOOKUP($A278,environment93!$A$2:$AS$333,BB$2)</f>
        <v>0</v>
      </c>
      <c r="BC278" s="46">
        <f>VLOOKUP($A278,environment93!$A$2:$AS$333,BC$2)</f>
        <v>30.59</v>
      </c>
      <c r="BD278" s="46">
        <f>VLOOKUP($A278,environment93!$A$2:$AS$333,BD$2)</f>
        <v>1.89</v>
      </c>
      <c r="BE278" s="46">
        <f>VLOOKUP($A278,environment93!$A$2:$AS$333,BE$2)</f>
        <v>0</v>
      </c>
      <c r="BF278" s="46">
        <f>VLOOKUP($A278,environment93!$A$2:$AS$333,BF$2)</f>
        <v>32.479999999999997</v>
      </c>
      <c r="BG278" s="46">
        <f>VLOOKUP($A278,environment93!$A$2:$AS$333,BG$2)</f>
        <v>9</v>
      </c>
      <c r="BH278" s="46">
        <f>VLOOKUP($A278,environment93!$A$2:$AS$333,BH$2)</f>
        <v>0</v>
      </c>
      <c r="BI278" s="46">
        <f>VLOOKUP($A278,environment93!$A$2:$AS$333,BI$2)</f>
        <v>1</v>
      </c>
    </row>
    <row r="279" spans="1:61" x14ac:dyDescent="0.2">
      <c r="A279" s="40" t="s">
        <v>955</v>
      </c>
      <c r="B279" s="40" t="s">
        <v>568</v>
      </c>
      <c r="C279" s="40">
        <v>6</v>
      </c>
      <c r="D279" s="40">
        <v>2</v>
      </c>
      <c r="E279" s="40">
        <v>2</v>
      </c>
      <c r="F279" s="40">
        <v>2</v>
      </c>
      <c r="H279" s="41">
        <f t="shared" si="4"/>
        <v>1</v>
      </c>
      <c r="I279" s="40" t="s">
        <v>955</v>
      </c>
      <c r="J279" s="46">
        <f>VLOOKUP($A279,environment05!$A$2:$M$333,J$2)</f>
        <v>3.16</v>
      </c>
      <c r="K279" s="46">
        <f>VLOOKUP($A279,environment05!$A$2:$M$333,K$2)</f>
        <v>21.602623074564217</v>
      </c>
      <c r="L279" s="46">
        <f>VLOOKUP($A279,environment05!$A$2:$M$333,L$2)</f>
        <v>34.101783384080044</v>
      </c>
      <c r="M279" s="46">
        <f>VLOOKUP($A279,environment05!$A$2:$M$333,M$2)</f>
        <v>2.6614827297502925</v>
      </c>
      <c r="N279" s="46">
        <f>VLOOKUP($A279,environment05!$A$2:$M$333,N$2)</f>
        <v>3.3578553970357805</v>
      </c>
      <c r="O279" s="46">
        <f>VLOOKUP($A279,environment05!$A$2:$M$333,O$2)</f>
        <v>2.1299465008293144</v>
      </c>
      <c r="P279" s="46">
        <f>VLOOKUP($A279,environment05!$A$2:$M$333,P$2)</f>
        <v>0.16040196237145443</v>
      </c>
      <c r="Q279" s="46">
        <f>VLOOKUP($A279,environment05!$A$2:$M$333,Q$2)</f>
        <v>0.42534029302593324</v>
      </c>
      <c r="R279" s="46">
        <f>VLOOKUP($A279,environment05!$A$2:$M$333,R$2)</f>
        <v>25.7</v>
      </c>
      <c r="S279" s="46">
        <f>VLOOKUP($A279,environment05!$A$2:$M$333,S$2)</f>
        <v>5</v>
      </c>
      <c r="T279" s="46">
        <f>VLOOKUP($A279,environment05!$A$2:$M$333,T$2)</f>
        <v>1.5</v>
      </c>
      <c r="U279" s="46">
        <f>VLOOKUP($A279,environment93!$A$2:$AS$333,U$2)</f>
        <v>1</v>
      </c>
      <c r="V279" s="46">
        <f>VLOOKUP($A279,environment93!$A$2:$AS$333,V$2)</f>
        <v>9</v>
      </c>
      <c r="W279" s="46">
        <f>VLOOKUP($A279,environment93!$A$2:$AS$333,W$2)</f>
        <v>8</v>
      </c>
      <c r="X279" s="46">
        <f>VLOOKUP($A279,environment93!$A$2:$AS$333,X$2)</f>
        <v>0</v>
      </c>
      <c r="Y279" s="46">
        <f>VLOOKUP($A279,environment93!$A$2:$AS$333,Y$2)</f>
        <v>1</v>
      </c>
      <c r="Z279" s="46">
        <f>VLOOKUP($A279,environment93!$A$2:$AS$333,Z$2)</f>
        <v>16</v>
      </c>
      <c r="AA279" s="46">
        <f>VLOOKUP($A279,environment93!$A$2:$AS$333,AA$2)</f>
        <v>2</v>
      </c>
      <c r="AB279" s="46">
        <f>VLOOKUP($A279,environment93!$A$2:$AS$333,AB$2)</f>
        <v>1.61</v>
      </c>
      <c r="AC279" s="46">
        <f>VLOOKUP($A279,environment93!$A$2:$AS$333,AC$2)</f>
        <v>511.3</v>
      </c>
      <c r="AD279" s="46">
        <f>VLOOKUP($A279,environment93!$A$2:$AS$333,AD$2)</f>
        <v>1.1000000000000001</v>
      </c>
      <c r="AE279" s="46">
        <f>VLOOKUP($A279,environment93!$A$2:$AS$333,AE$2)</f>
        <v>26</v>
      </c>
      <c r="AF279" s="46" t="str">
        <f>VLOOKUP($A279,environment93!$A$2:$AS$333,AF$2)</f>
        <v>coni.med</v>
      </c>
      <c r="AG279" s="46">
        <f>VLOOKUP($A279,environment93!$A$2:$AS$333,AG$2)</f>
        <v>10.18</v>
      </c>
      <c r="AH279" s="46">
        <f>VLOOKUP($A279,environment93!$A$2:$AS$333,AH$2)</f>
        <v>151.46</v>
      </c>
      <c r="AI279" s="46">
        <f>VLOOKUP($A279,environment93!$A$2:$AS$333,AI$2)</f>
        <v>40</v>
      </c>
      <c r="AJ279" s="46" t="str">
        <f>VLOOKUP($A279,environment93!$A$2:$AS$333,AJ$2)</f>
        <v>43</v>
      </c>
      <c r="AK279" s="46">
        <f>VLOOKUP($A279,environment93!$A$2:$AS$333,AK$2)</f>
        <v>15</v>
      </c>
      <c r="AL279" s="46">
        <f>VLOOKUP($A279,environment93!$A$2:$AS$333,AL$2)</f>
        <v>0</v>
      </c>
      <c r="AM279" s="46">
        <f>VLOOKUP($A279,environment93!$A$2:$AS$333,AM$2)</f>
        <v>14.29</v>
      </c>
      <c r="AN279" s="46">
        <f>VLOOKUP($A279,environment93!$A$2:$AS$333,AN$2)</f>
        <v>0</v>
      </c>
      <c r="AO279" s="46">
        <f>VLOOKUP($A279,environment93!$A$2:$AS$333,AO$2)</f>
        <v>0</v>
      </c>
      <c r="AP279" s="46">
        <f>VLOOKUP($A279,environment93!$A$2:$AS$333,AP$2)</f>
        <v>0</v>
      </c>
      <c r="AQ279" s="46">
        <f>VLOOKUP($A279,environment93!$A$2:$AS$333,AQ$2)</f>
        <v>84.87</v>
      </c>
      <c r="AR279" s="46">
        <f>VLOOKUP($A279,environment93!$A$2:$AS$333,AR$2)</f>
        <v>0</v>
      </c>
      <c r="AS279" s="46">
        <f>VLOOKUP($A279,environment93!$A$2:$AS$333,AS$2)</f>
        <v>0</v>
      </c>
      <c r="AT279" s="46">
        <f>VLOOKUP($A279,environment93!$A$2:$AS$333,AT$2)</f>
        <v>15.13</v>
      </c>
      <c r="AU279" s="46">
        <f>VLOOKUP($A279,environment93!$A$2:$AS$333,AU$2)</f>
        <v>0</v>
      </c>
      <c r="AV279" s="46">
        <f>VLOOKUP($A279,environment93!$A$2:$AS$333,AV$2)</f>
        <v>0</v>
      </c>
      <c r="AW279" s="46">
        <f>VLOOKUP($A279,environment93!$A$2:$AS$333,AW$2)</f>
        <v>1300</v>
      </c>
      <c r="AX279" s="46">
        <f>VLOOKUP($A279,environment93!$A$2:$AS$333,AX$2)</f>
        <v>0</v>
      </c>
      <c r="AY279" s="46">
        <f>VLOOKUP($A279,environment93!$A$2:$AS$333,AY$2)</f>
        <v>25</v>
      </c>
      <c r="AZ279" s="46">
        <f>VLOOKUP($A279,environment93!$A$2:$AS$333,AZ$2)</f>
        <v>0</v>
      </c>
      <c r="BA279" s="46">
        <f>VLOOKUP($A279,environment93!$A$2:$AS$333,BA$2)</f>
        <v>1325</v>
      </c>
      <c r="BB279" s="46">
        <f>VLOOKUP($A279,environment93!$A$2:$AS$333,BB$2)</f>
        <v>23.18</v>
      </c>
      <c r="BC279" s="46">
        <f>VLOOKUP($A279,environment93!$A$2:$AS$333,BC$2)</f>
        <v>0</v>
      </c>
      <c r="BD279" s="46">
        <f>VLOOKUP($A279,environment93!$A$2:$AS$333,BD$2)</f>
        <v>0.5</v>
      </c>
      <c r="BE279" s="46">
        <f>VLOOKUP($A279,environment93!$A$2:$AS$333,BE$2)</f>
        <v>0</v>
      </c>
      <c r="BF279" s="46">
        <f>VLOOKUP($A279,environment93!$A$2:$AS$333,BF$2)</f>
        <v>23.68</v>
      </c>
      <c r="BG279" s="46">
        <f>VLOOKUP($A279,environment93!$A$2:$AS$333,BG$2)</f>
        <v>0</v>
      </c>
      <c r="BH279" s="46">
        <f>VLOOKUP($A279,environment93!$A$2:$AS$333,BH$2)</f>
        <v>4</v>
      </c>
      <c r="BI279" s="46">
        <f>VLOOKUP($A279,environment93!$A$2:$AS$333,BI$2)</f>
        <v>1</v>
      </c>
    </row>
    <row r="280" spans="1:61" x14ac:dyDescent="0.2">
      <c r="A280" s="40" t="s">
        <v>956</v>
      </c>
      <c r="B280" s="40" t="s">
        <v>570</v>
      </c>
      <c r="C280" s="40">
        <v>7</v>
      </c>
      <c r="D280" s="40">
        <v>3</v>
      </c>
      <c r="E280" s="40">
        <v>2</v>
      </c>
      <c r="F280" s="40">
        <v>2</v>
      </c>
      <c r="H280" s="41">
        <f t="shared" si="4"/>
        <v>1</v>
      </c>
      <c r="I280" s="40" t="s">
        <v>956</v>
      </c>
      <c r="J280" s="46">
        <f>VLOOKUP($A280,environment05!$A$2:$M$333,J$2)</f>
        <v>5.5350000000000001</v>
      </c>
      <c r="K280" s="46">
        <f>VLOOKUP($A280,environment05!$A$2:$M$333,K$2)</f>
        <v>12.003986390290379</v>
      </c>
      <c r="L280" s="46">
        <f>VLOOKUP($A280,environment05!$A$2:$M$333,L$2)</f>
        <v>29.665071770334933</v>
      </c>
      <c r="M280" s="46">
        <f>VLOOKUP($A280,environment05!$A$2:$M$333,M$2)</f>
        <v>7.664471378948944</v>
      </c>
      <c r="N280" s="46">
        <f>VLOOKUP($A280,environment05!$A$2:$M$333,N$2)</f>
        <v>3.4726274348065425</v>
      </c>
      <c r="O280" s="46">
        <f>VLOOKUP($A280,environment05!$A$2:$M$333,O$2)</f>
        <v>2.5736932069382732</v>
      </c>
      <c r="P280" s="46">
        <f>VLOOKUP($A280,environment05!$A$2:$M$333,P$2)</f>
        <v>0.25384358209114477</v>
      </c>
      <c r="Q280" s="46">
        <f>VLOOKUP($A280,environment05!$A$2:$M$333,Q$2)</f>
        <v>0.54615413130434798</v>
      </c>
      <c r="R280" s="46">
        <f>VLOOKUP($A280,environment05!$A$2:$M$333,R$2)</f>
        <v>21.15</v>
      </c>
      <c r="S280" s="46">
        <f>VLOOKUP($A280,environment05!$A$2:$M$333,S$2)</f>
        <v>3</v>
      </c>
      <c r="T280" s="46">
        <f>VLOOKUP($A280,environment05!$A$2:$M$333,T$2)</f>
        <v>1</v>
      </c>
      <c r="U280" s="46">
        <f>VLOOKUP($A280,environment93!$A$2:$AS$333,U$2)</f>
        <v>1</v>
      </c>
      <c r="V280" s="46">
        <f>VLOOKUP($A280,environment93!$A$2:$AS$333,V$2)</f>
        <v>9</v>
      </c>
      <c r="W280" s="46">
        <f>VLOOKUP($A280,environment93!$A$2:$AS$333,W$2)</f>
        <v>4</v>
      </c>
      <c r="X280" s="46">
        <f>VLOOKUP($A280,environment93!$A$2:$AS$333,X$2)</f>
        <v>1</v>
      </c>
      <c r="Y280" s="46">
        <f>VLOOKUP($A280,environment93!$A$2:$AS$333,Y$2)</f>
        <v>4</v>
      </c>
      <c r="Z280" s="46">
        <f>VLOOKUP($A280,environment93!$A$2:$AS$333,Z$2)</f>
        <v>0</v>
      </c>
      <c r="AA280" s="46">
        <f>VLOOKUP($A280,environment93!$A$2:$AS$333,AA$2)</f>
        <v>2</v>
      </c>
      <c r="AB280" s="46">
        <f>VLOOKUP($A280,environment93!$A$2:$AS$333,AB$2)</f>
        <v>0.71</v>
      </c>
      <c r="AC280" s="46">
        <f>VLOOKUP($A280,environment93!$A$2:$AS$333,AC$2)</f>
        <v>358.1</v>
      </c>
      <c r="AD280" s="46">
        <f>VLOOKUP($A280,environment93!$A$2:$AS$333,AD$2)</f>
        <v>1.2</v>
      </c>
      <c r="AE280" s="46">
        <f>VLOOKUP($A280,environment93!$A$2:$AS$333,AE$2)</f>
        <v>26</v>
      </c>
      <c r="AF280" s="46" t="str">
        <f>VLOOKUP($A280,environment93!$A$2:$AS$333,AF$2)</f>
        <v>coni.med</v>
      </c>
      <c r="AG280" s="46">
        <f>VLOOKUP($A280,environment93!$A$2:$AS$333,AG$2)</f>
        <v>7.9</v>
      </c>
      <c r="AH280" s="46">
        <f>VLOOKUP($A280,environment93!$A$2:$AS$333,AH$2)</f>
        <v>181.69</v>
      </c>
      <c r="AI280" s="46">
        <f>VLOOKUP($A280,environment93!$A$2:$AS$333,AI$2)</f>
        <v>45</v>
      </c>
      <c r="AJ280" s="46" t="str">
        <f>VLOOKUP($A280,environment93!$A$2:$AS$333,AJ$2)</f>
        <v>43</v>
      </c>
      <c r="AK280" s="46">
        <f>VLOOKUP($A280,environment93!$A$2:$AS$333,AK$2)</f>
        <v>15</v>
      </c>
      <c r="AL280" s="46">
        <f>VLOOKUP($A280,environment93!$A$2:$AS$333,AL$2)</f>
        <v>0</v>
      </c>
      <c r="AM280" s="46">
        <f>VLOOKUP($A280,environment93!$A$2:$AS$333,AM$2)</f>
        <v>16.79</v>
      </c>
      <c r="AN280" s="46">
        <f>VLOOKUP($A280,environment93!$A$2:$AS$333,AN$2)</f>
        <v>0</v>
      </c>
      <c r="AO280" s="46">
        <f>VLOOKUP($A280,environment93!$A$2:$AS$333,AO$2)</f>
        <v>3.73</v>
      </c>
      <c r="AP280" s="46">
        <f>VLOOKUP($A280,environment93!$A$2:$AS$333,AP$2)</f>
        <v>0</v>
      </c>
      <c r="AQ280" s="46">
        <f>VLOOKUP($A280,environment93!$A$2:$AS$333,AQ$2)</f>
        <v>85.11</v>
      </c>
      <c r="AR280" s="46">
        <f>VLOOKUP($A280,environment93!$A$2:$AS$333,AR$2)</f>
        <v>11.16</v>
      </c>
      <c r="AS280" s="46">
        <f>VLOOKUP($A280,environment93!$A$2:$AS$333,AS$2)</f>
        <v>0</v>
      </c>
      <c r="AT280" s="46">
        <f>VLOOKUP($A280,environment93!$A$2:$AS$333,AT$2)</f>
        <v>0</v>
      </c>
      <c r="AU280" s="46">
        <f>VLOOKUP($A280,environment93!$A$2:$AS$333,AU$2)</f>
        <v>0</v>
      </c>
      <c r="AV280" s="46">
        <f>VLOOKUP($A280,environment93!$A$2:$AS$333,AV$2)</f>
        <v>0</v>
      </c>
      <c r="AW280" s="46">
        <f>VLOOKUP($A280,environment93!$A$2:$AS$333,AW$2)</f>
        <v>700</v>
      </c>
      <c r="AX280" s="46">
        <f>VLOOKUP($A280,environment93!$A$2:$AS$333,AX$2)</f>
        <v>0</v>
      </c>
      <c r="AY280" s="46">
        <f>VLOOKUP($A280,environment93!$A$2:$AS$333,AY$2)</f>
        <v>0</v>
      </c>
      <c r="AZ280" s="46">
        <f>VLOOKUP($A280,environment93!$A$2:$AS$333,AZ$2)</f>
        <v>0</v>
      </c>
      <c r="BA280" s="46">
        <f>VLOOKUP($A280,environment93!$A$2:$AS$333,BA$2)</f>
        <v>700</v>
      </c>
      <c r="BB280" s="46">
        <f>VLOOKUP($A280,environment93!$A$2:$AS$333,BB$2)</f>
        <v>38.93</v>
      </c>
      <c r="BC280" s="46">
        <f>VLOOKUP($A280,environment93!$A$2:$AS$333,BC$2)</f>
        <v>0</v>
      </c>
      <c r="BD280" s="46">
        <f>VLOOKUP($A280,environment93!$A$2:$AS$333,BD$2)</f>
        <v>0</v>
      </c>
      <c r="BE280" s="46">
        <f>VLOOKUP($A280,environment93!$A$2:$AS$333,BE$2)</f>
        <v>0</v>
      </c>
      <c r="BF280" s="46">
        <f>VLOOKUP($A280,environment93!$A$2:$AS$333,BF$2)</f>
        <v>38.93</v>
      </c>
      <c r="BG280" s="46">
        <f>VLOOKUP($A280,environment93!$A$2:$AS$333,BG$2)</f>
        <v>0</v>
      </c>
      <c r="BH280" s="46">
        <f>VLOOKUP($A280,environment93!$A$2:$AS$333,BH$2)</f>
        <v>21</v>
      </c>
      <c r="BI280" s="46">
        <f>VLOOKUP($A280,environment93!$A$2:$AS$333,BI$2)</f>
        <v>1</v>
      </c>
    </row>
    <row r="281" spans="1:61" x14ac:dyDescent="0.2">
      <c r="A281" s="40" t="s">
        <v>957</v>
      </c>
      <c r="B281" s="40" t="s">
        <v>572</v>
      </c>
      <c r="C281" s="40">
        <v>7</v>
      </c>
      <c r="D281" s="40">
        <v>3</v>
      </c>
      <c r="E281" s="40">
        <v>2</v>
      </c>
      <c r="F281" s="40">
        <v>2</v>
      </c>
      <c r="H281" s="41">
        <f t="shared" si="4"/>
        <v>1</v>
      </c>
      <c r="I281" s="40" t="s">
        <v>957</v>
      </c>
      <c r="J281" s="46">
        <f>VLOOKUP($A281,environment05!$A$2:$M$333,J$2)</f>
        <v>3.18</v>
      </c>
      <c r="K281" s="46">
        <f>VLOOKUP($A281,environment05!$A$2:$M$333,K$2)</f>
        <v>6.6134051814362875</v>
      </c>
      <c r="L281" s="46">
        <f>VLOOKUP($A281,environment05!$A$2:$M$333,L$2)</f>
        <v>15.441496302740324</v>
      </c>
      <c r="M281" s="46">
        <f>VLOOKUP($A281,environment05!$A$2:$M$333,M$2)</f>
        <v>1.8040593926144315</v>
      </c>
      <c r="N281" s="46">
        <f>VLOOKUP($A281,environment05!$A$2:$M$333,N$2)</f>
        <v>3.5793929379192484</v>
      </c>
      <c r="O281" s="46">
        <f>VLOOKUP($A281,environment05!$A$2:$M$333,O$2)</f>
        <v>2.4762027281581052</v>
      </c>
      <c r="P281" s="46">
        <f>VLOOKUP($A281,environment05!$A$2:$M$333,P$2)</f>
        <v>0.18564884978612833</v>
      </c>
      <c r="Q281" s="46">
        <f>VLOOKUP($A281,environment05!$A$2:$M$333,Q$2)</f>
        <v>0.33921651051529084</v>
      </c>
      <c r="R281" s="46">
        <f>VLOOKUP($A281,environment05!$A$2:$M$333,R$2)</f>
        <v>25.75</v>
      </c>
      <c r="S281" s="46">
        <f>VLOOKUP($A281,environment05!$A$2:$M$333,S$2)</f>
        <v>5</v>
      </c>
      <c r="T281" s="46">
        <f>VLOOKUP($A281,environment05!$A$2:$M$333,T$2)</f>
        <v>1</v>
      </c>
      <c r="U281" s="46">
        <f>VLOOKUP($A281,environment93!$A$2:$AS$333,U$2)</f>
        <v>2</v>
      </c>
      <c r="V281" s="46">
        <f>VLOOKUP($A281,environment93!$A$2:$AS$333,V$2)</f>
        <v>13</v>
      </c>
      <c r="W281" s="46">
        <f>VLOOKUP($A281,environment93!$A$2:$AS$333,W$2)</f>
        <v>6</v>
      </c>
      <c r="X281" s="46">
        <f>VLOOKUP($A281,environment93!$A$2:$AS$333,X$2)</f>
        <v>0</v>
      </c>
      <c r="Y281" s="46">
        <f>VLOOKUP($A281,environment93!$A$2:$AS$333,Y$2)</f>
        <v>7</v>
      </c>
      <c r="Z281" s="46">
        <f>VLOOKUP($A281,environment93!$A$2:$AS$333,Z$2)</f>
        <v>8</v>
      </c>
      <c r="AA281" s="46">
        <f>VLOOKUP($A281,environment93!$A$2:$AS$333,AA$2)</f>
        <v>2</v>
      </c>
      <c r="AB281" s="46">
        <f>VLOOKUP($A281,environment93!$A$2:$AS$333,AB$2)</f>
        <v>0.62</v>
      </c>
      <c r="AC281" s="46">
        <f>VLOOKUP($A281,environment93!$A$2:$AS$333,AC$2)</f>
        <v>588.4</v>
      </c>
      <c r="AD281" s="46">
        <f>VLOOKUP($A281,environment93!$A$2:$AS$333,AD$2)</f>
        <v>2.1</v>
      </c>
      <c r="AE281" s="46">
        <f>VLOOKUP($A281,environment93!$A$2:$AS$333,AE$2)</f>
        <v>50</v>
      </c>
      <c r="AF281" s="46" t="str">
        <f>VLOOKUP($A281,environment93!$A$2:$AS$333,AF$2)</f>
        <v>fagu.old</v>
      </c>
      <c r="AG281" s="46">
        <f>VLOOKUP($A281,environment93!$A$2:$AS$333,AG$2)</f>
        <v>12.52</v>
      </c>
      <c r="AH281" s="46">
        <f>VLOOKUP($A281,environment93!$A$2:$AS$333,AH$2)</f>
        <v>206.85</v>
      </c>
      <c r="AI281" s="46">
        <f>VLOOKUP($A281,environment93!$A$2:$AS$333,AI$2)</f>
        <v>50</v>
      </c>
      <c r="AJ281" s="46" t="str">
        <f>VLOOKUP($A281,environment93!$A$2:$AS$333,AJ$2)</f>
        <v>43</v>
      </c>
      <c r="AK281" s="46">
        <f>VLOOKUP($A281,environment93!$A$2:$AS$333,AK$2)</f>
        <v>15</v>
      </c>
      <c r="AL281" s="46">
        <f>VLOOKUP($A281,environment93!$A$2:$AS$333,AL$2)</f>
        <v>0</v>
      </c>
      <c r="AM281" s="46">
        <f>VLOOKUP($A281,environment93!$A$2:$AS$333,AM$2)</f>
        <v>26.07</v>
      </c>
      <c r="AN281" s="46">
        <f>VLOOKUP($A281,environment93!$A$2:$AS$333,AN$2)</f>
        <v>1.4</v>
      </c>
      <c r="AO281" s="46">
        <f>VLOOKUP($A281,environment93!$A$2:$AS$333,AO$2)</f>
        <v>19.7</v>
      </c>
      <c r="AP281" s="46">
        <f>VLOOKUP($A281,environment93!$A$2:$AS$333,AP$2)</f>
        <v>0</v>
      </c>
      <c r="AQ281" s="46">
        <f>VLOOKUP($A281,environment93!$A$2:$AS$333,AQ$2)</f>
        <v>0</v>
      </c>
      <c r="AR281" s="46">
        <f>VLOOKUP($A281,environment93!$A$2:$AS$333,AR$2)</f>
        <v>0</v>
      </c>
      <c r="AS281" s="46">
        <f>VLOOKUP($A281,environment93!$A$2:$AS$333,AS$2)</f>
        <v>0</v>
      </c>
      <c r="AT281" s="46">
        <f>VLOOKUP($A281,environment93!$A$2:$AS$333,AT$2)</f>
        <v>78.91</v>
      </c>
      <c r="AU281" s="46">
        <f>VLOOKUP($A281,environment93!$A$2:$AS$333,AU$2)</f>
        <v>0</v>
      </c>
      <c r="AV281" s="46">
        <f>VLOOKUP($A281,environment93!$A$2:$AS$333,AV$2)</f>
        <v>0</v>
      </c>
      <c r="AW281" s="46">
        <f>VLOOKUP($A281,environment93!$A$2:$AS$333,AW$2)</f>
        <v>0</v>
      </c>
      <c r="AX281" s="46">
        <f>VLOOKUP($A281,environment93!$A$2:$AS$333,AX$2)</f>
        <v>525</v>
      </c>
      <c r="AY281" s="46">
        <f>VLOOKUP($A281,environment93!$A$2:$AS$333,AY$2)</f>
        <v>200</v>
      </c>
      <c r="AZ281" s="46">
        <f>VLOOKUP($A281,environment93!$A$2:$AS$333,AZ$2)</f>
        <v>0</v>
      </c>
      <c r="BA281" s="46">
        <f>VLOOKUP($A281,environment93!$A$2:$AS$333,BA$2)</f>
        <v>725</v>
      </c>
      <c r="BB281" s="46">
        <f>VLOOKUP($A281,environment93!$A$2:$AS$333,BB$2)</f>
        <v>0</v>
      </c>
      <c r="BC281" s="46">
        <f>VLOOKUP($A281,environment93!$A$2:$AS$333,BC$2)</f>
        <v>9.2899999999999991</v>
      </c>
      <c r="BD281" s="46">
        <f>VLOOKUP($A281,environment93!$A$2:$AS$333,BD$2)</f>
        <v>12.17</v>
      </c>
      <c r="BE281" s="46">
        <f>VLOOKUP($A281,environment93!$A$2:$AS$333,BE$2)</f>
        <v>0</v>
      </c>
      <c r="BF281" s="46">
        <f>VLOOKUP($A281,environment93!$A$2:$AS$333,BF$2)</f>
        <v>21.46</v>
      </c>
      <c r="BG281" s="46">
        <f>VLOOKUP($A281,environment93!$A$2:$AS$333,BG$2)</f>
        <v>10</v>
      </c>
      <c r="BH281" s="46">
        <f>VLOOKUP($A281,environment93!$A$2:$AS$333,BH$2)</f>
        <v>0</v>
      </c>
      <c r="BI281" s="46">
        <f>VLOOKUP($A281,environment93!$A$2:$AS$333,BI$2)</f>
        <v>1</v>
      </c>
    </row>
    <row r="282" spans="1:61" x14ac:dyDescent="0.2">
      <c r="A282" s="40" t="s">
        <v>958</v>
      </c>
      <c r="B282" s="40" t="s">
        <v>574</v>
      </c>
      <c r="C282" s="40">
        <v>7</v>
      </c>
      <c r="D282" s="40">
        <v>3</v>
      </c>
      <c r="E282" s="40">
        <v>2</v>
      </c>
      <c r="F282" s="40">
        <v>2</v>
      </c>
      <c r="H282" s="41">
        <f t="shared" si="4"/>
        <v>1</v>
      </c>
      <c r="I282" s="40" t="s">
        <v>958</v>
      </c>
      <c r="J282" s="46">
        <f>VLOOKUP($A282,environment05!$A$2:$M$333,J$2)</f>
        <v>4.3150000000000004</v>
      </c>
      <c r="K282" s="46">
        <f>VLOOKUP($A282,environment05!$A$2:$M$333,K$2)</f>
        <v>7.8237897514172712</v>
      </c>
      <c r="L282" s="46">
        <f>VLOOKUP($A282,environment05!$A$2:$M$333,L$2)</f>
        <v>17.7903436276642</v>
      </c>
      <c r="M282" s="46">
        <f>VLOOKUP($A282,environment05!$A$2:$M$333,M$2)</f>
        <v>2.7041258306861371</v>
      </c>
      <c r="N282" s="46">
        <f>VLOOKUP($A282,environment05!$A$2:$M$333,N$2)</f>
        <v>3.191964087390478</v>
      </c>
      <c r="O282" s="46">
        <f>VLOOKUP($A282,environment05!$A$2:$M$333,O$2)</f>
        <v>2.4838803137347467</v>
      </c>
      <c r="P282" s="46">
        <f>VLOOKUP($A282,environment05!$A$2:$M$333,P$2)</f>
        <v>0.19880976784156831</v>
      </c>
      <c r="Q282" s="46">
        <f>VLOOKUP($A282,environment05!$A$2:$M$333,Q$2)</f>
        <v>0.40889314506381269</v>
      </c>
      <c r="R282" s="46">
        <f>VLOOKUP($A282,environment05!$A$2:$M$333,R$2)</f>
        <v>19.399999999999999</v>
      </c>
      <c r="S282" s="46">
        <f>VLOOKUP($A282,environment05!$A$2:$M$333,S$2)</f>
        <v>7</v>
      </c>
      <c r="T282" s="46">
        <f>VLOOKUP($A282,environment05!$A$2:$M$333,T$2)</f>
        <v>1</v>
      </c>
      <c r="U282" s="46">
        <f>VLOOKUP($A282,environment93!$A$2:$AS$333,U$2)</f>
        <v>4</v>
      </c>
      <c r="V282" s="46">
        <f>VLOOKUP($A282,environment93!$A$2:$AS$333,V$2)</f>
        <v>17</v>
      </c>
      <c r="W282" s="46">
        <f>VLOOKUP($A282,environment93!$A$2:$AS$333,W$2)</f>
        <v>8</v>
      </c>
      <c r="X282" s="46">
        <f>VLOOKUP($A282,environment93!$A$2:$AS$333,X$2)</f>
        <v>2</v>
      </c>
      <c r="Y282" s="46">
        <f>VLOOKUP($A282,environment93!$A$2:$AS$333,Y$2)</f>
        <v>7</v>
      </c>
      <c r="Z282" s="46">
        <f>VLOOKUP($A282,environment93!$A$2:$AS$333,Z$2)</f>
        <v>18</v>
      </c>
      <c r="AA282" s="46">
        <f>VLOOKUP($A282,environment93!$A$2:$AS$333,AA$2)</f>
        <v>0</v>
      </c>
      <c r="AB282" s="46">
        <f>VLOOKUP($A282,environment93!$A$2:$AS$333,AB$2)</f>
        <v>0.62</v>
      </c>
      <c r="AC282" s="46">
        <f>VLOOKUP($A282,environment93!$A$2:$AS$333,AC$2)</f>
        <v>588.4</v>
      </c>
      <c r="AD282" s="46">
        <f>VLOOKUP($A282,environment93!$A$2:$AS$333,AD$2)</f>
        <v>2.1</v>
      </c>
      <c r="AE282" s="46">
        <f>VLOOKUP($A282,environment93!$A$2:$AS$333,AE$2)</f>
        <v>50</v>
      </c>
      <c r="AF282" s="46" t="str">
        <f>VLOOKUP($A282,environment93!$A$2:$AS$333,AF$2)</f>
        <v>fagu.old</v>
      </c>
      <c r="AG282" s="46">
        <f>VLOOKUP($A282,environment93!$A$2:$AS$333,AG$2)</f>
        <v>9.91</v>
      </c>
      <c r="AH282" s="46">
        <f>VLOOKUP($A282,environment93!$A$2:$AS$333,AH$2)</f>
        <v>193.08</v>
      </c>
      <c r="AI282" s="46">
        <f>VLOOKUP($A282,environment93!$A$2:$AS$333,AI$2)</f>
        <v>55</v>
      </c>
      <c r="AJ282" s="46" t="str">
        <f>VLOOKUP($A282,environment93!$A$2:$AS$333,AJ$2)</f>
        <v>43</v>
      </c>
      <c r="AK282" s="46">
        <f>VLOOKUP($A282,environment93!$A$2:$AS$333,AK$2)</f>
        <v>15</v>
      </c>
      <c r="AL282" s="46">
        <f>VLOOKUP($A282,environment93!$A$2:$AS$333,AL$2)</f>
        <v>0</v>
      </c>
      <c r="AM282" s="46">
        <f>VLOOKUP($A282,environment93!$A$2:$AS$333,AM$2)</f>
        <v>42.86</v>
      </c>
      <c r="AN282" s="46">
        <f>VLOOKUP($A282,environment93!$A$2:$AS$333,AN$2)</f>
        <v>34.409999999999997</v>
      </c>
      <c r="AO282" s="46">
        <f>VLOOKUP($A282,environment93!$A$2:$AS$333,AO$2)</f>
        <v>7.92</v>
      </c>
      <c r="AP282" s="46">
        <f>VLOOKUP($A282,environment93!$A$2:$AS$333,AP$2)</f>
        <v>0</v>
      </c>
      <c r="AQ282" s="46">
        <f>VLOOKUP($A282,environment93!$A$2:$AS$333,AQ$2)</f>
        <v>0</v>
      </c>
      <c r="AR282" s="46">
        <f>VLOOKUP($A282,environment93!$A$2:$AS$333,AR$2)</f>
        <v>0</v>
      </c>
      <c r="AS282" s="46">
        <f>VLOOKUP($A282,environment93!$A$2:$AS$333,AS$2)</f>
        <v>0</v>
      </c>
      <c r="AT282" s="46">
        <f>VLOOKUP($A282,environment93!$A$2:$AS$333,AT$2)</f>
        <v>57.67</v>
      </c>
      <c r="AU282" s="46">
        <f>VLOOKUP($A282,environment93!$A$2:$AS$333,AU$2)</f>
        <v>0</v>
      </c>
      <c r="AV282" s="46">
        <f>VLOOKUP($A282,environment93!$A$2:$AS$333,AV$2)</f>
        <v>0</v>
      </c>
      <c r="AW282" s="46">
        <f>VLOOKUP($A282,environment93!$A$2:$AS$333,AW$2)</f>
        <v>0</v>
      </c>
      <c r="AX282" s="46">
        <f>VLOOKUP($A282,environment93!$A$2:$AS$333,AX$2)</f>
        <v>700</v>
      </c>
      <c r="AY282" s="46">
        <f>VLOOKUP($A282,environment93!$A$2:$AS$333,AY$2)</f>
        <v>1033</v>
      </c>
      <c r="AZ282" s="46">
        <f>VLOOKUP($A282,environment93!$A$2:$AS$333,AZ$2)</f>
        <v>0</v>
      </c>
      <c r="BA282" s="46">
        <f>VLOOKUP($A282,environment93!$A$2:$AS$333,BA$2)</f>
        <v>1733</v>
      </c>
      <c r="BB282" s="46">
        <f>VLOOKUP($A282,environment93!$A$2:$AS$333,BB$2)</f>
        <v>0</v>
      </c>
      <c r="BC282" s="46">
        <f>VLOOKUP($A282,environment93!$A$2:$AS$333,BC$2)</f>
        <v>22.17</v>
      </c>
      <c r="BD282" s="46">
        <f>VLOOKUP($A282,environment93!$A$2:$AS$333,BD$2)</f>
        <v>13.57</v>
      </c>
      <c r="BE282" s="46">
        <f>VLOOKUP($A282,environment93!$A$2:$AS$333,BE$2)</f>
        <v>0</v>
      </c>
      <c r="BF282" s="46">
        <f>VLOOKUP($A282,environment93!$A$2:$AS$333,BF$2)</f>
        <v>35.74</v>
      </c>
      <c r="BG282" s="46">
        <f>VLOOKUP($A282,environment93!$A$2:$AS$333,BG$2)</f>
        <v>14</v>
      </c>
      <c r="BH282" s="46">
        <f>VLOOKUP($A282,environment93!$A$2:$AS$333,BH$2)</f>
        <v>0</v>
      </c>
      <c r="BI282" s="46">
        <f>VLOOKUP($A282,environment93!$A$2:$AS$333,BI$2)</f>
        <v>1.6</v>
      </c>
    </row>
    <row r="283" spans="1:61" x14ac:dyDescent="0.2">
      <c r="A283" s="40" t="s">
        <v>959</v>
      </c>
      <c r="B283" s="40" t="s">
        <v>576</v>
      </c>
      <c r="C283" s="40">
        <v>6</v>
      </c>
      <c r="D283" s="40">
        <v>2</v>
      </c>
      <c r="E283" s="40">
        <v>2</v>
      </c>
      <c r="F283" s="40">
        <v>2</v>
      </c>
      <c r="H283" s="41">
        <f t="shared" si="4"/>
        <v>1</v>
      </c>
      <c r="I283" s="40" t="s">
        <v>959</v>
      </c>
      <c r="J283" s="46">
        <f>VLOOKUP($A283,environment05!$A$2:$M$333,J$2)</f>
        <v>4.2949999999999999</v>
      </c>
      <c r="K283" s="46">
        <f>VLOOKUP($A283,environment05!$A$2:$M$333,K$2)</f>
        <v>8.2242198359014207</v>
      </c>
      <c r="L283" s="46">
        <f>VLOOKUP($A283,environment05!$A$2:$M$333,L$2)</f>
        <v>18.399304045237059</v>
      </c>
      <c r="M283" s="46">
        <f>VLOOKUP($A283,environment05!$A$2:$M$333,M$2)</f>
        <v>3.4245543216588139</v>
      </c>
      <c r="N283" s="46">
        <f>VLOOKUP($A283,environment05!$A$2:$M$333,N$2)</f>
        <v>5.4368684471565443</v>
      </c>
      <c r="O283" s="46">
        <f>VLOOKUP($A283,environment05!$A$2:$M$333,O$2)</f>
        <v>3.6325399327508445</v>
      </c>
      <c r="P283" s="46">
        <f>VLOOKUP($A283,environment05!$A$2:$M$333,P$2)</f>
        <v>0.31472111545680787</v>
      </c>
      <c r="Q283" s="46">
        <f>VLOOKUP($A283,environment05!$A$2:$M$333,Q$2)</f>
        <v>0.46864962086176731</v>
      </c>
      <c r="R283" s="46">
        <f>VLOOKUP($A283,environment05!$A$2:$M$333,R$2)</f>
        <v>11.2</v>
      </c>
      <c r="S283" s="46">
        <f>VLOOKUP($A283,environment05!$A$2:$M$333,S$2)</f>
        <v>2</v>
      </c>
      <c r="T283" s="46">
        <f>VLOOKUP($A283,environment05!$A$2:$M$333,T$2)</f>
        <v>1.5</v>
      </c>
      <c r="U283" s="46">
        <f>VLOOKUP($A283,environment93!$A$2:$AS$333,U$2)</f>
        <v>1</v>
      </c>
      <c r="V283" s="46">
        <f>VLOOKUP($A283,environment93!$A$2:$AS$333,V$2)</f>
        <v>11</v>
      </c>
      <c r="W283" s="46">
        <f>VLOOKUP($A283,environment93!$A$2:$AS$333,W$2)</f>
        <v>7</v>
      </c>
      <c r="X283" s="46">
        <f>VLOOKUP($A283,environment93!$A$2:$AS$333,X$2)</f>
        <v>1</v>
      </c>
      <c r="Y283" s="46">
        <f>VLOOKUP($A283,environment93!$A$2:$AS$333,Y$2)</f>
        <v>3</v>
      </c>
      <c r="Z283" s="46">
        <f>VLOOKUP($A283,environment93!$A$2:$AS$333,Z$2)</f>
        <v>9</v>
      </c>
      <c r="AA283" s="46">
        <f>VLOOKUP($A283,environment93!$A$2:$AS$333,AA$2)</f>
        <v>2</v>
      </c>
      <c r="AB283" s="46">
        <f>VLOOKUP($A283,environment93!$A$2:$AS$333,AB$2)</f>
        <v>0.35</v>
      </c>
      <c r="AC283" s="46">
        <f>VLOOKUP($A283,environment93!$A$2:$AS$333,AC$2)</f>
        <v>258.8</v>
      </c>
      <c r="AD283" s="46">
        <f>VLOOKUP($A283,environment93!$A$2:$AS$333,AD$2)</f>
        <v>1.2</v>
      </c>
      <c r="AE283" s="46">
        <f>VLOOKUP($A283,environment93!$A$2:$AS$333,AE$2)</f>
        <v>48</v>
      </c>
      <c r="AF283" s="46" t="str">
        <f>VLOOKUP($A283,environment93!$A$2:$AS$333,AF$2)</f>
        <v>fagu.old</v>
      </c>
      <c r="AG283" s="46">
        <f>VLOOKUP($A283,environment93!$A$2:$AS$333,AG$2)</f>
        <v>7.86</v>
      </c>
      <c r="AH283" s="46">
        <f>VLOOKUP($A283,environment93!$A$2:$AS$333,AH$2)</f>
        <v>234.32</v>
      </c>
      <c r="AI283" s="46">
        <f>VLOOKUP($A283,environment93!$A$2:$AS$333,AI$2)</f>
        <v>10</v>
      </c>
      <c r="AJ283" s="46" t="str">
        <f>VLOOKUP($A283,environment93!$A$2:$AS$333,AJ$2)</f>
        <v>43</v>
      </c>
      <c r="AK283" s="46">
        <f>VLOOKUP($A283,environment93!$A$2:$AS$333,AK$2)</f>
        <v>15</v>
      </c>
      <c r="AL283" s="46">
        <f>VLOOKUP($A283,environment93!$A$2:$AS$333,AL$2)</f>
        <v>0</v>
      </c>
      <c r="AM283" s="46">
        <f>VLOOKUP($A283,environment93!$A$2:$AS$333,AM$2)</f>
        <v>50</v>
      </c>
      <c r="AN283" s="46">
        <f>VLOOKUP($A283,environment93!$A$2:$AS$333,AN$2)</f>
        <v>0</v>
      </c>
      <c r="AO283" s="46">
        <f>VLOOKUP($A283,environment93!$A$2:$AS$333,AO$2)</f>
        <v>18.2</v>
      </c>
      <c r="AP283" s="46">
        <f>VLOOKUP($A283,environment93!$A$2:$AS$333,AP$2)</f>
        <v>0</v>
      </c>
      <c r="AQ283" s="46">
        <f>VLOOKUP($A283,environment93!$A$2:$AS$333,AQ$2)</f>
        <v>0</v>
      </c>
      <c r="AR283" s="46">
        <f>VLOOKUP($A283,environment93!$A$2:$AS$333,AR$2)</f>
        <v>0</v>
      </c>
      <c r="AS283" s="46">
        <f>VLOOKUP($A283,environment93!$A$2:$AS$333,AS$2)</f>
        <v>0</v>
      </c>
      <c r="AT283" s="46">
        <f>VLOOKUP($A283,environment93!$A$2:$AS$333,AT$2)</f>
        <v>66.95</v>
      </c>
      <c r="AU283" s="46">
        <f>VLOOKUP($A283,environment93!$A$2:$AS$333,AU$2)</f>
        <v>0</v>
      </c>
      <c r="AV283" s="46">
        <f>VLOOKUP($A283,environment93!$A$2:$AS$333,AV$2)</f>
        <v>14.85</v>
      </c>
      <c r="AW283" s="46">
        <f>VLOOKUP($A283,environment93!$A$2:$AS$333,AW$2)</f>
        <v>0</v>
      </c>
      <c r="AX283" s="46">
        <f>VLOOKUP($A283,environment93!$A$2:$AS$333,AX$2)</f>
        <v>1725</v>
      </c>
      <c r="AY283" s="46">
        <f>VLOOKUP($A283,environment93!$A$2:$AS$333,AY$2)</f>
        <v>125</v>
      </c>
      <c r="AZ283" s="46">
        <f>VLOOKUP($A283,environment93!$A$2:$AS$333,AZ$2)</f>
        <v>0</v>
      </c>
      <c r="BA283" s="46">
        <f>VLOOKUP($A283,environment93!$A$2:$AS$333,BA$2)</f>
        <v>1850</v>
      </c>
      <c r="BB283" s="46">
        <f>VLOOKUP($A283,environment93!$A$2:$AS$333,BB$2)</f>
        <v>0</v>
      </c>
      <c r="BC283" s="46">
        <f>VLOOKUP($A283,environment93!$A$2:$AS$333,BC$2)</f>
        <v>20.74</v>
      </c>
      <c r="BD283" s="46">
        <f>VLOOKUP($A283,environment93!$A$2:$AS$333,BD$2)</f>
        <v>3.21</v>
      </c>
      <c r="BE283" s="46">
        <f>VLOOKUP($A283,environment93!$A$2:$AS$333,BE$2)</f>
        <v>0</v>
      </c>
      <c r="BF283" s="46">
        <f>VLOOKUP($A283,environment93!$A$2:$AS$333,BF$2)</f>
        <v>23.95</v>
      </c>
      <c r="BG283" s="46">
        <f>VLOOKUP($A283,environment93!$A$2:$AS$333,BG$2)</f>
        <v>16</v>
      </c>
      <c r="BH283" s="46">
        <f>VLOOKUP($A283,environment93!$A$2:$AS$333,BH$2)</f>
        <v>0</v>
      </c>
      <c r="BI283" s="46">
        <f>VLOOKUP($A283,environment93!$A$2:$AS$333,BI$2)</f>
        <v>1</v>
      </c>
    </row>
    <row r="284" spans="1:61" x14ac:dyDescent="0.2">
      <c r="A284" s="40" t="s">
        <v>960</v>
      </c>
      <c r="B284" s="40" t="s">
        <v>578</v>
      </c>
      <c r="C284" s="40">
        <v>7</v>
      </c>
      <c r="D284" s="40">
        <v>3</v>
      </c>
      <c r="E284" s="40">
        <v>2</v>
      </c>
      <c r="F284" s="40">
        <v>2</v>
      </c>
      <c r="H284" s="41">
        <f t="shared" si="4"/>
        <v>1</v>
      </c>
      <c r="I284" s="40" t="s">
        <v>960</v>
      </c>
      <c r="J284" s="46">
        <f>VLOOKUP($A284,environment05!$A$2:$M$333,J$2)</f>
        <v>5.9050000000000002</v>
      </c>
      <c r="K284" s="46">
        <f>VLOOKUP($A284,environment05!$A$2:$M$333,K$2)</f>
        <v>11.313001090965221</v>
      </c>
      <c r="L284" s="46">
        <f>VLOOKUP($A284,environment05!$A$2:$M$333,L$2)</f>
        <v>30.839495432796877</v>
      </c>
      <c r="M284" s="46">
        <f>VLOOKUP($A284,environment05!$A$2:$M$333,M$2)</f>
        <v>7.4178629471595912</v>
      </c>
      <c r="N284" s="46">
        <f>VLOOKUP($A284,environment05!$A$2:$M$333,N$2)</f>
        <v>5.1325975003824587</v>
      </c>
      <c r="O284" s="46">
        <f>VLOOKUP($A284,environment05!$A$2:$M$333,O$2)</f>
        <v>3.6756578683690426</v>
      </c>
      <c r="P284" s="46">
        <f>VLOOKUP($A284,environment05!$A$2:$M$333,P$2)</f>
        <v>0.23803268669603522</v>
      </c>
      <c r="Q284" s="46">
        <f>VLOOKUP($A284,environment05!$A$2:$M$333,Q$2)</f>
        <v>0.51194208699339216</v>
      </c>
      <c r="R284" s="46">
        <f>VLOOKUP($A284,environment05!$A$2:$M$333,R$2)</f>
        <v>38.9</v>
      </c>
      <c r="S284" s="46">
        <f>VLOOKUP($A284,environment05!$A$2:$M$333,S$2)</f>
        <v>14</v>
      </c>
      <c r="T284" s="46">
        <f>VLOOKUP($A284,environment05!$A$2:$M$333,T$2)</f>
        <v>0.5</v>
      </c>
      <c r="U284" s="46">
        <f>VLOOKUP($A284,environment93!$A$2:$AS$333,U$2)</f>
        <v>4</v>
      </c>
      <c r="V284" s="46">
        <f>VLOOKUP($A284,environment93!$A$2:$AS$333,V$2)</f>
        <v>28</v>
      </c>
      <c r="W284" s="46">
        <f>VLOOKUP($A284,environment93!$A$2:$AS$333,W$2)</f>
        <v>10</v>
      </c>
      <c r="X284" s="46">
        <f>VLOOKUP($A284,environment93!$A$2:$AS$333,X$2)</f>
        <v>1</v>
      </c>
      <c r="Y284" s="46">
        <f>VLOOKUP($A284,environment93!$A$2:$AS$333,Y$2)</f>
        <v>17</v>
      </c>
      <c r="Z284" s="46">
        <f>VLOOKUP($A284,environment93!$A$2:$AS$333,Z$2)</f>
        <v>22</v>
      </c>
      <c r="AA284" s="46">
        <f>VLOOKUP($A284,environment93!$A$2:$AS$333,AA$2)</f>
        <v>2</v>
      </c>
      <c r="AB284" s="46">
        <f>VLOOKUP($A284,environment93!$A$2:$AS$333,AB$2)</f>
        <v>1.36</v>
      </c>
      <c r="AC284" s="46">
        <f>VLOOKUP($A284,environment93!$A$2:$AS$333,AC$2)</f>
        <v>715.1</v>
      </c>
      <c r="AD284" s="46">
        <f>VLOOKUP($A284,environment93!$A$2:$AS$333,AD$2)</f>
        <v>1.7</v>
      </c>
      <c r="AE284" s="46">
        <f>VLOOKUP($A284,environment93!$A$2:$AS$333,AE$2)</f>
        <v>53</v>
      </c>
      <c r="AF284" s="46" t="str">
        <f>VLOOKUP($A284,environment93!$A$2:$AS$333,AF$2)</f>
        <v>quer.old</v>
      </c>
      <c r="AG284" s="46">
        <f>VLOOKUP($A284,environment93!$A$2:$AS$333,AG$2)</f>
        <v>6.06</v>
      </c>
      <c r="AH284" s="46">
        <f>VLOOKUP($A284,environment93!$A$2:$AS$333,AH$2)</f>
        <v>232.34</v>
      </c>
      <c r="AI284" s="46">
        <f>VLOOKUP($A284,environment93!$A$2:$AS$333,AI$2)</f>
        <v>10</v>
      </c>
      <c r="AJ284" s="46" t="str">
        <f>VLOOKUP($A284,environment93!$A$2:$AS$333,AJ$2)</f>
        <v>43</v>
      </c>
      <c r="AK284" s="46">
        <f>VLOOKUP($A284,environment93!$A$2:$AS$333,AK$2)</f>
        <v>15</v>
      </c>
      <c r="AL284" s="46">
        <f>VLOOKUP($A284,environment93!$A$2:$AS$333,AL$2)</f>
        <v>0</v>
      </c>
      <c r="AM284" s="46">
        <f>VLOOKUP($A284,environment93!$A$2:$AS$333,AM$2)</f>
        <v>57.14</v>
      </c>
      <c r="AN284" s="46">
        <f>VLOOKUP($A284,environment93!$A$2:$AS$333,AN$2)</f>
        <v>0</v>
      </c>
      <c r="AO284" s="46">
        <f>VLOOKUP($A284,environment93!$A$2:$AS$333,AO$2)</f>
        <v>25.94</v>
      </c>
      <c r="AP284" s="46">
        <f>VLOOKUP($A284,environment93!$A$2:$AS$333,AP$2)</f>
        <v>0</v>
      </c>
      <c r="AQ284" s="46">
        <f>VLOOKUP($A284,environment93!$A$2:$AS$333,AQ$2)</f>
        <v>4.6399999999999997</v>
      </c>
      <c r="AR284" s="46">
        <f>VLOOKUP($A284,environment93!$A$2:$AS$333,AR$2)</f>
        <v>0</v>
      </c>
      <c r="AS284" s="46">
        <f>VLOOKUP($A284,environment93!$A$2:$AS$333,AS$2)</f>
        <v>0</v>
      </c>
      <c r="AT284" s="46">
        <f>VLOOKUP($A284,environment93!$A$2:$AS$333,AT$2)</f>
        <v>5.61</v>
      </c>
      <c r="AU284" s="46">
        <f>VLOOKUP($A284,environment93!$A$2:$AS$333,AU$2)</f>
        <v>0</v>
      </c>
      <c r="AV284" s="46">
        <f>VLOOKUP($A284,environment93!$A$2:$AS$333,AV$2)</f>
        <v>63.81</v>
      </c>
      <c r="AW284" s="46">
        <f>VLOOKUP($A284,environment93!$A$2:$AS$333,AW$2)</f>
        <v>175</v>
      </c>
      <c r="AX284" s="46">
        <f>VLOOKUP($A284,environment93!$A$2:$AS$333,AX$2)</f>
        <v>275</v>
      </c>
      <c r="AY284" s="46">
        <f>VLOOKUP($A284,environment93!$A$2:$AS$333,AY$2)</f>
        <v>475</v>
      </c>
      <c r="AZ284" s="46">
        <f>VLOOKUP($A284,environment93!$A$2:$AS$333,AZ$2)</f>
        <v>0</v>
      </c>
      <c r="BA284" s="46">
        <f>VLOOKUP($A284,environment93!$A$2:$AS$333,BA$2)</f>
        <v>925</v>
      </c>
      <c r="BB284" s="46">
        <f>VLOOKUP($A284,environment93!$A$2:$AS$333,BB$2)</f>
        <v>1.78</v>
      </c>
      <c r="BC284" s="46">
        <f>VLOOKUP($A284,environment93!$A$2:$AS$333,BC$2)</f>
        <v>2.34</v>
      </c>
      <c r="BD284" s="46">
        <f>VLOOKUP($A284,environment93!$A$2:$AS$333,BD$2)</f>
        <v>3.84</v>
      </c>
      <c r="BE284" s="46">
        <f>VLOOKUP($A284,environment93!$A$2:$AS$333,BE$2)</f>
        <v>0</v>
      </c>
      <c r="BF284" s="46">
        <f>VLOOKUP($A284,environment93!$A$2:$AS$333,BF$2)</f>
        <v>7.96</v>
      </c>
      <c r="BG284" s="46">
        <f>VLOOKUP($A284,environment93!$A$2:$AS$333,BG$2)</f>
        <v>2</v>
      </c>
      <c r="BH284" s="46">
        <f>VLOOKUP($A284,environment93!$A$2:$AS$333,BH$2)</f>
        <v>0</v>
      </c>
      <c r="BI284" s="46">
        <f>VLOOKUP($A284,environment93!$A$2:$AS$333,BI$2)</f>
        <v>2.5</v>
      </c>
    </row>
    <row r="285" spans="1:61" x14ac:dyDescent="0.2">
      <c r="A285" s="40" t="s">
        <v>961</v>
      </c>
      <c r="B285" s="40" t="s">
        <v>580</v>
      </c>
      <c r="C285" s="40">
        <v>6</v>
      </c>
      <c r="D285" s="40">
        <v>2</v>
      </c>
      <c r="E285" s="40">
        <v>2</v>
      </c>
      <c r="F285" s="40">
        <v>2</v>
      </c>
      <c r="H285" s="41">
        <f t="shared" si="4"/>
        <v>1</v>
      </c>
      <c r="I285" s="40" t="s">
        <v>961</v>
      </c>
      <c r="J285" s="46">
        <f>VLOOKUP($A285,environment05!$A$2:$M$333,J$2)</f>
        <v>4.17</v>
      </c>
      <c r="K285" s="46">
        <f>VLOOKUP($A285,environment05!$A$2:$M$333,K$2)</f>
        <v>6.0581066627712001</v>
      </c>
      <c r="L285" s="46">
        <f>VLOOKUP($A285,environment05!$A$2:$M$333,L$2)</f>
        <v>16.006959547629403</v>
      </c>
      <c r="M285" s="46">
        <f>VLOOKUP($A285,environment05!$A$2:$M$333,M$2)</f>
        <v>2.3556253755846495</v>
      </c>
      <c r="N285" s="46">
        <f>VLOOKUP($A285,environment05!$A$2:$M$333,N$2)</f>
        <v>2.7609153254287429</v>
      </c>
      <c r="O285" s="46">
        <f>VLOOKUP($A285,environment05!$A$2:$M$333,O$2)</f>
        <v>1.986494198398661</v>
      </c>
      <c r="P285" s="46">
        <f>VLOOKUP($A285,environment05!$A$2:$M$333,P$2)</f>
        <v>0.15077165672696383</v>
      </c>
      <c r="Q285" s="46">
        <f>VLOOKUP($A285,environment05!$A$2:$M$333,Q$2)</f>
        <v>0.28091241802118733</v>
      </c>
      <c r="R285" s="46">
        <f>VLOOKUP($A285,environment05!$A$2:$M$333,R$2)</f>
        <v>26.35</v>
      </c>
      <c r="S285" s="46">
        <f>VLOOKUP($A285,environment05!$A$2:$M$333,S$2)</f>
        <v>14</v>
      </c>
      <c r="T285" s="46">
        <f>VLOOKUP($A285,environment05!$A$2:$M$333,T$2)</f>
        <v>1</v>
      </c>
      <c r="U285" s="46">
        <f>VLOOKUP($A285,environment93!$A$2:$AS$333,U$2)</f>
        <v>3</v>
      </c>
      <c r="V285" s="46">
        <f>VLOOKUP($A285,environment93!$A$2:$AS$333,V$2)</f>
        <v>24</v>
      </c>
      <c r="W285" s="46">
        <f>VLOOKUP($A285,environment93!$A$2:$AS$333,W$2)</f>
        <v>10</v>
      </c>
      <c r="X285" s="46">
        <f>VLOOKUP($A285,environment93!$A$2:$AS$333,X$2)</f>
        <v>4</v>
      </c>
      <c r="Y285" s="46">
        <f>VLOOKUP($A285,environment93!$A$2:$AS$333,Y$2)</f>
        <v>10</v>
      </c>
      <c r="Z285" s="46">
        <f>VLOOKUP($A285,environment93!$A$2:$AS$333,Z$2)</f>
        <v>14</v>
      </c>
      <c r="AA285" s="46">
        <f>VLOOKUP($A285,environment93!$A$2:$AS$333,AA$2)</f>
        <v>2</v>
      </c>
      <c r="AB285" s="46">
        <f>VLOOKUP($A285,environment93!$A$2:$AS$333,AB$2)</f>
        <v>0.57999999999999996</v>
      </c>
      <c r="AC285" s="46">
        <f>VLOOKUP($A285,environment93!$A$2:$AS$333,AC$2)</f>
        <v>422.2</v>
      </c>
      <c r="AD285" s="46">
        <f>VLOOKUP($A285,environment93!$A$2:$AS$333,AD$2)</f>
        <v>1.6</v>
      </c>
      <c r="AE285" s="46">
        <f>VLOOKUP($A285,environment93!$A$2:$AS$333,AE$2)</f>
        <v>55</v>
      </c>
      <c r="AF285" s="46" t="str">
        <f>VLOOKUP($A285,environment93!$A$2:$AS$333,AF$2)</f>
        <v>quer.old</v>
      </c>
      <c r="AG285" s="46">
        <f>VLOOKUP($A285,environment93!$A$2:$AS$333,AG$2)</f>
        <v>24.62</v>
      </c>
      <c r="AH285" s="46">
        <f>VLOOKUP($A285,environment93!$A$2:$AS$333,AH$2)</f>
        <v>330.24</v>
      </c>
      <c r="AI285" s="46">
        <f>VLOOKUP($A285,environment93!$A$2:$AS$333,AI$2)</f>
        <v>10</v>
      </c>
      <c r="AJ285" s="46" t="str">
        <f>VLOOKUP($A285,environment93!$A$2:$AS$333,AJ$2)</f>
        <v>43</v>
      </c>
      <c r="AK285" s="46">
        <f>VLOOKUP($A285,environment93!$A$2:$AS$333,AK$2)</f>
        <v>15</v>
      </c>
      <c r="AL285" s="46">
        <f>VLOOKUP($A285,environment93!$A$2:$AS$333,AL$2)</f>
        <v>0</v>
      </c>
      <c r="AM285" s="46">
        <f>VLOOKUP($A285,environment93!$A$2:$AS$333,AM$2)</f>
        <v>35.71</v>
      </c>
      <c r="AN285" s="46">
        <f>VLOOKUP($A285,environment93!$A$2:$AS$333,AN$2)</f>
        <v>0</v>
      </c>
      <c r="AO285" s="46">
        <f>VLOOKUP($A285,environment93!$A$2:$AS$333,AO$2)</f>
        <v>25.56</v>
      </c>
      <c r="AP285" s="46">
        <f>VLOOKUP($A285,environment93!$A$2:$AS$333,AP$2)</f>
        <v>0</v>
      </c>
      <c r="AQ285" s="46">
        <f>VLOOKUP($A285,environment93!$A$2:$AS$333,AQ$2)</f>
        <v>0</v>
      </c>
      <c r="AR285" s="46">
        <f>VLOOKUP($A285,environment93!$A$2:$AS$333,AR$2)</f>
        <v>0</v>
      </c>
      <c r="AS285" s="46">
        <f>VLOOKUP($A285,environment93!$A$2:$AS$333,AS$2)</f>
        <v>0</v>
      </c>
      <c r="AT285" s="46">
        <f>VLOOKUP($A285,environment93!$A$2:$AS$333,AT$2)</f>
        <v>0</v>
      </c>
      <c r="AU285" s="46">
        <f>VLOOKUP($A285,environment93!$A$2:$AS$333,AU$2)</f>
        <v>0</v>
      </c>
      <c r="AV285" s="46">
        <f>VLOOKUP($A285,environment93!$A$2:$AS$333,AV$2)</f>
        <v>74.44</v>
      </c>
      <c r="AW285" s="46">
        <f>VLOOKUP($A285,environment93!$A$2:$AS$333,AW$2)</f>
        <v>0</v>
      </c>
      <c r="AX285" s="46">
        <f>VLOOKUP($A285,environment93!$A$2:$AS$333,AX$2)</f>
        <v>125</v>
      </c>
      <c r="AY285" s="46">
        <f>VLOOKUP($A285,environment93!$A$2:$AS$333,AY$2)</f>
        <v>200</v>
      </c>
      <c r="AZ285" s="46">
        <f>VLOOKUP($A285,environment93!$A$2:$AS$333,AZ$2)</f>
        <v>0</v>
      </c>
      <c r="BA285" s="46">
        <f>VLOOKUP($A285,environment93!$A$2:$AS$333,BA$2)</f>
        <v>325</v>
      </c>
      <c r="BB285" s="46">
        <f>VLOOKUP($A285,environment93!$A$2:$AS$333,BB$2)</f>
        <v>0</v>
      </c>
      <c r="BC285" s="46">
        <f>VLOOKUP($A285,environment93!$A$2:$AS$333,BC$2)</f>
        <v>1.94</v>
      </c>
      <c r="BD285" s="46">
        <f>VLOOKUP($A285,environment93!$A$2:$AS$333,BD$2)</f>
        <v>12.68</v>
      </c>
      <c r="BE285" s="46">
        <f>VLOOKUP($A285,environment93!$A$2:$AS$333,BE$2)</f>
        <v>0</v>
      </c>
      <c r="BF285" s="46">
        <f>VLOOKUP($A285,environment93!$A$2:$AS$333,BF$2)</f>
        <v>14.62</v>
      </c>
      <c r="BG285" s="46">
        <f>VLOOKUP($A285,environment93!$A$2:$AS$333,BG$2)</f>
        <v>5</v>
      </c>
      <c r="BH285" s="46">
        <f>VLOOKUP($A285,environment93!$A$2:$AS$333,BH$2)</f>
        <v>0</v>
      </c>
      <c r="BI285" s="46">
        <f>VLOOKUP($A285,environment93!$A$2:$AS$333,BI$2)</f>
        <v>1.2</v>
      </c>
    </row>
    <row r="286" spans="1:61" x14ac:dyDescent="0.2">
      <c r="A286" s="40" t="s">
        <v>962</v>
      </c>
      <c r="B286" s="40" t="s">
        <v>582</v>
      </c>
      <c r="C286" s="40">
        <v>7</v>
      </c>
      <c r="D286" s="40">
        <v>3</v>
      </c>
      <c r="E286" s="40">
        <v>2</v>
      </c>
      <c r="F286" s="40">
        <v>2</v>
      </c>
      <c r="H286" s="41">
        <f t="shared" si="4"/>
        <v>1</v>
      </c>
      <c r="I286" s="40" t="s">
        <v>962</v>
      </c>
      <c r="J286" s="46">
        <f>VLOOKUP($A286,environment05!$A$2:$M$333,J$2)</f>
        <v>4.5999999999999996</v>
      </c>
      <c r="K286" s="46">
        <f>VLOOKUP($A286,environment05!$A$2:$M$333,K$2)</f>
        <v>14.893408959789326</v>
      </c>
      <c r="L286" s="46">
        <f>VLOOKUP($A286,environment05!$A$2:$M$333,L$2)</f>
        <v>35.624184428012185</v>
      </c>
      <c r="M286" s="46">
        <f>VLOOKUP($A286,environment05!$A$2:$M$333,M$2)</f>
        <v>7.071395083623</v>
      </c>
      <c r="N286" s="46">
        <f>VLOOKUP($A286,environment05!$A$2:$M$333,N$2)</f>
        <v>3.7528439993819993</v>
      </c>
      <c r="O286" s="46">
        <f>VLOOKUP($A286,environment05!$A$2:$M$333,O$2)</f>
        <v>3.2879407539269998</v>
      </c>
      <c r="P286" s="46">
        <f>VLOOKUP($A286,environment05!$A$2:$M$333,P$2)</f>
        <v>0.21918847537200004</v>
      </c>
      <c r="Q286" s="46">
        <f>VLOOKUP($A286,environment05!$A$2:$M$333,Q$2)</f>
        <v>0.60418888788900005</v>
      </c>
      <c r="R286" s="46">
        <f>VLOOKUP($A286,environment05!$A$2:$M$333,R$2)</f>
        <v>10.85</v>
      </c>
      <c r="S286" s="46">
        <f>VLOOKUP($A286,environment05!$A$2:$M$333,S$2)</f>
        <v>3</v>
      </c>
      <c r="T286" s="46">
        <f>VLOOKUP($A286,environment05!$A$2:$M$333,T$2)</f>
        <v>1</v>
      </c>
      <c r="U286" s="46">
        <f>VLOOKUP($A286,environment93!$A$2:$AS$333,U$2)</f>
        <v>0</v>
      </c>
      <c r="V286" s="46">
        <f>VLOOKUP($A286,environment93!$A$2:$AS$333,V$2)</f>
        <v>19</v>
      </c>
      <c r="W286" s="46">
        <f>VLOOKUP($A286,environment93!$A$2:$AS$333,W$2)</f>
        <v>12</v>
      </c>
      <c r="X286" s="46">
        <f>VLOOKUP($A286,environment93!$A$2:$AS$333,X$2)</f>
        <v>0</v>
      </c>
      <c r="Y286" s="46">
        <f>VLOOKUP($A286,environment93!$A$2:$AS$333,Y$2)</f>
        <v>7</v>
      </c>
      <c r="Z286" s="46">
        <f>VLOOKUP($A286,environment93!$A$2:$AS$333,Z$2)</f>
        <v>14</v>
      </c>
      <c r="AA286" s="46">
        <f>VLOOKUP($A286,environment93!$A$2:$AS$333,AA$2)</f>
        <v>0</v>
      </c>
      <c r="AB286" s="46">
        <f>VLOOKUP($A286,environment93!$A$2:$AS$333,AB$2)</f>
        <v>0.57999999999999996</v>
      </c>
      <c r="AC286" s="46">
        <f>VLOOKUP($A286,environment93!$A$2:$AS$333,AC$2)</f>
        <v>422.2</v>
      </c>
      <c r="AD286" s="46">
        <f>VLOOKUP($A286,environment93!$A$2:$AS$333,AD$2)</f>
        <v>1.6</v>
      </c>
      <c r="AE286" s="46">
        <f>VLOOKUP($A286,environment93!$A$2:$AS$333,AE$2)</f>
        <v>55</v>
      </c>
      <c r="AF286" s="46" t="str">
        <f>VLOOKUP($A286,environment93!$A$2:$AS$333,AF$2)</f>
        <v>quer.old</v>
      </c>
      <c r="AG286" s="46">
        <f>VLOOKUP($A286,environment93!$A$2:$AS$333,AG$2)</f>
        <v>0</v>
      </c>
      <c r="AH286" s="46">
        <f>VLOOKUP($A286,environment93!$A$2:$AS$333,AH$2)</f>
        <v>-1</v>
      </c>
      <c r="AI286" s="46">
        <f>VLOOKUP($A286,environment93!$A$2:$AS$333,AI$2)</f>
        <v>7.5</v>
      </c>
      <c r="AJ286" s="46" t="str">
        <f>VLOOKUP($A286,environment93!$A$2:$AS$333,AJ$2)</f>
        <v>54T</v>
      </c>
      <c r="AK286" s="46">
        <f>VLOOKUP($A286,environment93!$A$2:$AS$333,AK$2)</f>
        <v>-999</v>
      </c>
      <c r="AL286" s="46" t="str">
        <f>VLOOKUP($A286,environment93!$A$2:$AS$333,AL$2)</f>
        <v>T</v>
      </c>
      <c r="AM286" s="46">
        <f>VLOOKUP($A286,environment93!$A$2:$AS$333,AM$2)</f>
        <v>7.14</v>
      </c>
      <c r="AN286" s="46">
        <f>VLOOKUP($A286,environment93!$A$2:$AS$333,AN$2)</f>
        <v>0</v>
      </c>
      <c r="AO286" s="46">
        <f>VLOOKUP($A286,environment93!$A$2:$AS$333,AO$2)</f>
        <v>8.68</v>
      </c>
      <c r="AP286" s="46">
        <f>VLOOKUP($A286,environment93!$A$2:$AS$333,AP$2)</f>
        <v>0</v>
      </c>
      <c r="AQ286" s="46">
        <f>VLOOKUP($A286,environment93!$A$2:$AS$333,AQ$2)</f>
        <v>0</v>
      </c>
      <c r="AR286" s="46">
        <f>VLOOKUP($A286,environment93!$A$2:$AS$333,AR$2)</f>
        <v>0</v>
      </c>
      <c r="AS286" s="46">
        <f>VLOOKUP($A286,environment93!$A$2:$AS$333,AS$2)</f>
        <v>0</v>
      </c>
      <c r="AT286" s="46">
        <f>VLOOKUP($A286,environment93!$A$2:$AS$333,AT$2)</f>
        <v>0</v>
      </c>
      <c r="AU286" s="46">
        <f>VLOOKUP($A286,environment93!$A$2:$AS$333,AU$2)</f>
        <v>0</v>
      </c>
      <c r="AV286" s="46">
        <f>VLOOKUP($A286,environment93!$A$2:$AS$333,AV$2)</f>
        <v>91.32</v>
      </c>
      <c r="AW286" s="46">
        <f>VLOOKUP($A286,environment93!$A$2:$AS$333,AW$2)</f>
        <v>0</v>
      </c>
      <c r="AX286" s="46">
        <f>VLOOKUP($A286,environment93!$A$2:$AS$333,AX$2)</f>
        <v>650</v>
      </c>
      <c r="AY286" s="46">
        <f>VLOOKUP($A286,environment93!$A$2:$AS$333,AY$2)</f>
        <v>150</v>
      </c>
      <c r="AZ286" s="46">
        <f>VLOOKUP($A286,environment93!$A$2:$AS$333,AZ$2)</f>
        <v>0</v>
      </c>
      <c r="BA286" s="46">
        <f>VLOOKUP($A286,environment93!$A$2:$AS$333,BA$2)</f>
        <v>800</v>
      </c>
      <c r="BB286" s="46">
        <f>VLOOKUP($A286,environment93!$A$2:$AS$333,BB$2)</f>
        <v>0</v>
      </c>
      <c r="BC286" s="46">
        <f>VLOOKUP($A286,environment93!$A$2:$AS$333,BC$2)</f>
        <v>7.15</v>
      </c>
      <c r="BD286" s="46">
        <f>VLOOKUP($A286,environment93!$A$2:$AS$333,BD$2)</f>
        <v>16.399999999999999</v>
      </c>
      <c r="BE286" s="46">
        <f>VLOOKUP($A286,environment93!$A$2:$AS$333,BE$2)</f>
        <v>0</v>
      </c>
      <c r="BF286" s="46">
        <f>VLOOKUP($A286,environment93!$A$2:$AS$333,BF$2)</f>
        <v>23.55</v>
      </c>
      <c r="BG286" s="46">
        <f>VLOOKUP($A286,environment93!$A$2:$AS$333,BG$2)</f>
        <v>7</v>
      </c>
      <c r="BH286" s="46">
        <f>VLOOKUP($A286,environment93!$A$2:$AS$333,BH$2)</f>
        <v>0</v>
      </c>
      <c r="BI286" s="46">
        <f>VLOOKUP($A286,environment93!$A$2:$AS$333,BI$2)</f>
        <v>1.8</v>
      </c>
    </row>
    <row r="287" spans="1:61" x14ac:dyDescent="0.2">
      <c r="A287" s="40" t="s">
        <v>963</v>
      </c>
      <c r="B287" s="40" t="s">
        <v>584</v>
      </c>
      <c r="C287" s="40">
        <v>7</v>
      </c>
      <c r="D287" s="40">
        <v>3</v>
      </c>
      <c r="E287" s="40">
        <v>2</v>
      </c>
      <c r="F287" s="40">
        <v>2</v>
      </c>
      <c r="H287" s="41">
        <f t="shared" si="4"/>
        <v>1</v>
      </c>
      <c r="I287" s="40" t="s">
        <v>963</v>
      </c>
      <c r="J287" s="46">
        <f>VLOOKUP($A287,environment05!$A$2:$M$333,J$2)</f>
        <v>3.18</v>
      </c>
      <c r="K287" s="46">
        <f>VLOOKUP($A287,environment05!$A$2:$M$333,K$2)</f>
        <v>6.6657930128171596</v>
      </c>
      <c r="L287" s="46">
        <f>VLOOKUP($A287,environment05!$A$2:$M$333,L$2)</f>
        <v>14.22357546759461</v>
      </c>
      <c r="M287" s="46">
        <f>VLOOKUP($A287,environment05!$A$2:$M$333,M$2)</f>
        <v>2.7262992156531305</v>
      </c>
      <c r="N287" s="46">
        <f>VLOOKUP($A287,environment05!$A$2:$M$333,N$2)</f>
        <v>2.2319737363712742</v>
      </c>
      <c r="O287" s="46">
        <f>VLOOKUP($A287,environment05!$A$2:$M$333,O$2)</f>
        <v>1.2998299018980797</v>
      </c>
      <c r="P287" s="46">
        <f>VLOOKUP($A287,environment05!$A$2:$M$333,P$2)</f>
        <v>0.1315312386687337</v>
      </c>
      <c r="Q287" s="46">
        <f>VLOOKUP($A287,environment05!$A$2:$M$333,Q$2)</f>
        <v>0.27993892485697131</v>
      </c>
      <c r="R287" s="46">
        <f>VLOOKUP($A287,environment05!$A$2:$M$333,R$2)</f>
        <v>24.4</v>
      </c>
      <c r="S287" s="46">
        <f>VLOOKUP($A287,environment05!$A$2:$M$333,S$2)</f>
        <v>2</v>
      </c>
      <c r="T287" s="46">
        <f>VLOOKUP($A287,environment05!$A$2:$M$333,T$2)</f>
        <v>2.5</v>
      </c>
      <c r="U287" s="46">
        <f>VLOOKUP($A287,environment93!$A$2:$AS$333,U$2)</f>
        <v>1</v>
      </c>
      <c r="V287" s="46">
        <f>VLOOKUP($A287,environment93!$A$2:$AS$333,V$2)</f>
        <v>6</v>
      </c>
      <c r="W287" s="46">
        <f>VLOOKUP($A287,environment93!$A$2:$AS$333,W$2)</f>
        <v>2</v>
      </c>
      <c r="X287" s="46">
        <f>VLOOKUP($A287,environment93!$A$2:$AS$333,X$2)</f>
        <v>2</v>
      </c>
      <c r="Y287" s="46">
        <f>VLOOKUP($A287,environment93!$A$2:$AS$333,Y$2)</f>
        <v>2</v>
      </c>
      <c r="Z287" s="46">
        <f>VLOOKUP($A287,environment93!$A$2:$AS$333,Z$2)</f>
        <v>5</v>
      </c>
      <c r="AA287" s="46">
        <f>VLOOKUP($A287,environment93!$A$2:$AS$333,AA$2)</f>
        <v>1</v>
      </c>
      <c r="AB287" s="46">
        <f>VLOOKUP($A287,environment93!$A$2:$AS$333,AB$2)</f>
        <v>2.73</v>
      </c>
      <c r="AC287" s="46">
        <f>VLOOKUP($A287,environment93!$A$2:$AS$333,AC$2)</f>
        <v>948.5</v>
      </c>
      <c r="AD287" s="46">
        <f>VLOOKUP($A287,environment93!$A$2:$AS$333,AD$2)</f>
        <v>1.6</v>
      </c>
      <c r="AE287" s="46">
        <f>VLOOKUP($A287,environment93!$A$2:$AS$333,AE$2)</f>
        <v>47</v>
      </c>
      <c r="AF287" s="46" t="str">
        <f>VLOOKUP($A287,environment93!$A$2:$AS$333,AF$2)</f>
        <v>fagu.old</v>
      </c>
      <c r="AG287" s="46">
        <f>VLOOKUP($A287,environment93!$A$2:$AS$333,AG$2)</f>
        <v>42.43</v>
      </c>
      <c r="AH287" s="46">
        <f>VLOOKUP($A287,environment93!$A$2:$AS$333,AH$2)</f>
        <v>243.54</v>
      </c>
      <c r="AI287" s="46">
        <f>VLOOKUP($A287,environment93!$A$2:$AS$333,AI$2)</f>
        <v>17.5</v>
      </c>
      <c r="AJ287" s="46" t="str">
        <f>VLOOKUP($A287,environment93!$A$2:$AS$333,AJ$2)</f>
        <v>43</v>
      </c>
      <c r="AK287" s="46">
        <f>VLOOKUP($A287,environment93!$A$2:$AS$333,AK$2)</f>
        <v>15</v>
      </c>
      <c r="AL287" s="46">
        <f>VLOOKUP($A287,environment93!$A$2:$AS$333,AL$2)</f>
        <v>0</v>
      </c>
      <c r="AM287" s="46">
        <f>VLOOKUP($A287,environment93!$A$2:$AS$333,AM$2)</f>
        <v>16.79</v>
      </c>
      <c r="AN287" s="46">
        <f>VLOOKUP($A287,environment93!$A$2:$AS$333,AN$2)</f>
        <v>0</v>
      </c>
      <c r="AO287" s="46">
        <f>VLOOKUP($A287,environment93!$A$2:$AS$333,AO$2)</f>
        <v>8.89</v>
      </c>
      <c r="AP287" s="46">
        <f>VLOOKUP($A287,environment93!$A$2:$AS$333,AP$2)</f>
        <v>0</v>
      </c>
      <c r="AQ287" s="46">
        <f>VLOOKUP($A287,environment93!$A$2:$AS$333,AQ$2)</f>
        <v>0</v>
      </c>
      <c r="AR287" s="46">
        <f>VLOOKUP($A287,environment93!$A$2:$AS$333,AR$2)</f>
        <v>0.77</v>
      </c>
      <c r="AS287" s="46">
        <f>VLOOKUP($A287,environment93!$A$2:$AS$333,AS$2)</f>
        <v>0</v>
      </c>
      <c r="AT287" s="46">
        <f>VLOOKUP($A287,environment93!$A$2:$AS$333,AT$2)</f>
        <v>90.34</v>
      </c>
      <c r="AU287" s="46">
        <f>VLOOKUP($A287,environment93!$A$2:$AS$333,AU$2)</f>
        <v>0</v>
      </c>
      <c r="AV287" s="46">
        <f>VLOOKUP($A287,environment93!$A$2:$AS$333,AV$2)</f>
        <v>0</v>
      </c>
      <c r="AW287" s="46">
        <f>VLOOKUP($A287,environment93!$A$2:$AS$333,AW$2)</f>
        <v>0</v>
      </c>
      <c r="AX287" s="46">
        <f>VLOOKUP($A287,environment93!$A$2:$AS$333,AX$2)</f>
        <v>1200</v>
      </c>
      <c r="AY287" s="46">
        <f>VLOOKUP($A287,environment93!$A$2:$AS$333,AY$2)</f>
        <v>50</v>
      </c>
      <c r="AZ287" s="46">
        <f>VLOOKUP($A287,environment93!$A$2:$AS$333,AZ$2)</f>
        <v>0</v>
      </c>
      <c r="BA287" s="46">
        <f>VLOOKUP($A287,environment93!$A$2:$AS$333,BA$2)</f>
        <v>1250</v>
      </c>
      <c r="BB287" s="46">
        <f>VLOOKUP($A287,environment93!$A$2:$AS$333,BB$2)</f>
        <v>0</v>
      </c>
      <c r="BC287" s="46">
        <f>VLOOKUP($A287,environment93!$A$2:$AS$333,BC$2)</f>
        <v>13.65</v>
      </c>
      <c r="BD287" s="46">
        <f>VLOOKUP($A287,environment93!$A$2:$AS$333,BD$2)</f>
        <v>3.77</v>
      </c>
      <c r="BE287" s="46">
        <f>VLOOKUP($A287,environment93!$A$2:$AS$333,BE$2)</f>
        <v>0</v>
      </c>
      <c r="BF287" s="46">
        <f>VLOOKUP($A287,environment93!$A$2:$AS$333,BF$2)</f>
        <v>17.420000000000002</v>
      </c>
      <c r="BG287" s="46">
        <f>VLOOKUP($A287,environment93!$A$2:$AS$333,BG$2)</f>
        <v>7</v>
      </c>
      <c r="BH287" s="46">
        <f>VLOOKUP($A287,environment93!$A$2:$AS$333,BH$2)</f>
        <v>0</v>
      </c>
      <c r="BI287" s="46">
        <f>VLOOKUP($A287,environment93!$A$2:$AS$333,BI$2)</f>
        <v>1</v>
      </c>
    </row>
    <row r="288" spans="1:61" x14ac:dyDescent="0.2">
      <c r="A288" s="40" t="s">
        <v>964</v>
      </c>
      <c r="B288" s="40" t="s">
        <v>586</v>
      </c>
      <c r="C288" s="40">
        <v>7</v>
      </c>
      <c r="D288" s="40">
        <v>3</v>
      </c>
      <c r="E288" s="40">
        <v>2</v>
      </c>
      <c r="F288" s="40">
        <v>2</v>
      </c>
      <c r="H288" s="41">
        <f t="shared" si="4"/>
        <v>1</v>
      </c>
      <c r="I288" s="40" t="s">
        <v>964</v>
      </c>
      <c r="J288" s="46">
        <f>VLOOKUP($A288,environment05!$A$2:$M$333,J$2)</f>
        <v>3.165</v>
      </c>
      <c r="K288" s="46">
        <f>VLOOKUP($A288,environment05!$A$2:$M$333,K$2)</f>
        <v>7.0224896031215849</v>
      </c>
      <c r="L288" s="46">
        <f>VLOOKUP($A288,environment05!$A$2:$M$333,L$2)</f>
        <v>15.137016093953894</v>
      </c>
      <c r="M288" s="46">
        <f>VLOOKUP($A288,environment05!$A$2:$M$333,M$2)</f>
        <v>1.7722920530631627</v>
      </c>
      <c r="N288" s="46">
        <f>VLOOKUP($A288,environment05!$A$2:$M$333,N$2)</f>
        <v>2.6460695859954031</v>
      </c>
      <c r="O288" s="46">
        <f>VLOOKUP($A288,environment05!$A$2:$M$333,O$2)</f>
        <v>1.5194530555696584</v>
      </c>
      <c r="P288" s="46">
        <f>VLOOKUP($A288,environment05!$A$2:$M$333,P$2)</f>
        <v>0.17946728728263042</v>
      </c>
      <c r="Q288" s="46">
        <f>VLOOKUP($A288,environment05!$A$2:$M$333,Q$2)</f>
        <v>0.25688741554067557</v>
      </c>
      <c r="R288" s="46">
        <f>VLOOKUP($A288,environment05!$A$2:$M$333,R$2)</f>
        <v>6.75</v>
      </c>
      <c r="S288" s="46">
        <f>VLOOKUP($A288,environment05!$A$2:$M$333,S$2)</f>
        <v>2</v>
      </c>
      <c r="T288" s="46">
        <f>VLOOKUP($A288,environment05!$A$2:$M$333,T$2)</f>
        <v>1</v>
      </c>
      <c r="U288" s="46">
        <f>VLOOKUP($A288,environment93!$A$2:$AS$333,U$2)</f>
        <v>1</v>
      </c>
      <c r="V288" s="46">
        <f>VLOOKUP($A288,environment93!$A$2:$AS$333,V$2)</f>
        <v>13</v>
      </c>
      <c r="W288" s="46">
        <f>VLOOKUP($A288,environment93!$A$2:$AS$333,W$2)</f>
        <v>0</v>
      </c>
      <c r="X288" s="46">
        <f>VLOOKUP($A288,environment93!$A$2:$AS$333,X$2)</f>
        <v>2</v>
      </c>
      <c r="Y288" s="46">
        <f>VLOOKUP($A288,environment93!$A$2:$AS$333,Y$2)</f>
        <v>11</v>
      </c>
      <c r="Z288" s="46">
        <f>VLOOKUP($A288,environment93!$A$2:$AS$333,Z$2)</f>
        <v>9</v>
      </c>
      <c r="AA288" s="46">
        <f>VLOOKUP($A288,environment93!$A$2:$AS$333,AA$2)</f>
        <v>2</v>
      </c>
      <c r="AB288" s="46">
        <f>VLOOKUP($A288,environment93!$A$2:$AS$333,AB$2)</f>
        <v>0.52</v>
      </c>
      <c r="AC288" s="46">
        <f>VLOOKUP($A288,environment93!$A$2:$AS$333,AC$2)</f>
        <v>299.5</v>
      </c>
      <c r="AD288" s="46">
        <f>VLOOKUP($A288,environment93!$A$2:$AS$333,AD$2)</f>
        <v>1.2</v>
      </c>
      <c r="AE288" s="46">
        <f>VLOOKUP($A288,environment93!$A$2:$AS$333,AE$2)</f>
        <v>27</v>
      </c>
      <c r="AF288" s="46" t="str">
        <f>VLOOKUP($A288,environment93!$A$2:$AS$333,AF$2)</f>
        <v>coni.med</v>
      </c>
      <c r="AG288" s="46">
        <f>VLOOKUP($A288,environment93!$A$2:$AS$333,AG$2)</f>
        <v>47.04</v>
      </c>
      <c r="AH288" s="46">
        <f>VLOOKUP($A288,environment93!$A$2:$AS$333,AH$2)</f>
        <v>242.37</v>
      </c>
      <c r="AI288" s="46">
        <f>VLOOKUP($A288,environment93!$A$2:$AS$333,AI$2)</f>
        <v>27.5</v>
      </c>
      <c r="AJ288" s="46" t="str">
        <f>VLOOKUP($A288,environment93!$A$2:$AS$333,AJ$2)</f>
        <v>43</v>
      </c>
      <c r="AK288" s="46">
        <f>VLOOKUP($A288,environment93!$A$2:$AS$333,AK$2)</f>
        <v>15</v>
      </c>
      <c r="AL288" s="46">
        <f>VLOOKUP($A288,environment93!$A$2:$AS$333,AL$2)</f>
        <v>0</v>
      </c>
      <c r="AM288" s="46">
        <f>VLOOKUP($A288,environment93!$A$2:$AS$333,AM$2)</f>
        <v>38.21</v>
      </c>
      <c r="AN288" s="46">
        <f>VLOOKUP($A288,environment93!$A$2:$AS$333,AN$2)</f>
        <v>0</v>
      </c>
      <c r="AO288" s="46">
        <f>VLOOKUP($A288,environment93!$A$2:$AS$333,AO$2)</f>
        <v>22.73</v>
      </c>
      <c r="AP288" s="46">
        <f>VLOOKUP($A288,environment93!$A$2:$AS$333,AP$2)</f>
        <v>0</v>
      </c>
      <c r="AQ288" s="46">
        <f>VLOOKUP($A288,environment93!$A$2:$AS$333,AQ$2)</f>
        <v>73.47</v>
      </c>
      <c r="AR288" s="46">
        <f>VLOOKUP($A288,environment93!$A$2:$AS$333,AR$2)</f>
        <v>0</v>
      </c>
      <c r="AS288" s="46">
        <f>VLOOKUP($A288,environment93!$A$2:$AS$333,AS$2)</f>
        <v>0</v>
      </c>
      <c r="AT288" s="46">
        <f>VLOOKUP($A288,environment93!$A$2:$AS$333,AT$2)</f>
        <v>0</v>
      </c>
      <c r="AU288" s="46">
        <f>VLOOKUP($A288,environment93!$A$2:$AS$333,AU$2)</f>
        <v>0</v>
      </c>
      <c r="AV288" s="46">
        <f>VLOOKUP($A288,environment93!$A$2:$AS$333,AV$2)</f>
        <v>3.8</v>
      </c>
      <c r="AW288" s="46">
        <f>VLOOKUP($A288,environment93!$A$2:$AS$333,AW$2)</f>
        <v>650</v>
      </c>
      <c r="AX288" s="46">
        <f>VLOOKUP($A288,environment93!$A$2:$AS$333,AX$2)</f>
        <v>0</v>
      </c>
      <c r="AY288" s="46">
        <f>VLOOKUP($A288,environment93!$A$2:$AS$333,AY$2)</f>
        <v>0</v>
      </c>
      <c r="AZ288" s="46">
        <f>VLOOKUP($A288,environment93!$A$2:$AS$333,AZ$2)</f>
        <v>0</v>
      </c>
      <c r="BA288" s="46">
        <f>VLOOKUP($A288,environment93!$A$2:$AS$333,BA$2)</f>
        <v>650</v>
      </c>
      <c r="BB288" s="46">
        <f>VLOOKUP($A288,environment93!$A$2:$AS$333,BB$2)</f>
        <v>26.67</v>
      </c>
      <c r="BC288" s="46">
        <f>VLOOKUP($A288,environment93!$A$2:$AS$333,BC$2)</f>
        <v>0</v>
      </c>
      <c r="BD288" s="46">
        <f>VLOOKUP($A288,environment93!$A$2:$AS$333,BD$2)</f>
        <v>0</v>
      </c>
      <c r="BE288" s="46">
        <f>VLOOKUP($A288,environment93!$A$2:$AS$333,BE$2)</f>
        <v>0</v>
      </c>
      <c r="BF288" s="46">
        <f>VLOOKUP($A288,environment93!$A$2:$AS$333,BF$2)</f>
        <v>26.67</v>
      </c>
      <c r="BG288" s="46">
        <f>VLOOKUP($A288,environment93!$A$2:$AS$333,BG$2)</f>
        <v>0</v>
      </c>
      <c r="BH288" s="46">
        <f>VLOOKUP($A288,environment93!$A$2:$AS$333,BH$2)</f>
        <v>18</v>
      </c>
      <c r="BI288" s="46">
        <f>VLOOKUP($A288,environment93!$A$2:$AS$333,BI$2)</f>
        <v>1.2</v>
      </c>
    </row>
    <row r="289" spans="1:61" x14ac:dyDescent="0.2">
      <c r="A289" s="40" t="s">
        <v>965</v>
      </c>
      <c r="B289" s="40" t="s">
        <v>588</v>
      </c>
      <c r="C289" s="40">
        <v>7</v>
      </c>
      <c r="D289" s="40">
        <v>3</v>
      </c>
      <c r="E289" s="40">
        <v>2</v>
      </c>
      <c r="F289" s="40">
        <v>2</v>
      </c>
      <c r="H289" s="41">
        <f t="shared" si="4"/>
        <v>1</v>
      </c>
      <c r="I289" s="40" t="s">
        <v>965</v>
      </c>
      <c r="J289" s="46">
        <f>VLOOKUP($A289,environment05!$A$2:$M$333,J$2)</f>
        <v>3.355</v>
      </c>
      <c r="K289" s="46">
        <f>VLOOKUP($A289,environment05!$A$2:$M$333,K$2)</f>
        <v>7.6299519754854312</v>
      </c>
      <c r="L289" s="46">
        <f>VLOOKUP($A289,environment05!$A$2:$M$333,L$2)</f>
        <v>17.572857764245324</v>
      </c>
      <c r="M289" s="46">
        <f>VLOOKUP($A289,environment05!$A$2:$M$333,M$2)</f>
        <v>1.8061864102830569</v>
      </c>
      <c r="N289" s="46">
        <f>VLOOKUP($A289,environment05!$A$2:$M$333,N$2)</f>
        <v>2.7973976036417283</v>
      </c>
      <c r="O289" s="46">
        <f>VLOOKUP($A289,environment05!$A$2:$M$333,O$2)</f>
        <v>1.6642288902490496</v>
      </c>
      <c r="P289" s="46">
        <f>VLOOKUP($A289,environment05!$A$2:$M$333,P$2)</f>
        <v>0.13101910974494901</v>
      </c>
      <c r="Q289" s="46">
        <f>VLOOKUP($A289,environment05!$A$2:$M$333,Q$2)</f>
        <v>0.38939189436327259</v>
      </c>
      <c r="R289" s="46">
        <f>VLOOKUP($A289,environment05!$A$2:$M$333,R$2)</f>
        <v>17.05</v>
      </c>
      <c r="S289" s="46">
        <f>VLOOKUP($A289,environment05!$A$2:$M$333,S$2)</f>
        <v>11</v>
      </c>
      <c r="T289" s="46">
        <f>VLOOKUP($A289,environment05!$A$2:$M$333,T$2)</f>
        <v>0.5</v>
      </c>
      <c r="U289" s="46">
        <f>VLOOKUP($A289,environment93!$A$2:$AS$333,U$2)</f>
        <v>3</v>
      </c>
      <c r="V289" s="46">
        <f>VLOOKUP($A289,environment93!$A$2:$AS$333,V$2)</f>
        <v>15</v>
      </c>
      <c r="W289" s="46">
        <f>VLOOKUP($A289,environment93!$A$2:$AS$333,W$2)</f>
        <v>9</v>
      </c>
      <c r="X289" s="46">
        <f>VLOOKUP($A289,environment93!$A$2:$AS$333,X$2)</f>
        <v>0</v>
      </c>
      <c r="Y289" s="46">
        <f>VLOOKUP($A289,environment93!$A$2:$AS$333,Y$2)</f>
        <v>6</v>
      </c>
      <c r="Z289" s="46">
        <f>VLOOKUP($A289,environment93!$A$2:$AS$333,Z$2)</f>
        <v>4</v>
      </c>
      <c r="AA289" s="46">
        <f>VLOOKUP($A289,environment93!$A$2:$AS$333,AA$2)</f>
        <v>1</v>
      </c>
      <c r="AB289" s="46">
        <f>VLOOKUP($A289,environment93!$A$2:$AS$333,AB$2)</f>
        <v>0.67</v>
      </c>
      <c r="AC289" s="46">
        <f>VLOOKUP($A289,environment93!$A$2:$AS$333,AC$2)</f>
        <v>411.7</v>
      </c>
      <c r="AD289" s="46">
        <f>VLOOKUP($A289,environment93!$A$2:$AS$333,AD$2)</f>
        <v>1.4</v>
      </c>
      <c r="AE289" s="46">
        <f>VLOOKUP($A289,environment93!$A$2:$AS$333,AE$2)</f>
        <v>46</v>
      </c>
      <c r="AF289" s="46" t="str">
        <f>VLOOKUP($A289,environment93!$A$2:$AS$333,AF$2)</f>
        <v>quer.old</v>
      </c>
      <c r="AG289" s="46">
        <f>VLOOKUP($A289,environment93!$A$2:$AS$333,AG$2)</f>
        <v>18.510000000000002</v>
      </c>
      <c r="AH289" s="46">
        <f>VLOOKUP($A289,environment93!$A$2:$AS$333,AH$2)</f>
        <v>284.08999999999997</v>
      </c>
      <c r="AI289" s="46">
        <f>VLOOKUP($A289,environment93!$A$2:$AS$333,AI$2)</f>
        <v>32.5</v>
      </c>
      <c r="AJ289" s="46" t="str">
        <f>VLOOKUP($A289,environment93!$A$2:$AS$333,AJ$2)</f>
        <v>43</v>
      </c>
      <c r="AK289" s="46">
        <f>VLOOKUP($A289,environment93!$A$2:$AS$333,AK$2)</f>
        <v>15</v>
      </c>
      <c r="AL289" s="46">
        <f>VLOOKUP($A289,environment93!$A$2:$AS$333,AL$2)</f>
        <v>0</v>
      </c>
      <c r="AM289" s="46">
        <f>VLOOKUP($A289,environment93!$A$2:$AS$333,AM$2)</f>
        <v>61.79</v>
      </c>
      <c r="AN289" s="46">
        <f>VLOOKUP($A289,environment93!$A$2:$AS$333,AN$2)</f>
        <v>19.940000000000001</v>
      </c>
      <c r="AO289" s="46">
        <f>VLOOKUP($A289,environment93!$A$2:$AS$333,AO$2)</f>
        <v>37.549999999999997</v>
      </c>
      <c r="AP289" s="46">
        <f>VLOOKUP($A289,environment93!$A$2:$AS$333,AP$2)</f>
        <v>0</v>
      </c>
      <c r="AQ289" s="46">
        <f>VLOOKUP($A289,environment93!$A$2:$AS$333,AQ$2)</f>
        <v>0</v>
      </c>
      <c r="AR289" s="46">
        <f>VLOOKUP($A289,environment93!$A$2:$AS$333,AR$2)</f>
        <v>0</v>
      </c>
      <c r="AS289" s="46">
        <f>VLOOKUP($A289,environment93!$A$2:$AS$333,AS$2)</f>
        <v>0</v>
      </c>
      <c r="AT289" s="46">
        <f>VLOOKUP($A289,environment93!$A$2:$AS$333,AT$2)</f>
        <v>1.4</v>
      </c>
      <c r="AU289" s="46">
        <f>VLOOKUP($A289,environment93!$A$2:$AS$333,AU$2)</f>
        <v>0</v>
      </c>
      <c r="AV289" s="46">
        <f>VLOOKUP($A289,environment93!$A$2:$AS$333,AV$2)</f>
        <v>41.11</v>
      </c>
      <c r="AW289" s="46">
        <f>VLOOKUP($A289,environment93!$A$2:$AS$333,AW$2)</f>
        <v>0</v>
      </c>
      <c r="AX289" s="46">
        <f>VLOOKUP($A289,environment93!$A$2:$AS$333,AX$2)</f>
        <v>0</v>
      </c>
      <c r="AY289" s="46">
        <f>VLOOKUP($A289,environment93!$A$2:$AS$333,AY$2)</f>
        <v>450</v>
      </c>
      <c r="AZ289" s="46">
        <f>VLOOKUP($A289,environment93!$A$2:$AS$333,AZ$2)</f>
        <v>0</v>
      </c>
      <c r="BA289" s="46">
        <f>VLOOKUP($A289,environment93!$A$2:$AS$333,BA$2)</f>
        <v>450</v>
      </c>
      <c r="BB289" s="46">
        <f>VLOOKUP($A289,environment93!$A$2:$AS$333,BB$2)</f>
        <v>0</v>
      </c>
      <c r="BC289" s="46">
        <f>VLOOKUP($A289,environment93!$A$2:$AS$333,BC$2)</f>
        <v>0</v>
      </c>
      <c r="BD289" s="46">
        <f>VLOOKUP($A289,environment93!$A$2:$AS$333,BD$2)</f>
        <v>15.42</v>
      </c>
      <c r="BE289" s="46">
        <f>VLOOKUP($A289,environment93!$A$2:$AS$333,BE$2)</f>
        <v>0</v>
      </c>
      <c r="BF289" s="46">
        <f>VLOOKUP($A289,environment93!$A$2:$AS$333,BF$2)</f>
        <v>15.42</v>
      </c>
      <c r="BG289" s="46">
        <f>VLOOKUP($A289,environment93!$A$2:$AS$333,BG$2)</f>
        <v>11</v>
      </c>
      <c r="BH289" s="46">
        <f>VLOOKUP($A289,environment93!$A$2:$AS$333,BH$2)</f>
        <v>0</v>
      </c>
      <c r="BI289" s="46">
        <f>VLOOKUP($A289,environment93!$A$2:$AS$333,BI$2)</f>
        <v>1.1000000000000001</v>
      </c>
    </row>
    <row r="290" spans="1:61" x14ac:dyDescent="0.2">
      <c r="A290" s="40" t="s">
        <v>966</v>
      </c>
      <c r="B290" s="40" t="s">
        <v>590</v>
      </c>
      <c r="C290" s="40">
        <v>7</v>
      </c>
      <c r="D290" s="40">
        <v>3</v>
      </c>
      <c r="E290" s="40">
        <v>2</v>
      </c>
      <c r="F290" s="40">
        <v>2</v>
      </c>
      <c r="H290" s="41">
        <f t="shared" si="4"/>
        <v>1</v>
      </c>
      <c r="I290" s="40" t="s">
        <v>966</v>
      </c>
      <c r="J290" s="46">
        <f>VLOOKUP($A290,environment05!$A$2:$M$333,J$2)</f>
        <v>3.07</v>
      </c>
      <c r="K290" s="46">
        <f>VLOOKUP($A290,environment05!$A$2:$M$333,K$2)</f>
        <v>9.5155031874620768</v>
      </c>
      <c r="L290" s="46">
        <f>VLOOKUP($A290,environment05!$A$2:$M$333,L$2)</f>
        <v>17.659852109612878</v>
      </c>
      <c r="M290" s="46">
        <f>VLOOKUP($A290,environment05!$A$2:$M$333,M$2)</f>
        <v>1.538331458706931</v>
      </c>
      <c r="N290" s="46">
        <f>VLOOKUP($A290,environment05!$A$2:$M$333,N$2)</f>
        <v>3.1803066142011218</v>
      </c>
      <c r="O290" s="46">
        <f>VLOOKUP($A290,environment05!$A$2:$M$333,O$2)</f>
        <v>1.8220731633123999</v>
      </c>
      <c r="P290" s="46">
        <f>VLOOKUP($A290,environment05!$A$2:$M$333,P$2)</f>
        <v>0.13926656679787661</v>
      </c>
      <c r="Q290" s="46">
        <f>VLOOKUP($A290,environment05!$A$2:$M$333,Q$2)</f>
        <v>0.35775294349258813</v>
      </c>
      <c r="R290" s="46">
        <f>VLOOKUP($A290,environment05!$A$2:$M$333,R$2)</f>
        <v>19.2</v>
      </c>
      <c r="S290" s="46">
        <f>VLOOKUP($A290,environment05!$A$2:$M$333,S$2)</f>
        <v>5</v>
      </c>
      <c r="T290" s="46">
        <f>VLOOKUP($A290,environment05!$A$2:$M$333,T$2)</f>
        <v>1</v>
      </c>
      <c r="U290" s="46">
        <f>VLOOKUP($A290,environment93!$A$2:$AS$333,U$2)</f>
        <v>0</v>
      </c>
      <c r="V290" s="46">
        <f>VLOOKUP($A290,environment93!$A$2:$AS$333,V$2)</f>
        <v>0</v>
      </c>
      <c r="W290" s="46">
        <f>VLOOKUP($A290,environment93!$A$2:$AS$333,W$2)</f>
        <v>0</v>
      </c>
      <c r="X290" s="46">
        <f>VLOOKUP($A290,environment93!$A$2:$AS$333,X$2)</f>
        <v>0</v>
      </c>
      <c r="Y290" s="46">
        <f>VLOOKUP($A290,environment93!$A$2:$AS$333,Y$2)</f>
        <v>0</v>
      </c>
      <c r="Z290" s="46">
        <f>VLOOKUP($A290,environment93!$A$2:$AS$333,Z$2)</f>
        <v>9</v>
      </c>
      <c r="AA290" s="46">
        <f>VLOOKUP($A290,environment93!$A$2:$AS$333,AA$2)</f>
        <v>2</v>
      </c>
      <c r="AB290" s="46">
        <f>VLOOKUP($A290,environment93!$A$2:$AS$333,AB$2)</f>
        <v>2.21</v>
      </c>
      <c r="AC290" s="46">
        <f>VLOOKUP($A290,environment93!$A$2:$AS$333,AC$2)</f>
        <v>824.2</v>
      </c>
      <c r="AD290" s="46">
        <f>VLOOKUP($A290,environment93!$A$2:$AS$333,AD$2)</f>
        <v>1.6</v>
      </c>
      <c r="AE290" s="46">
        <f>VLOOKUP($A290,environment93!$A$2:$AS$333,AE$2)</f>
        <v>10</v>
      </c>
      <c r="AF290" s="46" t="str">
        <f>VLOOKUP($A290,environment93!$A$2:$AS$333,AF$2)</f>
        <v>open</v>
      </c>
      <c r="AG290" s="46">
        <f>VLOOKUP($A290,environment93!$A$2:$AS$333,AG$2)</f>
        <v>0</v>
      </c>
      <c r="AH290" s="46">
        <f>VLOOKUP($A290,environment93!$A$2:$AS$333,AH$2)</f>
        <v>-1</v>
      </c>
      <c r="AI290" s="46">
        <f>VLOOKUP($A290,environment93!$A$2:$AS$333,AI$2)</f>
        <v>30</v>
      </c>
      <c r="AJ290" s="46" t="str">
        <f>VLOOKUP($A290,environment93!$A$2:$AS$333,AJ$2)</f>
        <v>43</v>
      </c>
      <c r="AK290" s="46">
        <f>VLOOKUP($A290,environment93!$A$2:$AS$333,AK$2)</f>
        <v>15</v>
      </c>
      <c r="AL290" s="46">
        <f>VLOOKUP($A290,environment93!$A$2:$AS$333,AL$2)</f>
        <v>0</v>
      </c>
      <c r="AM290" s="46">
        <f>VLOOKUP($A290,environment93!$A$2:$AS$333,AM$2)</f>
        <v>35.71</v>
      </c>
      <c r="AN290" s="46">
        <f>VLOOKUP($A290,environment93!$A$2:$AS$333,AN$2)</f>
        <v>80.75</v>
      </c>
      <c r="AO290" s="46">
        <f>VLOOKUP($A290,environment93!$A$2:$AS$333,AO$2)</f>
        <v>19.25</v>
      </c>
      <c r="AP290" s="46">
        <f>VLOOKUP($A290,environment93!$A$2:$AS$333,AP$2)</f>
        <v>0</v>
      </c>
      <c r="AQ290" s="46">
        <f>VLOOKUP($A290,environment93!$A$2:$AS$333,AQ$2)</f>
        <v>0</v>
      </c>
      <c r="AR290" s="46">
        <f>VLOOKUP($A290,environment93!$A$2:$AS$333,AR$2)</f>
        <v>0</v>
      </c>
      <c r="AS290" s="46">
        <f>VLOOKUP($A290,environment93!$A$2:$AS$333,AS$2)</f>
        <v>0</v>
      </c>
      <c r="AT290" s="46">
        <f>VLOOKUP($A290,environment93!$A$2:$AS$333,AT$2)</f>
        <v>0</v>
      </c>
      <c r="AU290" s="46">
        <f>VLOOKUP($A290,environment93!$A$2:$AS$333,AU$2)</f>
        <v>0</v>
      </c>
      <c r="AV290" s="46">
        <f>VLOOKUP($A290,environment93!$A$2:$AS$333,AV$2)</f>
        <v>0</v>
      </c>
      <c r="AW290" s="46">
        <f>VLOOKUP($A290,environment93!$A$2:$AS$333,AW$2)</f>
        <v>25</v>
      </c>
      <c r="AX290" s="46">
        <f>VLOOKUP($A290,environment93!$A$2:$AS$333,AX$2)</f>
        <v>25</v>
      </c>
      <c r="AY290" s="46">
        <f>VLOOKUP($A290,environment93!$A$2:$AS$333,AY$2)</f>
        <v>3225</v>
      </c>
      <c r="AZ290" s="46">
        <f>VLOOKUP($A290,environment93!$A$2:$AS$333,AZ$2)</f>
        <v>0</v>
      </c>
      <c r="BA290" s="46">
        <f>VLOOKUP($A290,environment93!$A$2:$AS$333,BA$2)</f>
        <v>3275</v>
      </c>
      <c r="BB290" s="46">
        <f>VLOOKUP($A290,environment93!$A$2:$AS$333,BB$2)</f>
        <v>7.0000000000000007E-2</v>
      </c>
      <c r="BC290" s="46">
        <f>VLOOKUP($A290,environment93!$A$2:$AS$333,BC$2)</f>
        <v>0.03</v>
      </c>
      <c r="BD290" s="46">
        <f>VLOOKUP($A290,environment93!$A$2:$AS$333,BD$2)</f>
        <v>5.62</v>
      </c>
      <c r="BE290" s="46">
        <f>VLOOKUP($A290,environment93!$A$2:$AS$333,BE$2)</f>
        <v>0</v>
      </c>
      <c r="BF290" s="46">
        <f>VLOOKUP($A290,environment93!$A$2:$AS$333,BF$2)</f>
        <v>5.72</v>
      </c>
      <c r="BG290" s="46">
        <f>VLOOKUP($A290,environment93!$A$2:$AS$333,BG$2)</f>
        <v>0</v>
      </c>
      <c r="BH290" s="46">
        <f>VLOOKUP($A290,environment93!$A$2:$AS$333,BH$2)</f>
        <v>0</v>
      </c>
      <c r="BI290" s="46">
        <f>VLOOKUP($A290,environment93!$A$2:$AS$333,BI$2)</f>
        <v>1</v>
      </c>
    </row>
    <row r="291" spans="1:61" x14ac:dyDescent="0.2">
      <c r="A291" s="40" t="s">
        <v>967</v>
      </c>
      <c r="B291" s="40" t="s">
        <v>592</v>
      </c>
      <c r="C291" s="40">
        <v>3</v>
      </c>
      <c r="D291" s="40">
        <v>1</v>
      </c>
      <c r="E291" s="40">
        <v>1</v>
      </c>
      <c r="F291" s="40">
        <v>1</v>
      </c>
      <c r="H291" s="41">
        <f t="shared" si="4"/>
        <v>0</v>
      </c>
      <c r="I291" s="40" t="s">
        <v>967</v>
      </c>
      <c r="J291" s="46">
        <f>VLOOKUP($A291,environment05!$A$2:$M$333,J$2)</f>
        <v>0</v>
      </c>
      <c r="K291" s="46">
        <f>VLOOKUP($A291,environment05!$A$2:$M$333,K$2)</f>
        <v>0</v>
      </c>
      <c r="L291" s="46">
        <f>VLOOKUP($A291,environment05!$A$2:$M$333,L$2)</f>
        <v>0</v>
      </c>
      <c r="M291" s="46">
        <f>VLOOKUP($A291,environment05!$A$2:$M$333,M$2)</f>
        <v>0</v>
      </c>
      <c r="N291" s="46">
        <f>VLOOKUP($A291,environment05!$A$2:$M$333,N$2)</f>
        <v>0</v>
      </c>
      <c r="O291" s="46">
        <f>VLOOKUP($A291,environment05!$A$2:$M$333,O$2)</f>
        <v>0</v>
      </c>
      <c r="P291" s="46">
        <f>VLOOKUP($A291,environment05!$A$2:$M$333,P$2)</f>
        <v>0</v>
      </c>
      <c r="Q291" s="46">
        <f>VLOOKUP($A291,environment05!$A$2:$M$333,Q$2)</f>
        <v>0</v>
      </c>
      <c r="R291" s="46">
        <f>VLOOKUP($A291,environment05!$A$2:$M$333,R$2)</f>
        <v>0</v>
      </c>
      <c r="S291" s="46">
        <f>VLOOKUP($A291,environment05!$A$2:$M$333,S$2)</f>
        <v>0</v>
      </c>
      <c r="T291" s="46">
        <f>VLOOKUP($A291,environment05!$A$2:$M$333,T$2)</f>
        <v>0</v>
      </c>
      <c r="U291" s="46">
        <f>VLOOKUP($A291,environment93!$A$2:$AS$333,U$2)</f>
        <v>1</v>
      </c>
      <c r="V291" s="46">
        <f>VLOOKUP($A291,environment93!$A$2:$AS$333,V$2)</f>
        <v>12</v>
      </c>
      <c r="W291" s="46">
        <f>VLOOKUP($A291,environment93!$A$2:$AS$333,W$2)</f>
        <v>3</v>
      </c>
      <c r="X291" s="46">
        <f>VLOOKUP($A291,environment93!$A$2:$AS$333,X$2)</f>
        <v>2</v>
      </c>
      <c r="Y291" s="46">
        <f>VLOOKUP($A291,environment93!$A$2:$AS$333,Y$2)</f>
        <v>7</v>
      </c>
      <c r="Z291" s="46">
        <f>VLOOKUP($A291,environment93!$A$2:$AS$333,Z$2)</f>
        <v>4</v>
      </c>
      <c r="AA291" s="46">
        <f>VLOOKUP($A291,environment93!$A$2:$AS$333,AA$2)</f>
        <v>1</v>
      </c>
      <c r="AB291" s="46">
        <f>VLOOKUP($A291,environment93!$A$2:$AS$333,AB$2)</f>
        <v>2.81</v>
      </c>
      <c r="AC291" s="46">
        <f>VLOOKUP($A291,environment93!$A$2:$AS$333,AC$2)</f>
        <v>888.8</v>
      </c>
      <c r="AD291" s="46">
        <f>VLOOKUP($A291,environment93!$A$2:$AS$333,AD$2)</f>
        <v>1.5</v>
      </c>
      <c r="AE291" s="46">
        <f>VLOOKUP($A291,environment93!$A$2:$AS$333,AE$2)</f>
        <v>7</v>
      </c>
      <c r="AF291" s="46" t="str">
        <f>VLOOKUP($A291,environment93!$A$2:$AS$333,AF$2)</f>
        <v>open</v>
      </c>
      <c r="AG291" s="46">
        <f>VLOOKUP($A291,environment93!$A$2:$AS$333,AG$2)</f>
        <v>7.6</v>
      </c>
      <c r="AH291" s="46">
        <f>VLOOKUP($A291,environment93!$A$2:$AS$333,AH$2)</f>
        <v>285.55</v>
      </c>
      <c r="AI291" s="46">
        <f>VLOOKUP($A291,environment93!$A$2:$AS$333,AI$2)</f>
        <v>27.5</v>
      </c>
      <c r="AJ291" s="46" t="str">
        <f>VLOOKUP($A291,environment93!$A$2:$AS$333,AJ$2)</f>
        <v>43</v>
      </c>
      <c r="AK291" s="46">
        <f>VLOOKUP($A291,environment93!$A$2:$AS$333,AK$2)</f>
        <v>15</v>
      </c>
      <c r="AL291" s="46">
        <f>VLOOKUP($A291,environment93!$A$2:$AS$333,AL$2)</f>
        <v>0</v>
      </c>
      <c r="AM291" s="46">
        <f>VLOOKUP($A291,environment93!$A$2:$AS$333,AM$2)</f>
        <v>14.29</v>
      </c>
      <c r="AN291" s="46">
        <f>VLOOKUP($A291,environment93!$A$2:$AS$333,AN$2)</f>
        <v>80.680000000000007</v>
      </c>
      <c r="AO291" s="46">
        <f>VLOOKUP($A291,environment93!$A$2:$AS$333,AO$2)</f>
        <v>19.32</v>
      </c>
      <c r="AP291" s="46">
        <f>VLOOKUP($A291,environment93!$A$2:$AS$333,AP$2)</f>
        <v>0</v>
      </c>
      <c r="AQ291" s="46">
        <f>VLOOKUP($A291,environment93!$A$2:$AS$333,AQ$2)</f>
        <v>0</v>
      </c>
      <c r="AR291" s="46">
        <f>VLOOKUP($A291,environment93!$A$2:$AS$333,AR$2)</f>
        <v>0</v>
      </c>
      <c r="AS291" s="46">
        <f>VLOOKUP($A291,environment93!$A$2:$AS$333,AS$2)</f>
        <v>0</v>
      </c>
      <c r="AT291" s="46">
        <f>VLOOKUP($A291,environment93!$A$2:$AS$333,AT$2)</f>
        <v>0</v>
      </c>
      <c r="AU291" s="46">
        <f>VLOOKUP($A291,environment93!$A$2:$AS$333,AU$2)</f>
        <v>0</v>
      </c>
      <c r="AV291" s="46">
        <f>VLOOKUP($A291,environment93!$A$2:$AS$333,AV$2)</f>
        <v>0</v>
      </c>
      <c r="AW291" s="46">
        <f>VLOOKUP($A291,environment93!$A$2:$AS$333,AW$2)</f>
        <v>2000</v>
      </c>
      <c r="AX291" s="46">
        <f>VLOOKUP($A291,environment93!$A$2:$AS$333,AX$2)</f>
        <v>0</v>
      </c>
      <c r="AY291" s="46">
        <f>VLOOKUP($A291,environment93!$A$2:$AS$333,AY$2)</f>
        <v>0</v>
      </c>
      <c r="AZ291" s="46">
        <f>VLOOKUP($A291,environment93!$A$2:$AS$333,AZ$2)</f>
        <v>0</v>
      </c>
      <c r="BA291" s="46">
        <f>VLOOKUP($A291,environment93!$A$2:$AS$333,BA$2)</f>
        <v>2000</v>
      </c>
      <c r="BB291" s="46">
        <f>VLOOKUP($A291,environment93!$A$2:$AS$333,BB$2)</f>
        <v>1.2</v>
      </c>
      <c r="BC291" s="46">
        <f>VLOOKUP($A291,environment93!$A$2:$AS$333,BC$2)</f>
        <v>0</v>
      </c>
      <c r="BD291" s="46">
        <f>VLOOKUP($A291,environment93!$A$2:$AS$333,BD$2)</f>
        <v>0</v>
      </c>
      <c r="BE291" s="46">
        <f>VLOOKUP($A291,environment93!$A$2:$AS$333,BE$2)</f>
        <v>0</v>
      </c>
      <c r="BF291" s="46">
        <f>VLOOKUP($A291,environment93!$A$2:$AS$333,BF$2)</f>
        <v>1.2</v>
      </c>
      <c r="BG291" s="46">
        <f>VLOOKUP($A291,environment93!$A$2:$AS$333,BG$2)</f>
        <v>0</v>
      </c>
      <c r="BH291" s="46">
        <f>VLOOKUP($A291,environment93!$A$2:$AS$333,BH$2)</f>
        <v>0</v>
      </c>
      <c r="BI291" s="46">
        <f>VLOOKUP($A291,environment93!$A$2:$AS$333,BI$2)</f>
        <v>1</v>
      </c>
    </row>
    <row r="292" spans="1:61" x14ac:dyDescent="0.2">
      <c r="A292" s="40" t="s">
        <v>968</v>
      </c>
      <c r="B292" s="40" t="s">
        <v>594</v>
      </c>
      <c r="C292" s="40">
        <v>7</v>
      </c>
      <c r="D292" s="40">
        <v>3</v>
      </c>
      <c r="E292" s="40">
        <v>2</v>
      </c>
      <c r="F292" s="40">
        <v>2</v>
      </c>
      <c r="H292" s="41">
        <f t="shared" si="4"/>
        <v>1</v>
      </c>
      <c r="I292" s="40" t="s">
        <v>968</v>
      </c>
      <c r="J292" s="46">
        <f>VLOOKUP($A292,environment05!$A$2:$M$333,J$2)</f>
        <v>4.4400000000000004</v>
      </c>
      <c r="K292" s="46">
        <f>VLOOKUP($A292,environment05!$A$2:$M$333,K$2)</f>
        <v>9.5872279703265768</v>
      </c>
      <c r="L292" s="46">
        <f>VLOOKUP($A292,environment05!$A$2:$M$333,L$2)</f>
        <v>17.920835145715529</v>
      </c>
      <c r="M292" s="46">
        <f>VLOOKUP($A292,environment05!$A$2:$M$333,M$2)</f>
        <v>2.670475651245761</v>
      </c>
      <c r="N292" s="46">
        <f>VLOOKUP($A292,environment05!$A$2:$M$333,N$2)</f>
        <v>2.6497225116477159</v>
      </c>
      <c r="O292" s="46">
        <f>VLOOKUP($A292,environment05!$A$2:$M$333,O$2)</f>
        <v>1.9438710223498905</v>
      </c>
      <c r="P292" s="46">
        <f>VLOOKUP($A292,environment05!$A$2:$M$333,P$2)</f>
        <v>0.17362466911430283</v>
      </c>
      <c r="Q292" s="46">
        <f>VLOOKUP($A292,environment05!$A$2:$M$333,Q$2)</f>
        <v>0.37915762548473969</v>
      </c>
      <c r="R292" s="46">
        <f>VLOOKUP($A292,environment05!$A$2:$M$333,R$2)</f>
        <v>21.8</v>
      </c>
      <c r="S292" s="46">
        <f>VLOOKUP($A292,environment05!$A$2:$M$333,S$2)</f>
        <v>2</v>
      </c>
      <c r="T292" s="46">
        <f>VLOOKUP($A292,environment05!$A$2:$M$333,T$2)</f>
        <v>1.5</v>
      </c>
      <c r="U292" s="46">
        <f>VLOOKUP($A292,environment93!$A$2:$AS$333,U$2)</f>
        <v>2</v>
      </c>
      <c r="V292" s="46">
        <f>VLOOKUP($A292,environment93!$A$2:$AS$333,V$2)</f>
        <v>14</v>
      </c>
      <c r="W292" s="46">
        <f>VLOOKUP($A292,environment93!$A$2:$AS$333,W$2)</f>
        <v>9</v>
      </c>
      <c r="X292" s="46">
        <f>VLOOKUP($A292,environment93!$A$2:$AS$333,X$2)</f>
        <v>2</v>
      </c>
      <c r="Y292" s="46">
        <f>VLOOKUP($A292,environment93!$A$2:$AS$333,Y$2)</f>
        <v>3</v>
      </c>
      <c r="Z292" s="46">
        <f>VLOOKUP($A292,environment93!$A$2:$AS$333,Z$2)</f>
        <v>8</v>
      </c>
      <c r="AA292" s="46">
        <f>VLOOKUP($A292,environment93!$A$2:$AS$333,AA$2)</f>
        <v>0</v>
      </c>
      <c r="AB292" s="46">
        <f>VLOOKUP($A292,environment93!$A$2:$AS$333,AB$2)</f>
        <v>0.56999999999999995</v>
      </c>
      <c r="AC292" s="46">
        <f>VLOOKUP($A292,environment93!$A$2:$AS$333,AC$2)</f>
        <v>346.8</v>
      </c>
      <c r="AD292" s="46">
        <f>VLOOKUP($A292,environment93!$A$2:$AS$333,AD$2)</f>
        <v>1.3</v>
      </c>
      <c r="AE292" s="46">
        <f>VLOOKUP($A292,environment93!$A$2:$AS$333,AE$2)</f>
        <v>68</v>
      </c>
      <c r="AF292" s="46" t="str">
        <f>VLOOKUP($A292,environment93!$A$2:$AS$333,AF$2)</f>
        <v>fagu.old</v>
      </c>
      <c r="AG292" s="46">
        <f>VLOOKUP($A292,environment93!$A$2:$AS$333,AG$2)</f>
        <v>6.14</v>
      </c>
      <c r="AH292" s="46">
        <f>VLOOKUP($A292,environment93!$A$2:$AS$333,AH$2)</f>
        <v>250.37</v>
      </c>
      <c r="AI292" s="46">
        <f>VLOOKUP($A292,environment93!$A$2:$AS$333,AI$2)</f>
        <v>25</v>
      </c>
      <c r="AJ292" s="46" t="str">
        <f>VLOOKUP($A292,environment93!$A$2:$AS$333,AJ$2)</f>
        <v>43</v>
      </c>
      <c r="AK292" s="46">
        <f>VLOOKUP($A292,environment93!$A$2:$AS$333,AK$2)</f>
        <v>5</v>
      </c>
      <c r="AL292" s="46">
        <f>VLOOKUP($A292,environment93!$A$2:$AS$333,AL$2)</f>
        <v>0</v>
      </c>
      <c r="AM292" s="46">
        <f>VLOOKUP($A292,environment93!$A$2:$AS$333,AM$2)</f>
        <v>2.5</v>
      </c>
      <c r="AN292" s="46">
        <f>VLOOKUP($A292,environment93!$A$2:$AS$333,AN$2)</f>
        <v>0</v>
      </c>
      <c r="AO292" s="46">
        <f>VLOOKUP($A292,environment93!$A$2:$AS$333,AO$2)</f>
        <v>0</v>
      </c>
      <c r="AP292" s="46">
        <f>VLOOKUP($A292,environment93!$A$2:$AS$333,AP$2)</f>
        <v>0</v>
      </c>
      <c r="AQ292" s="46">
        <f>VLOOKUP($A292,environment93!$A$2:$AS$333,AQ$2)</f>
        <v>0</v>
      </c>
      <c r="AR292" s="46">
        <f>VLOOKUP($A292,environment93!$A$2:$AS$333,AR$2)</f>
        <v>0</v>
      </c>
      <c r="AS292" s="46">
        <f>VLOOKUP($A292,environment93!$A$2:$AS$333,AS$2)</f>
        <v>0</v>
      </c>
      <c r="AT292" s="46">
        <f>VLOOKUP($A292,environment93!$A$2:$AS$333,AT$2)</f>
        <v>99.3</v>
      </c>
      <c r="AU292" s="46">
        <f>VLOOKUP($A292,environment93!$A$2:$AS$333,AU$2)</f>
        <v>0</v>
      </c>
      <c r="AV292" s="46">
        <f>VLOOKUP($A292,environment93!$A$2:$AS$333,AV$2)</f>
        <v>0.7</v>
      </c>
      <c r="AW292" s="46">
        <f>VLOOKUP($A292,environment93!$A$2:$AS$333,AW$2)</f>
        <v>0</v>
      </c>
      <c r="AX292" s="46">
        <f>VLOOKUP($A292,environment93!$A$2:$AS$333,AX$2)</f>
        <v>2625</v>
      </c>
      <c r="AY292" s="46">
        <f>VLOOKUP($A292,environment93!$A$2:$AS$333,AY$2)</f>
        <v>0</v>
      </c>
      <c r="AZ292" s="46">
        <f>VLOOKUP($A292,environment93!$A$2:$AS$333,AZ$2)</f>
        <v>0</v>
      </c>
      <c r="BA292" s="46">
        <f>VLOOKUP($A292,environment93!$A$2:$AS$333,BA$2)</f>
        <v>2625</v>
      </c>
      <c r="BB292" s="46">
        <f>VLOOKUP($A292,environment93!$A$2:$AS$333,BB$2)</f>
        <v>0</v>
      </c>
      <c r="BC292" s="46">
        <f>VLOOKUP($A292,environment93!$A$2:$AS$333,BC$2)</f>
        <v>28.88</v>
      </c>
      <c r="BD292" s="46">
        <f>VLOOKUP($A292,environment93!$A$2:$AS$333,BD$2)</f>
        <v>0</v>
      </c>
      <c r="BE292" s="46">
        <f>VLOOKUP($A292,environment93!$A$2:$AS$333,BE$2)</f>
        <v>0</v>
      </c>
      <c r="BF292" s="46">
        <f>VLOOKUP($A292,environment93!$A$2:$AS$333,BF$2)</f>
        <v>28.88</v>
      </c>
      <c r="BG292" s="46">
        <f>VLOOKUP($A292,environment93!$A$2:$AS$333,BG$2)</f>
        <v>5</v>
      </c>
      <c r="BH292" s="46">
        <f>VLOOKUP($A292,environment93!$A$2:$AS$333,BH$2)</f>
        <v>0</v>
      </c>
      <c r="BI292" s="46">
        <f>VLOOKUP($A292,environment93!$A$2:$AS$333,BI$2)</f>
        <v>1</v>
      </c>
    </row>
    <row r="293" spans="1:61" x14ac:dyDescent="0.2">
      <c r="A293" s="40" t="s">
        <v>969</v>
      </c>
      <c r="B293" s="40" t="s">
        <v>596</v>
      </c>
      <c r="C293" s="40">
        <v>7</v>
      </c>
      <c r="D293" s="40">
        <v>3</v>
      </c>
      <c r="E293" s="40">
        <v>2</v>
      </c>
      <c r="F293" s="40">
        <v>2</v>
      </c>
      <c r="H293" s="41">
        <f t="shared" si="4"/>
        <v>1</v>
      </c>
      <c r="I293" s="40" t="s">
        <v>969</v>
      </c>
      <c r="J293" s="46">
        <f>VLOOKUP($A293,environment05!$A$2:$M$333,J$2)</f>
        <v>3.74</v>
      </c>
      <c r="K293" s="46">
        <f>VLOOKUP($A293,environment05!$A$2:$M$333,K$2)</f>
        <v>8.3977646916760431</v>
      </c>
      <c r="L293" s="46">
        <f>VLOOKUP($A293,environment05!$A$2:$M$333,L$2)</f>
        <v>18.921270117442372</v>
      </c>
      <c r="M293" s="46">
        <f>VLOOKUP($A293,environment05!$A$2:$M$333,M$2)</f>
        <v>2.0739768878769724</v>
      </c>
      <c r="N293" s="46">
        <f>VLOOKUP($A293,environment05!$A$2:$M$333,N$2)</f>
        <v>1.8724996600489314</v>
      </c>
      <c r="O293" s="46">
        <f>VLOOKUP($A293,environment05!$A$2:$M$333,O$2)</f>
        <v>1.5451109353624923</v>
      </c>
      <c r="P293" s="46">
        <f>VLOOKUP($A293,environment05!$A$2:$M$333,P$2)</f>
        <v>0.12740763599760335</v>
      </c>
      <c r="Q293" s="46">
        <f>VLOOKUP($A293,environment05!$A$2:$M$333,Q$2)</f>
        <v>0.25163047257319748</v>
      </c>
      <c r="R293" s="46">
        <f>VLOOKUP($A293,environment05!$A$2:$M$333,R$2)</f>
        <v>30.3</v>
      </c>
      <c r="S293" s="46">
        <f>VLOOKUP($A293,environment05!$A$2:$M$333,S$2)</f>
        <v>2</v>
      </c>
      <c r="T293" s="46">
        <f>VLOOKUP($A293,environment05!$A$2:$M$333,T$2)</f>
        <v>1.5</v>
      </c>
      <c r="U293" s="46">
        <f>VLOOKUP($A293,environment93!$A$2:$AS$333,U$2)</f>
        <v>0</v>
      </c>
      <c r="V293" s="46">
        <f>VLOOKUP($A293,environment93!$A$2:$AS$333,V$2)</f>
        <v>10</v>
      </c>
      <c r="W293" s="46">
        <f>VLOOKUP($A293,environment93!$A$2:$AS$333,W$2)</f>
        <v>5</v>
      </c>
      <c r="X293" s="46">
        <f>VLOOKUP($A293,environment93!$A$2:$AS$333,X$2)</f>
        <v>3</v>
      </c>
      <c r="Y293" s="46">
        <f>VLOOKUP($A293,environment93!$A$2:$AS$333,Y$2)</f>
        <v>2</v>
      </c>
      <c r="Z293" s="46">
        <f>VLOOKUP($A293,environment93!$A$2:$AS$333,Z$2)</f>
        <v>6</v>
      </c>
      <c r="AA293" s="46">
        <f>VLOOKUP($A293,environment93!$A$2:$AS$333,AA$2)</f>
        <v>2</v>
      </c>
      <c r="AB293" s="46">
        <f>VLOOKUP($A293,environment93!$A$2:$AS$333,AB$2)</f>
        <v>3.35</v>
      </c>
      <c r="AC293" s="46">
        <f>VLOOKUP($A293,environment93!$A$2:$AS$333,AC$2)</f>
        <v>1167.0999999999999</v>
      </c>
      <c r="AD293" s="46">
        <f>VLOOKUP($A293,environment93!$A$2:$AS$333,AD$2)</f>
        <v>1.8</v>
      </c>
      <c r="AE293" s="46">
        <f>VLOOKUP($A293,environment93!$A$2:$AS$333,AE$2)</f>
        <v>58</v>
      </c>
      <c r="AF293" s="46" t="str">
        <f>VLOOKUP($A293,environment93!$A$2:$AS$333,AF$2)</f>
        <v>quer.old</v>
      </c>
      <c r="AG293" s="46">
        <f>VLOOKUP($A293,environment93!$A$2:$AS$333,AG$2)</f>
        <v>5.49</v>
      </c>
      <c r="AH293" s="46">
        <f>VLOOKUP($A293,environment93!$A$2:$AS$333,AH$2)</f>
        <v>227.3</v>
      </c>
      <c r="AI293" s="46">
        <f>VLOOKUP($A293,environment93!$A$2:$AS$333,AI$2)</f>
        <v>25</v>
      </c>
      <c r="AJ293" s="46" t="str">
        <f>VLOOKUP($A293,environment93!$A$2:$AS$333,AJ$2)</f>
        <v>43</v>
      </c>
      <c r="AK293" s="46">
        <f>VLOOKUP($A293,environment93!$A$2:$AS$333,AK$2)</f>
        <v>5</v>
      </c>
      <c r="AL293" s="46">
        <f>VLOOKUP($A293,environment93!$A$2:$AS$333,AL$2)</f>
        <v>0</v>
      </c>
      <c r="AM293" s="46">
        <f>VLOOKUP($A293,environment93!$A$2:$AS$333,AM$2)</f>
        <v>0</v>
      </c>
      <c r="AN293" s="46">
        <f>VLOOKUP($A293,environment93!$A$2:$AS$333,AN$2)</f>
        <v>0</v>
      </c>
      <c r="AO293" s="46">
        <f>VLOOKUP($A293,environment93!$A$2:$AS$333,AO$2)</f>
        <v>0</v>
      </c>
      <c r="AP293" s="46">
        <f>VLOOKUP($A293,environment93!$A$2:$AS$333,AP$2)</f>
        <v>0</v>
      </c>
      <c r="AQ293" s="46">
        <f>VLOOKUP($A293,environment93!$A$2:$AS$333,AQ$2)</f>
        <v>0</v>
      </c>
      <c r="AR293" s="46">
        <f>VLOOKUP($A293,environment93!$A$2:$AS$333,AR$2)</f>
        <v>0</v>
      </c>
      <c r="AS293" s="46">
        <f>VLOOKUP($A293,environment93!$A$2:$AS$333,AS$2)</f>
        <v>0</v>
      </c>
      <c r="AT293" s="46">
        <f>VLOOKUP($A293,environment93!$A$2:$AS$333,AT$2)</f>
        <v>0</v>
      </c>
      <c r="AU293" s="46">
        <f>VLOOKUP($A293,environment93!$A$2:$AS$333,AU$2)</f>
        <v>0</v>
      </c>
      <c r="AV293" s="46">
        <f>VLOOKUP($A293,environment93!$A$2:$AS$333,AV$2)</f>
        <v>100</v>
      </c>
      <c r="AW293" s="46">
        <f>VLOOKUP($A293,environment93!$A$2:$AS$333,AW$2)</f>
        <v>0</v>
      </c>
      <c r="AX293" s="46">
        <f>VLOOKUP($A293,environment93!$A$2:$AS$333,AX$2)</f>
        <v>675</v>
      </c>
      <c r="AY293" s="46">
        <f>VLOOKUP($A293,environment93!$A$2:$AS$333,AY$2)</f>
        <v>125</v>
      </c>
      <c r="AZ293" s="46">
        <f>VLOOKUP($A293,environment93!$A$2:$AS$333,AZ$2)</f>
        <v>0</v>
      </c>
      <c r="BA293" s="46">
        <f>VLOOKUP($A293,environment93!$A$2:$AS$333,BA$2)</f>
        <v>800</v>
      </c>
      <c r="BB293" s="46">
        <f>VLOOKUP($A293,environment93!$A$2:$AS$333,BB$2)</f>
        <v>0</v>
      </c>
      <c r="BC293" s="46">
        <f>VLOOKUP($A293,environment93!$A$2:$AS$333,BC$2)</f>
        <v>13.3</v>
      </c>
      <c r="BD293" s="46">
        <f>VLOOKUP($A293,environment93!$A$2:$AS$333,BD$2)</f>
        <v>10.43</v>
      </c>
      <c r="BE293" s="46">
        <f>VLOOKUP($A293,environment93!$A$2:$AS$333,BE$2)</f>
        <v>0</v>
      </c>
      <c r="BF293" s="46">
        <f>VLOOKUP($A293,environment93!$A$2:$AS$333,BF$2)</f>
        <v>23.73</v>
      </c>
      <c r="BG293" s="46">
        <f>VLOOKUP($A293,environment93!$A$2:$AS$333,BG$2)</f>
        <v>9</v>
      </c>
      <c r="BH293" s="46">
        <f>VLOOKUP($A293,environment93!$A$2:$AS$333,BH$2)</f>
        <v>0</v>
      </c>
      <c r="BI293" s="46">
        <f>VLOOKUP($A293,environment93!$A$2:$AS$333,BI$2)</f>
        <v>1</v>
      </c>
    </row>
    <row r="294" spans="1:61" x14ac:dyDescent="0.2">
      <c r="A294" s="40" t="s">
        <v>970</v>
      </c>
      <c r="B294" s="40" t="s">
        <v>598</v>
      </c>
      <c r="C294" s="40">
        <v>7</v>
      </c>
      <c r="D294" s="40">
        <v>3</v>
      </c>
      <c r="E294" s="40">
        <v>2</v>
      </c>
      <c r="F294" s="40">
        <v>2</v>
      </c>
      <c r="H294" s="41">
        <f t="shared" si="4"/>
        <v>1</v>
      </c>
      <c r="I294" s="40" t="s">
        <v>970</v>
      </c>
      <c r="J294" s="46">
        <f>VLOOKUP($A294,environment05!$A$2:$M$333,J$2)</f>
        <v>5.93</v>
      </c>
      <c r="K294" s="46">
        <f>VLOOKUP($A294,environment05!$A$2:$M$333,K$2)</f>
        <v>15.702998971895614</v>
      </c>
      <c r="L294" s="46">
        <f>VLOOKUP($A294,environment05!$A$2:$M$333,L$2)</f>
        <v>43.932144410613319</v>
      </c>
      <c r="M294" s="46">
        <f>VLOOKUP($A294,environment05!$A$2:$M$333,M$2)</f>
        <v>11.369566996433276</v>
      </c>
      <c r="N294" s="46">
        <f>VLOOKUP($A294,environment05!$A$2:$M$333,N$2)</f>
        <v>4.111016720798923</v>
      </c>
      <c r="O294" s="46">
        <f>VLOOKUP($A294,environment05!$A$2:$M$333,O$2)</f>
        <v>3.3082486202221228</v>
      </c>
      <c r="P294" s="46">
        <f>VLOOKUP($A294,environment05!$A$2:$M$333,P$2)</f>
        <v>0.23640616620985441</v>
      </c>
      <c r="Q294" s="46">
        <f>VLOOKUP($A294,environment05!$A$2:$M$333,Q$2)</f>
        <v>0.96137063805904655</v>
      </c>
      <c r="R294" s="46">
        <f>VLOOKUP($A294,environment05!$A$2:$M$333,R$2)</f>
        <v>34.25</v>
      </c>
      <c r="S294" s="46">
        <f>VLOOKUP($A294,environment05!$A$2:$M$333,S$2)</f>
        <v>4</v>
      </c>
      <c r="T294" s="46">
        <f>VLOOKUP($A294,environment05!$A$2:$M$333,T$2)</f>
        <v>0.5</v>
      </c>
      <c r="U294" s="46">
        <f>VLOOKUP($A294,environment93!$A$2:$AS$333,U$2)</f>
        <v>0</v>
      </c>
      <c r="V294" s="46">
        <f>VLOOKUP($A294,environment93!$A$2:$AS$333,V$2)</f>
        <v>7</v>
      </c>
      <c r="W294" s="46">
        <f>VLOOKUP($A294,environment93!$A$2:$AS$333,W$2)</f>
        <v>7</v>
      </c>
      <c r="X294" s="46">
        <f>VLOOKUP($A294,environment93!$A$2:$AS$333,X$2)</f>
        <v>0</v>
      </c>
      <c r="Y294" s="46">
        <f>VLOOKUP($A294,environment93!$A$2:$AS$333,Y$2)</f>
        <v>0</v>
      </c>
      <c r="Z294" s="46">
        <f>VLOOKUP($A294,environment93!$A$2:$AS$333,Z$2)</f>
        <v>4</v>
      </c>
      <c r="AA294" s="46">
        <f>VLOOKUP($A294,environment93!$A$2:$AS$333,AA$2)</f>
        <v>1</v>
      </c>
      <c r="AB294" s="46">
        <f>VLOOKUP($A294,environment93!$A$2:$AS$333,AB$2)</f>
        <v>0.6</v>
      </c>
      <c r="AC294" s="46">
        <f>VLOOKUP($A294,environment93!$A$2:$AS$333,AC$2)</f>
        <v>335</v>
      </c>
      <c r="AD294" s="46">
        <f>VLOOKUP($A294,environment93!$A$2:$AS$333,AD$2)</f>
        <v>1.2</v>
      </c>
      <c r="AE294" s="46">
        <f>VLOOKUP($A294,environment93!$A$2:$AS$333,AE$2)</f>
        <v>3</v>
      </c>
      <c r="AF294" s="46" t="str">
        <f>VLOOKUP($A294,environment93!$A$2:$AS$333,AF$2)</f>
        <v>fagu.old</v>
      </c>
      <c r="AG294" s="46">
        <f>VLOOKUP($A294,environment93!$A$2:$AS$333,AG$2)</f>
        <v>0</v>
      </c>
      <c r="AH294" s="46">
        <f>VLOOKUP($A294,environment93!$A$2:$AS$333,AH$2)</f>
        <v>-1</v>
      </c>
      <c r="AI294" s="46">
        <f>VLOOKUP($A294,environment93!$A$2:$AS$333,AI$2)</f>
        <v>27.5</v>
      </c>
      <c r="AJ294" s="46" t="str">
        <f>VLOOKUP($A294,environment93!$A$2:$AS$333,AJ$2)</f>
        <v>43</v>
      </c>
      <c r="AK294" s="46">
        <f>VLOOKUP($A294,environment93!$A$2:$AS$333,AK$2)</f>
        <v>5</v>
      </c>
      <c r="AL294" s="46">
        <f>VLOOKUP($A294,environment93!$A$2:$AS$333,AL$2)</f>
        <v>0</v>
      </c>
      <c r="AM294" s="46">
        <f>VLOOKUP($A294,environment93!$A$2:$AS$333,AM$2)</f>
        <v>38.21</v>
      </c>
      <c r="AN294" s="46">
        <f>VLOOKUP($A294,environment93!$A$2:$AS$333,AN$2)</f>
        <v>0</v>
      </c>
      <c r="AO294" s="46">
        <f>VLOOKUP($A294,environment93!$A$2:$AS$333,AO$2)</f>
        <v>15.93</v>
      </c>
      <c r="AP294" s="46">
        <f>VLOOKUP($A294,environment93!$A$2:$AS$333,AP$2)</f>
        <v>0</v>
      </c>
      <c r="AQ294" s="46">
        <f>VLOOKUP($A294,environment93!$A$2:$AS$333,AQ$2)</f>
        <v>0</v>
      </c>
      <c r="AR294" s="46">
        <f>VLOOKUP($A294,environment93!$A$2:$AS$333,AR$2)</f>
        <v>0</v>
      </c>
      <c r="AS294" s="46">
        <f>VLOOKUP($A294,environment93!$A$2:$AS$333,AS$2)</f>
        <v>0</v>
      </c>
      <c r="AT294" s="46">
        <f>VLOOKUP($A294,environment93!$A$2:$AS$333,AT$2)</f>
        <v>55.61</v>
      </c>
      <c r="AU294" s="46">
        <f>VLOOKUP($A294,environment93!$A$2:$AS$333,AU$2)</f>
        <v>0</v>
      </c>
      <c r="AV294" s="46">
        <f>VLOOKUP($A294,environment93!$A$2:$AS$333,AV$2)</f>
        <v>28.45</v>
      </c>
      <c r="AW294" s="46">
        <f>VLOOKUP($A294,environment93!$A$2:$AS$333,AW$2)</f>
        <v>0</v>
      </c>
      <c r="AX294" s="46">
        <f>VLOOKUP($A294,environment93!$A$2:$AS$333,AX$2)</f>
        <v>25</v>
      </c>
      <c r="AY294" s="46">
        <f>VLOOKUP($A294,environment93!$A$2:$AS$333,AY$2)</f>
        <v>975</v>
      </c>
      <c r="AZ294" s="46">
        <f>VLOOKUP($A294,environment93!$A$2:$AS$333,AZ$2)</f>
        <v>0</v>
      </c>
      <c r="BA294" s="46">
        <f>VLOOKUP($A294,environment93!$A$2:$AS$333,BA$2)</f>
        <v>1000</v>
      </c>
      <c r="BB294" s="46">
        <f>VLOOKUP($A294,environment93!$A$2:$AS$333,BB$2)</f>
        <v>0</v>
      </c>
      <c r="BC294" s="46">
        <f>VLOOKUP($A294,environment93!$A$2:$AS$333,BC$2)</f>
        <v>3.98</v>
      </c>
      <c r="BD294" s="46">
        <f>VLOOKUP($A294,environment93!$A$2:$AS$333,BD$2)</f>
        <v>0.75</v>
      </c>
      <c r="BE294" s="46">
        <f>VLOOKUP($A294,environment93!$A$2:$AS$333,BE$2)</f>
        <v>0</v>
      </c>
      <c r="BF294" s="46">
        <f>VLOOKUP($A294,environment93!$A$2:$AS$333,BF$2)</f>
        <v>4.72</v>
      </c>
      <c r="BG294" s="46">
        <f>VLOOKUP($A294,environment93!$A$2:$AS$333,BG$2)</f>
        <v>1</v>
      </c>
      <c r="BH294" s="46">
        <f>VLOOKUP($A294,environment93!$A$2:$AS$333,BH$2)</f>
        <v>0</v>
      </c>
      <c r="BI294" s="46">
        <f>VLOOKUP($A294,environment93!$A$2:$AS$333,BI$2)</f>
        <v>1</v>
      </c>
    </row>
    <row r="295" spans="1:61" x14ac:dyDescent="0.2">
      <c r="A295" s="40" t="s">
        <v>971</v>
      </c>
      <c r="B295" s="40" t="s">
        <v>600</v>
      </c>
      <c r="C295" s="40">
        <v>5</v>
      </c>
      <c r="D295" s="40">
        <v>2</v>
      </c>
      <c r="E295" s="40">
        <v>1</v>
      </c>
      <c r="F295" s="40">
        <v>2</v>
      </c>
      <c r="H295" s="41">
        <f t="shared" si="4"/>
        <v>0</v>
      </c>
      <c r="I295" s="40" t="s">
        <v>971</v>
      </c>
      <c r="J295" s="46">
        <f>VLOOKUP($A295,environment05!$A$2:$M$333,J$2)</f>
        <v>0</v>
      </c>
      <c r="K295" s="46">
        <f>VLOOKUP($A295,environment05!$A$2:$M$333,K$2)</f>
        <v>0</v>
      </c>
      <c r="L295" s="46">
        <f>VLOOKUP($A295,environment05!$A$2:$M$333,L$2)</f>
        <v>0</v>
      </c>
      <c r="M295" s="46">
        <f>VLOOKUP($A295,environment05!$A$2:$M$333,M$2)</f>
        <v>0</v>
      </c>
      <c r="N295" s="46">
        <f>VLOOKUP($A295,environment05!$A$2:$M$333,N$2)</f>
        <v>0</v>
      </c>
      <c r="O295" s="46">
        <f>VLOOKUP($A295,environment05!$A$2:$M$333,O$2)</f>
        <v>0</v>
      </c>
      <c r="P295" s="46">
        <f>VLOOKUP($A295,environment05!$A$2:$M$333,P$2)</f>
        <v>0</v>
      </c>
      <c r="Q295" s="46">
        <f>VLOOKUP($A295,environment05!$A$2:$M$333,Q$2)</f>
        <v>0</v>
      </c>
      <c r="R295" s="46">
        <f>VLOOKUP($A295,environment05!$A$2:$M$333,R$2)</f>
        <v>0</v>
      </c>
      <c r="S295" s="46">
        <f>VLOOKUP($A295,environment05!$A$2:$M$333,S$2)</f>
        <v>0</v>
      </c>
      <c r="T295" s="46">
        <f>VLOOKUP($A295,environment05!$A$2:$M$333,T$2)</f>
        <v>0</v>
      </c>
      <c r="U295" s="46">
        <f>VLOOKUP($A295,environment93!$A$2:$AS$333,U$2)</f>
        <v>1</v>
      </c>
      <c r="V295" s="46">
        <f>VLOOKUP($A295,environment93!$A$2:$AS$333,V$2)</f>
        <v>18</v>
      </c>
      <c r="W295" s="46">
        <f>VLOOKUP($A295,environment93!$A$2:$AS$333,W$2)</f>
        <v>8</v>
      </c>
      <c r="X295" s="46">
        <f>VLOOKUP($A295,environment93!$A$2:$AS$333,X$2)</f>
        <v>0</v>
      </c>
      <c r="Y295" s="46">
        <f>VLOOKUP($A295,environment93!$A$2:$AS$333,Y$2)</f>
        <v>10</v>
      </c>
      <c r="Z295" s="46">
        <f>VLOOKUP($A295,environment93!$A$2:$AS$333,Z$2)</f>
        <v>15</v>
      </c>
      <c r="AA295" s="46">
        <f>VLOOKUP($A295,environment93!$A$2:$AS$333,AA$2)</f>
        <v>0</v>
      </c>
      <c r="AB295" s="46">
        <f>VLOOKUP($A295,environment93!$A$2:$AS$333,AB$2)</f>
        <v>2.12</v>
      </c>
      <c r="AC295" s="46">
        <f>VLOOKUP($A295,environment93!$A$2:$AS$333,AC$2)</f>
        <v>718.1</v>
      </c>
      <c r="AD295" s="46">
        <f>VLOOKUP($A295,environment93!$A$2:$AS$333,AD$2)</f>
        <v>1.4</v>
      </c>
      <c r="AE295" s="46">
        <f>VLOOKUP($A295,environment93!$A$2:$AS$333,AE$2)</f>
        <v>3</v>
      </c>
      <c r="AF295" s="46" t="str">
        <f>VLOOKUP($A295,environment93!$A$2:$AS$333,AF$2)</f>
        <v>fagu.old</v>
      </c>
      <c r="AG295" s="46">
        <f>VLOOKUP($A295,environment93!$A$2:$AS$333,AG$2)</f>
        <v>14.04</v>
      </c>
      <c r="AH295" s="46">
        <f>VLOOKUP($A295,environment93!$A$2:$AS$333,AH$2)</f>
        <v>214.03</v>
      </c>
      <c r="AI295" s="46">
        <f>VLOOKUP($A295,environment93!$A$2:$AS$333,AI$2)</f>
        <v>32.5</v>
      </c>
      <c r="AJ295" s="46" t="str">
        <f>VLOOKUP($A295,environment93!$A$2:$AS$333,AJ$2)</f>
        <v>44</v>
      </c>
      <c r="AK295" s="46">
        <f>VLOOKUP($A295,environment93!$A$2:$AS$333,AK$2)</f>
        <v>15</v>
      </c>
      <c r="AL295" s="46">
        <f>VLOOKUP($A295,environment93!$A$2:$AS$333,AL$2)</f>
        <v>0</v>
      </c>
      <c r="AM295" s="46">
        <f>VLOOKUP($A295,environment93!$A$2:$AS$333,AM$2)</f>
        <v>14.29</v>
      </c>
      <c r="AN295" s="46">
        <f>VLOOKUP($A295,environment93!$A$2:$AS$333,AN$2)</f>
        <v>0</v>
      </c>
      <c r="AO295" s="46">
        <f>VLOOKUP($A295,environment93!$A$2:$AS$333,AO$2)</f>
        <v>12.38</v>
      </c>
      <c r="AP295" s="46">
        <f>VLOOKUP($A295,environment93!$A$2:$AS$333,AP$2)</f>
        <v>0</v>
      </c>
      <c r="AQ295" s="46">
        <f>VLOOKUP($A295,environment93!$A$2:$AS$333,AQ$2)</f>
        <v>0</v>
      </c>
      <c r="AR295" s="46">
        <f>VLOOKUP($A295,environment93!$A$2:$AS$333,AR$2)</f>
        <v>0</v>
      </c>
      <c r="AS295" s="46">
        <f>VLOOKUP($A295,environment93!$A$2:$AS$333,AS$2)</f>
        <v>0</v>
      </c>
      <c r="AT295" s="46">
        <f>VLOOKUP($A295,environment93!$A$2:$AS$333,AT$2)</f>
        <v>87.62</v>
      </c>
      <c r="AU295" s="46">
        <f>VLOOKUP($A295,environment93!$A$2:$AS$333,AU$2)</f>
        <v>0</v>
      </c>
      <c r="AV295" s="46">
        <f>VLOOKUP($A295,environment93!$A$2:$AS$333,AV$2)</f>
        <v>0</v>
      </c>
      <c r="AW295" s="46">
        <f>VLOOKUP($A295,environment93!$A$2:$AS$333,AW$2)</f>
        <v>0</v>
      </c>
      <c r="AX295" s="46">
        <f>VLOOKUP($A295,environment93!$A$2:$AS$333,AX$2)</f>
        <v>250</v>
      </c>
      <c r="AY295" s="46">
        <f>VLOOKUP($A295,environment93!$A$2:$AS$333,AY$2)</f>
        <v>0</v>
      </c>
      <c r="AZ295" s="46">
        <f>VLOOKUP($A295,environment93!$A$2:$AS$333,AZ$2)</f>
        <v>0</v>
      </c>
      <c r="BA295" s="46">
        <f>VLOOKUP($A295,environment93!$A$2:$AS$333,BA$2)</f>
        <v>250</v>
      </c>
      <c r="BB295" s="46">
        <f>VLOOKUP($A295,environment93!$A$2:$AS$333,BB$2)</f>
        <v>0</v>
      </c>
      <c r="BC295" s="46">
        <f>VLOOKUP($A295,environment93!$A$2:$AS$333,BC$2)</f>
        <v>26.38</v>
      </c>
      <c r="BD295" s="46">
        <f>VLOOKUP($A295,environment93!$A$2:$AS$333,BD$2)</f>
        <v>0</v>
      </c>
      <c r="BE295" s="46">
        <f>VLOOKUP($A295,environment93!$A$2:$AS$333,BE$2)</f>
        <v>0</v>
      </c>
      <c r="BF295" s="46">
        <f>VLOOKUP($A295,environment93!$A$2:$AS$333,BF$2)</f>
        <v>26.38</v>
      </c>
      <c r="BG295" s="46">
        <f>VLOOKUP($A295,environment93!$A$2:$AS$333,BG$2)</f>
        <v>6</v>
      </c>
      <c r="BH295" s="46">
        <f>VLOOKUP($A295,environment93!$A$2:$AS$333,BH$2)</f>
        <v>0</v>
      </c>
      <c r="BI295" s="46">
        <f>VLOOKUP($A295,environment93!$A$2:$AS$333,BI$2)</f>
        <v>1</v>
      </c>
    </row>
    <row r="296" spans="1:61" x14ac:dyDescent="0.2">
      <c r="A296" s="40" t="s">
        <v>972</v>
      </c>
      <c r="B296" s="40" t="s">
        <v>602</v>
      </c>
      <c r="C296" s="40">
        <v>7</v>
      </c>
      <c r="D296" s="40">
        <v>3</v>
      </c>
      <c r="E296" s="40">
        <v>2</v>
      </c>
      <c r="F296" s="40">
        <v>2</v>
      </c>
      <c r="H296" s="41">
        <f t="shared" si="4"/>
        <v>1</v>
      </c>
      <c r="I296" s="40" t="s">
        <v>972</v>
      </c>
      <c r="J296" s="46">
        <f>VLOOKUP($A296,environment05!$A$2:$M$333,J$2)</f>
        <v>3.43</v>
      </c>
      <c r="K296" s="46">
        <f>VLOOKUP($A296,environment05!$A$2:$M$333,K$2)</f>
        <v>7.1284260282849603</v>
      </c>
      <c r="L296" s="46">
        <f>VLOOKUP($A296,environment05!$A$2:$M$333,L$2)</f>
        <v>14.832535885167466</v>
      </c>
      <c r="M296" s="46">
        <f>VLOOKUP($A296,environment05!$A$2:$M$333,M$2)</f>
        <v>1.9902375885846615</v>
      </c>
      <c r="N296" s="46">
        <f>VLOOKUP($A296,environment05!$A$2:$M$333,N$2)</f>
        <v>2.3750332332450199</v>
      </c>
      <c r="O296" s="46">
        <f>VLOOKUP($A296,environment05!$A$2:$M$333,O$2)</f>
        <v>2.0365589123585655</v>
      </c>
      <c r="P296" s="46">
        <f>VLOOKUP($A296,environment05!$A$2:$M$333,P$2)</f>
        <v>0.1322165855119522</v>
      </c>
      <c r="Q296" s="46">
        <f>VLOOKUP($A296,environment05!$A$2:$M$333,Q$2)</f>
        <v>0.51547636305876487</v>
      </c>
      <c r="R296" s="46">
        <f>VLOOKUP($A296,environment05!$A$2:$M$333,R$2)</f>
        <v>24.85</v>
      </c>
      <c r="S296" s="46">
        <f>VLOOKUP($A296,environment05!$A$2:$M$333,S$2)</f>
        <v>4</v>
      </c>
      <c r="T296" s="46">
        <f>VLOOKUP($A296,environment05!$A$2:$M$333,T$2)</f>
        <v>2</v>
      </c>
      <c r="U296" s="46">
        <f>VLOOKUP($A296,environment93!$A$2:$AS$333,U$2)</f>
        <v>4</v>
      </c>
      <c r="V296" s="46">
        <f>VLOOKUP($A296,environment93!$A$2:$AS$333,V$2)</f>
        <v>25</v>
      </c>
      <c r="W296" s="46">
        <f>VLOOKUP($A296,environment93!$A$2:$AS$333,W$2)</f>
        <v>14</v>
      </c>
      <c r="X296" s="46">
        <f>VLOOKUP($A296,environment93!$A$2:$AS$333,X$2)</f>
        <v>4</v>
      </c>
      <c r="Y296" s="46">
        <f>VLOOKUP($A296,environment93!$A$2:$AS$333,Y$2)</f>
        <v>7</v>
      </c>
      <c r="Z296" s="46">
        <f>VLOOKUP($A296,environment93!$A$2:$AS$333,Z$2)</f>
        <v>9</v>
      </c>
      <c r="AA296" s="46">
        <f>VLOOKUP($A296,environment93!$A$2:$AS$333,AA$2)</f>
        <v>2</v>
      </c>
      <c r="AB296" s="46">
        <f>VLOOKUP($A296,environment93!$A$2:$AS$333,AB$2)</f>
        <v>1.2</v>
      </c>
      <c r="AC296" s="46">
        <f>VLOOKUP($A296,environment93!$A$2:$AS$333,AC$2)</f>
        <v>537.4</v>
      </c>
      <c r="AD296" s="46">
        <f>VLOOKUP($A296,environment93!$A$2:$AS$333,AD$2)</f>
        <v>1.4</v>
      </c>
      <c r="AE296" s="46">
        <f>VLOOKUP($A296,environment93!$A$2:$AS$333,AE$2)</f>
        <v>55</v>
      </c>
      <c r="AF296" s="46" t="str">
        <f>VLOOKUP($A296,environment93!$A$2:$AS$333,AF$2)</f>
        <v>quer.old</v>
      </c>
      <c r="AG296" s="46">
        <f>VLOOKUP($A296,environment93!$A$2:$AS$333,AG$2)</f>
        <v>18.7</v>
      </c>
      <c r="AH296" s="46">
        <f>VLOOKUP($A296,environment93!$A$2:$AS$333,AH$2)</f>
        <v>221.65</v>
      </c>
      <c r="AI296" s="46">
        <f>VLOOKUP($A296,environment93!$A$2:$AS$333,AI$2)</f>
        <v>57.5</v>
      </c>
      <c r="AJ296" s="46" t="str">
        <f>VLOOKUP($A296,environment93!$A$2:$AS$333,AJ$2)</f>
        <v>43</v>
      </c>
      <c r="AK296" s="46">
        <f>VLOOKUP($A296,environment93!$A$2:$AS$333,AK$2)</f>
        <v>15</v>
      </c>
      <c r="AL296" s="46">
        <f>VLOOKUP($A296,environment93!$A$2:$AS$333,AL$2)</f>
        <v>0</v>
      </c>
      <c r="AM296" s="46">
        <f>VLOOKUP($A296,environment93!$A$2:$AS$333,AM$2)</f>
        <v>4.6399999999999997</v>
      </c>
      <c r="AN296" s="46">
        <f>VLOOKUP($A296,environment93!$A$2:$AS$333,AN$2)</f>
        <v>1.46</v>
      </c>
      <c r="AO296" s="46">
        <f>VLOOKUP($A296,environment93!$A$2:$AS$333,AO$2)</f>
        <v>0</v>
      </c>
      <c r="AP296" s="46">
        <f>VLOOKUP($A296,environment93!$A$2:$AS$333,AP$2)</f>
        <v>0</v>
      </c>
      <c r="AQ296" s="46">
        <f>VLOOKUP($A296,environment93!$A$2:$AS$333,AQ$2)</f>
        <v>0</v>
      </c>
      <c r="AR296" s="46">
        <f>VLOOKUP($A296,environment93!$A$2:$AS$333,AR$2)</f>
        <v>0.7</v>
      </c>
      <c r="AS296" s="46">
        <f>VLOOKUP($A296,environment93!$A$2:$AS$333,AS$2)</f>
        <v>0</v>
      </c>
      <c r="AT296" s="46">
        <f>VLOOKUP($A296,environment93!$A$2:$AS$333,AT$2)</f>
        <v>0</v>
      </c>
      <c r="AU296" s="46">
        <f>VLOOKUP($A296,environment93!$A$2:$AS$333,AU$2)</f>
        <v>0</v>
      </c>
      <c r="AV296" s="46">
        <f>VLOOKUP($A296,environment93!$A$2:$AS$333,AV$2)</f>
        <v>97.84</v>
      </c>
      <c r="AW296" s="46">
        <f>VLOOKUP($A296,environment93!$A$2:$AS$333,AW$2)</f>
        <v>0</v>
      </c>
      <c r="AX296" s="46">
        <f>VLOOKUP($A296,environment93!$A$2:$AS$333,AX$2)</f>
        <v>850</v>
      </c>
      <c r="AY296" s="46">
        <f>VLOOKUP($A296,environment93!$A$2:$AS$333,AY$2)</f>
        <v>125</v>
      </c>
      <c r="AZ296" s="46">
        <f>VLOOKUP($A296,environment93!$A$2:$AS$333,AZ$2)</f>
        <v>0</v>
      </c>
      <c r="BA296" s="46">
        <f>VLOOKUP($A296,environment93!$A$2:$AS$333,BA$2)</f>
        <v>975</v>
      </c>
      <c r="BB296" s="46">
        <f>VLOOKUP($A296,environment93!$A$2:$AS$333,BB$2)</f>
        <v>0</v>
      </c>
      <c r="BC296" s="46">
        <f>VLOOKUP($A296,environment93!$A$2:$AS$333,BC$2)</f>
        <v>7.62</v>
      </c>
      <c r="BD296" s="46">
        <f>VLOOKUP($A296,environment93!$A$2:$AS$333,BD$2)</f>
        <v>14.4</v>
      </c>
      <c r="BE296" s="46">
        <f>VLOOKUP($A296,environment93!$A$2:$AS$333,BE$2)</f>
        <v>0</v>
      </c>
      <c r="BF296" s="46">
        <f>VLOOKUP($A296,environment93!$A$2:$AS$333,BF$2)</f>
        <v>22.02</v>
      </c>
      <c r="BG296" s="46">
        <f>VLOOKUP($A296,environment93!$A$2:$AS$333,BG$2)</f>
        <v>7</v>
      </c>
      <c r="BH296" s="46">
        <f>VLOOKUP($A296,environment93!$A$2:$AS$333,BH$2)</f>
        <v>0</v>
      </c>
      <c r="BI296" s="46">
        <f>VLOOKUP($A296,environment93!$A$2:$AS$333,BI$2)</f>
        <v>1.2</v>
      </c>
    </row>
    <row r="297" spans="1:61" x14ac:dyDescent="0.2">
      <c r="A297" s="40" t="s">
        <v>973</v>
      </c>
      <c r="B297" s="40" t="s">
        <v>604</v>
      </c>
      <c r="C297" s="40">
        <v>5</v>
      </c>
      <c r="D297" s="40">
        <v>2</v>
      </c>
      <c r="E297" s="40">
        <v>1</v>
      </c>
      <c r="F297" s="40">
        <v>2</v>
      </c>
      <c r="H297" s="41">
        <f t="shared" si="4"/>
        <v>0</v>
      </c>
      <c r="I297" s="40" t="s">
        <v>973</v>
      </c>
      <c r="J297" s="46">
        <f>VLOOKUP($A297,environment05!$A$2:$M$333,J$2)</f>
        <v>0</v>
      </c>
      <c r="K297" s="46">
        <f>VLOOKUP($A297,environment05!$A$2:$M$333,K$2)</f>
        <v>0</v>
      </c>
      <c r="L297" s="46">
        <f>VLOOKUP($A297,environment05!$A$2:$M$333,L$2)</f>
        <v>0</v>
      </c>
      <c r="M297" s="46">
        <f>VLOOKUP($A297,environment05!$A$2:$M$333,M$2)</f>
        <v>0</v>
      </c>
      <c r="N297" s="46">
        <f>VLOOKUP($A297,environment05!$A$2:$M$333,N$2)</f>
        <v>0</v>
      </c>
      <c r="O297" s="46">
        <f>VLOOKUP($A297,environment05!$A$2:$M$333,O$2)</f>
        <v>0</v>
      </c>
      <c r="P297" s="46">
        <f>VLOOKUP($A297,environment05!$A$2:$M$333,P$2)</f>
        <v>0</v>
      </c>
      <c r="Q297" s="46">
        <f>VLOOKUP($A297,environment05!$A$2:$M$333,Q$2)</f>
        <v>0</v>
      </c>
      <c r="R297" s="46">
        <f>VLOOKUP($A297,environment05!$A$2:$M$333,R$2)</f>
        <v>0</v>
      </c>
      <c r="S297" s="46">
        <f>VLOOKUP($A297,environment05!$A$2:$M$333,S$2)</f>
        <v>0</v>
      </c>
      <c r="T297" s="46">
        <f>VLOOKUP($A297,environment05!$A$2:$M$333,T$2)</f>
        <v>0</v>
      </c>
      <c r="U297" s="46">
        <f>VLOOKUP($A297,environment93!$A$2:$AS$333,U$2)</f>
        <v>4</v>
      </c>
      <c r="V297" s="46">
        <f>VLOOKUP($A297,environment93!$A$2:$AS$333,V$2)</f>
        <v>7</v>
      </c>
      <c r="W297" s="46">
        <f>VLOOKUP($A297,environment93!$A$2:$AS$333,W$2)</f>
        <v>3</v>
      </c>
      <c r="X297" s="46">
        <f>VLOOKUP($A297,environment93!$A$2:$AS$333,X$2)</f>
        <v>2</v>
      </c>
      <c r="Y297" s="46">
        <f>VLOOKUP($A297,environment93!$A$2:$AS$333,Y$2)</f>
        <v>2</v>
      </c>
      <c r="Z297" s="46">
        <f>VLOOKUP($A297,environment93!$A$2:$AS$333,Z$2)</f>
        <v>16</v>
      </c>
      <c r="AA297" s="46">
        <f>VLOOKUP($A297,environment93!$A$2:$AS$333,AA$2)</f>
        <v>1</v>
      </c>
      <c r="AB297" s="46">
        <f>VLOOKUP($A297,environment93!$A$2:$AS$333,AB$2)</f>
        <v>1.2</v>
      </c>
      <c r="AC297" s="46">
        <f>VLOOKUP($A297,environment93!$A$2:$AS$333,AC$2)</f>
        <v>537.4</v>
      </c>
      <c r="AD297" s="46">
        <f>VLOOKUP($A297,environment93!$A$2:$AS$333,AD$2)</f>
        <v>1.4</v>
      </c>
      <c r="AE297" s="46">
        <f>VLOOKUP($A297,environment93!$A$2:$AS$333,AE$2)</f>
        <v>55</v>
      </c>
      <c r="AF297" s="46" t="str">
        <f>VLOOKUP($A297,environment93!$A$2:$AS$333,AF$2)</f>
        <v>quer.old</v>
      </c>
      <c r="AG297" s="46">
        <f>VLOOKUP($A297,environment93!$A$2:$AS$333,AG$2)</f>
        <v>17.84</v>
      </c>
      <c r="AH297" s="46">
        <f>VLOOKUP($A297,environment93!$A$2:$AS$333,AH$2)</f>
        <v>276.11</v>
      </c>
      <c r="AI297" s="46">
        <f>VLOOKUP($A297,environment93!$A$2:$AS$333,AI$2)</f>
        <v>65</v>
      </c>
      <c r="AJ297" s="46" t="str">
        <f>VLOOKUP($A297,environment93!$A$2:$AS$333,AJ$2)</f>
        <v>33K</v>
      </c>
      <c r="AK297" s="46">
        <f>VLOOKUP($A297,environment93!$A$2:$AS$333,AK$2)</f>
        <v>1</v>
      </c>
      <c r="AL297" s="46" t="str">
        <f>VLOOKUP($A297,environment93!$A$2:$AS$333,AL$2)</f>
        <v>K</v>
      </c>
      <c r="AM297" s="46">
        <f>VLOOKUP($A297,environment93!$A$2:$AS$333,AM$2)</f>
        <v>14.29</v>
      </c>
      <c r="AN297" s="46">
        <f>VLOOKUP($A297,environment93!$A$2:$AS$333,AN$2)</f>
        <v>13.63</v>
      </c>
      <c r="AO297" s="46">
        <f>VLOOKUP($A297,environment93!$A$2:$AS$333,AO$2)</f>
        <v>0</v>
      </c>
      <c r="AP297" s="46">
        <f>VLOOKUP($A297,environment93!$A$2:$AS$333,AP$2)</f>
        <v>0</v>
      </c>
      <c r="AQ297" s="46">
        <f>VLOOKUP($A297,environment93!$A$2:$AS$333,AQ$2)</f>
        <v>0</v>
      </c>
      <c r="AR297" s="46">
        <f>VLOOKUP($A297,environment93!$A$2:$AS$333,AR$2)</f>
        <v>0</v>
      </c>
      <c r="AS297" s="46">
        <f>VLOOKUP($A297,environment93!$A$2:$AS$333,AS$2)</f>
        <v>0</v>
      </c>
      <c r="AT297" s="46">
        <f>VLOOKUP($A297,environment93!$A$2:$AS$333,AT$2)</f>
        <v>0</v>
      </c>
      <c r="AU297" s="46">
        <f>VLOOKUP($A297,environment93!$A$2:$AS$333,AU$2)</f>
        <v>0</v>
      </c>
      <c r="AV297" s="46">
        <f>VLOOKUP($A297,environment93!$A$2:$AS$333,AV$2)</f>
        <v>86.37</v>
      </c>
      <c r="AW297" s="46">
        <f>VLOOKUP($A297,environment93!$A$2:$AS$333,AW$2)</f>
        <v>0</v>
      </c>
      <c r="AX297" s="46">
        <f>VLOOKUP($A297,environment93!$A$2:$AS$333,AX$2)</f>
        <v>650</v>
      </c>
      <c r="AY297" s="46">
        <f>VLOOKUP($A297,environment93!$A$2:$AS$333,AY$2)</f>
        <v>1175</v>
      </c>
      <c r="AZ297" s="46">
        <f>VLOOKUP($A297,environment93!$A$2:$AS$333,AZ$2)</f>
        <v>0</v>
      </c>
      <c r="BA297" s="46">
        <f>VLOOKUP($A297,environment93!$A$2:$AS$333,BA$2)</f>
        <v>1825</v>
      </c>
      <c r="BB297" s="46">
        <f>VLOOKUP($A297,environment93!$A$2:$AS$333,BB$2)</f>
        <v>0</v>
      </c>
      <c r="BC297" s="46">
        <f>VLOOKUP($A297,environment93!$A$2:$AS$333,BC$2)</f>
        <v>5.01</v>
      </c>
      <c r="BD297" s="46">
        <f>VLOOKUP($A297,environment93!$A$2:$AS$333,BD$2)</f>
        <v>18.37</v>
      </c>
      <c r="BE297" s="46">
        <f>VLOOKUP($A297,environment93!$A$2:$AS$333,BE$2)</f>
        <v>0</v>
      </c>
      <c r="BF297" s="46">
        <f>VLOOKUP($A297,environment93!$A$2:$AS$333,BF$2)</f>
        <v>23.38</v>
      </c>
      <c r="BG297" s="46">
        <f>VLOOKUP($A297,environment93!$A$2:$AS$333,BG$2)</f>
        <v>11</v>
      </c>
      <c r="BH297" s="46">
        <f>VLOOKUP($A297,environment93!$A$2:$AS$333,BH$2)</f>
        <v>0</v>
      </c>
      <c r="BI297" s="46">
        <f>VLOOKUP($A297,environment93!$A$2:$AS$333,BI$2)</f>
        <v>1</v>
      </c>
    </row>
    <row r="298" spans="1:61" x14ac:dyDescent="0.2">
      <c r="A298" s="40" t="s">
        <v>974</v>
      </c>
      <c r="B298" s="40" t="s">
        <v>606</v>
      </c>
      <c r="C298" s="40">
        <v>5</v>
      </c>
      <c r="D298" s="40">
        <v>2</v>
      </c>
      <c r="E298" s="40">
        <v>1</v>
      </c>
      <c r="F298" s="40">
        <v>2</v>
      </c>
      <c r="H298" s="41">
        <f t="shared" si="4"/>
        <v>0</v>
      </c>
      <c r="I298" s="40" t="s">
        <v>974</v>
      </c>
      <c r="J298" s="46">
        <f>VLOOKUP($A298,environment05!$A$2:$M$333,J$2)</f>
        <v>0</v>
      </c>
      <c r="K298" s="46">
        <f>VLOOKUP($A298,environment05!$A$2:$M$333,K$2)</f>
        <v>0</v>
      </c>
      <c r="L298" s="46">
        <f>VLOOKUP($A298,environment05!$A$2:$M$333,L$2)</f>
        <v>0</v>
      </c>
      <c r="M298" s="46">
        <f>VLOOKUP($A298,environment05!$A$2:$M$333,M$2)</f>
        <v>0</v>
      </c>
      <c r="N298" s="46">
        <f>VLOOKUP($A298,environment05!$A$2:$M$333,N$2)</f>
        <v>0</v>
      </c>
      <c r="O298" s="46">
        <f>VLOOKUP($A298,environment05!$A$2:$M$333,O$2)</f>
        <v>0</v>
      </c>
      <c r="P298" s="46">
        <f>VLOOKUP($A298,environment05!$A$2:$M$333,P$2)</f>
        <v>0</v>
      </c>
      <c r="Q298" s="46">
        <f>VLOOKUP($A298,environment05!$A$2:$M$333,Q$2)</f>
        <v>0</v>
      </c>
      <c r="R298" s="46">
        <f>VLOOKUP($A298,environment05!$A$2:$M$333,R$2)</f>
        <v>0</v>
      </c>
      <c r="S298" s="46">
        <f>VLOOKUP($A298,environment05!$A$2:$M$333,S$2)</f>
        <v>0</v>
      </c>
      <c r="T298" s="46">
        <f>VLOOKUP($A298,environment05!$A$2:$M$333,T$2)</f>
        <v>0</v>
      </c>
      <c r="U298" s="46">
        <f>VLOOKUP($A298,environment93!$A$2:$AS$333,U$2)</f>
        <v>3</v>
      </c>
      <c r="V298" s="46">
        <f>VLOOKUP($A298,environment93!$A$2:$AS$333,V$2)</f>
        <v>27</v>
      </c>
      <c r="W298" s="46">
        <f>VLOOKUP($A298,environment93!$A$2:$AS$333,W$2)</f>
        <v>7</v>
      </c>
      <c r="X298" s="46">
        <f>VLOOKUP($A298,environment93!$A$2:$AS$333,X$2)</f>
        <v>3</v>
      </c>
      <c r="Y298" s="46">
        <f>VLOOKUP($A298,environment93!$A$2:$AS$333,Y$2)</f>
        <v>17</v>
      </c>
      <c r="Z298" s="46">
        <f>VLOOKUP($A298,environment93!$A$2:$AS$333,Z$2)</f>
        <v>7</v>
      </c>
      <c r="AA298" s="46">
        <f>VLOOKUP($A298,environment93!$A$2:$AS$333,AA$2)</f>
        <v>1</v>
      </c>
      <c r="AB298" s="46">
        <f>VLOOKUP($A298,environment93!$A$2:$AS$333,AB$2)</f>
        <v>0</v>
      </c>
      <c r="AC298" s="46">
        <f>VLOOKUP($A298,environment93!$A$2:$AS$333,AC$2)</f>
        <v>0</v>
      </c>
      <c r="AD298" s="46">
        <f>VLOOKUP($A298,environment93!$A$2:$AS$333,AD$2)</f>
        <v>0</v>
      </c>
      <c r="AE298" s="46">
        <f>VLOOKUP($A298,environment93!$A$2:$AS$333,AE$2)</f>
        <v>53</v>
      </c>
      <c r="AF298" s="46" t="str">
        <f>VLOOKUP($A298,environment93!$A$2:$AS$333,AF$2)</f>
        <v>road</v>
      </c>
      <c r="AG298" s="46">
        <f>VLOOKUP($A298,environment93!$A$2:$AS$333,AG$2)</f>
        <v>0</v>
      </c>
      <c r="AH298" s="46">
        <f>VLOOKUP($A298,environment93!$A$2:$AS$333,AH$2)</f>
        <v>-1</v>
      </c>
      <c r="AI298" s="46">
        <f>VLOOKUP($A298,environment93!$A$2:$AS$333,AI$2)</f>
        <v>10</v>
      </c>
      <c r="AJ298" s="46" t="str">
        <f>VLOOKUP($A298,environment93!$A$2:$AS$333,AJ$2)</f>
        <v>43</v>
      </c>
      <c r="AK298" s="46">
        <f>VLOOKUP($A298,environment93!$A$2:$AS$333,AK$2)</f>
        <v>15</v>
      </c>
      <c r="AL298" s="46">
        <f>VLOOKUP($A298,environment93!$A$2:$AS$333,AL$2)</f>
        <v>0</v>
      </c>
      <c r="AM298" s="46">
        <f>VLOOKUP($A298,environment93!$A$2:$AS$333,AM$2)</f>
        <v>26.07</v>
      </c>
      <c r="AN298" s="46">
        <f>VLOOKUP($A298,environment93!$A$2:$AS$333,AN$2)</f>
        <v>0.77</v>
      </c>
      <c r="AO298" s="46">
        <f>VLOOKUP($A298,environment93!$A$2:$AS$333,AO$2)</f>
        <v>40.729999999999997</v>
      </c>
      <c r="AP298" s="46">
        <f>VLOOKUP($A298,environment93!$A$2:$AS$333,AP$2)</f>
        <v>0</v>
      </c>
      <c r="AQ298" s="46">
        <f>VLOOKUP($A298,environment93!$A$2:$AS$333,AQ$2)</f>
        <v>0</v>
      </c>
      <c r="AR298" s="46">
        <f>VLOOKUP($A298,environment93!$A$2:$AS$333,AR$2)</f>
        <v>0</v>
      </c>
      <c r="AS298" s="46">
        <f>VLOOKUP($A298,environment93!$A$2:$AS$333,AS$2)</f>
        <v>0</v>
      </c>
      <c r="AT298" s="46">
        <f>VLOOKUP($A298,environment93!$A$2:$AS$333,AT$2)</f>
        <v>0</v>
      </c>
      <c r="AU298" s="46">
        <f>VLOOKUP($A298,environment93!$A$2:$AS$333,AU$2)</f>
        <v>0</v>
      </c>
      <c r="AV298" s="46">
        <f>VLOOKUP($A298,environment93!$A$2:$AS$333,AV$2)</f>
        <v>58.51</v>
      </c>
      <c r="AW298" s="46">
        <f>VLOOKUP($A298,environment93!$A$2:$AS$333,AW$2)</f>
        <v>25</v>
      </c>
      <c r="AX298" s="46">
        <f>VLOOKUP($A298,environment93!$A$2:$AS$333,AX$2)</f>
        <v>400</v>
      </c>
      <c r="AY298" s="46">
        <f>VLOOKUP($A298,environment93!$A$2:$AS$333,AY$2)</f>
        <v>25</v>
      </c>
      <c r="AZ298" s="46">
        <f>VLOOKUP($A298,environment93!$A$2:$AS$333,AZ$2)</f>
        <v>0</v>
      </c>
      <c r="BA298" s="46">
        <f>VLOOKUP($A298,environment93!$A$2:$AS$333,BA$2)</f>
        <v>450</v>
      </c>
      <c r="BB298" s="46">
        <f>VLOOKUP($A298,environment93!$A$2:$AS$333,BB$2)</f>
        <v>0.44</v>
      </c>
      <c r="BC298" s="46">
        <f>VLOOKUP($A298,environment93!$A$2:$AS$333,BC$2)</f>
        <v>14.38</v>
      </c>
      <c r="BD298" s="46">
        <f>VLOOKUP($A298,environment93!$A$2:$AS$333,BD$2)</f>
        <v>2.69</v>
      </c>
      <c r="BE298" s="46">
        <f>VLOOKUP($A298,environment93!$A$2:$AS$333,BE$2)</f>
        <v>0</v>
      </c>
      <c r="BF298" s="46">
        <f>VLOOKUP($A298,environment93!$A$2:$AS$333,BF$2)</f>
        <v>17.510000000000002</v>
      </c>
      <c r="BG298" s="46">
        <f>VLOOKUP($A298,environment93!$A$2:$AS$333,BG$2)</f>
        <v>8</v>
      </c>
      <c r="BH298" s="46">
        <f>VLOOKUP($A298,environment93!$A$2:$AS$333,BH$2)</f>
        <v>0</v>
      </c>
      <c r="BI298" s="46">
        <f>VLOOKUP($A298,environment93!$A$2:$AS$333,BI$2)</f>
        <v>2</v>
      </c>
    </row>
    <row r="299" spans="1:61" x14ac:dyDescent="0.2">
      <c r="A299" s="40" t="s">
        <v>975</v>
      </c>
      <c r="B299" s="40" t="s">
        <v>608</v>
      </c>
      <c r="C299" s="40">
        <v>7</v>
      </c>
      <c r="D299" s="40">
        <v>3</v>
      </c>
      <c r="E299" s="40">
        <v>2</v>
      </c>
      <c r="F299" s="40">
        <v>2</v>
      </c>
      <c r="H299" s="41">
        <f t="shared" si="4"/>
        <v>1</v>
      </c>
      <c r="I299" s="40" t="s">
        <v>975</v>
      </c>
      <c r="J299" s="46">
        <f>VLOOKUP($A299,environment05!$A$2:$M$333,J$2)</f>
        <v>3.4550000000000001</v>
      </c>
      <c r="K299" s="46">
        <f>VLOOKUP($A299,environment05!$A$2:$M$333,K$2)</f>
        <v>5.2245221622798432</v>
      </c>
      <c r="L299" s="46">
        <f>VLOOKUP($A299,environment05!$A$2:$M$333,L$2)</f>
        <v>13.157894736842106</v>
      </c>
      <c r="M299" s="46">
        <f>VLOOKUP($A299,environment05!$A$2:$M$333,M$2)</f>
        <v>1.7027701916213265</v>
      </c>
      <c r="N299" s="46">
        <f>VLOOKUP($A299,environment05!$A$2:$M$333,N$2)</f>
        <v>2.9277750249414214</v>
      </c>
      <c r="O299" s="46">
        <f>VLOOKUP($A299,environment05!$A$2:$M$333,O$2)</f>
        <v>1.698746031047458</v>
      </c>
      <c r="P299" s="46">
        <f>VLOOKUP($A299,environment05!$A$2:$M$333,P$2)</f>
        <v>0.13110142873610009</v>
      </c>
      <c r="Q299" s="46">
        <f>VLOOKUP($A299,environment05!$A$2:$M$333,Q$2)</f>
        <v>0.39133861565170774</v>
      </c>
      <c r="R299" s="46">
        <f>VLOOKUP($A299,environment05!$A$2:$M$333,R$2)</f>
        <v>22.1</v>
      </c>
      <c r="S299" s="46">
        <f>VLOOKUP($A299,environment05!$A$2:$M$333,S$2)</f>
        <v>10</v>
      </c>
      <c r="T299" s="46">
        <f>VLOOKUP($A299,environment05!$A$2:$M$333,T$2)</f>
        <v>1.5</v>
      </c>
      <c r="U299" s="46">
        <f>VLOOKUP($A299,environment93!$A$2:$AS$333,U$2)</f>
        <v>1</v>
      </c>
      <c r="V299" s="46">
        <f>VLOOKUP($A299,environment93!$A$2:$AS$333,V$2)</f>
        <v>22</v>
      </c>
      <c r="W299" s="46">
        <f>VLOOKUP($A299,environment93!$A$2:$AS$333,W$2)</f>
        <v>10</v>
      </c>
      <c r="X299" s="46">
        <f>VLOOKUP($A299,environment93!$A$2:$AS$333,X$2)</f>
        <v>3</v>
      </c>
      <c r="Y299" s="46">
        <f>VLOOKUP($A299,environment93!$A$2:$AS$333,Y$2)</f>
        <v>9</v>
      </c>
      <c r="Z299" s="46">
        <f>VLOOKUP($A299,environment93!$A$2:$AS$333,Z$2)</f>
        <v>9</v>
      </c>
      <c r="AA299" s="46">
        <f>VLOOKUP($A299,environment93!$A$2:$AS$333,AA$2)</f>
        <v>1</v>
      </c>
      <c r="AB299" s="46">
        <f>VLOOKUP($A299,environment93!$A$2:$AS$333,AB$2)</f>
        <v>0.56999999999999995</v>
      </c>
      <c r="AC299" s="46">
        <f>VLOOKUP($A299,environment93!$A$2:$AS$333,AC$2)</f>
        <v>325.8</v>
      </c>
      <c r="AD299" s="46">
        <f>VLOOKUP($A299,environment93!$A$2:$AS$333,AD$2)</f>
        <v>1.2</v>
      </c>
      <c r="AE299" s="46">
        <f>VLOOKUP($A299,environment93!$A$2:$AS$333,AE$2)</f>
        <v>56</v>
      </c>
      <c r="AF299" s="46" t="str">
        <f>VLOOKUP($A299,environment93!$A$2:$AS$333,AF$2)</f>
        <v>quer.old</v>
      </c>
      <c r="AG299" s="46">
        <f>VLOOKUP($A299,environment93!$A$2:$AS$333,AG$2)</f>
        <v>11.81</v>
      </c>
      <c r="AH299" s="46">
        <f>VLOOKUP($A299,environment93!$A$2:$AS$333,AH$2)</f>
        <v>246.9</v>
      </c>
      <c r="AI299" s="46">
        <f>VLOOKUP($A299,environment93!$A$2:$AS$333,AI$2)</f>
        <v>12.5</v>
      </c>
      <c r="AJ299" s="46" t="str">
        <f>VLOOKUP($A299,environment93!$A$2:$AS$333,AJ$2)</f>
        <v>43</v>
      </c>
      <c r="AK299" s="46">
        <f>VLOOKUP($A299,environment93!$A$2:$AS$333,AK$2)</f>
        <v>15</v>
      </c>
      <c r="AL299" s="46">
        <f>VLOOKUP($A299,environment93!$A$2:$AS$333,AL$2)</f>
        <v>0</v>
      </c>
      <c r="AM299" s="46">
        <f>VLOOKUP($A299,environment93!$A$2:$AS$333,AM$2)</f>
        <v>2.5</v>
      </c>
      <c r="AN299" s="46">
        <f>VLOOKUP($A299,environment93!$A$2:$AS$333,AN$2)</f>
        <v>0</v>
      </c>
      <c r="AO299" s="46">
        <f>VLOOKUP($A299,environment93!$A$2:$AS$333,AO$2)</f>
        <v>0.7</v>
      </c>
      <c r="AP299" s="46">
        <f>VLOOKUP($A299,environment93!$A$2:$AS$333,AP$2)</f>
        <v>0</v>
      </c>
      <c r="AQ299" s="46">
        <f>VLOOKUP($A299,environment93!$A$2:$AS$333,AQ$2)</f>
        <v>0</v>
      </c>
      <c r="AR299" s="46">
        <f>VLOOKUP($A299,environment93!$A$2:$AS$333,AR$2)</f>
        <v>0</v>
      </c>
      <c r="AS299" s="46">
        <f>VLOOKUP($A299,environment93!$A$2:$AS$333,AS$2)</f>
        <v>0</v>
      </c>
      <c r="AT299" s="46">
        <f>VLOOKUP($A299,environment93!$A$2:$AS$333,AT$2)</f>
        <v>0</v>
      </c>
      <c r="AU299" s="46">
        <f>VLOOKUP($A299,environment93!$A$2:$AS$333,AU$2)</f>
        <v>0</v>
      </c>
      <c r="AV299" s="46">
        <f>VLOOKUP($A299,environment93!$A$2:$AS$333,AV$2)</f>
        <v>99.3</v>
      </c>
      <c r="AW299" s="46">
        <f>VLOOKUP($A299,environment93!$A$2:$AS$333,AW$2)</f>
        <v>0</v>
      </c>
      <c r="AX299" s="46">
        <f>VLOOKUP($A299,environment93!$A$2:$AS$333,AX$2)</f>
        <v>275</v>
      </c>
      <c r="AY299" s="46">
        <f>VLOOKUP($A299,environment93!$A$2:$AS$333,AY$2)</f>
        <v>450</v>
      </c>
      <c r="AZ299" s="46">
        <f>VLOOKUP($A299,environment93!$A$2:$AS$333,AZ$2)</f>
        <v>0</v>
      </c>
      <c r="BA299" s="46">
        <f>VLOOKUP($A299,environment93!$A$2:$AS$333,BA$2)</f>
        <v>725</v>
      </c>
      <c r="BB299" s="46">
        <f>VLOOKUP($A299,environment93!$A$2:$AS$333,BB$2)</f>
        <v>0</v>
      </c>
      <c r="BC299" s="46">
        <f>VLOOKUP($A299,environment93!$A$2:$AS$333,BC$2)</f>
        <v>1.75</v>
      </c>
      <c r="BD299" s="46">
        <f>VLOOKUP($A299,environment93!$A$2:$AS$333,BD$2)</f>
        <v>14.06</v>
      </c>
      <c r="BE299" s="46">
        <f>VLOOKUP($A299,environment93!$A$2:$AS$333,BE$2)</f>
        <v>0</v>
      </c>
      <c r="BF299" s="46">
        <f>VLOOKUP($A299,environment93!$A$2:$AS$333,BF$2)</f>
        <v>15.81</v>
      </c>
      <c r="BG299" s="46">
        <f>VLOOKUP($A299,environment93!$A$2:$AS$333,BG$2)</f>
        <v>6</v>
      </c>
      <c r="BH299" s="46">
        <f>VLOOKUP($A299,environment93!$A$2:$AS$333,BH$2)</f>
        <v>0</v>
      </c>
      <c r="BI299" s="46">
        <f>VLOOKUP($A299,environment93!$A$2:$AS$333,BI$2)</f>
        <v>1</v>
      </c>
    </row>
    <row r="300" spans="1:61" x14ac:dyDescent="0.2">
      <c r="A300" s="40" t="s">
        <v>976</v>
      </c>
      <c r="B300" s="40" t="s">
        <v>610</v>
      </c>
      <c r="C300" s="40">
        <v>7</v>
      </c>
      <c r="D300" s="40">
        <v>3</v>
      </c>
      <c r="E300" s="40">
        <v>2</v>
      </c>
      <c r="F300" s="40">
        <v>2</v>
      </c>
      <c r="H300" s="41">
        <f t="shared" si="4"/>
        <v>1</v>
      </c>
      <c r="I300" s="40" t="s">
        <v>976</v>
      </c>
      <c r="J300" s="46">
        <f>VLOOKUP($A300,environment05!$A$2:$M$333,J$2)</f>
        <v>3.24</v>
      </c>
      <c r="K300" s="46">
        <f>VLOOKUP($A300,environment05!$A$2:$M$333,K$2)</f>
        <v>8.9173897519915322</v>
      </c>
      <c r="L300" s="46">
        <f>VLOOKUP($A300,environment05!$A$2:$M$333,L$2)</f>
        <v>17.529360591561552</v>
      </c>
      <c r="M300" s="46">
        <f>VLOOKUP($A300,environment05!$A$2:$M$333,M$2)</f>
        <v>1.7742569846084699</v>
      </c>
      <c r="N300" s="46">
        <f>VLOOKUP($A300,environment05!$A$2:$M$333,N$2)</f>
        <v>2.86320390112465</v>
      </c>
      <c r="O300" s="46">
        <f>VLOOKUP($A300,environment05!$A$2:$M$333,O$2)</f>
        <v>1.6077382207471034</v>
      </c>
      <c r="P300" s="46">
        <f>VLOOKUP($A300,environment05!$A$2:$M$333,P$2)</f>
        <v>0.1388246458389932</v>
      </c>
      <c r="Q300" s="46">
        <f>VLOOKUP($A300,environment05!$A$2:$M$333,Q$2)</f>
        <v>0.42482466851977629</v>
      </c>
      <c r="R300" s="46">
        <f>VLOOKUP($A300,environment05!$A$2:$M$333,R$2)</f>
        <v>16.649999999999999</v>
      </c>
      <c r="S300" s="46">
        <f>VLOOKUP($A300,environment05!$A$2:$M$333,S$2)</f>
        <v>3</v>
      </c>
      <c r="T300" s="46">
        <f>VLOOKUP($A300,environment05!$A$2:$M$333,T$2)</f>
        <v>2.5</v>
      </c>
      <c r="U300" s="46">
        <f>VLOOKUP($A300,environment93!$A$2:$AS$333,U$2)</f>
        <v>0</v>
      </c>
      <c r="V300" s="46">
        <f>VLOOKUP($A300,environment93!$A$2:$AS$333,V$2)</f>
        <v>5</v>
      </c>
      <c r="W300" s="46">
        <f>VLOOKUP($A300,environment93!$A$2:$AS$333,W$2)</f>
        <v>2</v>
      </c>
      <c r="X300" s="46">
        <f>VLOOKUP($A300,environment93!$A$2:$AS$333,X$2)</f>
        <v>2</v>
      </c>
      <c r="Y300" s="46">
        <f>VLOOKUP($A300,environment93!$A$2:$AS$333,Y$2)</f>
        <v>1</v>
      </c>
      <c r="Z300" s="46">
        <f>VLOOKUP($A300,environment93!$A$2:$AS$333,Z$2)</f>
        <v>6</v>
      </c>
      <c r="AA300" s="46">
        <f>VLOOKUP($A300,environment93!$A$2:$AS$333,AA$2)</f>
        <v>2</v>
      </c>
      <c r="AB300" s="46">
        <f>VLOOKUP($A300,environment93!$A$2:$AS$333,AB$2)</f>
        <v>2.73</v>
      </c>
      <c r="AC300" s="46">
        <f>VLOOKUP($A300,environment93!$A$2:$AS$333,AC$2)</f>
        <v>948.5</v>
      </c>
      <c r="AD300" s="46">
        <f>VLOOKUP($A300,environment93!$A$2:$AS$333,AD$2)</f>
        <v>1.6</v>
      </c>
      <c r="AE300" s="46">
        <f>VLOOKUP($A300,environment93!$A$2:$AS$333,AE$2)</f>
        <v>47</v>
      </c>
      <c r="AF300" s="46" t="str">
        <f>VLOOKUP($A300,environment93!$A$2:$AS$333,AF$2)</f>
        <v>fagu.old</v>
      </c>
      <c r="AG300" s="46">
        <f>VLOOKUP($A300,environment93!$A$2:$AS$333,AG$2)</f>
        <v>18.38</v>
      </c>
      <c r="AH300" s="46">
        <f>VLOOKUP($A300,environment93!$A$2:$AS$333,AH$2)</f>
        <v>196.01</v>
      </c>
      <c r="AI300" s="46">
        <f>VLOOKUP($A300,environment93!$A$2:$AS$333,AI$2)</f>
        <v>22.5</v>
      </c>
      <c r="AJ300" s="46" t="str">
        <f>VLOOKUP($A300,environment93!$A$2:$AS$333,AJ$2)</f>
        <v>43</v>
      </c>
      <c r="AK300" s="46">
        <f>VLOOKUP($A300,environment93!$A$2:$AS$333,AK$2)</f>
        <v>15</v>
      </c>
      <c r="AL300" s="46">
        <f>VLOOKUP($A300,environment93!$A$2:$AS$333,AL$2)</f>
        <v>0</v>
      </c>
      <c r="AM300" s="46">
        <f>VLOOKUP($A300,environment93!$A$2:$AS$333,AM$2)</f>
        <v>0</v>
      </c>
      <c r="AN300" s="46">
        <f>VLOOKUP($A300,environment93!$A$2:$AS$333,AN$2)</f>
        <v>0</v>
      </c>
      <c r="AO300" s="46">
        <f>VLOOKUP($A300,environment93!$A$2:$AS$333,AO$2)</f>
        <v>0</v>
      </c>
      <c r="AP300" s="46">
        <f>VLOOKUP($A300,environment93!$A$2:$AS$333,AP$2)</f>
        <v>0</v>
      </c>
      <c r="AQ300" s="46">
        <f>VLOOKUP($A300,environment93!$A$2:$AS$333,AQ$2)</f>
        <v>0</v>
      </c>
      <c r="AR300" s="46">
        <f>VLOOKUP($A300,environment93!$A$2:$AS$333,AR$2)</f>
        <v>0</v>
      </c>
      <c r="AS300" s="46">
        <f>VLOOKUP($A300,environment93!$A$2:$AS$333,AS$2)</f>
        <v>0</v>
      </c>
      <c r="AT300" s="46">
        <f>VLOOKUP($A300,environment93!$A$2:$AS$333,AT$2)</f>
        <v>100</v>
      </c>
      <c r="AU300" s="46">
        <f>VLOOKUP($A300,environment93!$A$2:$AS$333,AU$2)</f>
        <v>0</v>
      </c>
      <c r="AV300" s="46">
        <f>VLOOKUP($A300,environment93!$A$2:$AS$333,AV$2)</f>
        <v>0</v>
      </c>
      <c r="AW300" s="46">
        <f>VLOOKUP($A300,environment93!$A$2:$AS$333,AW$2)</f>
        <v>0</v>
      </c>
      <c r="AX300" s="46">
        <f>VLOOKUP($A300,environment93!$A$2:$AS$333,AX$2)</f>
        <v>1125</v>
      </c>
      <c r="AY300" s="46">
        <f>VLOOKUP($A300,environment93!$A$2:$AS$333,AY$2)</f>
        <v>0</v>
      </c>
      <c r="AZ300" s="46">
        <f>VLOOKUP($A300,environment93!$A$2:$AS$333,AZ$2)</f>
        <v>0</v>
      </c>
      <c r="BA300" s="46">
        <f>VLOOKUP($A300,environment93!$A$2:$AS$333,BA$2)</f>
        <v>1125</v>
      </c>
      <c r="BB300" s="46">
        <f>VLOOKUP($A300,environment93!$A$2:$AS$333,BB$2)</f>
        <v>0</v>
      </c>
      <c r="BC300" s="46">
        <f>VLOOKUP($A300,environment93!$A$2:$AS$333,BC$2)</f>
        <v>28.72</v>
      </c>
      <c r="BD300" s="46">
        <f>VLOOKUP($A300,environment93!$A$2:$AS$333,BD$2)</f>
        <v>0</v>
      </c>
      <c r="BE300" s="46">
        <f>VLOOKUP($A300,environment93!$A$2:$AS$333,BE$2)</f>
        <v>0</v>
      </c>
      <c r="BF300" s="46">
        <f>VLOOKUP($A300,environment93!$A$2:$AS$333,BF$2)</f>
        <v>28.72</v>
      </c>
      <c r="BG300" s="46">
        <f>VLOOKUP($A300,environment93!$A$2:$AS$333,BG$2)</f>
        <v>18</v>
      </c>
      <c r="BH300" s="46">
        <f>VLOOKUP($A300,environment93!$A$2:$AS$333,BH$2)</f>
        <v>0</v>
      </c>
      <c r="BI300" s="46">
        <f>VLOOKUP($A300,environment93!$A$2:$AS$333,BI$2)</f>
        <v>1</v>
      </c>
    </row>
    <row r="301" spans="1:61" x14ac:dyDescent="0.2">
      <c r="A301" s="40" t="s">
        <v>977</v>
      </c>
      <c r="B301" s="40" t="s">
        <v>612</v>
      </c>
      <c r="C301" s="40">
        <v>6</v>
      </c>
      <c r="D301" s="40">
        <v>2</v>
      </c>
      <c r="E301" s="40">
        <v>2</v>
      </c>
      <c r="F301" s="40">
        <v>2</v>
      </c>
      <c r="H301" s="41">
        <f t="shared" si="4"/>
        <v>1</v>
      </c>
      <c r="I301" s="40" t="s">
        <v>977</v>
      </c>
      <c r="J301" s="46">
        <f>VLOOKUP($A301,environment05!$A$2:$M$333,J$2)</f>
        <v>3.085</v>
      </c>
      <c r="K301" s="46">
        <f>VLOOKUP($A301,environment05!$A$2:$M$333,K$2)</f>
        <v>15.485168232515029</v>
      </c>
      <c r="L301" s="46">
        <f>VLOOKUP($A301,environment05!$A$2:$M$333,L$2)</f>
        <v>32.057416267942592</v>
      </c>
      <c r="M301" s="46">
        <f>VLOOKUP($A301,environment05!$A$2:$M$333,M$2)</f>
        <v>2.5776114067617044</v>
      </c>
      <c r="N301" s="46">
        <f>VLOOKUP($A301,environment05!$A$2:$M$333,N$2)</f>
        <v>3.3217776860994395</v>
      </c>
      <c r="O301" s="46">
        <f>VLOOKUP($A301,environment05!$A$2:$M$333,O$2)</f>
        <v>2.5874936865596236</v>
      </c>
      <c r="P301" s="46">
        <f>VLOOKUP($A301,environment05!$A$2:$M$333,P$2)</f>
        <v>0.15619757668867548</v>
      </c>
      <c r="Q301" s="46">
        <f>VLOOKUP($A301,environment05!$A$2:$M$333,Q$2)</f>
        <v>0.3490422814105642</v>
      </c>
      <c r="R301" s="46">
        <f>VLOOKUP($A301,environment05!$A$2:$M$333,R$2)</f>
        <v>8.5</v>
      </c>
      <c r="S301" s="46">
        <f>VLOOKUP($A301,environment05!$A$2:$M$333,S$2)</f>
        <v>1</v>
      </c>
      <c r="T301" s="46">
        <f>VLOOKUP($A301,environment05!$A$2:$M$333,T$2)</f>
        <v>3</v>
      </c>
      <c r="U301" s="46">
        <f>VLOOKUP($A301,environment93!$A$2:$AS$333,U$2)</f>
        <v>1</v>
      </c>
      <c r="V301" s="46">
        <f>VLOOKUP($A301,environment93!$A$2:$AS$333,V$2)</f>
        <v>8</v>
      </c>
      <c r="W301" s="46">
        <f>VLOOKUP($A301,environment93!$A$2:$AS$333,W$2)</f>
        <v>3</v>
      </c>
      <c r="X301" s="46">
        <f>VLOOKUP($A301,environment93!$A$2:$AS$333,X$2)</f>
        <v>1</v>
      </c>
      <c r="Y301" s="46">
        <f>VLOOKUP($A301,environment93!$A$2:$AS$333,Y$2)</f>
        <v>4</v>
      </c>
      <c r="Z301" s="46">
        <f>VLOOKUP($A301,environment93!$A$2:$AS$333,Z$2)</f>
        <v>12</v>
      </c>
      <c r="AA301" s="46">
        <f>VLOOKUP($A301,environment93!$A$2:$AS$333,AA$2)</f>
        <v>0</v>
      </c>
      <c r="AB301" s="46">
        <f>VLOOKUP($A301,environment93!$A$2:$AS$333,AB$2)</f>
        <v>2.65</v>
      </c>
      <c r="AC301" s="46">
        <f>VLOOKUP($A301,environment93!$A$2:$AS$333,AC$2)</f>
        <v>680</v>
      </c>
      <c r="AD301" s="46">
        <f>VLOOKUP($A301,environment93!$A$2:$AS$333,AD$2)</f>
        <v>1.2</v>
      </c>
      <c r="AE301" s="46">
        <f>VLOOKUP($A301,environment93!$A$2:$AS$333,AE$2)</f>
        <v>7</v>
      </c>
      <c r="AF301" s="46" t="str">
        <f>VLOOKUP($A301,environment93!$A$2:$AS$333,AF$2)</f>
        <v>open</v>
      </c>
      <c r="AG301" s="46">
        <f>VLOOKUP($A301,environment93!$A$2:$AS$333,AG$2)</f>
        <v>7.79</v>
      </c>
      <c r="AH301" s="46">
        <f>VLOOKUP($A301,environment93!$A$2:$AS$333,AH$2)</f>
        <v>130.19</v>
      </c>
      <c r="AI301" s="46">
        <f>VLOOKUP($A301,environment93!$A$2:$AS$333,AI$2)</f>
        <v>32.5</v>
      </c>
      <c r="AJ301" s="46" t="str">
        <f>VLOOKUP($A301,environment93!$A$2:$AS$333,AJ$2)</f>
        <v>43</v>
      </c>
      <c r="AK301" s="46">
        <f>VLOOKUP($A301,environment93!$A$2:$AS$333,AK$2)</f>
        <v>15</v>
      </c>
      <c r="AL301" s="46">
        <f>VLOOKUP($A301,environment93!$A$2:$AS$333,AL$2)</f>
        <v>0</v>
      </c>
      <c r="AM301" s="46">
        <f>VLOOKUP($A301,environment93!$A$2:$AS$333,AM$2)</f>
        <v>9.64</v>
      </c>
      <c r="AN301" s="46">
        <f>VLOOKUP($A301,environment93!$A$2:$AS$333,AN$2)</f>
        <v>93.79</v>
      </c>
      <c r="AO301" s="46">
        <f>VLOOKUP($A301,environment93!$A$2:$AS$333,AO$2)</f>
        <v>5.51</v>
      </c>
      <c r="AP301" s="46">
        <f>VLOOKUP($A301,environment93!$A$2:$AS$333,AP$2)</f>
        <v>0</v>
      </c>
      <c r="AQ301" s="46">
        <f>VLOOKUP($A301,environment93!$A$2:$AS$333,AQ$2)</f>
        <v>0</v>
      </c>
      <c r="AR301" s="46">
        <f>VLOOKUP($A301,environment93!$A$2:$AS$333,AR$2)</f>
        <v>0</v>
      </c>
      <c r="AS301" s="46">
        <f>VLOOKUP($A301,environment93!$A$2:$AS$333,AS$2)</f>
        <v>0</v>
      </c>
      <c r="AT301" s="46">
        <f>VLOOKUP($A301,environment93!$A$2:$AS$333,AT$2)</f>
        <v>0</v>
      </c>
      <c r="AU301" s="46">
        <f>VLOOKUP($A301,environment93!$A$2:$AS$333,AU$2)</f>
        <v>0</v>
      </c>
      <c r="AV301" s="46">
        <f>VLOOKUP($A301,environment93!$A$2:$AS$333,AV$2)</f>
        <v>0.7</v>
      </c>
      <c r="AW301" s="46">
        <f>VLOOKUP($A301,environment93!$A$2:$AS$333,AW$2)</f>
        <v>750</v>
      </c>
      <c r="AX301" s="46">
        <f>VLOOKUP($A301,environment93!$A$2:$AS$333,AX$2)</f>
        <v>200</v>
      </c>
      <c r="AY301" s="46">
        <f>VLOOKUP($A301,environment93!$A$2:$AS$333,AY$2)</f>
        <v>200</v>
      </c>
      <c r="AZ301" s="46">
        <f>VLOOKUP($A301,environment93!$A$2:$AS$333,AZ$2)</f>
        <v>0</v>
      </c>
      <c r="BA301" s="46">
        <f>VLOOKUP($A301,environment93!$A$2:$AS$333,BA$2)</f>
        <v>1150</v>
      </c>
      <c r="BB301" s="46">
        <f>VLOOKUP($A301,environment93!$A$2:$AS$333,BB$2)</f>
        <v>1.2</v>
      </c>
      <c r="BC301" s="46">
        <f>VLOOKUP($A301,environment93!$A$2:$AS$333,BC$2)</f>
        <v>0.71</v>
      </c>
      <c r="BD301" s="46">
        <f>VLOOKUP($A301,environment93!$A$2:$AS$333,BD$2)</f>
        <v>8.17</v>
      </c>
      <c r="BE301" s="46">
        <f>VLOOKUP($A301,environment93!$A$2:$AS$333,BE$2)</f>
        <v>0</v>
      </c>
      <c r="BF301" s="46">
        <f>VLOOKUP($A301,environment93!$A$2:$AS$333,BF$2)</f>
        <v>10.08</v>
      </c>
      <c r="BG301" s="46">
        <f>VLOOKUP($A301,environment93!$A$2:$AS$333,BG$2)</f>
        <v>1</v>
      </c>
      <c r="BH301" s="46">
        <f>VLOOKUP($A301,environment93!$A$2:$AS$333,BH$2)</f>
        <v>0</v>
      </c>
      <c r="BI301" s="46">
        <f>VLOOKUP($A301,environment93!$A$2:$AS$333,BI$2)</f>
        <v>2</v>
      </c>
    </row>
    <row r="302" spans="1:61" x14ac:dyDescent="0.2">
      <c r="A302" s="40" t="s">
        <v>978</v>
      </c>
      <c r="B302" s="40" t="s">
        <v>614</v>
      </c>
      <c r="C302" s="40">
        <v>1</v>
      </c>
      <c r="D302" s="40">
        <v>0</v>
      </c>
      <c r="E302" s="40">
        <v>0</v>
      </c>
      <c r="F302" s="40">
        <v>1</v>
      </c>
      <c r="H302" s="41">
        <f t="shared" si="4"/>
        <v>0</v>
      </c>
      <c r="I302" s="40" t="s">
        <v>978</v>
      </c>
      <c r="J302" s="46">
        <f>VLOOKUP($A302,environment05!$A$2:$M$333,J$2)</f>
        <v>0</v>
      </c>
      <c r="K302" s="46">
        <f>VLOOKUP($A302,environment05!$A$2:$M$333,K$2)</f>
        <v>0</v>
      </c>
      <c r="L302" s="46">
        <f>VLOOKUP($A302,environment05!$A$2:$M$333,L$2)</f>
        <v>0</v>
      </c>
      <c r="M302" s="46">
        <f>VLOOKUP($A302,environment05!$A$2:$M$333,M$2)</f>
        <v>0</v>
      </c>
      <c r="N302" s="46">
        <f>VLOOKUP($A302,environment05!$A$2:$M$333,N$2)</f>
        <v>0</v>
      </c>
      <c r="O302" s="46">
        <f>VLOOKUP($A302,environment05!$A$2:$M$333,O$2)</f>
        <v>0</v>
      </c>
      <c r="P302" s="46">
        <f>VLOOKUP($A302,environment05!$A$2:$M$333,P$2)</f>
        <v>0</v>
      </c>
      <c r="Q302" s="46">
        <f>VLOOKUP($A302,environment05!$A$2:$M$333,Q$2)</f>
        <v>0</v>
      </c>
      <c r="R302" s="46">
        <f>VLOOKUP($A302,environment05!$A$2:$M$333,R$2)</f>
        <v>0</v>
      </c>
      <c r="S302" s="46">
        <f>VLOOKUP($A302,environment05!$A$2:$M$333,S$2)</f>
        <v>0</v>
      </c>
      <c r="T302" s="46">
        <f>VLOOKUP($A302,environment05!$A$2:$M$333,T$2)</f>
        <v>0</v>
      </c>
      <c r="U302" s="46" t="e">
        <f>VLOOKUP($A302,environment93!$A$2:$AS$333,U$2)</f>
        <v>#N/A</v>
      </c>
      <c r="V302" s="46" t="e">
        <f>VLOOKUP($A302,environment93!$A$2:$AS$333,V$2)</f>
        <v>#N/A</v>
      </c>
      <c r="W302" s="46" t="e">
        <f>VLOOKUP($A302,environment93!$A$2:$AS$333,W$2)</f>
        <v>#N/A</v>
      </c>
      <c r="X302" s="46" t="e">
        <f>VLOOKUP($A302,environment93!$A$2:$AS$333,X$2)</f>
        <v>#N/A</v>
      </c>
      <c r="Y302" s="46" t="e">
        <f>VLOOKUP($A302,environment93!$A$2:$AS$333,Y$2)</f>
        <v>#N/A</v>
      </c>
      <c r="Z302" s="46" t="e">
        <f>VLOOKUP($A302,environment93!$A$2:$AS$333,Z$2)</f>
        <v>#N/A</v>
      </c>
      <c r="AA302" s="46" t="e">
        <f>VLOOKUP($A302,environment93!$A$2:$AS$333,AA$2)</f>
        <v>#N/A</v>
      </c>
      <c r="AB302" s="46" t="e">
        <f>VLOOKUP($A302,environment93!$A$2:$AS$333,AB$2)</f>
        <v>#N/A</v>
      </c>
      <c r="AC302" s="46" t="e">
        <f>VLOOKUP($A302,environment93!$A$2:$AS$333,AC$2)</f>
        <v>#N/A</v>
      </c>
      <c r="AD302" s="46" t="e">
        <f>VLOOKUP($A302,environment93!$A$2:$AS$333,AD$2)</f>
        <v>#N/A</v>
      </c>
      <c r="AE302" s="46" t="e">
        <f>VLOOKUP($A302,environment93!$A$2:$AS$333,AE$2)</f>
        <v>#N/A</v>
      </c>
      <c r="AF302" s="46" t="e">
        <f>VLOOKUP($A302,environment93!$A$2:$AS$333,AF$2)</f>
        <v>#N/A</v>
      </c>
      <c r="AG302" s="46" t="e">
        <f>VLOOKUP($A302,environment93!$A$2:$AS$333,AG$2)</f>
        <v>#N/A</v>
      </c>
      <c r="AH302" s="46" t="e">
        <f>VLOOKUP($A302,environment93!$A$2:$AS$333,AH$2)</f>
        <v>#N/A</v>
      </c>
      <c r="AI302" s="46" t="e">
        <f>VLOOKUP($A302,environment93!$A$2:$AS$333,AI$2)</f>
        <v>#N/A</v>
      </c>
      <c r="AJ302" s="46" t="e">
        <f>VLOOKUP($A302,environment93!$A$2:$AS$333,AJ$2)</f>
        <v>#N/A</v>
      </c>
      <c r="AK302" s="46" t="e">
        <f>VLOOKUP($A302,environment93!$A$2:$AS$333,AK$2)</f>
        <v>#N/A</v>
      </c>
      <c r="AL302" s="46" t="e">
        <f>VLOOKUP($A302,environment93!$A$2:$AS$333,AL$2)</f>
        <v>#N/A</v>
      </c>
      <c r="AM302" s="46" t="e">
        <f>VLOOKUP($A302,environment93!$A$2:$AS$333,AM$2)</f>
        <v>#N/A</v>
      </c>
      <c r="AN302" s="46" t="e">
        <f>VLOOKUP($A302,environment93!$A$2:$AS$333,AN$2)</f>
        <v>#N/A</v>
      </c>
      <c r="AO302" s="46" t="e">
        <f>VLOOKUP($A302,environment93!$A$2:$AS$333,AO$2)</f>
        <v>#N/A</v>
      </c>
      <c r="AP302" s="46" t="e">
        <f>VLOOKUP($A302,environment93!$A$2:$AS$333,AP$2)</f>
        <v>#N/A</v>
      </c>
      <c r="AQ302" s="46" t="e">
        <f>VLOOKUP($A302,environment93!$A$2:$AS$333,AQ$2)</f>
        <v>#N/A</v>
      </c>
      <c r="AR302" s="46" t="e">
        <f>VLOOKUP($A302,environment93!$A$2:$AS$333,AR$2)</f>
        <v>#N/A</v>
      </c>
      <c r="AS302" s="46" t="e">
        <f>VLOOKUP($A302,environment93!$A$2:$AS$333,AS$2)</f>
        <v>#N/A</v>
      </c>
      <c r="AT302" s="46" t="e">
        <f>VLOOKUP($A302,environment93!$A$2:$AS$333,AT$2)</f>
        <v>#N/A</v>
      </c>
      <c r="AU302" s="46" t="e">
        <f>VLOOKUP($A302,environment93!$A$2:$AS$333,AU$2)</f>
        <v>#N/A</v>
      </c>
      <c r="AV302" s="46" t="e">
        <f>VLOOKUP($A302,environment93!$A$2:$AS$333,AV$2)</f>
        <v>#N/A</v>
      </c>
      <c r="AW302" s="46" t="e">
        <f>VLOOKUP($A302,environment93!$A$2:$AS$333,AW$2)</f>
        <v>#N/A</v>
      </c>
      <c r="AX302" s="46" t="e">
        <f>VLOOKUP($A302,environment93!$A$2:$AS$333,AX$2)</f>
        <v>#N/A</v>
      </c>
      <c r="AY302" s="46" t="e">
        <f>VLOOKUP($A302,environment93!$A$2:$AS$333,AY$2)</f>
        <v>#N/A</v>
      </c>
      <c r="AZ302" s="46" t="e">
        <f>VLOOKUP($A302,environment93!$A$2:$AS$333,AZ$2)</f>
        <v>#N/A</v>
      </c>
      <c r="BA302" s="46" t="e">
        <f>VLOOKUP($A302,environment93!$A$2:$AS$333,BA$2)</f>
        <v>#N/A</v>
      </c>
      <c r="BB302" s="46" t="e">
        <f>VLOOKUP($A302,environment93!$A$2:$AS$333,BB$2)</f>
        <v>#N/A</v>
      </c>
      <c r="BC302" s="46" t="e">
        <f>VLOOKUP($A302,environment93!$A$2:$AS$333,BC$2)</f>
        <v>#N/A</v>
      </c>
      <c r="BD302" s="46" t="e">
        <f>VLOOKUP($A302,environment93!$A$2:$AS$333,BD$2)</f>
        <v>#N/A</v>
      </c>
      <c r="BE302" s="46" t="e">
        <f>VLOOKUP($A302,environment93!$A$2:$AS$333,BE$2)</f>
        <v>#N/A</v>
      </c>
      <c r="BF302" s="46" t="e">
        <f>VLOOKUP($A302,environment93!$A$2:$AS$333,BF$2)</f>
        <v>#N/A</v>
      </c>
      <c r="BG302" s="46" t="e">
        <f>VLOOKUP($A302,environment93!$A$2:$AS$333,BG$2)</f>
        <v>#N/A</v>
      </c>
      <c r="BH302" s="46" t="e">
        <f>VLOOKUP($A302,environment93!$A$2:$AS$333,BH$2)</f>
        <v>#N/A</v>
      </c>
      <c r="BI302" s="46" t="e">
        <f>VLOOKUP($A302,environment93!$A$2:$AS$333,BI$2)</f>
        <v>#N/A</v>
      </c>
    </row>
    <row r="303" spans="1:61" x14ac:dyDescent="0.2">
      <c r="A303" s="40" t="s">
        <v>979</v>
      </c>
      <c r="B303" s="40" t="s">
        <v>616</v>
      </c>
      <c r="C303" s="40">
        <v>6</v>
      </c>
      <c r="D303" s="40">
        <v>2</v>
      </c>
      <c r="E303" s="40">
        <v>2</v>
      </c>
      <c r="F303" s="40">
        <v>2</v>
      </c>
      <c r="H303" s="41">
        <f t="shared" si="4"/>
        <v>1</v>
      </c>
      <c r="I303" s="40" t="s">
        <v>979</v>
      </c>
      <c r="J303" s="46">
        <f>VLOOKUP($A303,environment05!$A$2:$M$333,J$2)</f>
        <v>4.24</v>
      </c>
      <c r="K303" s="46">
        <f>VLOOKUP($A303,environment05!$A$2:$M$333,K$2)</f>
        <v>7.3770902354087546</v>
      </c>
      <c r="L303" s="46">
        <f>VLOOKUP($A303,environment05!$A$2:$M$333,L$2)</f>
        <v>14.571552849064812</v>
      </c>
      <c r="M303" s="46">
        <f>VLOOKUP($A303,environment05!$A$2:$M$333,M$2)</f>
        <v>2.5512331468831171</v>
      </c>
      <c r="N303" s="46">
        <f>VLOOKUP($A303,environment05!$A$2:$M$333,N$2)</f>
        <v>3.2624308940897104</v>
      </c>
      <c r="O303" s="46">
        <f>VLOOKUP($A303,environment05!$A$2:$M$333,O$2)</f>
        <v>2.1043100242573431</v>
      </c>
      <c r="P303" s="46">
        <f>VLOOKUP($A303,environment05!$A$2:$M$333,P$2)</f>
        <v>0.16934660002697305</v>
      </c>
      <c r="Q303" s="46">
        <f>VLOOKUP($A303,environment05!$A$2:$M$333,Q$2)</f>
        <v>0.40636800674925078</v>
      </c>
      <c r="R303" s="46">
        <f>VLOOKUP($A303,environment05!$A$2:$M$333,R$2)</f>
        <v>11.25</v>
      </c>
      <c r="S303" s="46">
        <f>VLOOKUP($A303,environment05!$A$2:$M$333,S$2)</f>
        <v>0</v>
      </c>
      <c r="T303" s="46">
        <f>VLOOKUP($A303,environment05!$A$2:$M$333,T$2)</f>
        <v>1</v>
      </c>
      <c r="U303" s="46">
        <f>VLOOKUP($A303,environment93!$A$2:$AS$333,U$2)</f>
        <v>3</v>
      </c>
      <c r="V303" s="46">
        <f>VLOOKUP($A303,environment93!$A$2:$AS$333,V$2)</f>
        <v>23</v>
      </c>
      <c r="W303" s="46">
        <f>VLOOKUP($A303,environment93!$A$2:$AS$333,W$2)</f>
        <v>15</v>
      </c>
      <c r="X303" s="46">
        <f>VLOOKUP($A303,environment93!$A$2:$AS$333,X$2)</f>
        <v>5</v>
      </c>
      <c r="Y303" s="46">
        <f>VLOOKUP($A303,environment93!$A$2:$AS$333,Y$2)</f>
        <v>3</v>
      </c>
      <c r="Z303" s="46">
        <f>VLOOKUP($A303,environment93!$A$2:$AS$333,Z$2)</f>
        <v>7</v>
      </c>
      <c r="AA303" s="46">
        <f>VLOOKUP($A303,environment93!$A$2:$AS$333,AA$2)</f>
        <v>3</v>
      </c>
      <c r="AB303" s="46">
        <f>VLOOKUP($A303,environment93!$A$2:$AS$333,AB$2)</f>
        <v>3.23</v>
      </c>
      <c r="AC303" s="46">
        <f>VLOOKUP($A303,environment93!$A$2:$AS$333,AC$2)</f>
        <v>1099.8</v>
      </c>
      <c r="AD303" s="46">
        <f>VLOOKUP($A303,environment93!$A$2:$AS$333,AD$2)</f>
        <v>1.7</v>
      </c>
      <c r="AE303" s="46">
        <f>VLOOKUP($A303,environment93!$A$2:$AS$333,AE$2)</f>
        <v>5</v>
      </c>
      <c r="AF303" s="46" t="str">
        <f>VLOOKUP($A303,environment93!$A$2:$AS$333,AF$2)</f>
        <v>open</v>
      </c>
      <c r="AG303" s="46">
        <f>VLOOKUP($A303,environment93!$A$2:$AS$333,AG$2)</f>
        <v>14.56</v>
      </c>
      <c r="AH303" s="46">
        <f>VLOOKUP($A303,environment93!$A$2:$AS$333,AH$2)</f>
        <v>55.47</v>
      </c>
      <c r="AI303" s="46">
        <f>VLOOKUP($A303,environment93!$A$2:$AS$333,AI$2)</f>
        <v>27.5</v>
      </c>
      <c r="AJ303" s="46" t="str">
        <f>VLOOKUP($A303,environment93!$A$2:$AS$333,AJ$2)</f>
        <v>43</v>
      </c>
      <c r="AK303" s="46">
        <f>VLOOKUP($A303,environment93!$A$2:$AS$333,AK$2)</f>
        <v>5</v>
      </c>
      <c r="AL303" s="46">
        <f>VLOOKUP($A303,environment93!$A$2:$AS$333,AL$2)</f>
        <v>0</v>
      </c>
      <c r="AM303" s="46">
        <f>VLOOKUP($A303,environment93!$A$2:$AS$333,AM$2)</f>
        <v>0</v>
      </c>
      <c r="AN303" s="46">
        <f>VLOOKUP($A303,environment93!$A$2:$AS$333,AN$2)</f>
        <v>100</v>
      </c>
      <c r="AO303" s="46">
        <f>VLOOKUP($A303,environment93!$A$2:$AS$333,AO$2)</f>
        <v>0</v>
      </c>
      <c r="AP303" s="46">
        <f>VLOOKUP($A303,environment93!$A$2:$AS$333,AP$2)</f>
        <v>0</v>
      </c>
      <c r="AQ303" s="46">
        <f>VLOOKUP($A303,environment93!$A$2:$AS$333,AQ$2)</f>
        <v>0</v>
      </c>
      <c r="AR303" s="46">
        <f>VLOOKUP($A303,environment93!$A$2:$AS$333,AR$2)</f>
        <v>0</v>
      </c>
      <c r="AS303" s="46">
        <f>VLOOKUP($A303,environment93!$A$2:$AS$333,AS$2)</f>
        <v>0</v>
      </c>
      <c r="AT303" s="46">
        <f>VLOOKUP($A303,environment93!$A$2:$AS$333,AT$2)</f>
        <v>0</v>
      </c>
      <c r="AU303" s="46">
        <f>VLOOKUP($A303,environment93!$A$2:$AS$333,AU$2)</f>
        <v>0</v>
      </c>
      <c r="AV303" s="46">
        <f>VLOOKUP($A303,environment93!$A$2:$AS$333,AV$2)</f>
        <v>0</v>
      </c>
      <c r="AW303" s="46">
        <f>VLOOKUP($A303,environment93!$A$2:$AS$333,AW$2)</f>
        <v>1000</v>
      </c>
      <c r="AX303" s="46">
        <f>VLOOKUP($A303,environment93!$A$2:$AS$333,AX$2)</f>
        <v>1000</v>
      </c>
      <c r="AY303" s="46">
        <f>VLOOKUP($A303,environment93!$A$2:$AS$333,AY$2)</f>
        <v>0</v>
      </c>
      <c r="AZ303" s="46">
        <f>VLOOKUP($A303,environment93!$A$2:$AS$333,AZ$2)</f>
        <v>0</v>
      </c>
      <c r="BA303" s="46">
        <f>VLOOKUP($A303,environment93!$A$2:$AS$333,BA$2)</f>
        <v>2000</v>
      </c>
      <c r="BB303" s="46">
        <f>VLOOKUP($A303,environment93!$A$2:$AS$333,BB$2)</f>
        <v>0.85</v>
      </c>
      <c r="BC303" s="46">
        <f>VLOOKUP($A303,environment93!$A$2:$AS$333,BC$2)</f>
        <v>0.85</v>
      </c>
      <c r="BD303" s="46">
        <f>VLOOKUP($A303,environment93!$A$2:$AS$333,BD$2)</f>
        <v>0</v>
      </c>
      <c r="BE303" s="46">
        <f>VLOOKUP($A303,environment93!$A$2:$AS$333,BE$2)</f>
        <v>0</v>
      </c>
      <c r="BF303" s="46">
        <f>VLOOKUP($A303,environment93!$A$2:$AS$333,BF$2)</f>
        <v>1.7</v>
      </c>
      <c r="BG303" s="46">
        <f>VLOOKUP($A303,environment93!$A$2:$AS$333,BG$2)</f>
        <v>0</v>
      </c>
      <c r="BH303" s="46">
        <f>VLOOKUP($A303,environment93!$A$2:$AS$333,BH$2)</f>
        <v>0</v>
      </c>
      <c r="BI303" s="46">
        <f>VLOOKUP($A303,environment93!$A$2:$AS$333,BI$2)</f>
        <v>1</v>
      </c>
    </row>
    <row r="304" spans="1:61" x14ac:dyDescent="0.2">
      <c r="A304" s="40" t="s">
        <v>980</v>
      </c>
      <c r="B304" s="40" t="s">
        <v>618</v>
      </c>
      <c r="C304" s="40">
        <v>5</v>
      </c>
      <c r="D304" s="40">
        <v>2</v>
      </c>
      <c r="E304" s="40">
        <v>1</v>
      </c>
      <c r="F304" s="40">
        <v>2</v>
      </c>
      <c r="H304" s="41">
        <f t="shared" si="4"/>
        <v>0</v>
      </c>
      <c r="I304" s="40" t="s">
        <v>980</v>
      </c>
      <c r="J304" s="46">
        <f>VLOOKUP($A304,environment05!$A$2:$M$333,J$2)</f>
        <v>0</v>
      </c>
      <c r="K304" s="46">
        <f>VLOOKUP($A304,environment05!$A$2:$M$333,K$2)</f>
        <v>0</v>
      </c>
      <c r="L304" s="46">
        <f>VLOOKUP($A304,environment05!$A$2:$M$333,L$2)</f>
        <v>0</v>
      </c>
      <c r="M304" s="46">
        <f>VLOOKUP($A304,environment05!$A$2:$M$333,M$2)</f>
        <v>0</v>
      </c>
      <c r="N304" s="46">
        <f>VLOOKUP($A304,environment05!$A$2:$M$333,N$2)</f>
        <v>0</v>
      </c>
      <c r="O304" s="46">
        <f>VLOOKUP($A304,environment05!$A$2:$M$333,O$2)</f>
        <v>0</v>
      </c>
      <c r="P304" s="46">
        <f>VLOOKUP($A304,environment05!$A$2:$M$333,P$2)</f>
        <v>0</v>
      </c>
      <c r="Q304" s="46">
        <f>VLOOKUP($A304,environment05!$A$2:$M$333,Q$2)</f>
        <v>0</v>
      </c>
      <c r="R304" s="46">
        <f>VLOOKUP($A304,environment05!$A$2:$M$333,R$2)</f>
        <v>0</v>
      </c>
      <c r="S304" s="46">
        <f>VLOOKUP($A304,environment05!$A$2:$M$333,S$2)</f>
        <v>0</v>
      </c>
      <c r="T304" s="46">
        <f>VLOOKUP($A304,environment05!$A$2:$M$333,T$2)</f>
        <v>0</v>
      </c>
      <c r="U304" s="46">
        <f>VLOOKUP($A304,environment93!$A$2:$AS$333,U$2)</f>
        <v>5</v>
      </c>
      <c r="V304" s="46">
        <f>VLOOKUP($A304,environment93!$A$2:$AS$333,V$2)</f>
        <v>10</v>
      </c>
      <c r="W304" s="46">
        <f>VLOOKUP($A304,environment93!$A$2:$AS$333,W$2)</f>
        <v>6</v>
      </c>
      <c r="X304" s="46">
        <f>VLOOKUP($A304,environment93!$A$2:$AS$333,X$2)</f>
        <v>1</v>
      </c>
      <c r="Y304" s="46">
        <f>VLOOKUP($A304,environment93!$A$2:$AS$333,Y$2)</f>
        <v>3</v>
      </c>
      <c r="Z304" s="46">
        <f>VLOOKUP($A304,environment93!$A$2:$AS$333,Z$2)</f>
        <v>6</v>
      </c>
      <c r="AA304" s="46">
        <f>VLOOKUP($A304,environment93!$A$2:$AS$333,AA$2)</f>
        <v>1</v>
      </c>
      <c r="AB304" s="46">
        <f>VLOOKUP($A304,environment93!$A$2:$AS$333,AB$2)</f>
        <v>2.21</v>
      </c>
      <c r="AC304" s="46">
        <f>VLOOKUP($A304,environment93!$A$2:$AS$333,AC$2)</f>
        <v>824.2</v>
      </c>
      <c r="AD304" s="46">
        <f>VLOOKUP($A304,environment93!$A$2:$AS$333,AD$2)</f>
        <v>1.6</v>
      </c>
      <c r="AE304" s="46">
        <f>VLOOKUP($A304,environment93!$A$2:$AS$333,AE$2)</f>
        <v>10</v>
      </c>
      <c r="AF304" s="46" t="str">
        <f>VLOOKUP($A304,environment93!$A$2:$AS$333,AF$2)</f>
        <v>open</v>
      </c>
      <c r="AG304" s="46">
        <f>VLOOKUP($A304,environment93!$A$2:$AS$333,AG$2)</f>
        <v>0</v>
      </c>
      <c r="AH304" s="46">
        <f>VLOOKUP($A304,environment93!$A$2:$AS$333,AH$2)</f>
        <v>-1</v>
      </c>
      <c r="AI304" s="46">
        <f>VLOOKUP($A304,environment93!$A$2:$AS$333,AI$2)</f>
        <v>27.5</v>
      </c>
      <c r="AJ304" s="46" t="str">
        <f>VLOOKUP($A304,environment93!$A$2:$AS$333,AJ$2)</f>
        <v>43</v>
      </c>
      <c r="AK304" s="46">
        <f>VLOOKUP($A304,environment93!$A$2:$AS$333,AK$2)</f>
        <v>15</v>
      </c>
      <c r="AL304" s="46">
        <f>VLOOKUP($A304,environment93!$A$2:$AS$333,AL$2)</f>
        <v>0</v>
      </c>
      <c r="AM304" s="46">
        <f>VLOOKUP($A304,environment93!$A$2:$AS$333,AM$2)</f>
        <v>2.5</v>
      </c>
      <c r="AN304" s="46">
        <f>VLOOKUP($A304,environment93!$A$2:$AS$333,AN$2)</f>
        <v>98.61</v>
      </c>
      <c r="AO304" s="46">
        <f>VLOOKUP($A304,environment93!$A$2:$AS$333,AO$2)</f>
        <v>1.4</v>
      </c>
      <c r="AP304" s="46">
        <f>VLOOKUP($A304,environment93!$A$2:$AS$333,AP$2)</f>
        <v>0</v>
      </c>
      <c r="AQ304" s="46">
        <f>VLOOKUP($A304,environment93!$A$2:$AS$333,AQ$2)</f>
        <v>0</v>
      </c>
      <c r="AR304" s="46">
        <f>VLOOKUP($A304,environment93!$A$2:$AS$333,AR$2)</f>
        <v>0</v>
      </c>
      <c r="AS304" s="46">
        <f>VLOOKUP($A304,environment93!$A$2:$AS$333,AS$2)</f>
        <v>0</v>
      </c>
      <c r="AT304" s="46">
        <f>VLOOKUP($A304,environment93!$A$2:$AS$333,AT$2)</f>
        <v>0</v>
      </c>
      <c r="AU304" s="46">
        <f>VLOOKUP($A304,environment93!$A$2:$AS$333,AU$2)</f>
        <v>0</v>
      </c>
      <c r="AV304" s="46">
        <f>VLOOKUP($A304,environment93!$A$2:$AS$333,AV$2)</f>
        <v>0</v>
      </c>
      <c r="AW304" s="46">
        <f>VLOOKUP($A304,environment93!$A$2:$AS$333,AW$2)</f>
        <v>0</v>
      </c>
      <c r="AX304" s="46">
        <f>VLOOKUP($A304,environment93!$A$2:$AS$333,AX$2)</f>
        <v>0</v>
      </c>
      <c r="AY304" s="46">
        <f>VLOOKUP($A304,environment93!$A$2:$AS$333,AY$2)</f>
        <v>1600</v>
      </c>
      <c r="AZ304" s="46">
        <f>VLOOKUP($A304,environment93!$A$2:$AS$333,AZ$2)</f>
        <v>0</v>
      </c>
      <c r="BA304" s="46">
        <f>VLOOKUP($A304,environment93!$A$2:$AS$333,BA$2)</f>
        <v>1600</v>
      </c>
      <c r="BB304" s="46">
        <f>VLOOKUP($A304,environment93!$A$2:$AS$333,BB$2)</f>
        <v>0</v>
      </c>
      <c r="BC304" s="46">
        <f>VLOOKUP($A304,environment93!$A$2:$AS$333,BC$2)</f>
        <v>0</v>
      </c>
      <c r="BD304" s="46">
        <f>VLOOKUP($A304,environment93!$A$2:$AS$333,BD$2)</f>
        <v>1.54</v>
      </c>
      <c r="BE304" s="46">
        <f>VLOOKUP($A304,environment93!$A$2:$AS$333,BE$2)</f>
        <v>0</v>
      </c>
      <c r="BF304" s="46">
        <f>VLOOKUP($A304,environment93!$A$2:$AS$333,BF$2)</f>
        <v>1.54</v>
      </c>
      <c r="BG304" s="46">
        <f>VLOOKUP($A304,environment93!$A$2:$AS$333,BG$2)</f>
        <v>0</v>
      </c>
      <c r="BH304" s="46">
        <f>VLOOKUP($A304,environment93!$A$2:$AS$333,BH$2)</f>
        <v>0</v>
      </c>
      <c r="BI304" s="46">
        <f>VLOOKUP($A304,environment93!$A$2:$AS$333,BI$2)</f>
        <v>1</v>
      </c>
    </row>
    <row r="305" spans="1:61" x14ac:dyDescent="0.2">
      <c r="A305" s="40" t="s">
        <v>981</v>
      </c>
      <c r="B305" s="40" t="s">
        <v>620</v>
      </c>
      <c r="C305" s="40">
        <v>3</v>
      </c>
      <c r="D305" s="40">
        <v>1</v>
      </c>
      <c r="E305" s="40">
        <v>1</v>
      </c>
      <c r="F305" s="40">
        <v>1</v>
      </c>
      <c r="H305" s="41">
        <f t="shared" si="4"/>
        <v>0</v>
      </c>
      <c r="I305" s="40" t="s">
        <v>981</v>
      </c>
      <c r="J305" s="46">
        <f>VLOOKUP($A305,environment05!$A$2:$M$333,J$2)</f>
        <v>0</v>
      </c>
      <c r="K305" s="46">
        <f>VLOOKUP($A305,environment05!$A$2:$M$333,K$2)</f>
        <v>0</v>
      </c>
      <c r="L305" s="46">
        <f>VLOOKUP($A305,environment05!$A$2:$M$333,L$2)</f>
        <v>0</v>
      </c>
      <c r="M305" s="46">
        <f>VLOOKUP($A305,environment05!$A$2:$M$333,M$2)</f>
        <v>0</v>
      </c>
      <c r="N305" s="46">
        <f>VLOOKUP($A305,environment05!$A$2:$M$333,N$2)</f>
        <v>0</v>
      </c>
      <c r="O305" s="46">
        <f>VLOOKUP($A305,environment05!$A$2:$M$333,O$2)</f>
        <v>0</v>
      </c>
      <c r="P305" s="46">
        <f>VLOOKUP($A305,environment05!$A$2:$M$333,P$2)</f>
        <v>0</v>
      </c>
      <c r="Q305" s="46">
        <f>VLOOKUP($A305,environment05!$A$2:$M$333,Q$2)</f>
        <v>0</v>
      </c>
      <c r="R305" s="46">
        <f>VLOOKUP($A305,environment05!$A$2:$M$333,R$2)</f>
        <v>0</v>
      </c>
      <c r="S305" s="46">
        <f>VLOOKUP($A305,environment05!$A$2:$M$333,S$2)</f>
        <v>0</v>
      </c>
      <c r="T305" s="46">
        <f>VLOOKUP($A305,environment05!$A$2:$M$333,T$2)</f>
        <v>0</v>
      </c>
      <c r="U305" s="46">
        <f>VLOOKUP($A305,environment93!$A$2:$AS$333,U$2)</f>
        <v>5</v>
      </c>
      <c r="V305" s="46">
        <f>VLOOKUP($A305,environment93!$A$2:$AS$333,V$2)</f>
        <v>11</v>
      </c>
      <c r="W305" s="46">
        <f>VLOOKUP($A305,environment93!$A$2:$AS$333,W$2)</f>
        <v>3</v>
      </c>
      <c r="X305" s="46">
        <f>VLOOKUP($A305,environment93!$A$2:$AS$333,X$2)</f>
        <v>5</v>
      </c>
      <c r="Y305" s="46">
        <f>VLOOKUP($A305,environment93!$A$2:$AS$333,Y$2)</f>
        <v>3</v>
      </c>
      <c r="Z305" s="46">
        <f>VLOOKUP($A305,environment93!$A$2:$AS$333,Z$2)</f>
        <v>6</v>
      </c>
      <c r="AA305" s="46">
        <f>VLOOKUP($A305,environment93!$A$2:$AS$333,AA$2)</f>
        <v>1</v>
      </c>
      <c r="AB305" s="46">
        <f>VLOOKUP($A305,environment93!$A$2:$AS$333,AB$2)</f>
        <v>2.81</v>
      </c>
      <c r="AC305" s="46">
        <f>VLOOKUP($A305,environment93!$A$2:$AS$333,AC$2)</f>
        <v>888.8</v>
      </c>
      <c r="AD305" s="46">
        <f>VLOOKUP($A305,environment93!$A$2:$AS$333,AD$2)</f>
        <v>1.5</v>
      </c>
      <c r="AE305" s="46">
        <f>VLOOKUP($A305,environment93!$A$2:$AS$333,AE$2)</f>
        <v>7</v>
      </c>
      <c r="AF305" s="46" t="str">
        <f>VLOOKUP($A305,environment93!$A$2:$AS$333,AF$2)</f>
        <v>open</v>
      </c>
      <c r="AG305" s="46">
        <f>VLOOKUP($A305,environment93!$A$2:$AS$333,AG$2)</f>
        <v>0</v>
      </c>
      <c r="AH305" s="46">
        <f>VLOOKUP($A305,environment93!$A$2:$AS$333,AH$2)</f>
        <v>-1</v>
      </c>
      <c r="AI305" s="46">
        <f>VLOOKUP($A305,environment93!$A$2:$AS$333,AI$2)</f>
        <v>27.5</v>
      </c>
      <c r="AJ305" s="46" t="str">
        <f>VLOOKUP($A305,environment93!$A$2:$AS$333,AJ$2)</f>
        <v>44S</v>
      </c>
      <c r="AK305" s="46">
        <f>VLOOKUP($A305,environment93!$A$2:$AS$333,AK$2)</f>
        <v>15</v>
      </c>
      <c r="AL305" s="46" t="str">
        <f>VLOOKUP($A305,environment93!$A$2:$AS$333,AL$2)</f>
        <v>S</v>
      </c>
      <c r="AM305" s="46">
        <f>VLOOKUP($A305,environment93!$A$2:$AS$333,AM$2)</f>
        <v>0</v>
      </c>
      <c r="AN305" s="46">
        <f>VLOOKUP($A305,environment93!$A$2:$AS$333,AN$2)</f>
        <v>100</v>
      </c>
      <c r="AO305" s="46">
        <f>VLOOKUP($A305,environment93!$A$2:$AS$333,AO$2)</f>
        <v>0</v>
      </c>
      <c r="AP305" s="46">
        <f>VLOOKUP($A305,environment93!$A$2:$AS$333,AP$2)</f>
        <v>0</v>
      </c>
      <c r="AQ305" s="46">
        <f>VLOOKUP($A305,environment93!$A$2:$AS$333,AQ$2)</f>
        <v>0</v>
      </c>
      <c r="AR305" s="46">
        <f>VLOOKUP($A305,environment93!$A$2:$AS$333,AR$2)</f>
        <v>0</v>
      </c>
      <c r="AS305" s="46">
        <f>VLOOKUP($A305,environment93!$A$2:$AS$333,AS$2)</f>
        <v>0</v>
      </c>
      <c r="AT305" s="46">
        <f>VLOOKUP($A305,environment93!$A$2:$AS$333,AT$2)</f>
        <v>0</v>
      </c>
      <c r="AU305" s="46">
        <f>VLOOKUP($A305,environment93!$A$2:$AS$333,AU$2)</f>
        <v>0</v>
      </c>
      <c r="AV305" s="46">
        <f>VLOOKUP($A305,environment93!$A$2:$AS$333,AV$2)</f>
        <v>0</v>
      </c>
      <c r="AW305" s="46">
        <f>VLOOKUP($A305,environment93!$A$2:$AS$333,AW$2)</f>
        <v>2000</v>
      </c>
      <c r="AX305" s="46">
        <f>VLOOKUP($A305,environment93!$A$2:$AS$333,AX$2)</f>
        <v>0</v>
      </c>
      <c r="AY305" s="46">
        <f>VLOOKUP($A305,environment93!$A$2:$AS$333,AY$2)</f>
        <v>0</v>
      </c>
      <c r="AZ305" s="46">
        <f>VLOOKUP($A305,environment93!$A$2:$AS$333,AZ$2)</f>
        <v>0</v>
      </c>
      <c r="BA305" s="46">
        <f>VLOOKUP($A305,environment93!$A$2:$AS$333,BA$2)</f>
        <v>2000</v>
      </c>
      <c r="BB305" s="46">
        <f>VLOOKUP($A305,environment93!$A$2:$AS$333,BB$2)</f>
        <v>1.2</v>
      </c>
      <c r="BC305" s="46">
        <f>VLOOKUP($A305,environment93!$A$2:$AS$333,BC$2)</f>
        <v>0</v>
      </c>
      <c r="BD305" s="46">
        <f>VLOOKUP($A305,environment93!$A$2:$AS$333,BD$2)</f>
        <v>0</v>
      </c>
      <c r="BE305" s="46">
        <f>VLOOKUP($A305,environment93!$A$2:$AS$333,BE$2)</f>
        <v>0</v>
      </c>
      <c r="BF305" s="46">
        <f>VLOOKUP($A305,environment93!$A$2:$AS$333,BF$2)</f>
        <v>1.2</v>
      </c>
      <c r="BG305" s="46">
        <f>VLOOKUP($A305,environment93!$A$2:$AS$333,BG$2)</f>
        <v>0</v>
      </c>
      <c r="BH305" s="46">
        <f>VLOOKUP($A305,environment93!$A$2:$AS$333,BH$2)</f>
        <v>0</v>
      </c>
      <c r="BI305" s="46">
        <f>VLOOKUP($A305,environment93!$A$2:$AS$333,BI$2)</f>
        <v>1</v>
      </c>
    </row>
    <row r="306" spans="1:61" x14ac:dyDescent="0.2">
      <c r="A306" s="40" t="s">
        <v>982</v>
      </c>
      <c r="B306" s="40" t="s">
        <v>622</v>
      </c>
      <c r="C306" s="40">
        <v>3</v>
      </c>
      <c r="D306" s="40">
        <v>1</v>
      </c>
      <c r="E306" s="40">
        <v>1</v>
      </c>
      <c r="F306" s="40">
        <v>1</v>
      </c>
      <c r="H306" s="41">
        <f t="shared" si="4"/>
        <v>0</v>
      </c>
      <c r="I306" s="40" t="s">
        <v>982</v>
      </c>
      <c r="J306" s="46">
        <f>VLOOKUP($A306,environment05!$A$2:$M$333,J$2)</f>
        <v>0</v>
      </c>
      <c r="K306" s="46">
        <f>VLOOKUP($A306,environment05!$A$2:$M$333,K$2)</f>
        <v>0</v>
      </c>
      <c r="L306" s="46">
        <f>VLOOKUP($A306,environment05!$A$2:$M$333,L$2)</f>
        <v>0</v>
      </c>
      <c r="M306" s="46">
        <f>VLOOKUP($A306,environment05!$A$2:$M$333,M$2)</f>
        <v>0</v>
      </c>
      <c r="N306" s="46">
        <f>VLOOKUP($A306,environment05!$A$2:$M$333,N$2)</f>
        <v>0</v>
      </c>
      <c r="O306" s="46">
        <f>VLOOKUP($A306,environment05!$A$2:$M$333,O$2)</f>
        <v>0</v>
      </c>
      <c r="P306" s="46">
        <f>VLOOKUP($A306,environment05!$A$2:$M$333,P$2)</f>
        <v>0</v>
      </c>
      <c r="Q306" s="46">
        <f>VLOOKUP($A306,environment05!$A$2:$M$333,Q$2)</f>
        <v>0</v>
      </c>
      <c r="R306" s="46">
        <f>VLOOKUP($A306,environment05!$A$2:$M$333,R$2)</f>
        <v>0</v>
      </c>
      <c r="S306" s="46">
        <f>VLOOKUP($A306,environment05!$A$2:$M$333,S$2)</f>
        <v>0</v>
      </c>
      <c r="T306" s="46">
        <f>VLOOKUP($A306,environment05!$A$2:$M$333,T$2)</f>
        <v>0</v>
      </c>
      <c r="U306" s="46">
        <f>VLOOKUP($A306,environment93!$A$2:$AS$333,U$2)</f>
        <v>1</v>
      </c>
      <c r="V306" s="46">
        <f>VLOOKUP($A306,environment93!$A$2:$AS$333,V$2)</f>
        <v>11</v>
      </c>
      <c r="W306" s="46">
        <f>VLOOKUP($A306,environment93!$A$2:$AS$333,W$2)</f>
        <v>5</v>
      </c>
      <c r="X306" s="46">
        <f>VLOOKUP($A306,environment93!$A$2:$AS$333,X$2)</f>
        <v>3</v>
      </c>
      <c r="Y306" s="46">
        <f>VLOOKUP($A306,environment93!$A$2:$AS$333,Y$2)</f>
        <v>3</v>
      </c>
      <c r="Z306" s="46">
        <f>VLOOKUP($A306,environment93!$A$2:$AS$333,Z$2)</f>
        <v>2</v>
      </c>
      <c r="AA306" s="46">
        <f>VLOOKUP($A306,environment93!$A$2:$AS$333,AA$2)</f>
        <v>3</v>
      </c>
      <c r="AB306" s="46">
        <f>VLOOKUP($A306,environment93!$A$2:$AS$333,AB$2)</f>
        <v>2.81</v>
      </c>
      <c r="AC306" s="46">
        <f>VLOOKUP($A306,environment93!$A$2:$AS$333,AC$2)</f>
        <v>888.8</v>
      </c>
      <c r="AD306" s="46">
        <f>VLOOKUP($A306,environment93!$A$2:$AS$333,AD$2)</f>
        <v>1.5</v>
      </c>
      <c r="AE306" s="46">
        <f>VLOOKUP($A306,environment93!$A$2:$AS$333,AE$2)</f>
        <v>7</v>
      </c>
      <c r="AF306" s="46" t="str">
        <f>VLOOKUP($A306,environment93!$A$2:$AS$333,AF$2)</f>
        <v>open</v>
      </c>
      <c r="AG306" s="46">
        <f>VLOOKUP($A306,environment93!$A$2:$AS$333,AG$2)</f>
        <v>14.39</v>
      </c>
      <c r="AH306" s="46">
        <f>VLOOKUP($A306,environment93!$A$2:$AS$333,AH$2)</f>
        <v>252.03</v>
      </c>
      <c r="AI306" s="46">
        <f>VLOOKUP($A306,environment93!$A$2:$AS$333,AI$2)</f>
        <v>30</v>
      </c>
      <c r="AJ306" s="46" t="str">
        <f>VLOOKUP($A306,environment93!$A$2:$AS$333,AJ$2)</f>
        <v>43</v>
      </c>
      <c r="AK306" s="46">
        <f>VLOOKUP($A306,environment93!$A$2:$AS$333,AK$2)</f>
        <v>15</v>
      </c>
      <c r="AL306" s="46">
        <f>VLOOKUP($A306,environment93!$A$2:$AS$333,AL$2)</f>
        <v>0</v>
      </c>
      <c r="AM306" s="46">
        <f>VLOOKUP($A306,environment93!$A$2:$AS$333,AM$2)</f>
        <v>0</v>
      </c>
      <c r="AN306" s="46">
        <f>VLOOKUP($A306,environment93!$A$2:$AS$333,AN$2)</f>
        <v>100</v>
      </c>
      <c r="AO306" s="46">
        <f>VLOOKUP($A306,environment93!$A$2:$AS$333,AO$2)</f>
        <v>0</v>
      </c>
      <c r="AP306" s="46">
        <f>VLOOKUP($A306,environment93!$A$2:$AS$333,AP$2)</f>
        <v>0</v>
      </c>
      <c r="AQ306" s="46">
        <f>VLOOKUP($A306,environment93!$A$2:$AS$333,AQ$2)</f>
        <v>0</v>
      </c>
      <c r="AR306" s="46">
        <f>VLOOKUP($A306,environment93!$A$2:$AS$333,AR$2)</f>
        <v>0</v>
      </c>
      <c r="AS306" s="46">
        <f>VLOOKUP($A306,environment93!$A$2:$AS$333,AS$2)</f>
        <v>0</v>
      </c>
      <c r="AT306" s="46">
        <f>VLOOKUP($A306,environment93!$A$2:$AS$333,AT$2)</f>
        <v>0</v>
      </c>
      <c r="AU306" s="46">
        <f>VLOOKUP($A306,environment93!$A$2:$AS$333,AU$2)</f>
        <v>0</v>
      </c>
      <c r="AV306" s="46">
        <f>VLOOKUP($A306,environment93!$A$2:$AS$333,AV$2)</f>
        <v>0</v>
      </c>
      <c r="AW306" s="46">
        <f>VLOOKUP($A306,environment93!$A$2:$AS$333,AW$2)</f>
        <v>2000</v>
      </c>
      <c r="AX306" s="46">
        <f>VLOOKUP($A306,environment93!$A$2:$AS$333,AX$2)</f>
        <v>0</v>
      </c>
      <c r="AY306" s="46">
        <f>VLOOKUP($A306,environment93!$A$2:$AS$333,AY$2)</f>
        <v>0</v>
      </c>
      <c r="AZ306" s="46">
        <f>VLOOKUP($A306,environment93!$A$2:$AS$333,AZ$2)</f>
        <v>0</v>
      </c>
      <c r="BA306" s="46">
        <f>VLOOKUP($A306,environment93!$A$2:$AS$333,BA$2)</f>
        <v>2000</v>
      </c>
      <c r="BB306" s="46">
        <f>VLOOKUP($A306,environment93!$A$2:$AS$333,BB$2)</f>
        <v>1.2</v>
      </c>
      <c r="BC306" s="46">
        <f>VLOOKUP($A306,environment93!$A$2:$AS$333,BC$2)</f>
        <v>0</v>
      </c>
      <c r="BD306" s="46">
        <f>VLOOKUP($A306,environment93!$A$2:$AS$333,BD$2)</f>
        <v>0</v>
      </c>
      <c r="BE306" s="46">
        <f>VLOOKUP($A306,environment93!$A$2:$AS$333,BE$2)</f>
        <v>0</v>
      </c>
      <c r="BF306" s="46">
        <f>VLOOKUP($A306,environment93!$A$2:$AS$333,BF$2)</f>
        <v>1.2</v>
      </c>
      <c r="BG306" s="46">
        <f>VLOOKUP($A306,environment93!$A$2:$AS$333,BG$2)</f>
        <v>0</v>
      </c>
      <c r="BH306" s="46">
        <f>VLOOKUP($A306,environment93!$A$2:$AS$333,BH$2)</f>
        <v>0</v>
      </c>
      <c r="BI306" s="46">
        <f>VLOOKUP($A306,environment93!$A$2:$AS$333,BI$2)</f>
        <v>1</v>
      </c>
    </row>
    <row r="307" spans="1:61" x14ac:dyDescent="0.2">
      <c r="A307" s="40" t="s">
        <v>983</v>
      </c>
      <c r="B307" s="40" t="s">
        <v>624</v>
      </c>
      <c r="C307" s="40">
        <v>5</v>
      </c>
      <c r="D307" s="40">
        <v>2</v>
      </c>
      <c r="E307" s="40">
        <v>1</v>
      </c>
      <c r="F307" s="40">
        <v>2</v>
      </c>
      <c r="H307" s="41">
        <f t="shared" si="4"/>
        <v>0</v>
      </c>
      <c r="I307" s="40" t="s">
        <v>983</v>
      </c>
      <c r="J307" s="46">
        <f>VLOOKUP($A307,environment05!$A$2:$M$333,J$2)</f>
        <v>0</v>
      </c>
      <c r="K307" s="46">
        <f>VLOOKUP($A307,environment05!$A$2:$M$333,K$2)</f>
        <v>0</v>
      </c>
      <c r="L307" s="46">
        <f>VLOOKUP($A307,environment05!$A$2:$M$333,L$2)</f>
        <v>0</v>
      </c>
      <c r="M307" s="46">
        <f>VLOOKUP($A307,environment05!$A$2:$M$333,M$2)</f>
        <v>0</v>
      </c>
      <c r="N307" s="46">
        <f>VLOOKUP($A307,environment05!$A$2:$M$333,N$2)</f>
        <v>0</v>
      </c>
      <c r="O307" s="46">
        <f>VLOOKUP($A307,environment05!$A$2:$M$333,O$2)</f>
        <v>0</v>
      </c>
      <c r="P307" s="46">
        <f>VLOOKUP($A307,environment05!$A$2:$M$333,P$2)</f>
        <v>0</v>
      </c>
      <c r="Q307" s="46">
        <f>VLOOKUP($A307,environment05!$A$2:$M$333,Q$2)</f>
        <v>0</v>
      </c>
      <c r="R307" s="46">
        <f>VLOOKUP($A307,environment05!$A$2:$M$333,R$2)</f>
        <v>0</v>
      </c>
      <c r="S307" s="46">
        <f>VLOOKUP($A307,environment05!$A$2:$M$333,S$2)</f>
        <v>0</v>
      </c>
      <c r="T307" s="46">
        <f>VLOOKUP($A307,environment05!$A$2:$M$333,T$2)</f>
        <v>0</v>
      </c>
      <c r="U307" s="46">
        <f>VLOOKUP($A307,environment93!$A$2:$AS$333,U$2)</f>
        <v>1</v>
      </c>
      <c r="V307" s="46">
        <f>VLOOKUP($A307,environment93!$A$2:$AS$333,V$2)</f>
        <v>20</v>
      </c>
      <c r="W307" s="46">
        <f>VLOOKUP($A307,environment93!$A$2:$AS$333,W$2)</f>
        <v>11</v>
      </c>
      <c r="X307" s="46">
        <f>VLOOKUP($A307,environment93!$A$2:$AS$333,X$2)</f>
        <v>0</v>
      </c>
      <c r="Y307" s="46">
        <f>VLOOKUP($A307,environment93!$A$2:$AS$333,Y$2)</f>
        <v>9</v>
      </c>
      <c r="Z307" s="46">
        <f>VLOOKUP($A307,environment93!$A$2:$AS$333,Z$2)</f>
        <v>10</v>
      </c>
      <c r="AA307" s="46">
        <f>VLOOKUP($A307,environment93!$A$2:$AS$333,AA$2)</f>
        <v>4</v>
      </c>
      <c r="AB307" s="46">
        <f>VLOOKUP($A307,environment93!$A$2:$AS$333,AB$2)</f>
        <v>2.12</v>
      </c>
      <c r="AC307" s="46">
        <f>VLOOKUP($A307,environment93!$A$2:$AS$333,AC$2)</f>
        <v>718.1</v>
      </c>
      <c r="AD307" s="46">
        <f>VLOOKUP($A307,environment93!$A$2:$AS$333,AD$2)</f>
        <v>1.4</v>
      </c>
      <c r="AE307" s="46">
        <f>VLOOKUP($A307,environment93!$A$2:$AS$333,AE$2)</f>
        <v>3</v>
      </c>
      <c r="AF307" s="46" t="str">
        <f>VLOOKUP($A307,environment93!$A$2:$AS$333,AF$2)</f>
        <v>fagu.old</v>
      </c>
      <c r="AG307" s="46">
        <f>VLOOKUP($A307,environment93!$A$2:$AS$333,AG$2)</f>
        <v>20.6</v>
      </c>
      <c r="AH307" s="46">
        <f>VLOOKUP($A307,environment93!$A$2:$AS$333,AH$2)</f>
        <v>254.85</v>
      </c>
      <c r="AI307" s="46">
        <f>VLOOKUP($A307,environment93!$A$2:$AS$333,AI$2)</f>
        <v>30</v>
      </c>
      <c r="AJ307" s="46" t="str">
        <f>VLOOKUP($A307,environment93!$A$2:$AS$333,AJ$2)</f>
        <v>43</v>
      </c>
      <c r="AK307" s="46">
        <f>VLOOKUP($A307,environment93!$A$2:$AS$333,AK$2)</f>
        <v>5</v>
      </c>
      <c r="AL307" s="46">
        <f>VLOOKUP($A307,environment93!$A$2:$AS$333,AL$2)</f>
        <v>0</v>
      </c>
      <c r="AM307" s="46">
        <f>VLOOKUP($A307,environment93!$A$2:$AS$333,AM$2)</f>
        <v>0</v>
      </c>
      <c r="AN307" s="46">
        <f>VLOOKUP($A307,environment93!$A$2:$AS$333,AN$2)</f>
        <v>0</v>
      </c>
      <c r="AO307" s="46">
        <f>VLOOKUP($A307,environment93!$A$2:$AS$333,AO$2)</f>
        <v>0</v>
      </c>
      <c r="AP307" s="46">
        <f>VLOOKUP($A307,environment93!$A$2:$AS$333,AP$2)</f>
        <v>0</v>
      </c>
      <c r="AQ307" s="46">
        <f>VLOOKUP($A307,environment93!$A$2:$AS$333,AQ$2)</f>
        <v>0</v>
      </c>
      <c r="AR307" s="46">
        <f>VLOOKUP($A307,environment93!$A$2:$AS$333,AR$2)</f>
        <v>0</v>
      </c>
      <c r="AS307" s="46">
        <f>VLOOKUP($A307,environment93!$A$2:$AS$333,AS$2)</f>
        <v>0</v>
      </c>
      <c r="AT307" s="46">
        <f>VLOOKUP($A307,environment93!$A$2:$AS$333,AT$2)</f>
        <v>100</v>
      </c>
      <c r="AU307" s="46">
        <f>VLOOKUP($A307,environment93!$A$2:$AS$333,AU$2)</f>
        <v>0</v>
      </c>
      <c r="AV307" s="46">
        <f>VLOOKUP($A307,environment93!$A$2:$AS$333,AV$2)</f>
        <v>0</v>
      </c>
      <c r="AW307" s="46">
        <f>VLOOKUP($A307,environment93!$A$2:$AS$333,AW$2)</f>
        <v>0</v>
      </c>
      <c r="AX307" s="46">
        <f>VLOOKUP($A307,environment93!$A$2:$AS$333,AX$2)</f>
        <v>475</v>
      </c>
      <c r="AY307" s="46">
        <f>VLOOKUP($A307,environment93!$A$2:$AS$333,AY$2)</f>
        <v>0</v>
      </c>
      <c r="AZ307" s="46">
        <f>VLOOKUP($A307,environment93!$A$2:$AS$333,AZ$2)</f>
        <v>0</v>
      </c>
      <c r="BA307" s="46">
        <f>VLOOKUP($A307,environment93!$A$2:$AS$333,BA$2)</f>
        <v>475</v>
      </c>
      <c r="BB307" s="46">
        <f>VLOOKUP($A307,environment93!$A$2:$AS$333,BB$2)</f>
        <v>0</v>
      </c>
      <c r="BC307" s="46">
        <f>VLOOKUP($A307,environment93!$A$2:$AS$333,BC$2)</f>
        <v>27.38</v>
      </c>
      <c r="BD307" s="46">
        <f>VLOOKUP($A307,environment93!$A$2:$AS$333,BD$2)</f>
        <v>0</v>
      </c>
      <c r="BE307" s="46">
        <f>VLOOKUP($A307,environment93!$A$2:$AS$333,BE$2)</f>
        <v>0</v>
      </c>
      <c r="BF307" s="46">
        <f>VLOOKUP($A307,environment93!$A$2:$AS$333,BF$2)</f>
        <v>27.38</v>
      </c>
      <c r="BG307" s="46">
        <f>VLOOKUP($A307,environment93!$A$2:$AS$333,BG$2)</f>
        <v>7</v>
      </c>
      <c r="BH307" s="46">
        <f>VLOOKUP($A307,environment93!$A$2:$AS$333,BH$2)</f>
        <v>0</v>
      </c>
      <c r="BI307" s="46">
        <f>VLOOKUP($A307,environment93!$A$2:$AS$333,BI$2)</f>
        <v>1.2</v>
      </c>
    </row>
    <row r="308" spans="1:61" x14ac:dyDescent="0.2">
      <c r="A308" s="40" t="s">
        <v>984</v>
      </c>
      <c r="B308" s="40" t="s">
        <v>626</v>
      </c>
      <c r="C308" s="40">
        <v>7</v>
      </c>
      <c r="D308" s="40">
        <v>3</v>
      </c>
      <c r="E308" s="40">
        <v>2</v>
      </c>
      <c r="F308" s="40">
        <v>2</v>
      </c>
      <c r="H308" s="41">
        <f t="shared" si="4"/>
        <v>1</v>
      </c>
      <c r="I308" s="40" t="s">
        <v>984</v>
      </c>
      <c r="J308" s="46">
        <f>VLOOKUP($A308,environment05!$A$2:$M$333,J$2)</f>
        <v>3.4049999999999998</v>
      </c>
      <c r="K308" s="46">
        <f>VLOOKUP($A308,environment05!$A$2:$M$333,K$2)</f>
        <v>11.680170122616826</v>
      </c>
      <c r="L308" s="46">
        <f>VLOOKUP($A308,environment05!$A$2:$M$333,L$2)</f>
        <v>21.574597651152679</v>
      </c>
      <c r="M308" s="46">
        <f>VLOOKUP($A308,environment05!$A$2:$M$333,M$2)</f>
        <v>2.7304913617430735</v>
      </c>
      <c r="N308" s="46">
        <f>VLOOKUP($A308,environment05!$A$2:$M$333,N$2)</f>
        <v>6.3589123934805665</v>
      </c>
      <c r="O308" s="46">
        <f>VLOOKUP($A308,environment05!$A$2:$M$333,O$2)</f>
        <v>4.1651708254445881</v>
      </c>
      <c r="P308" s="46">
        <f>VLOOKUP($A308,environment05!$A$2:$M$333,P$2)</f>
        <v>0.25815229737990825</v>
      </c>
      <c r="Q308" s="46">
        <f>VLOOKUP($A308,environment05!$A$2:$M$333,Q$2)</f>
        <v>0.47945683105740478</v>
      </c>
      <c r="R308" s="46">
        <f>VLOOKUP($A308,environment05!$A$2:$M$333,R$2)</f>
        <v>21.7</v>
      </c>
      <c r="S308" s="46">
        <f>VLOOKUP($A308,environment05!$A$2:$M$333,S$2)</f>
        <v>14</v>
      </c>
      <c r="T308" s="46">
        <f>VLOOKUP($A308,environment05!$A$2:$M$333,T$2)</f>
        <v>0.5</v>
      </c>
      <c r="U308" s="46">
        <f>VLOOKUP($A308,environment93!$A$2:$AS$333,U$2)</f>
        <v>2</v>
      </c>
      <c r="V308" s="46">
        <f>VLOOKUP($A308,environment93!$A$2:$AS$333,V$2)</f>
        <v>18</v>
      </c>
      <c r="W308" s="46">
        <f>VLOOKUP($A308,environment93!$A$2:$AS$333,W$2)</f>
        <v>9</v>
      </c>
      <c r="X308" s="46">
        <f>VLOOKUP($A308,environment93!$A$2:$AS$333,X$2)</f>
        <v>3</v>
      </c>
      <c r="Y308" s="46">
        <f>VLOOKUP($A308,environment93!$A$2:$AS$333,Y$2)</f>
        <v>6</v>
      </c>
      <c r="Z308" s="46">
        <f>VLOOKUP($A308,environment93!$A$2:$AS$333,Z$2)</f>
        <v>5</v>
      </c>
      <c r="AA308" s="46">
        <f>VLOOKUP($A308,environment93!$A$2:$AS$333,AA$2)</f>
        <v>0</v>
      </c>
      <c r="AB308" s="46">
        <f>VLOOKUP($A308,environment93!$A$2:$AS$333,AB$2)</f>
        <v>2.12</v>
      </c>
      <c r="AC308" s="46">
        <f>VLOOKUP($A308,environment93!$A$2:$AS$333,AC$2)</f>
        <v>718.1</v>
      </c>
      <c r="AD308" s="46">
        <f>VLOOKUP($A308,environment93!$A$2:$AS$333,AD$2)</f>
        <v>1.4</v>
      </c>
      <c r="AE308" s="46">
        <f>VLOOKUP($A308,environment93!$A$2:$AS$333,AE$2)</f>
        <v>3</v>
      </c>
      <c r="AF308" s="46" t="str">
        <f>VLOOKUP($A308,environment93!$A$2:$AS$333,AF$2)</f>
        <v>fagu.old</v>
      </c>
      <c r="AG308" s="46">
        <f>VLOOKUP($A308,environment93!$A$2:$AS$333,AG$2)</f>
        <v>11.57</v>
      </c>
      <c r="AH308" s="46">
        <f>VLOOKUP($A308,environment93!$A$2:$AS$333,AH$2)</f>
        <v>-1</v>
      </c>
      <c r="AI308" s="46">
        <f>VLOOKUP($A308,environment93!$A$2:$AS$333,AI$2)</f>
        <v>35</v>
      </c>
      <c r="AJ308" s="46" t="str">
        <f>VLOOKUP($A308,environment93!$A$2:$AS$333,AJ$2)</f>
        <v>44SI</v>
      </c>
      <c r="AK308" s="46">
        <f>VLOOKUP($A308,environment93!$A$2:$AS$333,AK$2)</f>
        <v>30</v>
      </c>
      <c r="AL308" s="46" t="str">
        <f>VLOOKUP($A308,environment93!$A$2:$AS$333,AL$2)</f>
        <v>SI</v>
      </c>
      <c r="AM308" s="46">
        <f>VLOOKUP($A308,environment93!$A$2:$AS$333,AM$2)</f>
        <v>0</v>
      </c>
      <c r="AN308" s="46">
        <f>VLOOKUP($A308,environment93!$A$2:$AS$333,AN$2)</f>
        <v>0</v>
      </c>
      <c r="AO308" s="46">
        <f>VLOOKUP($A308,environment93!$A$2:$AS$333,AO$2)</f>
        <v>0</v>
      </c>
      <c r="AP308" s="46">
        <f>VLOOKUP($A308,environment93!$A$2:$AS$333,AP$2)</f>
        <v>0</v>
      </c>
      <c r="AQ308" s="46">
        <f>VLOOKUP($A308,environment93!$A$2:$AS$333,AQ$2)</f>
        <v>0</v>
      </c>
      <c r="AR308" s="46">
        <f>VLOOKUP($A308,environment93!$A$2:$AS$333,AR$2)</f>
        <v>0</v>
      </c>
      <c r="AS308" s="46">
        <f>VLOOKUP($A308,environment93!$A$2:$AS$333,AS$2)</f>
        <v>0</v>
      </c>
      <c r="AT308" s="46">
        <f>VLOOKUP($A308,environment93!$A$2:$AS$333,AT$2)</f>
        <v>100</v>
      </c>
      <c r="AU308" s="46">
        <f>VLOOKUP($A308,environment93!$A$2:$AS$333,AU$2)</f>
        <v>0</v>
      </c>
      <c r="AV308" s="46">
        <f>VLOOKUP($A308,environment93!$A$2:$AS$333,AV$2)</f>
        <v>0</v>
      </c>
      <c r="AW308" s="46">
        <f>VLOOKUP($A308,environment93!$A$2:$AS$333,AW$2)</f>
        <v>0</v>
      </c>
      <c r="AX308" s="46">
        <f>VLOOKUP($A308,environment93!$A$2:$AS$333,AX$2)</f>
        <v>400</v>
      </c>
      <c r="AY308" s="46">
        <f>VLOOKUP($A308,environment93!$A$2:$AS$333,AY$2)</f>
        <v>0</v>
      </c>
      <c r="AZ308" s="46">
        <f>VLOOKUP($A308,environment93!$A$2:$AS$333,AZ$2)</f>
        <v>0</v>
      </c>
      <c r="BA308" s="46">
        <f>VLOOKUP($A308,environment93!$A$2:$AS$333,BA$2)</f>
        <v>400</v>
      </c>
      <c r="BB308" s="46">
        <f>VLOOKUP($A308,environment93!$A$2:$AS$333,BB$2)</f>
        <v>0</v>
      </c>
      <c r="BC308" s="46">
        <f>VLOOKUP($A308,environment93!$A$2:$AS$333,BC$2)</f>
        <v>21.43</v>
      </c>
      <c r="BD308" s="46">
        <f>VLOOKUP($A308,environment93!$A$2:$AS$333,BD$2)</f>
        <v>0</v>
      </c>
      <c r="BE308" s="46">
        <f>VLOOKUP($A308,environment93!$A$2:$AS$333,BE$2)</f>
        <v>0</v>
      </c>
      <c r="BF308" s="46">
        <f>VLOOKUP($A308,environment93!$A$2:$AS$333,BF$2)</f>
        <v>21.43</v>
      </c>
      <c r="BG308" s="46">
        <f>VLOOKUP($A308,environment93!$A$2:$AS$333,BG$2)</f>
        <v>6</v>
      </c>
      <c r="BH308" s="46">
        <f>VLOOKUP($A308,environment93!$A$2:$AS$333,BH$2)</f>
        <v>0</v>
      </c>
      <c r="BI308" s="46">
        <f>VLOOKUP($A308,environment93!$A$2:$AS$333,BI$2)</f>
        <v>1.3</v>
      </c>
    </row>
    <row r="309" spans="1:61" x14ac:dyDescent="0.2">
      <c r="A309" s="40" t="s">
        <v>985</v>
      </c>
      <c r="B309" s="40" t="s">
        <v>628</v>
      </c>
      <c r="C309" s="40">
        <v>7</v>
      </c>
      <c r="D309" s="40">
        <v>3</v>
      </c>
      <c r="E309" s="40">
        <v>2</v>
      </c>
      <c r="F309" s="40">
        <v>2</v>
      </c>
      <c r="H309" s="41">
        <f t="shared" si="4"/>
        <v>1</v>
      </c>
      <c r="I309" s="40" t="s">
        <v>985</v>
      </c>
      <c r="J309" s="46">
        <f>VLOOKUP($A309,environment05!$A$2:$M$333,J$2)</f>
        <v>6.07</v>
      </c>
      <c r="K309" s="46">
        <f>VLOOKUP($A309,environment05!$A$2:$M$333,K$2)</f>
        <v>54.727704427186112</v>
      </c>
      <c r="L309" s="46">
        <f>VLOOKUP($A309,environment05!$A$2:$M$333,L$2)</f>
        <v>144.41061331013486</v>
      </c>
      <c r="M309" s="46">
        <f>VLOOKUP($A309,environment05!$A$2:$M$333,M$2)</f>
        <v>30.168773245795638</v>
      </c>
      <c r="N309" s="46">
        <f>VLOOKUP($A309,environment05!$A$2:$M$333,N$2)</f>
        <v>1.9287549639961969</v>
      </c>
      <c r="O309" s="46">
        <f>VLOOKUP($A309,environment05!$A$2:$M$333,O$2)</f>
        <v>2.1526637010458369</v>
      </c>
      <c r="P309" s="46">
        <f>VLOOKUP($A309,environment05!$A$2:$M$333,P$2)</f>
        <v>0.37003738116293039</v>
      </c>
      <c r="Q309" s="46">
        <f>VLOOKUP($A309,environment05!$A$2:$M$333,Q$2)</f>
        <v>1.2148594441533227</v>
      </c>
      <c r="R309" s="46">
        <f>VLOOKUP($A309,environment05!$A$2:$M$333,R$2)</f>
        <v>31.1</v>
      </c>
      <c r="S309" s="46">
        <f>VLOOKUP($A309,environment05!$A$2:$M$333,S$2)</f>
        <v>8</v>
      </c>
      <c r="T309" s="46">
        <f>VLOOKUP($A309,environment05!$A$2:$M$333,T$2)</f>
        <v>1.5</v>
      </c>
      <c r="U309" s="46">
        <f>VLOOKUP($A309,environment93!$A$2:$AS$333,U$2)</f>
        <v>0</v>
      </c>
      <c r="V309" s="46">
        <f>VLOOKUP($A309,environment93!$A$2:$AS$333,V$2)</f>
        <v>10</v>
      </c>
      <c r="W309" s="46">
        <f>VLOOKUP($A309,environment93!$A$2:$AS$333,W$2)</f>
        <v>2</v>
      </c>
      <c r="X309" s="46">
        <f>VLOOKUP($A309,environment93!$A$2:$AS$333,X$2)</f>
        <v>1</v>
      </c>
      <c r="Y309" s="46">
        <f>VLOOKUP($A309,environment93!$A$2:$AS$333,Y$2)</f>
        <v>7</v>
      </c>
      <c r="Z309" s="46">
        <f>VLOOKUP($A309,environment93!$A$2:$AS$333,Z$2)</f>
        <v>10</v>
      </c>
      <c r="AA309" s="46">
        <f>VLOOKUP($A309,environment93!$A$2:$AS$333,AA$2)</f>
        <v>0</v>
      </c>
      <c r="AB309" s="46">
        <f>VLOOKUP($A309,environment93!$A$2:$AS$333,AB$2)</f>
        <v>0.48</v>
      </c>
      <c r="AC309" s="46">
        <f>VLOOKUP($A309,environment93!$A$2:$AS$333,AC$2)</f>
        <v>373.3</v>
      </c>
      <c r="AD309" s="46">
        <f>VLOOKUP($A309,environment93!$A$2:$AS$333,AD$2)</f>
        <v>1.5</v>
      </c>
      <c r="AE309" s="46">
        <f>VLOOKUP($A309,environment93!$A$2:$AS$333,AE$2)</f>
        <v>54</v>
      </c>
      <c r="AF309" s="46" t="str">
        <f>VLOOKUP($A309,environment93!$A$2:$AS$333,AF$2)</f>
        <v>quer.old</v>
      </c>
      <c r="AG309" s="46">
        <f>VLOOKUP($A309,environment93!$A$2:$AS$333,AG$2)</f>
        <v>19.38</v>
      </c>
      <c r="AH309" s="46">
        <f>VLOOKUP($A309,environment93!$A$2:$AS$333,AH$2)</f>
        <v>162.88999999999999</v>
      </c>
      <c r="AI309" s="46">
        <f>VLOOKUP($A309,environment93!$A$2:$AS$333,AI$2)</f>
        <v>12.5</v>
      </c>
      <c r="AJ309" s="46" t="str">
        <f>VLOOKUP($A309,environment93!$A$2:$AS$333,AJ$2)</f>
        <v>54T</v>
      </c>
      <c r="AK309" s="46">
        <f>VLOOKUP($A309,environment93!$A$2:$AS$333,AK$2)</f>
        <v>-999</v>
      </c>
      <c r="AL309" s="46" t="str">
        <f>VLOOKUP($A309,environment93!$A$2:$AS$333,AL$2)</f>
        <v>T</v>
      </c>
      <c r="AM309" s="46">
        <f>VLOOKUP($A309,environment93!$A$2:$AS$333,AM$2)</f>
        <v>7.14</v>
      </c>
      <c r="AN309" s="46">
        <f>VLOOKUP($A309,environment93!$A$2:$AS$333,AN$2)</f>
        <v>0</v>
      </c>
      <c r="AO309" s="46">
        <f>VLOOKUP($A309,environment93!$A$2:$AS$333,AO$2)</f>
        <v>8.02</v>
      </c>
      <c r="AP309" s="46">
        <f>VLOOKUP($A309,environment93!$A$2:$AS$333,AP$2)</f>
        <v>0</v>
      </c>
      <c r="AQ309" s="46">
        <f>VLOOKUP($A309,environment93!$A$2:$AS$333,AQ$2)</f>
        <v>0</v>
      </c>
      <c r="AR309" s="46">
        <f>VLOOKUP($A309,environment93!$A$2:$AS$333,AR$2)</f>
        <v>0</v>
      </c>
      <c r="AS309" s="46">
        <f>VLOOKUP($A309,environment93!$A$2:$AS$333,AS$2)</f>
        <v>0</v>
      </c>
      <c r="AT309" s="46">
        <f>VLOOKUP($A309,environment93!$A$2:$AS$333,AT$2)</f>
        <v>0</v>
      </c>
      <c r="AU309" s="46">
        <f>VLOOKUP($A309,environment93!$A$2:$AS$333,AU$2)</f>
        <v>0</v>
      </c>
      <c r="AV309" s="46">
        <f>VLOOKUP($A309,environment93!$A$2:$AS$333,AV$2)</f>
        <v>91.98</v>
      </c>
      <c r="AW309" s="46">
        <f>VLOOKUP($A309,environment93!$A$2:$AS$333,AW$2)</f>
        <v>0</v>
      </c>
      <c r="AX309" s="46">
        <f>VLOOKUP($A309,environment93!$A$2:$AS$333,AX$2)</f>
        <v>475</v>
      </c>
      <c r="AY309" s="46">
        <f>VLOOKUP($A309,environment93!$A$2:$AS$333,AY$2)</f>
        <v>175</v>
      </c>
      <c r="AZ309" s="46">
        <f>VLOOKUP($A309,environment93!$A$2:$AS$333,AZ$2)</f>
        <v>0</v>
      </c>
      <c r="BA309" s="46">
        <f>VLOOKUP($A309,environment93!$A$2:$AS$333,BA$2)</f>
        <v>650</v>
      </c>
      <c r="BB309" s="46">
        <f>VLOOKUP($A309,environment93!$A$2:$AS$333,BB$2)</f>
        <v>0</v>
      </c>
      <c r="BC309" s="46">
        <f>VLOOKUP($A309,environment93!$A$2:$AS$333,BC$2)</f>
        <v>12.86</v>
      </c>
      <c r="BD309" s="46">
        <f>VLOOKUP($A309,environment93!$A$2:$AS$333,BD$2)</f>
        <v>6.38</v>
      </c>
      <c r="BE309" s="46">
        <f>VLOOKUP($A309,environment93!$A$2:$AS$333,BE$2)</f>
        <v>0</v>
      </c>
      <c r="BF309" s="46">
        <f>VLOOKUP($A309,environment93!$A$2:$AS$333,BF$2)</f>
        <v>19.23</v>
      </c>
      <c r="BG309" s="46">
        <f>VLOOKUP($A309,environment93!$A$2:$AS$333,BG$2)</f>
        <v>8</v>
      </c>
      <c r="BH309" s="46">
        <f>VLOOKUP($A309,environment93!$A$2:$AS$333,BH$2)</f>
        <v>0</v>
      </c>
      <c r="BI309" s="46">
        <f>VLOOKUP($A309,environment93!$A$2:$AS$333,BI$2)</f>
        <v>2</v>
      </c>
    </row>
    <row r="310" spans="1:61" x14ac:dyDescent="0.2">
      <c r="A310" s="40" t="s">
        <v>986</v>
      </c>
      <c r="B310" s="40" t="s">
        <v>630</v>
      </c>
      <c r="C310" s="40">
        <v>6</v>
      </c>
      <c r="D310" s="40">
        <v>2</v>
      </c>
      <c r="E310" s="40">
        <v>2</v>
      </c>
      <c r="F310" s="40">
        <v>2</v>
      </c>
      <c r="H310" s="41">
        <f t="shared" si="4"/>
        <v>1</v>
      </c>
      <c r="I310" s="40" t="s">
        <v>986</v>
      </c>
      <c r="J310" s="46">
        <f>VLOOKUP($A310,environment05!$A$2:$M$333,J$2)</f>
        <v>3.0750000000000002</v>
      </c>
      <c r="K310" s="46">
        <f>VLOOKUP($A310,environment05!$A$2:$M$333,K$2)</f>
        <v>10.281958371684755</v>
      </c>
      <c r="L310" s="46">
        <f>VLOOKUP($A310,environment05!$A$2:$M$333,L$2)</f>
        <v>19.095258808177469</v>
      </c>
      <c r="M310" s="46">
        <f>VLOOKUP($A310,environment05!$A$2:$M$333,M$2)</f>
        <v>1.4607272408832903</v>
      </c>
      <c r="N310" s="46">
        <f>VLOOKUP($A310,environment05!$A$2:$M$333,N$2)</f>
        <v>2.9946082451175062</v>
      </c>
      <c r="O310" s="46">
        <f>VLOOKUP($A310,environment05!$A$2:$M$333,O$2)</f>
        <v>1.6296791858225455</v>
      </c>
      <c r="P310" s="46">
        <f>VLOOKUP($A310,environment05!$A$2:$M$333,P$2)</f>
        <v>0.14976798890161325</v>
      </c>
      <c r="Q310" s="46">
        <f>VLOOKUP($A310,environment05!$A$2:$M$333,Q$2)</f>
        <v>0.38231519606652065</v>
      </c>
      <c r="R310" s="46">
        <f>VLOOKUP($A310,environment05!$A$2:$M$333,R$2)</f>
        <v>6.95</v>
      </c>
      <c r="S310" s="46">
        <f>VLOOKUP($A310,environment05!$A$2:$M$333,S$2)</f>
        <v>1</v>
      </c>
      <c r="T310" s="46">
        <f>VLOOKUP($A310,environment05!$A$2:$M$333,T$2)</f>
        <v>3</v>
      </c>
      <c r="U310" s="46">
        <f>VLOOKUP($A310,environment93!$A$2:$AS$333,U$2)</f>
        <v>3</v>
      </c>
      <c r="V310" s="46">
        <f>VLOOKUP($A310,environment93!$A$2:$AS$333,V$2)</f>
        <v>11</v>
      </c>
      <c r="W310" s="46">
        <f>VLOOKUP($A310,environment93!$A$2:$AS$333,W$2)</f>
        <v>5</v>
      </c>
      <c r="X310" s="46">
        <f>VLOOKUP($A310,environment93!$A$2:$AS$333,X$2)</f>
        <v>1</v>
      </c>
      <c r="Y310" s="46">
        <f>VLOOKUP($A310,environment93!$A$2:$AS$333,Y$2)</f>
        <v>5</v>
      </c>
      <c r="Z310" s="46">
        <f>VLOOKUP($A310,environment93!$A$2:$AS$333,Z$2)</f>
        <v>2</v>
      </c>
      <c r="AA310" s="46">
        <f>VLOOKUP($A310,environment93!$A$2:$AS$333,AA$2)</f>
        <v>0</v>
      </c>
      <c r="AB310" s="46">
        <f>VLOOKUP($A310,environment93!$A$2:$AS$333,AB$2)</f>
        <v>0.84</v>
      </c>
      <c r="AC310" s="46">
        <f>VLOOKUP($A310,environment93!$A$2:$AS$333,AC$2)</f>
        <v>366.9</v>
      </c>
      <c r="AD310" s="46">
        <f>VLOOKUP($A310,environment93!$A$2:$AS$333,AD$2)</f>
        <v>1.1000000000000001</v>
      </c>
      <c r="AE310" s="46">
        <f>VLOOKUP($A310,environment93!$A$2:$AS$333,AE$2)</f>
        <v>7</v>
      </c>
      <c r="AF310" s="46" t="str">
        <f>VLOOKUP($A310,environment93!$A$2:$AS$333,AF$2)</f>
        <v>open</v>
      </c>
      <c r="AG310" s="46">
        <f>VLOOKUP($A310,environment93!$A$2:$AS$333,AG$2)</f>
        <v>18.27</v>
      </c>
      <c r="AH310" s="46">
        <f>VLOOKUP($A310,environment93!$A$2:$AS$333,AH$2)</f>
        <v>140.78</v>
      </c>
      <c r="AI310" s="46">
        <f>VLOOKUP($A310,environment93!$A$2:$AS$333,AI$2)</f>
        <v>22.5</v>
      </c>
      <c r="AJ310" s="46" t="str">
        <f>VLOOKUP($A310,environment93!$A$2:$AS$333,AJ$2)</f>
        <v>43</v>
      </c>
      <c r="AK310" s="46">
        <f>VLOOKUP($A310,environment93!$A$2:$AS$333,AK$2)</f>
        <v>15</v>
      </c>
      <c r="AL310" s="46">
        <f>VLOOKUP($A310,environment93!$A$2:$AS$333,AL$2)</f>
        <v>0</v>
      </c>
      <c r="AM310" s="46">
        <f>VLOOKUP($A310,environment93!$A$2:$AS$333,AM$2)</f>
        <v>0</v>
      </c>
      <c r="AN310" s="46">
        <f>VLOOKUP($A310,environment93!$A$2:$AS$333,AN$2)</f>
        <v>100</v>
      </c>
      <c r="AO310" s="46">
        <f>VLOOKUP($A310,environment93!$A$2:$AS$333,AO$2)</f>
        <v>0</v>
      </c>
      <c r="AP310" s="46">
        <f>VLOOKUP($A310,environment93!$A$2:$AS$333,AP$2)</f>
        <v>0</v>
      </c>
      <c r="AQ310" s="46">
        <f>VLOOKUP($A310,environment93!$A$2:$AS$333,AQ$2)</f>
        <v>0</v>
      </c>
      <c r="AR310" s="46">
        <f>VLOOKUP($A310,environment93!$A$2:$AS$333,AR$2)</f>
        <v>0</v>
      </c>
      <c r="AS310" s="46">
        <f>VLOOKUP($A310,environment93!$A$2:$AS$333,AS$2)</f>
        <v>0</v>
      </c>
      <c r="AT310" s="46">
        <f>VLOOKUP($A310,environment93!$A$2:$AS$333,AT$2)</f>
        <v>0</v>
      </c>
      <c r="AU310" s="46">
        <f>VLOOKUP($A310,environment93!$A$2:$AS$333,AU$2)</f>
        <v>0</v>
      </c>
      <c r="AV310" s="46">
        <f>VLOOKUP($A310,environment93!$A$2:$AS$333,AV$2)</f>
        <v>0</v>
      </c>
      <c r="AW310" s="46">
        <f>VLOOKUP($A310,environment93!$A$2:$AS$333,AW$2)</f>
        <v>2000</v>
      </c>
      <c r="AX310" s="46">
        <f>VLOOKUP($A310,environment93!$A$2:$AS$333,AX$2)</f>
        <v>0</v>
      </c>
      <c r="AY310" s="46">
        <f>VLOOKUP($A310,environment93!$A$2:$AS$333,AY$2)</f>
        <v>0</v>
      </c>
      <c r="AZ310" s="46">
        <f>VLOOKUP($A310,environment93!$A$2:$AS$333,AZ$2)</f>
        <v>0</v>
      </c>
      <c r="BA310" s="46">
        <f>VLOOKUP($A310,environment93!$A$2:$AS$333,BA$2)</f>
        <v>2000</v>
      </c>
      <c r="BB310" s="46">
        <f>VLOOKUP($A310,environment93!$A$2:$AS$333,BB$2)</f>
        <v>1.2</v>
      </c>
      <c r="BC310" s="46">
        <f>VLOOKUP($A310,environment93!$A$2:$AS$333,BC$2)</f>
        <v>0</v>
      </c>
      <c r="BD310" s="46">
        <f>VLOOKUP($A310,environment93!$A$2:$AS$333,BD$2)</f>
        <v>0</v>
      </c>
      <c r="BE310" s="46">
        <f>VLOOKUP($A310,environment93!$A$2:$AS$333,BE$2)</f>
        <v>0</v>
      </c>
      <c r="BF310" s="46">
        <f>VLOOKUP($A310,environment93!$A$2:$AS$333,BF$2)</f>
        <v>1.2</v>
      </c>
      <c r="BG310" s="46">
        <f>VLOOKUP($A310,environment93!$A$2:$AS$333,BG$2)</f>
        <v>0</v>
      </c>
      <c r="BH310" s="46">
        <f>VLOOKUP($A310,environment93!$A$2:$AS$333,BH$2)</f>
        <v>0</v>
      </c>
      <c r="BI310" s="46">
        <f>VLOOKUP($A310,environment93!$A$2:$AS$333,BI$2)</f>
        <v>1</v>
      </c>
    </row>
    <row r="311" spans="1:61" x14ac:dyDescent="0.2">
      <c r="A311" s="40" t="s">
        <v>987</v>
      </c>
      <c r="B311" s="40" t="s">
        <v>632</v>
      </c>
      <c r="C311" s="40">
        <v>7</v>
      </c>
      <c r="D311" s="40">
        <v>3</v>
      </c>
      <c r="E311" s="40">
        <v>2</v>
      </c>
      <c r="F311" s="40">
        <v>2</v>
      </c>
      <c r="H311" s="41">
        <f t="shared" si="4"/>
        <v>1</v>
      </c>
      <c r="I311" s="40" t="s">
        <v>987</v>
      </c>
      <c r="J311" s="46">
        <f>VLOOKUP($A311,environment05!$A$2:$M$333,J$2)</f>
        <v>3.53</v>
      </c>
      <c r="K311" s="46">
        <f>VLOOKUP($A311,environment05!$A$2:$M$333,K$2)</f>
        <v>20.709223027015103</v>
      </c>
      <c r="L311" s="46">
        <f>VLOOKUP($A311,environment05!$A$2:$M$333,L$2)</f>
        <v>42.714223575467599</v>
      </c>
      <c r="M311" s="46">
        <f>VLOOKUP($A311,environment05!$A$2:$M$333,M$2)</f>
        <v>2.8743153966490809</v>
      </c>
      <c r="N311" s="46">
        <f>VLOOKUP($A311,environment05!$A$2:$M$333,N$2)</f>
        <v>3.1124012660582867</v>
      </c>
      <c r="O311" s="46">
        <f>VLOOKUP($A311,environment05!$A$2:$M$333,O$2)</f>
        <v>1.8003863051063944</v>
      </c>
      <c r="P311" s="46">
        <f>VLOOKUP($A311,environment05!$A$2:$M$333,P$2)</f>
        <v>0.2715284818478223</v>
      </c>
      <c r="Q311" s="46">
        <f>VLOOKUP($A311,environment05!$A$2:$M$333,Q$2)</f>
        <v>0.52177602515946964</v>
      </c>
      <c r="R311" s="46">
        <f>VLOOKUP($A311,environment05!$A$2:$M$333,R$2)</f>
        <v>12.75</v>
      </c>
      <c r="S311" s="46">
        <f>VLOOKUP($A311,environment05!$A$2:$M$333,S$2)</f>
        <v>2</v>
      </c>
      <c r="T311" s="46">
        <f>VLOOKUP($A311,environment05!$A$2:$M$333,T$2)</f>
        <v>4</v>
      </c>
      <c r="U311" s="46">
        <f>VLOOKUP($A311,environment93!$A$2:$AS$333,U$2)</f>
        <v>4</v>
      </c>
      <c r="V311" s="46">
        <f>VLOOKUP($A311,environment93!$A$2:$AS$333,V$2)</f>
        <v>13</v>
      </c>
      <c r="W311" s="46">
        <f>VLOOKUP($A311,environment93!$A$2:$AS$333,W$2)</f>
        <v>5</v>
      </c>
      <c r="X311" s="46">
        <f>VLOOKUP($A311,environment93!$A$2:$AS$333,X$2)</f>
        <v>2</v>
      </c>
      <c r="Y311" s="46">
        <f>VLOOKUP($A311,environment93!$A$2:$AS$333,Y$2)</f>
        <v>6</v>
      </c>
      <c r="Z311" s="46">
        <f>VLOOKUP($A311,environment93!$A$2:$AS$333,Z$2)</f>
        <v>8</v>
      </c>
      <c r="AA311" s="46">
        <f>VLOOKUP($A311,environment93!$A$2:$AS$333,AA$2)</f>
        <v>0</v>
      </c>
      <c r="AB311" s="46">
        <f>VLOOKUP($A311,environment93!$A$2:$AS$333,AB$2)</f>
        <v>2.65</v>
      </c>
      <c r="AC311" s="46">
        <f>VLOOKUP($A311,environment93!$A$2:$AS$333,AC$2)</f>
        <v>680</v>
      </c>
      <c r="AD311" s="46">
        <f>VLOOKUP($A311,environment93!$A$2:$AS$333,AD$2)</f>
        <v>1.2</v>
      </c>
      <c r="AE311" s="46">
        <f>VLOOKUP($A311,environment93!$A$2:$AS$333,AE$2)</f>
        <v>7</v>
      </c>
      <c r="AF311" s="46" t="str">
        <f>VLOOKUP($A311,environment93!$A$2:$AS$333,AF$2)</f>
        <v>open</v>
      </c>
      <c r="AG311" s="46">
        <f>VLOOKUP($A311,environment93!$A$2:$AS$333,AG$2)</f>
        <v>17.559999999999999</v>
      </c>
      <c r="AH311" s="46">
        <f>VLOOKUP($A311,environment93!$A$2:$AS$333,AH$2)</f>
        <v>75.94</v>
      </c>
      <c r="AI311" s="46">
        <f>VLOOKUP($A311,environment93!$A$2:$AS$333,AI$2)</f>
        <v>25</v>
      </c>
      <c r="AJ311" s="46" t="str">
        <f>VLOOKUP($A311,environment93!$A$2:$AS$333,AJ$2)</f>
        <v>43</v>
      </c>
      <c r="AK311" s="46">
        <f>VLOOKUP($A311,environment93!$A$2:$AS$333,AK$2)</f>
        <v>15</v>
      </c>
      <c r="AL311" s="46">
        <f>VLOOKUP($A311,environment93!$A$2:$AS$333,AL$2)</f>
        <v>0</v>
      </c>
      <c r="AM311" s="46">
        <f>VLOOKUP($A311,environment93!$A$2:$AS$333,AM$2)</f>
        <v>35.71</v>
      </c>
      <c r="AN311" s="46">
        <f>VLOOKUP($A311,environment93!$A$2:$AS$333,AN$2)</f>
        <v>55.23</v>
      </c>
      <c r="AO311" s="46">
        <f>VLOOKUP($A311,environment93!$A$2:$AS$333,AO$2)</f>
        <v>0</v>
      </c>
      <c r="AP311" s="46">
        <f>VLOOKUP($A311,environment93!$A$2:$AS$333,AP$2)</f>
        <v>0</v>
      </c>
      <c r="AQ311" s="46">
        <f>VLOOKUP($A311,environment93!$A$2:$AS$333,AQ$2)</f>
        <v>0</v>
      </c>
      <c r="AR311" s="46">
        <f>VLOOKUP($A311,environment93!$A$2:$AS$333,AR$2)</f>
        <v>0</v>
      </c>
      <c r="AS311" s="46">
        <f>VLOOKUP($A311,environment93!$A$2:$AS$333,AS$2)</f>
        <v>0</v>
      </c>
      <c r="AT311" s="46">
        <f>VLOOKUP($A311,environment93!$A$2:$AS$333,AT$2)</f>
        <v>44.77</v>
      </c>
      <c r="AU311" s="46">
        <f>VLOOKUP($A311,environment93!$A$2:$AS$333,AU$2)</f>
        <v>0</v>
      </c>
      <c r="AV311" s="46">
        <f>VLOOKUP($A311,environment93!$A$2:$AS$333,AV$2)</f>
        <v>0</v>
      </c>
      <c r="AW311" s="46">
        <f>VLOOKUP($A311,environment93!$A$2:$AS$333,AW$2)</f>
        <v>25</v>
      </c>
      <c r="AX311" s="46">
        <f>VLOOKUP($A311,environment93!$A$2:$AS$333,AX$2)</f>
        <v>150</v>
      </c>
      <c r="AY311" s="46">
        <f>VLOOKUP($A311,environment93!$A$2:$AS$333,AY$2)</f>
        <v>175</v>
      </c>
      <c r="AZ311" s="46">
        <f>VLOOKUP($A311,environment93!$A$2:$AS$333,AZ$2)</f>
        <v>0</v>
      </c>
      <c r="BA311" s="46">
        <f>VLOOKUP($A311,environment93!$A$2:$AS$333,BA$2)</f>
        <v>350</v>
      </c>
      <c r="BB311" s="46">
        <f>VLOOKUP($A311,environment93!$A$2:$AS$333,BB$2)</f>
        <v>1.89</v>
      </c>
      <c r="BC311" s="46">
        <f>VLOOKUP($A311,environment93!$A$2:$AS$333,BC$2)</f>
        <v>13.66</v>
      </c>
      <c r="BD311" s="46">
        <f>VLOOKUP($A311,environment93!$A$2:$AS$333,BD$2)</f>
        <v>0.33</v>
      </c>
      <c r="BE311" s="46">
        <f>VLOOKUP($A311,environment93!$A$2:$AS$333,BE$2)</f>
        <v>0</v>
      </c>
      <c r="BF311" s="46">
        <f>VLOOKUP($A311,environment93!$A$2:$AS$333,BF$2)</f>
        <v>15.87</v>
      </c>
      <c r="BG311" s="46">
        <f>VLOOKUP($A311,environment93!$A$2:$AS$333,BG$2)</f>
        <v>5</v>
      </c>
      <c r="BH311" s="46">
        <f>VLOOKUP($A311,environment93!$A$2:$AS$333,BH$2)</f>
        <v>1</v>
      </c>
      <c r="BI311" s="46">
        <f>VLOOKUP($A311,environment93!$A$2:$AS$333,BI$2)</f>
        <v>2</v>
      </c>
    </row>
    <row r="312" spans="1:61" x14ac:dyDescent="0.2">
      <c r="A312" s="40" t="s">
        <v>988</v>
      </c>
      <c r="B312" s="40" t="s">
        <v>634</v>
      </c>
      <c r="C312" s="40">
        <v>6</v>
      </c>
      <c r="D312" s="40">
        <v>2</v>
      </c>
      <c r="E312" s="40">
        <v>2</v>
      </c>
      <c r="F312" s="40">
        <v>2</v>
      </c>
      <c r="H312" s="41">
        <f t="shared" si="4"/>
        <v>1</v>
      </c>
      <c r="I312" s="40" t="s">
        <v>988</v>
      </c>
      <c r="J312" s="46">
        <f>VLOOKUP($A312,environment05!$A$2:$M$333,J$2)</f>
        <v>5.58</v>
      </c>
      <c r="K312" s="46">
        <f>VLOOKUP($A312,environment05!$A$2:$M$333,K$2)</f>
        <v>7.7261158600857645</v>
      </c>
      <c r="L312" s="46">
        <f>VLOOKUP($A312,environment05!$A$2:$M$333,L$2)</f>
        <v>19.18225315354502</v>
      </c>
      <c r="M312" s="46">
        <f>VLOOKUP($A312,environment05!$A$2:$M$333,M$2)</f>
        <v>4.894472919369135</v>
      </c>
      <c r="N312" s="46">
        <f>VLOOKUP($A312,environment05!$A$2:$M$333,N$2)</f>
        <v>2.7366373320752646</v>
      </c>
      <c r="O312" s="46">
        <f>VLOOKUP($A312,environment05!$A$2:$M$333,O$2)</f>
        <v>2.1462999407413657</v>
      </c>
      <c r="P312" s="46">
        <f>VLOOKUP($A312,environment05!$A$2:$M$333,P$2)</f>
        <v>0.15646140760830504</v>
      </c>
      <c r="Q312" s="46">
        <f>VLOOKUP($A312,environment05!$A$2:$M$333,Q$2)</f>
        <v>0.47387766482132165</v>
      </c>
      <c r="R312" s="46">
        <f>VLOOKUP($A312,environment05!$A$2:$M$333,R$2)</f>
        <v>12.65</v>
      </c>
      <c r="S312" s="46">
        <f>VLOOKUP($A312,environment05!$A$2:$M$333,S$2)</f>
        <v>5</v>
      </c>
      <c r="T312" s="46">
        <f>VLOOKUP($A312,environment05!$A$2:$M$333,T$2)</f>
        <v>0.5</v>
      </c>
      <c r="U312" s="46">
        <f>VLOOKUP($A312,environment93!$A$2:$AS$333,U$2)</f>
        <v>3</v>
      </c>
      <c r="V312" s="46">
        <f>VLOOKUP($A312,environment93!$A$2:$AS$333,V$2)</f>
        <v>27</v>
      </c>
      <c r="W312" s="46">
        <f>VLOOKUP($A312,environment93!$A$2:$AS$333,W$2)</f>
        <v>12</v>
      </c>
      <c r="X312" s="46">
        <f>VLOOKUP($A312,environment93!$A$2:$AS$333,X$2)</f>
        <v>4</v>
      </c>
      <c r="Y312" s="46">
        <f>VLOOKUP($A312,environment93!$A$2:$AS$333,Y$2)</f>
        <v>11</v>
      </c>
      <c r="Z312" s="46">
        <f>VLOOKUP($A312,environment93!$A$2:$AS$333,Z$2)</f>
        <v>18</v>
      </c>
      <c r="AA312" s="46">
        <f>VLOOKUP($A312,environment93!$A$2:$AS$333,AA$2)</f>
        <v>2</v>
      </c>
      <c r="AB312" s="46">
        <f>VLOOKUP($A312,environment93!$A$2:$AS$333,AB$2)</f>
        <v>0.87</v>
      </c>
      <c r="AC312" s="46">
        <f>VLOOKUP($A312,environment93!$A$2:$AS$333,AC$2)</f>
        <v>407.5</v>
      </c>
      <c r="AD312" s="46">
        <f>VLOOKUP($A312,environment93!$A$2:$AS$333,AD$2)</f>
        <v>1.2</v>
      </c>
      <c r="AE312" s="46">
        <f>VLOOKUP($A312,environment93!$A$2:$AS$333,AE$2)</f>
        <v>1</v>
      </c>
      <c r="AF312" s="46" t="str">
        <f>VLOOKUP($A312,environment93!$A$2:$AS$333,AF$2)</f>
        <v>open</v>
      </c>
      <c r="AG312" s="46">
        <f>VLOOKUP($A312,environment93!$A$2:$AS$333,AG$2)</f>
        <v>7.84</v>
      </c>
      <c r="AH312" s="46">
        <f>VLOOKUP($A312,environment93!$A$2:$AS$333,AH$2)</f>
        <v>21.73</v>
      </c>
      <c r="AI312" s="46">
        <f>VLOOKUP($A312,environment93!$A$2:$AS$333,AI$2)</f>
        <v>22.5</v>
      </c>
      <c r="AJ312" s="46" t="str">
        <f>VLOOKUP($A312,environment93!$A$2:$AS$333,AJ$2)</f>
        <v>43</v>
      </c>
      <c r="AK312" s="46">
        <f>VLOOKUP($A312,environment93!$A$2:$AS$333,AK$2)</f>
        <v>15</v>
      </c>
      <c r="AL312" s="46">
        <f>VLOOKUP($A312,environment93!$A$2:$AS$333,AL$2)</f>
        <v>0</v>
      </c>
      <c r="AM312" s="46">
        <f>VLOOKUP($A312,environment93!$A$2:$AS$333,AM$2)</f>
        <v>42.86</v>
      </c>
      <c r="AN312" s="46">
        <f>VLOOKUP($A312,environment93!$A$2:$AS$333,AN$2)</f>
        <v>70.64</v>
      </c>
      <c r="AO312" s="46">
        <f>VLOOKUP($A312,environment93!$A$2:$AS$333,AO$2)</f>
        <v>24.69</v>
      </c>
      <c r="AP312" s="46">
        <f>VLOOKUP($A312,environment93!$A$2:$AS$333,AP$2)</f>
        <v>0</v>
      </c>
      <c r="AQ312" s="46">
        <f>VLOOKUP($A312,environment93!$A$2:$AS$333,AQ$2)</f>
        <v>0</v>
      </c>
      <c r="AR312" s="46">
        <f>VLOOKUP($A312,environment93!$A$2:$AS$333,AR$2)</f>
        <v>0</v>
      </c>
      <c r="AS312" s="46">
        <f>VLOOKUP($A312,environment93!$A$2:$AS$333,AS$2)</f>
        <v>0</v>
      </c>
      <c r="AT312" s="46">
        <f>VLOOKUP($A312,environment93!$A$2:$AS$333,AT$2)</f>
        <v>4.67</v>
      </c>
      <c r="AU312" s="46">
        <f>VLOOKUP($A312,environment93!$A$2:$AS$333,AU$2)</f>
        <v>0</v>
      </c>
      <c r="AV312" s="46">
        <f>VLOOKUP($A312,environment93!$A$2:$AS$333,AV$2)</f>
        <v>0</v>
      </c>
      <c r="AW312" s="46">
        <f>VLOOKUP($A312,environment93!$A$2:$AS$333,AW$2)</f>
        <v>0</v>
      </c>
      <c r="AX312" s="46">
        <f>VLOOKUP($A312,environment93!$A$2:$AS$333,AX$2)</f>
        <v>0</v>
      </c>
      <c r="AY312" s="46">
        <f>VLOOKUP($A312,environment93!$A$2:$AS$333,AY$2)</f>
        <v>0</v>
      </c>
      <c r="AZ312" s="46">
        <f>VLOOKUP($A312,environment93!$A$2:$AS$333,AZ$2)</f>
        <v>0</v>
      </c>
      <c r="BA312" s="46">
        <f>VLOOKUP($A312,environment93!$A$2:$AS$333,BA$2)</f>
        <v>0</v>
      </c>
      <c r="BB312" s="46">
        <f>VLOOKUP($A312,environment93!$A$2:$AS$333,BB$2)</f>
        <v>0</v>
      </c>
      <c r="BC312" s="46">
        <f>VLOOKUP($A312,environment93!$A$2:$AS$333,BC$2)</f>
        <v>0</v>
      </c>
      <c r="BD312" s="46">
        <f>VLOOKUP($A312,environment93!$A$2:$AS$333,BD$2)</f>
        <v>0</v>
      </c>
      <c r="BE312" s="46">
        <f>VLOOKUP($A312,environment93!$A$2:$AS$333,BE$2)</f>
        <v>0</v>
      </c>
      <c r="BF312" s="46">
        <f>VLOOKUP($A312,environment93!$A$2:$AS$333,BF$2)</f>
        <v>0</v>
      </c>
      <c r="BG312" s="46">
        <f>VLOOKUP($A312,environment93!$A$2:$AS$333,BG$2)</f>
        <v>0</v>
      </c>
      <c r="BH312" s="46">
        <f>VLOOKUP($A312,environment93!$A$2:$AS$333,BH$2)</f>
        <v>0</v>
      </c>
      <c r="BI312" s="46">
        <f>VLOOKUP($A312,environment93!$A$2:$AS$333,BI$2)</f>
        <v>1.4</v>
      </c>
    </row>
    <row r="313" spans="1:61" x14ac:dyDescent="0.2">
      <c r="A313" s="40" t="s">
        <v>989</v>
      </c>
      <c r="B313" s="40" t="s">
        <v>636</v>
      </c>
      <c r="C313" s="40">
        <v>6</v>
      </c>
      <c r="D313" s="40">
        <v>2</v>
      </c>
      <c r="E313" s="40">
        <v>2</v>
      </c>
      <c r="F313" s="40">
        <v>2</v>
      </c>
      <c r="H313" s="41">
        <f t="shared" si="4"/>
        <v>1</v>
      </c>
      <c r="I313" s="40" t="s">
        <v>989</v>
      </c>
      <c r="J313" s="46">
        <f>VLOOKUP($A313,environment05!$A$2:$M$333,J$2)</f>
        <v>5.8650000000000002</v>
      </c>
      <c r="K313" s="46">
        <f>VLOOKUP($A313,environment05!$A$2:$M$333,K$2)</f>
        <v>52.390819718915878</v>
      </c>
      <c r="L313" s="46">
        <f>VLOOKUP($A313,environment05!$A$2:$M$333,L$2)</f>
        <v>144.41061331013486</v>
      </c>
      <c r="M313" s="46">
        <f>VLOOKUP($A313,environment05!$A$2:$M$333,M$2)</f>
        <v>36.365585511314151</v>
      </c>
      <c r="N313" s="46">
        <f>VLOOKUP($A313,environment05!$A$2:$M$333,N$2)</f>
        <v>3.0008750978468139</v>
      </c>
      <c r="O313" s="46">
        <f>VLOOKUP($A313,environment05!$A$2:$M$333,O$2)</f>
        <v>3.3013046897159968</v>
      </c>
      <c r="P313" s="46">
        <f>VLOOKUP($A313,environment05!$A$2:$M$333,P$2)</f>
        <v>0.21980302549131214</v>
      </c>
      <c r="Q313" s="46">
        <f>VLOOKUP($A313,environment05!$A$2:$M$333,Q$2)</f>
        <v>0.95041180622728172</v>
      </c>
      <c r="R313" s="46">
        <f>VLOOKUP($A313,environment05!$A$2:$M$333,R$2)</f>
        <v>20.75</v>
      </c>
      <c r="S313" s="46">
        <f>VLOOKUP($A313,environment05!$A$2:$M$333,S$2)</f>
        <v>6</v>
      </c>
      <c r="T313" s="46">
        <f>VLOOKUP($A313,environment05!$A$2:$M$333,T$2)</f>
        <v>0.5</v>
      </c>
      <c r="U313" s="46">
        <f>VLOOKUP($A313,environment93!$A$2:$AS$333,U$2)</f>
        <v>5</v>
      </c>
      <c r="V313" s="46">
        <f>VLOOKUP($A313,environment93!$A$2:$AS$333,V$2)</f>
        <v>4</v>
      </c>
      <c r="W313" s="46">
        <f>VLOOKUP($A313,environment93!$A$2:$AS$333,W$2)</f>
        <v>3</v>
      </c>
      <c r="X313" s="46">
        <f>VLOOKUP($A313,environment93!$A$2:$AS$333,X$2)</f>
        <v>1</v>
      </c>
      <c r="Y313" s="46">
        <f>VLOOKUP($A313,environment93!$A$2:$AS$333,Y$2)</f>
        <v>0</v>
      </c>
      <c r="Z313" s="46">
        <f>VLOOKUP($A313,environment93!$A$2:$AS$333,Z$2)</f>
        <v>13</v>
      </c>
      <c r="AA313" s="46">
        <f>VLOOKUP($A313,environment93!$A$2:$AS$333,AA$2)</f>
        <v>6</v>
      </c>
      <c r="AB313" s="46">
        <f>VLOOKUP($A313,environment93!$A$2:$AS$333,AB$2)</f>
        <v>0.25</v>
      </c>
      <c r="AC313" s="46">
        <f>VLOOKUP($A313,environment93!$A$2:$AS$333,AC$2)</f>
        <v>208.6</v>
      </c>
      <c r="AD313" s="46">
        <f>VLOOKUP($A313,environment93!$A$2:$AS$333,AD$2)</f>
        <v>1.2</v>
      </c>
      <c r="AE313" s="46">
        <f>VLOOKUP($A313,environment93!$A$2:$AS$333,AE$2)</f>
        <v>43</v>
      </c>
      <c r="AF313" s="46" t="str">
        <f>VLOOKUP($A313,environment93!$A$2:$AS$333,AF$2)</f>
        <v>alnu.all</v>
      </c>
      <c r="AG313" s="46">
        <f>VLOOKUP($A313,environment93!$A$2:$AS$333,AG$2)</f>
        <v>3.94</v>
      </c>
      <c r="AH313" s="46">
        <f>VLOOKUP($A313,environment93!$A$2:$AS$333,AH$2)</f>
        <v>117.71</v>
      </c>
      <c r="AI313" s="46">
        <f>VLOOKUP($A313,environment93!$A$2:$AS$333,AI$2)</f>
        <v>22.5</v>
      </c>
      <c r="AJ313" s="46" t="str">
        <f>VLOOKUP($A313,environment93!$A$2:$AS$333,AJ$2)</f>
        <v>54T</v>
      </c>
      <c r="AK313" s="46">
        <f>VLOOKUP($A313,environment93!$A$2:$AS$333,AK$2)</f>
        <v>-999</v>
      </c>
      <c r="AL313" s="46" t="str">
        <f>VLOOKUP($A313,environment93!$A$2:$AS$333,AL$2)</f>
        <v>T</v>
      </c>
      <c r="AM313" s="46">
        <f>VLOOKUP($A313,environment93!$A$2:$AS$333,AM$2)</f>
        <v>33.21</v>
      </c>
      <c r="AN313" s="46">
        <f>VLOOKUP($A313,environment93!$A$2:$AS$333,AN$2)</f>
        <v>0.7</v>
      </c>
      <c r="AO313" s="46">
        <f>VLOOKUP($A313,environment93!$A$2:$AS$333,AO$2)</f>
        <v>2.44</v>
      </c>
      <c r="AP313" s="46">
        <f>VLOOKUP($A313,environment93!$A$2:$AS$333,AP$2)</f>
        <v>73.680000000000007</v>
      </c>
      <c r="AQ313" s="46">
        <f>VLOOKUP($A313,environment93!$A$2:$AS$333,AQ$2)</f>
        <v>23.19</v>
      </c>
      <c r="AR313" s="46">
        <f>VLOOKUP($A313,environment93!$A$2:$AS$333,AR$2)</f>
        <v>0</v>
      </c>
      <c r="AS313" s="46">
        <f>VLOOKUP($A313,environment93!$A$2:$AS$333,AS$2)</f>
        <v>0</v>
      </c>
      <c r="AT313" s="46">
        <f>VLOOKUP($A313,environment93!$A$2:$AS$333,AT$2)</f>
        <v>0</v>
      </c>
      <c r="AU313" s="46">
        <f>VLOOKUP($A313,environment93!$A$2:$AS$333,AU$2)</f>
        <v>0</v>
      </c>
      <c r="AV313" s="46">
        <f>VLOOKUP($A313,environment93!$A$2:$AS$333,AV$2)</f>
        <v>0</v>
      </c>
      <c r="AW313" s="46">
        <f>VLOOKUP($A313,environment93!$A$2:$AS$333,AW$2)</f>
        <v>350</v>
      </c>
      <c r="AX313" s="46">
        <f>VLOOKUP($A313,environment93!$A$2:$AS$333,AX$2)</f>
        <v>0</v>
      </c>
      <c r="AY313" s="46">
        <f>VLOOKUP($A313,environment93!$A$2:$AS$333,AY$2)</f>
        <v>25</v>
      </c>
      <c r="AZ313" s="46">
        <f>VLOOKUP($A313,environment93!$A$2:$AS$333,AZ$2)</f>
        <v>900</v>
      </c>
      <c r="BA313" s="46">
        <f>VLOOKUP($A313,environment93!$A$2:$AS$333,BA$2)</f>
        <v>1275</v>
      </c>
      <c r="BB313" s="46">
        <f>VLOOKUP($A313,environment93!$A$2:$AS$333,BB$2)</f>
        <v>1.96</v>
      </c>
      <c r="BC313" s="46">
        <f>VLOOKUP($A313,environment93!$A$2:$AS$333,BC$2)</f>
        <v>0</v>
      </c>
      <c r="BD313" s="46">
        <f>VLOOKUP($A313,environment93!$A$2:$AS$333,BD$2)</f>
        <v>0.28000000000000003</v>
      </c>
      <c r="BE313" s="46">
        <f>VLOOKUP($A313,environment93!$A$2:$AS$333,BE$2)</f>
        <v>18.989999999999998</v>
      </c>
      <c r="BF313" s="46">
        <f>VLOOKUP($A313,environment93!$A$2:$AS$333,BF$2)</f>
        <v>21.24</v>
      </c>
      <c r="BG313" s="46">
        <f>VLOOKUP($A313,environment93!$A$2:$AS$333,BG$2)</f>
        <v>7</v>
      </c>
      <c r="BH313" s="46">
        <f>VLOOKUP($A313,environment93!$A$2:$AS$333,BH$2)</f>
        <v>0</v>
      </c>
      <c r="BI313" s="46">
        <f>VLOOKUP($A313,environment93!$A$2:$AS$333,BI$2)</f>
        <v>1</v>
      </c>
    </row>
    <row r="314" spans="1:61" x14ac:dyDescent="0.2">
      <c r="A314" s="40" t="s">
        <v>990</v>
      </c>
      <c r="B314" s="40" t="s">
        <v>638</v>
      </c>
      <c r="C314" s="40">
        <v>5</v>
      </c>
      <c r="D314" s="40">
        <v>2</v>
      </c>
      <c r="E314" s="40">
        <v>1</v>
      </c>
      <c r="F314" s="40">
        <v>2</v>
      </c>
      <c r="H314" s="41">
        <f t="shared" si="4"/>
        <v>0</v>
      </c>
      <c r="I314" s="40" t="s">
        <v>990</v>
      </c>
      <c r="J314" s="46">
        <f>VLOOKUP($A314,environment05!$A$2:$M$333,J$2)</f>
        <v>0</v>
      </c>
      <c r="K314" s="46">
        <f>VLOOKUP($A314,environment05!$A$2:$M$333,K$2)</f>
        <v>0</v>
      </c>
      <c r="L314" s="46">
        <f>VLOOKUP($A314,environment05!$A$2:$M$333,L$2)</f>
        <v>0</v>
      </c>
      <c r="M314" s="46">
        <f>VLOOKUP($A314,environment05!$A$2:$M$333,M$2)</f>
        <v>0</v>
      </c>
      <c r="N314" s="46">
        <f>VLOOKUP($A314,environment05!$A$2:$M$333,N$2)</f>
        <v>0</v>
      </c>
      <c r="O314" s="46">
        <f>VLOOKUP($A314,environment05!$A$2:$M$333,O$2)</f>
        <v>0</v>
      </c>
      <c r="P314" s="46">
        <f>VLOOKUP($A314,environment05!$A$2:$M$333,P$2)</f>
        <v>0</v>
      </c>
      <c r="Q314" s="46">
        <f>VLOOKUP($A314,environment05!$A$2:$M$333,Q$2)</f>
        <v>0</v>
      </c>
      <c r="R314" s="46">
        <f>VLOOKUP($A314,environment05!$A$2:$M$333,R$2)</f>
        <v>0</v>
      </c>
      <c r="S314" s="46">
        <f>VLOOKUP($A314,environment05!$A$2:$M$333,S$2)</f>
        <v>0</v>
      </c>
      <c r="T314" s="46">
        <f>VLOOKUP($A314,environment05!$A$2:$M$333,T$2)</f>
        <v>0</v>
      </c>
      <c r="U314" s="46">
        <f>VLOOKUP($A314,environment93!$A$2:$AS$333,U$2)</f>
        <v>2</v>
      </c>
      <c r="V314" s="46">
        <f>VLOOKUP($A314,environment93!$A$2:$AS$333,V$2)</f>
        <v>14</v>
      </c>
      <c r="W314" s="46">
        <f>VLOOKUP($A314,environment93!$A$2:$AS$333,W$2)</f>
        <v>11</v>
      </c>
      <c r="X314" s="46">
        <f>VLOOKUP($A314,environment93!$A$2:$AS$333,X$2)</f>
        <v>1</v>
      </c>
      <c r="Y314" s="46">
        <f>VLOOKUP($A314,environment93!$A$2:$AS$333,Y$2)</f>
        <v>2</v>
      </c>
      <c r="Z314" s="46">
        <f>VLOOKUP($A314,environment93!$A$2:$AS$333,Z$2)</f>
        <v>11</v>
      </c>
      <c r="AA314" s="46">
        <f>VLOOKUP($A314,environment93!$A$2:$AS$333,AA$2)</f>
        <v>0</v>
      </c>
      <c r="AB314" s="46">
        <f>VLOOKUP($A314,environment93!$A$2:$AS$333,AB$2)</f>
        <v>3.23</v>
      </c>
      <c r="AC314" s="46">
        <f>VLOOKUP($A314,environment93!$A$2:$AS$333,AC$2)</f>
        <v>1099.8</v>
      </c>
      <c r="AD314" s="46">
        <f>VLOOKUP($A314,environment93!$A$2:$AS$333,AD$2)</f>
        <v>1.7</v>
      </c>
      <c r="AE314" s="46">
        <f>VLOOKUP($A314,environment93!$A$2:$AS$333,AE$2)</f>
        <v>5</v>
      </c>
      <c r="AF314" s="46" t="str">
        <f>VLOOKUP($A314,environment93!$A$2:$AS$333,AF$2)</f>
        <v>open</v>
      </c>
      <c r="AG314" s="46">
        <f>VLOOKUP($A314,environment93!$A$2:$AS$333,AG$2)</f>
        <v>12.6</v>
      </c>
      <c r="AH314" s="46">
        <f>VLOOKUP($A314,environment93!$A$2:$AS$333,AH$2)</f>
        <v>125.97</v>
      </c>
      <c r="AI314" s="46">
        <f>VLOOKUP($A314,environment93!$A$2:$AS$333,AI$2)</f>
        <v>25</v>
      </c>
      <c r="AJ314" s="46" t="str">
        <f>VLOOKUP($A314,environment93!$A$2:$AS$333,AJ$2)</f>
        <v>43</v>
      </c>
      <c r="AK314" s="46">
        <f>VLOOKUP($A314,environment93!$A$2:$AS$333,AK$2)</f>
        <v>5</v>
      </c>
      <c r="AL314" s="46">
        <f>VLOOKUP($A314,environment93!$A$2:$AS$333,AL$2)</f>
        <v>0</v>
      </c>
      <c r="AM314" s="46">
        <f>VLOOKUP($A314,environment93!$A$2:$AS$333,AM$2)</f>
        <v>0</v>
      </c>
      <c r="AN314" s="46">
        <f>VLOOKUP($A314,environment93!$A$2:$AS$333,AN$2)</f>
        <v>100</v>
      </c>
      <c r="AO314" s="46">
        <f>VLOOKUP($A314,environment93!$A$2:$AS$333,AO$2)</f>
        <v>0</v>
      </c>
      <c r="AP314" s="46">
        <f>VLOOKUP($A314,environment93!$A$2:$AS$333,AP$2)</f>
        <v>0</v>
      </c>
      <c r="AQ314" s="46">
        <f>VLOOKUP($A314,environment93!$A$2:$AS$333,AQ$2)</f>
        <v>0</v>
      </c>
      <c r="AR314" s="46">
        <f>VLOOKUP($A314,environment93!$A$2:$AS$333,AR$2)</f>
        <v>0</v>
      </c>
      <c r="AS314" s="46">
        <f>VLOOKUP($A314,environment93!$A$2:$AS$333,AS$2)</f>
        <v>0</v>
      </c>
      <c r="AT314" s="46">
        <f>VLOOKUP($A314,environment93!$A$2:$AS$333,AT$2)</f>
        <v>0</v>
      </c>
      <c r="AU314" s="46">
        <f>VLOOKUP($A314,environment93!$A$2:$AS$333,AU$2)</f>
        <v>0</v>
      </c>
      <c r="AV314" s="46">
        <f>VLOOKUP($A314,environment93!$A$2:$AS$333,AV$2)</f>
        <v>0</v>
      </c>
      <c r="AW314" s="46">
        <f>VLOOKUP($A314,environment93!$A$2:$AS$333,AW$2)</f>
        <v>0</v>
      </c>
      <c r="AX314" s="46">
        <f>VLOOKUP($A314,environment93!$A$2:$AS$333,AX$2)</f>
        <v>0</v>
      </c>
      <c r="AY314" s="46">
        <f>VLOOKUP($A314,environment93!$A$2:$AS$333,AY$2)</f>
        <v>0</v>
      </c>
      <c r="AZ314" s="46">
        <f>VLOOKUP($A314,environment93!$A$2:$AS$333,AZ$2)</f>
        <v>0</v>
      </c>
      <c r="BA314" s="46">
        <f>VLOOKUP($A314,environment93!$A$2:$AS$333,BA$2)</f>
        <v>0</v>
      </c>
      <c r="BB314" s="46">
        <f>VLOOKUP($A314,environment93!$A$2:$AS$333,BB$2)</f>
        <v>0</v>
      </c>
      <c r="BC314" s="46">
        <f>VLOOKUP($A314,environment93!$A$2:$AS$333,BC$2)</f>
        <v>0</v>
      </c>
      <c r="BD314" s="46">
        <f>VLOOKUP($A314,environment93!$A$2:$AS$333,BD$2)</f>
        <v>0</v>
      </c>
      <c r="BE314" s="46">
        <f>VLOOKUP($A314,environment93!$A$2:$AS$333,BE$2)</f>
        <v>0</v>
      </c>
      <c r="BF314" s="46">
        <f>VLOOKUP($A314,environment93!$A$2:$AS$333,BF$2)</f>
        <v>0</v>
      </c>
      <c r="BG314" s="46">
        <f>VLOOKUP($A314,environment93!$A$2:$AS$333,BG$2)</f>
        <v>0</v>
      </c>
      <c r="BH314" s="46">
        <f>VLOOKUP($A314,environment93!$A$2:$AS$333,BH$2)</f>
        <v>0</v>
      </c>
      <c r="BI314" s="46">
        <f>VLOOKUP($A314,environment93!$A$2:$AS$333,BI$2)</f>
        <v>1.4</v>
      </c>
    </row>
    <row r="315" spans="1:61" x14ac:dyDescent="0.2">
      <c r="A315" s="40" t="s">
        <v>991</v>
      </c>
      <c r="B315" s="40" t="s">
        <v>640</v>
      </c>
      <c r="C315" s="40">
        <v>7</v>
      </c>
      <c r="D315" s="40">
        <v>3</v>
      </c>
      <c r="E315" s="40">
        <v>2</v>
      </c>
      <c r="F315" s="40">
        <v>2</v>
      </c>
      <c r="H315" s="41">
        <f t="shared" si="4"/>
        <v>1</v>
      </c>
      <c r="I315" s="40" t="s">
        <v>991</v>
      </c>
      <c r="J315" s="46">
        <f>VLOOKUP($A315,environment05!$A$2:$M$333,J$2)</f>
        <v>3.24</v>
      </c>
      <c r="K315" s="46">
        <f>VLOOKUP($A315,environment05!$A$2:$M$333,K$2)</f>
        <v>17.403364833468338</v>
      </c>
      <c r="L315" s="46">
        <f>VLOOKUP($A315,environment05!$A$2:$M$333,L$2)</f>
        <v>34.232274902131365</v>
      </c>
      <c r="M315" s="46">
        <f>VLOOKUP($A315,environment05!$A$2:$M$333,M$2)</f>
        <v>1.9433514645223375</v>
      </c>
      <c r="N315" s="46">
        <f>VLOOKUP($A315,environment05!$A$2:$M$333,N$2)</f>
        <v>3.5346363386338253</v>
      </c>
      <c r="O315" s="46">
        <f>VLOOKUP($A315,environment05!$A$2:$M$333,O$2)</f>
        <v>1.9167516134094538</v>
      </c>
      <c r="P315" s="46">
        <f>VLOOKUP($A315,environment05!$A$2:$M$333,P$2)</f>
        <v>0.14643015952532912</v>
      </c>
      <c r="Q315" s="46">
        <f>VLOOKUP($A315,environment05!$A$2:$M$333,Q$2)</f>
        <v>0.49043602980554452</v>
      </c>
      <c r="R315" s="46">
        <f>VLOOKUP($A315,environment05!$A$2:$M$333,R$2)</f>
        <v>19</v>
      </c>
      <c r="S315" s="46">
        <f>VLOOKUP($A315,environment05!$A$2:$M$333,S$2)</f>
        <v>2</v>
      </c>
      <c r="T315" s="46">
        <f>VLOOKUP($A315,environment05!$A$2:$M$333,T$2)</f>
        <v>2</v>
      </c>
      <c r="U315" s="46">
        <f>VLOOKUP($A315,environment93!$A$2:$AS$333,U$2)</f>
        <v>3</v>
      </c>
      <c r="V315" s="46">
        <f>VLOOKUP($A315,environment93!$A$2:$AS$333,V$2)</f>
        <v>12</v>
      </c>
      <c r="W315" s="46">
        <f>VLOOKUP($A315,environment93!$A$2:$AS$333,W$2)</f>
        <v>6</v>
      </c>
      <c r="X315" s="46">
        <f>VLOOKUP($A315,environment93!$A$2:$AS$333,X$2)</f>
        <v>2</v>
      </c>
      <c r="Y315" s="46">
        <f>VLOOKUP($A315,environment93!$A$2:$AS$333,Y$2)</f>
        <v>4</v>
      </c>
      <c r="Z315" s="46">
        <f>VLOOKUP($A315,environment93!$A$2:$AS$333,Z$2)</f>
        <v>4</v>
      </c>
      <c r="AA315" s="46">
        <f>VLOOKUP($A315,environment93!$A$2:$AS$333,AA$2)</f>
        <v>6</v>
      </c>
      <c r="AB315" s="46">
        <f>VLOOKUP($A315,environment93!$A$2:$AS$333,AB$2)</f>
        <v>3.23</v>
      </c>
      <c r="AC315" s="46">
        <f>VLOOKUP($A315,environment93!$A$2:$AS$333,AC$2)</f>
        <v>1099.8</v>
      </c>
      <c r="AD315" s="46">
        <f>VLOOKUP($A315,environment93!$A$2:$AS$333,AD$2)</f>
        <v>1.7</v>
      </c>
      <c r="AE315" s="46">
        <f>VLOOKUP($A315,environment93!$A$2:$AS$333,AE$2)</f>
        <v>5</v>
      </c>
      <c r="AF315" s="46" t="str">
        <f>VLOOKUP($A315,environment93!$A$2:$AS$333,AF$2)</f>
        <v>open</v>
      </c>
      <c r="AG315" s="46">
        <f>VLOOKUP($A315,environment93!$A$2:$AS$333,AG$2)</f>
        <v>16.91</v>
      </c>
      <c r="AH315" s="46">
        <f>VLOOKUP($A315,environment93!$A$2:$AS$333,AH$2)</f>
        <v>182.62</v>
      </c>
      <c r="AI315" s="46">
        <f>VLOOKUP($A315,environment93!$A$2:$AS$333,AI$2)</f>
        <v>30</v>
      </c>
      <c r="AJ315" s="46" t="str">
        <f>VLOOKUP($A315,environment93!$A$2:$AS$333,AJ$2)</f>
        <v>43</v>
      </c>
      <c r="AK315" s="46">
        <f>VLOOKUP($A315,environment93!$A$2:$AS$333,AK$2)</f>
        <v>15</v>
      </c>
      <c r="AL315" s="46">
        <f>VLOOKUP($A315,environment93!$A$2:$AS$333,AL$2)</f>
        <v>0</v>
      </c>
      <c r="AM315" s="46">
        <f>VLOOKUP($A315,environment93!$A$2:$AS$333,AM$2)</f>
        <v>14.29</v>
      </c>
      <c r="AN315" s="46">
        <f>VLOOKUP($A315,environment93!$A$2:$AS$333,AN$2)</f>
        <v>87.03</v>
      </c>
      <c r="AO315" s="46">
        <f>VLOOKUP($A315,environment93!$A$2:$AS$333,AO$2)</f>
        <v>12.97</v>
      </c>
      <c r="AP315" s="46">
        <f>VLOOKUP($A315,environment93!$A$2:$AS$333,AP$2)</f>
        <v>0</v>
      </c>
      <c r="AQ315" s="46">
        <f>VLOOKUP($A315,environment93!$A$2:$AS$333,AQ$2)</f>
        <v>0</v>
      </c>
      <c r="AR315" s="46">
        <f>VLOOKUP($A315,environment93!$A$2:$AS$333,AR$2)</f>
        <v>0</v>
      </c>
      <c r="AS315" s="46">
        <f>VLOOKUP($A315,environment93!$A$2:$AS$333,AS$2)</f>
        <v>0</v>
      </c>
      <c r="AT315" s="46">
        <f>VLOOKUP($A315,environment93!$A$2:$AS$333,AT$2)</f>
        <v>0</v>
      </c>
      <c r="AU315" s="46">
        <f>VLOOKUP($A315,environment93!$A$2:$AS$333,AU$2)</f>
        <v>0</v>
      </c>
      <c r="AV315" s="46">
        <f>VLOOKUP($A315,environment93!$A$2:$AS$333,AV$2)</f>
        <v>0</v>
      </c>
      <c r="AW315" s="46">
        <f>VLOOKUP($A315,environment93!$A$2:$AS$333,AW$2)</f>
        <v>0</v>
      </c>
      <c r="AX315" s="46">
        <f>VLOOKUP($A315,environment93!$A$2:$AS$333,AX$2)</f>
        <v>0</v>
      </c>
      <c r="AY315" s="46">
        <f>VLOOKUP($A315,environment93!$A$2:$AS$333,AY$2)</f>
        <v>0</v>
      </c>
      <c r="AZ315" s="46">
        <f>VLOOKUP($A315,environment93!$A$2:$AS$333,AZ$2)</f>
        <v>0</v>
      </c>
      <c r="BA315" s="46">
        <f>VLOOKUP($A315,environment93!$A$2:$AS$333,BA$2)</f>
        <v>0</v>
      </c>
      <c r="BB315" s="46">
        <f>VLOOKUP($A315,environment93!$A$2:$AS$333,BB$2)</f>
        <v>0</v>
      </c>
      <c r="BC315" s="46">
        <f>VLOOKUP($A315,environment93!$A$2:$AS$333,BC$2)</f>
        <v>0</v>
      </c>
      <c r="BD315" s="46">
        <f>VLOOKUP($A315,environment93!$A$2:$AS$333,BD$2)</f>
        <v>0</v>
      </c>
      <c r="BE315" s="46">
        <f>VLOOKUP($A315,environment93!$A$2:$AS$333,BE$2)</f>
        <v>0</v>
      </c>
      <c r="BF315" s="46">
        <f>VLOOKUP($A315,environment93!$A$2:$AS$333,BF$2)</f>
        <v>0</v>
      </c>
      <c r="BG315" s="46">
        <f>VLOOKUP($A315,environment93!$A$2:$AS$333,BG$2)</f>
        <v>0</v>
      </c>
      <c r="BH315" s="46">
        <f>VLOOKUP($A315,environment93!$A$2:$AS$333,BH$2)</f>
        <v>0</v>
      </c>
      <c r="BI315" s="46">
        <f>VLOOKUP($A315,environment93!$A$2:$AS$333,BI$2)</f>
        <v>1</v>
      </c>
    </row>
    <row r="316" spans="1:61" x14ac:dyDescent="0.2">
      <c r="A316" s="40" t="s">
        <v>992</v>
      </c>
      <c r="B316" s="40" t="s">
        <v>642</v>
      </c>
      <c r="C316" s="40">
        <v>6</v>
      </c>
      <c r="D316" s="40">
        <v>2</v>
      </c>
      <c r="E316" s="40">
        <v>2</v>
      </c>
      <c r="F316" s="40">
        <v>2</v>
      </c>
      <c r="H316" s="41">
        <f t="shared" si="4"/>
        <v>1</v>
      </c>
      <c r="I316" s="40" t="s">
        <v>992</v>
      </c>
      <c r="J316" s="46">
        <f>VLOOKUP($A316,environment05!$A$2:$M$333,J$2)</f>
        <v>3.5350000000000001</v>
      </c>
      <c r="K316" s="46">
        <f>VLOOKUP($A316,environment05!$A$2:$M$333,K$2)</f>
        <v>8.2918088289912113</v>
      </c>
      <c r="L316" s="46">
        <f>VLOOKUP($A316,environment05!$A$2:$M$333,L$2)</f>
        <v>15.093518921270121</v>
      </c>
      <c r="M316" s="46">
        <f>VLOOKUP($A316,environment05!$A$2:$M$333,M$2)</f>
        <v>2.075034342556398</v>
      </c>
      <c r="N316" s="46">
        <f>VLOOKUP($A316,environment05!$A$2:$M$333,N$2)</f>
        <v>2.5494398758418844</v>
      </c>
      <c r="O316" s="46">
        <f>VLOOKUP($A316,environment05!$A$2:$M$333,O$2)</f>
        <v>1.7650391807257935</v>
      </c>
      <c r="P316" s="46">
        <f>VLOOKUP($A316,environment05!$A$2:$M$333,P$2)</f>
        <v>0.16380913983928924</v>
      </c>
      <c r="Q316" s="46">
        <f>VLOOKUP($A316,environment05!$A$2:$M$333,Q$2)</f>
        <v>0.34560723166600121</v>
      </c>
      <c r="R316" s="46">
        <f>VLOOKUP($A316,environment05!$A$2:$M$333,R$2)</f>
        <v>6.6</v>
      </c>
      <c r="S316" s="46">
        <f>VLOOKUP($A316,environment05!$A$2:$M$333,S$2)</f>
        <v>1</v>
      </c>
      <c r="T316" s="46">
        <f>VLOOKUP($A316,environment05!$A$2:$M$333,T$2)</f>
        <v>1.5</v>
      </c>
      <c r="U316" s="46">
        <f>VLOOKUP($A316,environment93!$A$2:$AS$333,U$2)</f>
        <v>4</v>
      </c>
      <c r="V316" s="46">
        <f>VLOOKUP($A316,environment93!$A$2:$AS$333,V$2)</f>
        <v>23</v>
      </c>
      <c r="W316" s="46">
        <f>VLOOKUP($A316,environment93!$A$2:$AS$333,W$2)</f>
        <v>14</v>
      </c>
      <c r="X316" s="46">
        <f>VLOOKUP($A316,environment93!$A$2:$AS$333,X$2)</f>
        <v>4</v>
      </c>
      <c r="Y316" s="46">
        <f>VLOOKUP($A316,environment93!$A$2:$AS$333,Y$2)</f>
        <v>5</v>
      </c>
      <c r="Z316" s="46">
        <f>VLOOKUP($A316,environment93!$A$2:$AS$333,Z$2)</f>
        <v>8</v>
      </c>
      <c r="AA316" s="46">
        <f>VLOOKUP($A316,environment93!$A$2:$AS$333,AA$2)</f>
        <v>3</v>
      </c>
      <c r="AB316" s="46">
        <f>VLOOKUP($A316,environment93!$A$2:$AS$333,AB$2)</f>
        <v>0.35</v>
      </c>
      <c r="AC316" s="46">
        <f>VLOOKUP($A316,environment93!$A$2:$AS$333,AC$2)</f>
        <v>288.89999999999998</v>
      </c>
      <c r="AD316" s="46">
        <f>VLOOKUP($A316,environment93!$A$2:$AS$333,AD$2)</f>
        <v>1.4</v>
      </c>
      <c r="AE316" s="46">
        <f>VLOOKUP($A316,environment93!$A$2:$AS$333,AE$2)</f>
        <v>7</v>
      </c>
      <c r="AF316" s="46" t="str">
        <f>VLOOKUP($A316,environment93!$A$2:$AS$333,AF$2)</f>
        <v>open</v>
      </c>
      <c r="AG316" s="46">
        <f>VLOOKUP($A316,environment93!$A$2:$AS$333,AG$2)</f>
        <v>0</v>
      </c>
      <c r="AH316" s="46">
        <f>VLOOKUP($A316,environment93!$A$2:$AS$333,AH$2)</f>
        <v>-1</v>
      </c>
      <c r="AI316" s="46">
        <f>VLOOKUP($A316,environment93!$A$2:$AS$333,AI$2)</f>
        <v>30</v>
      </c>
      <c r="AJ316" s="46" t="str">
        <f>VLOOKUP($A316,environment93!$A$2:$AS$333,AJ$2)</f>
        <v>43</v>
      </c>
      <c r="AK316" s="46">
        <f>VLOOKUP($A316,environment93!$A$2:$AS$333,AK$2)</f>
        <v>15</v>
      </c>
      <c r="AL316" s="46">
        <f>VLOOKUP($A316,environment93!$A$2:$AS$333,AL$2)</f>
        <v>0</v>
      </c>
      <c r="AM316" s="46">
        <f>VLOOKUP($A316,environment93!$A$2:$AS$333,AM$2)</f>
        <v>14.29</v>
      </c>
      <c r="AN316" s="46">
        <f>VLOOKUP($A316,environment93!$A$2:$AS$333,AN$2)</f>
        <v>88.6</v>
      </c>
      <c r="AO316" s="46">
        <f>VLOOKUP($A316,environment93!$A$2:$AS$333,AO$2)</f>
        <v>4.71</v>
      </c>
      <c r="AP316" s="46">
        <f>VLOOKUP($A316,environment93!$A$2:$AS$333,AP$2)</f>
        <v>0</v>
      </c>
      <c r="AQ316" s="46">
        <f>VLOOKUP($A316,environment93!$A$2:$AS$333,AQ$2)</f>
        <v>0</v>
      </c>
      <c r="AR316" s="46">
        <f>VLOOKUP($A316,environment93!$A$2:$AS$333,AR$2)</f>
        <v>0</v>
      </c>
      <c r="AS316" s="46">
        <f>VLOOKUP($A316,environment93!$A$2:$AS$333,AS$2)</f>
        <v>0</v>
      </c>
      <c r="AT316" s="46">
        <f>VLOOKUP($A316,environment93!$A$2:$AS$333,AT$2)</f>
        <v>6.7</v>
      </c>
      <c r="AU316" s="46">
        <f>VLOOKUP($A316,environment93!$A$2:$AS$333,AU$2)</f>
        <v>0</v>
      </c>
      <c r="AV316" s="46">
        <f>VLOOKUP($A316,environment93!$A$2:$AS$333,AV$2)</f>
        <v>0</v>
      </c>
      <c r="AW316" s="46">
        <f>VLOOKUP($A316,environment93!$A$2:$AS$333,AW$2)</f>
        <v>2200</v>
      </c>
      <c r="AX316" s="46">
        <f>VLOOKUP($A316,environment93!$A$2:$AS$333,AX$2)</f>
        <v>0</v>
      </c>
      <c r="AY316" s="46">
        <f>VLOOKUP($A316,environment93!$A$2:$AS$333,AY$2)</f>
        <v>0</v>
      </c>
      <c r="AZ316" s="46">
        <f>VLOOKUP($A316,environment93!$A$2:$AS$333,AZ$2)</f>
        <v>0</v>
      </c>
      <c r="BA316" s="46">
        <f>VLOOKUP($A316,environment93!$A$2:$AS$333,BA$2)</f>
        <v>2200</v>
      </c>
      <c r="BB316" s="46">
        <f>VLOOKUP($A316,environment93!$A$2:$AS$333,BB$2)</f>
        <v>1.4</v>
      </c>
      <c r="BC316" s="46">
        <f>VLOOKUP($A316,environment93!$A$2:$AS$333,BC$2)</f>
        <v>0</v>
      </c>
      <c r="BD316" s="46">
        <f>VLOOKUP($A316,environment93!$A$2:$AS$333,BD$2)</f>
        <v>0</v>
      </c>
      <c r="BE316" s="46">
        <f>VLOOKUP($A316,environment93!$A$2:$AS$333,BE$2)</f>
        <v>0</v>
      </c>
      <c r="BF316" s="46">
        <f>VLOOKUP($A316,environment93!$A$2:$AS$333,BF$2)</f>
        <v>1.4</v>
      </c>
      <c r="BG316" s="46">
        <f>VLOOKUP($A316,environment93!$A$2:$AS$333,BG$2)</f>
        <v>0</v>
      </c>
      <c r="BH316" s="46">
        <f>VLOOKUP($A316,environment93!$A$2:$AS$333,BH$2)</f>
        <v>0</v>
      </c>
      <c r="BI316" s="46">
        <f>VLOOKUP($A316,environment93!$A$2:$AS$333,BI$2)</f>
        <v>1</v>
      </c>
    </row>
    <row r="317" spans="1:61" x14ac:dyDescent="0.2">
      <c r="A317" s="40" t="s">
        <v>993</v>
      </c>
      <c r="B317" s="40" t="s">
        <v>644</v>
      </c>
      <c r="C317" s="40">
        <v>7</v>
      </c>
      <c r="D317" s="40">
        <v>3</v>
      </c>
      <c r="E317" s="40">
        <v>2</v>
      </c>
      <c r="F317" s="40">
        <v>2</v>
      </c>
      <c r="H317" s="41">
        <f t="shared" si="4"/>
        <v>1</v>
      </c>
      <c r="I317" s="40" t="s">
        <v>993</v>
      </c>
      <c r="J317" s="46">
        <f>VLOOKUP($A317,environment05!$A$2:$M$333,J$2)</f>
        <v>3.81</v>
      </c>
      <c r="K317" s="46">
        <f>VLOOKUP($A317,environment05!$A$2:$M$333,K$2)</f>
        <v>9.1546150346480175</v>
      </c>
      <c r="L317" s="46">
        <f>VLOOKUP($A317,environment05!$A$2:$M$333,L$2)</f>
        <v>18.747281426707268</v>
      </c>
      <c r="M317" s="46">
        <f>VLOOKUP($A317,environment05!$A$2:$M$333,M$2)</f>
        <v>2.4530486857268374</v>
      </c>
      <c r="N317" s="46">
        <f>VLOOKUP($A317,environment05!$A$2:$M$333,N$2)</f>
        <v>4.80456198709365</v>
      </c>
      <c r="O317" s="46">
        <f>VLOOKUP($A317,environment05!$A$2:$M$333,O$2)</f>
        <v>3.1080214642918329</v>
      </c>
      <c r="P317" s="46">
        <f>VLOOKUP($A317,environment05!$A$2:$M$333,P$2)</f>
        <v>0.23245241208266773</v>
      </c>
      <c r="Q317" s="46">
        <f>VLOOKUP($A317,environment05!$A$2:$M$333,Q$2)</f>
        <v>0.49364222485822684</v>
      </c>
      <c r="R317" s="46">
        <f>VLOOKUP($A317,environment05!$A$2:$M$333,R$2)</f>
        <v>21.2</v>
      </c>
      <c r="S317" s="46">
        <f>VLOOKUP($A317,environment05!$A$2:$M$333,S$2)</f>
        <v>15</v>
      </c>
      <c r="T317" s="46">
        <f>VLOOKUP($A317,environment05!$A$2:$M$333,T$2)</f>
        <v>3.5</v>
      </c>
      <c r="U317" s="46">
        <f>VLOOKUP($A317,environment93!$A$2:$AS$333,U$2)</f>
        <v>1</v>
      </c>
      <c r="V317" s="46">
        <f>VLOOKUP($A317,environment93!$A$2:$AS$333,V$2)</f>
        <v>17</v>
      </c>
      <c r="W317" s="46">
        <f>VLOOKUP($A317,environment93!$A$2:$AS$333,W$2)</f>
        <v>9</v>
      </c>
      <c r="X317" s="46">
        <f>VLOOKUP($A317,environment93!$A$2:$AS$333,X$2)</f>
        <v>6</v>
      </c>
      <c r="Y317" s="46">
        <f>VLOOKUP($A317,environment93!$A$2:$AS$333,Y$2)</f>
        <v>2</v>
      </c>
      <c r="Z317" s="46">
        <f>VLOOKUP($A317,environment93!$A$2:$AS$333,Z$2)</f>
        <v>8</v>
      </c>
      <c r="AA317" s="46">
        <f>VLOOKUP($A317,environment93!$A$2:$AS$333,AA$2)</f>
        <v>0</v>
      </c>
      <c r="AB317" s="46">
        <f>VLOOKUP($A317,environment93!$A$2:$AS$333,AB$2)</f>
        <v>1.17</v>
      </c>
      <c r="AC317" s="46">
        <f>VLOOKUP($A317,environment93!$A$2:$AS$333,AC$2)</f>
        <v>469.2</v>
      </c>
      <c r="AD317" s="46">
        <f>VLOOKUP($A317,environment93!$A$2:$AS$333,AD$2)</f>
        <v>1.2</v>
      </c>
      <c r="AE317" s="46">
        <f>VLOOKUP($A317,environment93!$A$2:$AS$333,AE$2)</f>
        <v>109</v>
      </c>
      <c r="AF317" s="46" t="str">
        <f>VLOOKUP($A317,environment93!$A$2:$AS$333,AF$2)</f>
        <v>fagu.old</v>
      </c>
      <c r="AG317" s="46">
        <f>VLOOKUP($A317,environment93!$A$2:$AS$333,AG$2)</f>
        <v>0</v>
      </c>
      <c r="AH317" s="46">
        <f>VLOOKUP($A317,environment93!$A$2:$AS$333,AH$2)</f>
        <v>-1</v>
      </c>
      <c r="AI317" s="46">
        <f>VLOOKUP($A317,environment93!$A$2:$AS$333,AI$2)</f>
        <v>32.5</v>
      </c>
      <c r="AJ317" s="46" t="str">
        <f>VLOOKUP($A317,environment93!$A$2:$AS$333,AJ$2)</f>
        <v>44SI</v>
      </c>
      <c r="AK317" s="46">
        <f>VLOOKUP($A317,environment93!$A$2:$AS$333,AK$2)</f>
        <v>30</v>
      </c>
      <c r="AL317" s="46" t="str">
        <f>VLOOKUP($A317,environment93!$A$2:$AS$333,AL$2)</f>
        <v>SI</v>
      </c>
      <c r="AM317" s="46">
        <f>VLOOKUP($A317,environment93!$A$2:$AS$333,AM$2)</f>
        <v>14.29</v>
      </c>
      <c r="AN317" s="46">
        <f>VLOOKUP($A317,environment93!$A$2:$AS$333,AN$2)</f>
        <v>13.67</v>
      </c>
      <c r="AO317" s="46">
        <f>VLOOKUP($A317,environment93!$A$2:$AS$333,AO$2)</f>
        <v>0</v>
      </c>
      <c r="AP317" s="46">
        <f>VLOOKUP($A317,environment93!$A$2:$AS$333,AP$2)</f>
        <v>0</v>
      </c>
      <c r="AQ317" s="46">
        <f>VLOOKUP($A317,environment93!$A$2:$AS$333,AQ$2)</f>
        <v>0</v>
      </c>
      <c r="AR317" s="46">
        <f>VLOOKUP($A317,environment93!$A$2:$AS$333,AR$2)</f>
        <v>0</v>
      </c>
      <c r="AS317" s="46">
        <f>VLOOKUP($A317,environment93!$A$2:$AS$333,AS$2)</f>
        <v>0</v>
      </c>
      <c r="AT317" s="46">
        <f>VLOOKUP($A317,environment93!$A$2:$AS$333,AT$2)</f>
        <v>86.33</v>
      </c>
      <c r="AU317" s="46">
        <f>VLOOKUP($A317,environment93!$A$2:$AS$333,AU$2)</f>
        <v>0</v>
      </c>
      <c r="AV317" s="46">
        <f>VLOOKUP($A317,environment93!$A$2:$AS$333,AV$2)</f>
        <v>0</v>
      </c>
      <c r="AW317" s="46">
        <f>VLOOKUP($A317,environment93!$A$2:$AS$333,AW$2)</f>
        <v>0</v>
      </c>
      <c r="AX317" s="46">
        <f>VLOOKUP($A317,environment93!$A$2:$AS$333,AX$2)</f>
        <v>175</v>
      </c>
      <c r="AY317" s="46">
        <f>VLOOKUP($A317,environment93!$A$2:$AS$333,AY$2)</f>
        <v>25</v>
      </c>
      <c r="AZ317" s="46">
        <f>VLOOKUP($A317,environment93!$A$2:$AS$333,AZ$2)</f>
        <v>0</v>
      </c>
      <c r="BA317" s="46">
        <f>VLOOKUP($A317,environment93!$A$2:$AS$333,BA$2)</f>
        <v>200</v>
      </c>
      <c r="BB317" s="46">
        <f>VLOOKUP($A317,environment93!$A$2:$AS$333,BB$2)</f>
        <v>0</v>
      </c>
      <c r="BC317" s="46">
        <f>VLOOKUP($A317,environment93!$A$2:$AS$333,BC$2)</f>
        <v>19.72</v>
      </c>
      <c r="BD317" s="46">
        <f>VLOOKUP($A317,environment93!$A$2:$AS$333,BD$2)</f>
        <v>0.03</v>
      </c>
      <c r="BE317" s="46">
        <f>VLOOKUP($A317,environment93!$A$2:$AS$333,BE$2)</f>
        <v>0</v>
      </c>
      <c r="BF317" s="46">
        <f>VLOOKUP($A317,environment93!$A$2:$AS$333,BF$2)</f>
        <v>19.75</v>
      </c>
      <c r="BG317" s="46">
        <f>VLOOKUP($A317,environment93!$A$2:$AS$333,BG$2)</f>
        <v>5</v>
      </c>
      <c r="BH317" s="46">
        <f>VLOOKUP($A317,environment93!$A$2:$AS$333,BH$2)</f>
        <v>0</v>
      </c>
      <c r="BI317" s="46">
        <f>VLOOKUP($A317,environment93!$A$2:$AS$333,BI$2)</f>
        <v>1</v>
      </c>
    </row>
    <row r="318" spans="1:61" x14ac:dyDescent="0.2">
      <c r="A318" s="40" t="s">
        <v>994</v>
      </c>
      <c r="B318" s="40" t="s">
        <v>646</v>
      </c>
      <c r="C318" s="40">
        <v>7</v>
      </c>
      <c r="D318" s="40">
        <v>3</v>
      </c>
      <c r="E318" s="40">
        <v>2</v>
      </c>
      <c r="F318" s="40">
        <v>2</v>
      </c>
      <c r="H318" s="41">
        <f t="shared" si="4"/>
        <v>1</v>
      </c>
      <c r="I318" s="40" t="s">
        <v>994</v>
      </c>
      <c r="J318" s="46">
        <f>VLOOKUP($A318,environment05!$A$2:$M$333,J$2)</f>
        <v>3.415</v>
      </c>
      <c r="K318" s="46">
        <f>VLOOKUP($A318,environment05!$A$2:$M$333,K$2)</f>
        <v>11.874245356435488</v>
      </c>
      <c r="L318" s="46">
        <f>VLOOKUP($A318,environment05!$A$2:$M$333,L$2)</f>
        <v>24.032187907785996</v>
      </c>
      <c r="M318" s="46">
        <f>VLOOKUP($A318,environment05!$A$2:$M$333,M$2)</f>
        <v>2.3415276957750701</v>
      </c>
      <c r="N318" s="46">
        <f>VLOOKUP($A318,environment05!$A$2:$M$333,N$2)</f>
        <v>2.3046773240331602</v>
      </c>
      <c r="O318" s="46">
        <f>VLOOKUP($A318,environment05!$A$2:$M$333,O$2)</f>
        <v>1.3905732019256891</v>
      </c>
      <c r="P318" s="46">
        <f>VLOOKUP($A318,environment05!$A$2:$M$333,P$2)</f>
        <v>0.16191944173591688</v>
      </c>
      <c r="Q318" s="46">
        <f>VLOOKUP($A318,environment05!$A$2:$M$333,Q$2)</f>
        <v>0.42947936611865761</v>
      </c>
      <c r="R318" s="46">
        <f>VLOOKUP($A318,environment05!$A$2:$M$333,R$2)</f>
        <v>17.95</v>
      </c>
      <c r="S318" s="46">
        <f>VLOOKUP($A318,environment05!$A$2:$M$333,S$2)</f>
        <v>2</v>
      </c>
      <c r="T318" s="46">
        <f>VLOOKUP($A318,environment05!$A$2:$M$333,T$2)</f>
        <v>3</v>
      </c>
      <c r="U318" s="46">
        <f>VLOOKUP($A318,environment93!$A$2:$AS$333,U$2)</f>
        <v>0</v>
      </c>
      <c r="V318" s="46">
        <f>VLOOKUP($A318,environment93!$A$2:$AS$333,V$2)</f>
        <v>15</v>
      </c>
      <c r="W318" s="46">
        <f>VLOOKUP($A318,environment93!$A$2:$AS$333,W$2)</f>
        <v>6</v>
      </c>
      <c r="X318" s="46">
        <f>VLOOKUP($A318,environment93!$A$2:$AS$333,X$2)</f>
        <v>1</v>
      </c>
      <c r="Y318" s="46">
        <f>VLOOKUP($A318,environment93!$A$2:$AS$333,Y$2)</f>
        <v>8</v>
      </c>
      <c r="Z318" s="46">
        <f>VLOOKUP($A318,environment93!$A$2:$AS$333,Z$2)</f>
        <v>10</v>
      </c>
      <c r="AA318" s="46">
        <f>VLOOKUP($A318,environment93!$A$2:$AS$333,AA$2)</f>
        <v>1</v>
      </c>
      <c r="AB318" s="46">
        <f>VLOOKUP($A318,environment93!$A$2:$AS$333,AB$2)</f>
        <v>2.09</v>
      </c>
      <c r="AC318" s="46">
        <f>VLOOKUP($A318,environment93!$A$2:$AS$333,AC$2)</f>
        <v>598.20000000000005</v>
      </c>
      <c r="AD318" s="46">
        <f>VLOOKUP($A318,environment93!$A$2:$AS$333,AD$2)</f>
        <v>1.2</v>
      </c>
      <c r="AE318" s="46">
        <f>VLOOKUP($A318,environment93!$A$2:$AS$333,AE$2)</f>
        <v>44</v>
      </c>
      <c r="AF318" s="46" t="str">
        <f>VLOOKUP($A318,environment93!$A$2:$AS$333,AF$2)</f>
        <v>fagu.old</v>
      </c>
      <c r="AG318" s="46">
        <f>VLOOKUP($A318,environment93!$A$2:$AS$333,AG$2)</f>
        <v>0</v>
      </c>
      <c r="AH318" s="46">
        <f>VLOOKUP($A318,environment93!$A$2:$AS$333,AH$2)</f>
        <v>-1</v>
      </c>
      <c r="AI318" s="46">
        <f>VLOOKUP($A318,environment93!$A$2:$AS$333,AI$2)</f>
        <v>10</v>
      </c>
      <c r="AJ318" s="46" t="str">
        <f>VLOOKUP($A318,environment93!$A$2:$AS$333,AJ$2)</f>
        <v>33</v>
      </c>
      <c r="AK318" s="46">
        <f>VLOOKUP($A318,environment93!$A$2:$AS$333,AK$2)</f>
        <v>1</v>
      </c>
      <c r="AL318" s="46">
        <f>VLOOKUP($A318,environment93!$A$2:$AS$333,AL$2)</f>
        <v>0</v>
      </c>
      <c r="AM318" s="46">
        <f>VLOOKUP($A318,environment93!$A$2:$AS$333,AM$2)</f>
        <v>35.71</v>
      </c>
      <c r="AN318" s="46">
        <f>VLOOKUP($A318,environment93!$A$2:$AS$333,AN$2)</f>
        <v>0</v>
      </c>
      <c r="AO318" s="46">
        <f>VLOOKUP($A318,environment93!$A$2:$AS$333,AO$2)</f>
        <v>20.89</v>
      </c>
      <c r="AP318" s="46">
        <f>VLOOKUP($A318,environment93!$A$2:$AS$333,AP$2)</f>
        <v>0</v>
      </c>
      <c r="AQ318" s="46">
        <f>VLOOKUP($A318,environment93!$A$2:$AS$333,AQ$2)</f>
        <v>0</v>
      </c>
      <c r="AR318" s="46">
        <f>VLOOKUP($A318,environment93!$A$2:$AS$333,AR$2)</f>
        <v>0</v>
      </c>
      <c r="AS318" s="46">
        <f>VLOOKUP($A318,environment93!$A$2:$AS$333,AS$2)</f>
        <v>0</v>
      </c>
      <c r="AT318" s="46">
        <f>VLOOKUP($A318,environment93!$A$2:$AS$333,AT$2)</f>
        <v>79.11</v>
      </c>
      <c r="AU318" s="46">
        <f>VLOOKUP($A318,environment93!$A$2:$AS$333,AU$2)</f>
        <v>0</v>
      </c>
      <c r="AV318" s="46">
        <f>VLOOKUP($A318,environment93!$A$2:$AS$333,AV$2)</f>
        <v>0</v>
      </c>
      <c r="AW318" s="46">
        <f>VLOOKUP($A318,environment93!$A$2:$AS$333,AW$2)</f>
        <v>0</v>
      </c>
      <c r="AX318" s="46">
        <f>VLOOKUP($A318,environment93!$A$2:$AS$333,AX$2)</f>
        <v>1100</v>
      </c>
      <c r="AY318" s="46">
        <f>VLOOKUP($A318,environment93!$A$2:$AS$333,AY$2)</f>
        <v>0</v>
      </c>
      <c r="AZ318" s="46">
        <f>VLOOKUP($A318,environment93!$A$2:$AS$333,AZ$2)</f>
        <v>0</v>
      </c>
      <c r="BA318" s="46">
        <f>VLOOKUP($A318,environment93!$A$2:$AS$333,BA$2)</f>
        <v>1100</v>
      </c>
      <c r="BB318" s="46">
        <f>VLOOKUP($A318,environment93!$A$2:$AS$333,BB$2)</f>
        <v>0</v>
      </c>
      <c r="BC318" s="46">
        <f>VLOOKUP($A318,environment93!$A$2:$AS$333,BC$2)</f>
        <v>19.239999999999998</v>
      </c>
      <c r="BD318" s="46">
        <f>VLOOKUP($A318,environment93!$A$2:$AS$333,BD$2)</f>
        <v>0</v>
      </c>
      <c r="BE318" s="46">
        <f>VLOOKUP($A318,environment93!$A$2:$AS$333,BE$2)</f>
        <v>0</v>
      </c>
      <c r="BF318" s="46">
        <f>VLOOKUP($A318,environment93!$A$2:$AS$333,BF$2)</f>
        <v>19.239999999999998</v>
      </c>
      <c r="BG318" s="46">
        <f>VLOOKUP($A318,environment93!$A$2:$AS$333,BG$2)</f>
        <v>12</v>
      </c>
      <c r="BH318" s="46">
        <f>VLOOKUP($A318,environment93!$A$2:$AS$333,BH$2)</f>
        <v>0</v>
      </c>
      <c r="BI318" s="46">
        <f>VLOOKUP($A318,environment93!$A$2:$AS$333,BI$2)</f>
        <v>1</v>
      </c>
    </row>
    <row r="319" spans="1:61" x14ac:dyDescent="0.2">
      <c r="A319" s="40" t="s">
        <v>995</v>
      </c>
      <c r="B319" s="40" t="s">
        <v>648</v>
      </c>
      <c r="C319" s="40">
        <v>7</v>
      </c>
      <c r="D319" s="40">
        <v>3</v>
      </c>
      <c r="E319" s="40">
        <v>2</v>
      </c>
      <c r="F319" s="40">
        <v>2</v>
      </c>
      <c r="H319" s="41">
        <f t="shared" si="4"/>
        <v>1</v>
      </c>
      <c r="I319" s="40" t="s">
        <v>995</v>
      </c>
      <c r="J319" s="46">
        <f>VLOOKUP($A319,environment05!$A$2:$M$333,J$2)</f>
        <v>3.58</v>
      </c>
      <c r="K319" s="46">
        <f>VLOOKUP($A319,environment05!$A$2:$M$333,K$2)</f>
        <v>8.8338628212440931</v>
      </c>
      <c r="L319" s="46">
        <f>VLOOKUP($A319,environment05!$A$2:$M$333,L$2)</f>
        <v>18.138321009134412</v>
      </c>
      <c r="M319" s="46">
        <f>VLOOKUP($A319,environment05!$A$2:$M$333,M$2)</f>
        <v>1.9757684448761486</v>
      </c>
      <c r="N319" s="46">
        <f>VLOOKUP($A319,environment05!$A$2:$M$333,N$2)</f>
        <v>3.5394214450878945</v>
      </c>
      <c r="O319" s="46">
        <f>VLOOKUP($A319,environment05!$A$2:$M$333,O$2)</f>
        <v>2.4141357179065124</v>
      </c>
      <c r="P319" s="46">
        <f>VLOOKUP($A319,environment05!$A$2:$M$333,P$2)</f>
        <v>0.16992333456452255</v>
      </c>
      <c r="Q319" s="46">
        <f>VLOOKUP($A319,environment05!$A$2:$M$333,Q$2)</f>
        <v>0.44434706707750699</v>
      </c>
      <c r="R319" s="46">
        <f>VLOOKUP($A319,environment05!$A$2:$M$333,R$2)</f>
        <v>19.100000000000001</v>
      </c>
      <c r="S319" s="46">
        <f>VLOOKUP($A319,environment05!$A$2:$M$333,S$2)</f>
        <v>6</v>
      </c>
      <c r="T319" s="46">
        <f>VLOOKUP($A319,environment05!$A$2:$M$333,T$2)</f>
        <v>1</v>
      </c>
      <c r="U319" s="46">
        <f>VLOOKUP($A319,environment93!$A$2:$AS$333,U$2)</f>
        <v>0</v>
      </c>
      <c r="V319" s="46">
        <f>VLOOKUP($A319,environment93!$A$2:$AS$333,V$2)</f>
        <v>36</v>
      </c>
      <c r="W319" s="46">
        <f>VLOOKUP($A319,environment93!$A$2:$AS$333,W$2)</f>
        <v>18</v>
      </c>
      <c r="X319" s="46">
        <f>VLOOKUP($A319,environment93!$A$2:$AS$333,X$2)</f>
        <v>7</v>
      </c>
      <c r="Y319" s="46">
        <f>VLOOKUP($A319,environment93!$A$2:$AS$333,Y$2)</f>
        <v>11</v>
      </c>
      <c r="Z319" s="46">
        <f>VLOOKUP($A319,environment93!$A$2:$AS$333,Z$2)</f>
        <v>9</v>
      </c>
      <c r="AA319" s="46">
        <f>VLOOKUP($A319,environment93!$A$2:$AS$333,AA$2)</f>
        <v>0</v>
      </c>
      <c r="AB319" s="46">
        <f>VLOOKUP($A319,environment93!$A$2:$AS$333,AB$2)</f>
        <v>2.09</v>
      </c>
      <c r="AC319" s="46">
        <f>VLOOKUP($A319,environment93!$A$2:$AS$333,AC$2)</f>
        <v>598.20000000000005</v>
      </c>
      <c r="AD319" s="46">
        <f>VLOOKUP($A319,environment93!$A$2:$AS$333,AD$2)</f>
        <v>1.2</v>
      </c>
      <c r="AE319" s="46">
        <f>VLOOKUP($A319,environment93!$A$2:$AS$333,AE$2)</f>
        <v>44</v>
      </c>
      <c r="AF319" s="46" t="str">
        <f>VLOOKUP($A319,environment93!$A$2:$AS$333,AF$2)</f>
        <v>fagu.old</v>
      </c>
      <c r="AG319" s="46">
        <f>VLOOKUP($A319,environment93!$A$2:$AS$333,AG$2)</f>
        <v>0</v>
      </c>
      <c r="AH319" s="46">
        <f>VLOOKUP($A319,environment93!$A$2:$AS$333,AH$2)</f>
        <v>-1</v>
      </c>
      <c r="AI319" s="46">
        <f>VLOOKUP($A319,environment93!$A$2:$AS$333,AI$2)</f>
        <v>10</v>
      </c>
      <c r="AJ319" s="46" t="str">
        <f>VLOOKUP($A319,environment93!$A$2:$AS$333,AJ$2)</f>
        <v>43</v>
      </c>
      <c r="AK319" s="46">
        <f>VLOOKUP($A319,environment93!$A$2:$AS$333,AK$2)</f>
        <v>15</v>
      </c>
      <c r="AL319" s="46">
        <f>VLOOKUP($A319,environment93!$A$2:$AS$333,AL$2)</f>
        <v>0</v>
      </c>
      <c r="AM319" s="46">
        <f>VLOOKUP($A319,environment93!$A$2:$AS$333,AM$2)</f>
        <v>71.430000000000007</v>
      </c>
      <c r="AN319" s="46">
        <f>VLOOKUP($A319,environment93!$A$2:$AS$333,AN$2)</f>
        <v>0</v>
      </c>
      <c r="AO319" s="46">
        <f>VLOOKUP($A319,environment93!$A$2:$AS$333,AO$2)</f>
        <v>23.88</v>
      </c>
      <c r="AP319" s="46">
        <f>VLOOKUP($A319,environment93!$A$2:$AS$333,AP$2)</f>
        <v>0</v>
      </c>
      <c r="AQ319" s="46">
        <f>VLOOKUP($A319,environment93!$A$2:$AS$333,AQ$2)</f>
        <v>0</v>
      </c>
      <c r="AR319" s="46">
        <f>VLOOKUP($A319,environment93!$A$2:$AS$333,AR$2)</f>
        <v>0</v>
      </c>
      <c r="AS319" s="46">
        <f>VLOOKUP($A319,environment93!$A$2:$AS$333,AS$2)</f>
        <v>0</v>
      </c>
      <c r="AT319" s="46">
        <f>VLOOKUP($A319,environment93!$A$2:$AS$333,AT$2)</f>
        <v>38.950000000000003</v>
      </c>
      <c r="AU319" s="46">
        <f>VLOOKUP($A319,environment93!$A$2:$AS$333,AU$2)</f>
        <v>0</v>
      </c>
      <c r="AV319" s="46">
        <f>VLOOKUP($A319,environment93!$A$2:$AS$333,AV$2)</f>
        <v>37.17</v>
      </c>
      <c r="AW319" s="46">
        <f>VLOOKUP($A319,environment93!$A$2:$AS$333,AW$2)</f>
        <v>0</v>
      </c>
      <c r="AX319" s="46">
        <f>VLOOKUP($A319,environment93!$A$2:$AS$333,AX$2)</f>
        <v>375</v>
      </c>
      <c r="AY319" s="46">
        <f>VLOOKUP($A319,environment93!$A$2:$AS$333,AY$2)</f>
        <v>425</v>
      </c>
      <c r="AZ319" s="46">
        <f>VLOOKUP($A319,environment93!$A$2:$AS$333,AZ$2)</f>
        <v>0</v>
      </c>
      <c r="BA319" s="46">
        <f>VLOOKUP($A319,environment93!$A$2:$AS$333,BA$2)</f>
        <v>800</v>
      </c>
      <c r="BB319" s="46">
        <f>VLOOKUP($A319,environment93!$A$2:$AS$333,BB$2)</f>
        <v>0</v>
      </c>
      <c r="BC319" s="46">
        <f>VLOOKUP($A319,environment93!$A$2:$AS$333,BC$2)</f>
        <v>4.2699999999999996</v>
      </c>
      <c r="BD319" s="46">
        <f>VLOOKUP($A319,environment93!$A$2:$AS$333,BD$2)</f>
        <v>13.52</v>
      </c>
      <c r="BE319" s="46">
        <f>VLOOKUP($A319,environment93!$A$2:$AS$333,BE$2)</f>
        <v>0</v>
      </c>
      <c r="BF319" s="46">
        <f>VLOOKUP($A319,environment93!$A$2:$AS$333,BF$2)</f>
        <v>17.8</v>
      </c>
      <c r="BG319" s="46">
        <f>VLOOKUP($A319,environment93!$A$2:$AS$333,BG$2)</f>
        <v>9</v>
      </c>
      <c r="BH319" s="46">
        <f>VLOOKUP($A319,environment93!$A$2:$AS$333,BH$2)</f>
        <v>0</v>
      </c>
      <c r="BI319" s="46">
        <f>VLOOKUP($A319,environment93!$A$2:$AS$333,BI$2)</f>
        <v>1.5</v>
      </c>
    </row>
    <row r="320" spans="1:61" x14ac:dyDescent="0.2">
      <c r="A320" s="40" t="s">
        <v>996</v>
      </c>
      <c r="B320" s="40" t="s">
        <v>650</v>
      </c>
      <c r="C320" s="40">
        <v>7</v>
      </c>
      <c r="D320" s="40">
        <v>3</v>
      </c>
      <c r="E320" s="40">
        <v>2</v>
      </c>
      <c r="F320" s="40">
        <v>2</v>
      </c>
      <c r="H320" s="41">
        <f t="shared" si="4"/>
        <v>1</v>
      </c>
      <c r="I320" s="40" t="s">
        <v>996</v>
      </c>
      <c r="J320" s="46">
        <f>VLOOKUP($A320,environment05!$A$2:$M$333,J$2)</f>
        <v>3.5249999999999999</v>
      </c>
      <c r="K320" s="46">
        <f>VLOOKUP($A320,environment05!$A$2:$M$333,K$2)</f>
        <v>7.7853625583802781</v>
      </c>
      <c r="L320" s="46">
        <f>VLOOKUP($A320,environment05!$A$2:$M$333,L$2)</f>
        <v>17.920835145715529</v>
      </c>
      <c r="M320" s="46">
        <f>VLOOKUP($A320,environment05!$A$2:$M$333,M$2)</f>
        <v>2.0725829722112512</v>
      </c>
      <c r="N320" s="46">
        <f>VLOOKUP($A320,environment05!$A$2:$M$333,N$2)</f>
        <v>3.4123012259904253</v>
      </c>
      <c r="O320" s="46">
        <f>VLOOKUP($A320,environment05!$A$2:$M$333,O$2)</f>
        <v>2.2862317933453022</v>
      </c>
      <c r="P320" s="46">
        <f>VLOOKUP($A320,environment05!$A$2:$M$333,P$2)</f>
        <v>0.15875761335926594</v>
      </c>
      <c r="Q320" s="46">
        <f>VLOOKUP($A320,environment05!$A$2:$M$333,Q$2)</f>
        <v>0.4206080548683423</v>
      </c>
      <c r="R320" s="46">
        <f>VLOOKUP($A320,environment05!$A$2:$M$333,R$2)</f>
        <v>15.75</v>
      </c>
      <c r="S320" s="46">
        <f>VLOOKUP($A320,environment05!$A$2:$M$333,S$2)</f>
        <v>2</v>
      </c>
      <c r="T320" s="46">
        <f>VLOOKUP($A320,environment05!$A$2:$M$333,T$2)</f>
        <v>1.5</v>
      </c>
      <c r="U320" s="46">
        <f>VLOOKUP($A320,environment93!$A$2:$AS$333,U$2)</f>
        <v>3</v>
      </c>
      <c r="V320" s="46">
        <f>VLOOKUP($A320,environment93!$A$2:$AS$333,V$2)</f>
        <v>15</v>
      </c>
      <c r="W320" s="46">
        <f>VLOOKUP($A320,environment93!$A$2:$AS$333,W$2)</f>
        <v>11</v>
      </c>
      <c r="X320" s="46">
        <f>VLOOKUP($A320,environment93!$A$2:$AS$333,X$2)</f>
        <v>1</v>
      </c>
      <c r="Y320" s="46">
        <f>VLOOKUP($A320,environment93!$A$2:$AS$333,Y$2)</f>
        <v>3</v>
      </c>
      <c r="Z320" s="46">
        <f>VLOOKUP($A320,environment93!$A$2:$AS$333,Z$2)</f>
        <v>9</v>
      </c>
      <c r="AA320" s="46">
        <f>VLOOKUP($A320,environment93!$A$2:$AS$333,AA$2)</f>
        <v>1</v>
      </c>
      <c r="AB320" s="46">
        <f>VLOOKUP($A320,environment93!$A$2:$AS$333,AB$2)</f>
        <v>1.6</v>
      </c>
      <c r="AC320" s="46">
        <f>VLOOKUP($A320,environment93!$A$2:$AS$333,AC$2)</f>
        <v>572.29999999999995</v>
      </c>
      <c r="AD320" s="46">
        <f>VLOOKUP($A320,environment93!$A$2:$AS$333,AD$2)</f>
        <v>1.3</v>
      </c>
      <c r="AE320" s="46">
        <f>VLOOKUP($A320,environment93!$A$2:$AS$333,AE$2)</f>
        <v>57</v>
      </c>
      <c r="AF320" s="46" t="str">
        <f>VLOOKUP($A320,environment93!$A$2:$AS$333,AF$2)</f>
        <v>quer.old</v>
      </c>
      <c r="AG320" s="46">
        <f>VLOOKUP($A320,environment93!$A$2:$AS$333,AG$2)</f>
        <v>22.14</v>
      </c>
      <c r="AH320" s="46">
        <f>VLOOKUP($A320,environment93!$A$2:$AS$333,AH$2)</f>
        <v>94.36</v>
      </c>
      <c r="AI320" s="46">
        <f>VLOOKUP($A320,environment93!$A$2:$AS$333,AI$2)</f>
        <v>12.5</v>
      </c>
      <c r="AJ320" s="46" t="str">
        <f>VLOOKUP($A320,environment93!$A$2:$AS$333,AJ$2)</f>
        <v>43</v>
      </c>
      <c r="AK320" s="46">
        <f>VLOOKUP($A320,environment93!$A$2:$AS$333,AK$2)</f>
        <v>15</v>
      </c>
      <c r="AL320" s="46">
        <f>VLOOKUP($A320,environment93!$A$2:$AS$333,AL$2)</f>
        <v>0</v>
      </c>
      <c r="AM320" s="46">
        <f>VLOOKUP($A320,environment93!$A$2:$AS$333,AM$2)</f>
        <v>21.43</v>
      </c>
      <c r="AN320" s="46">
        <f>VLOOKUP($A320,environment93!$A$2:$AS$333,AN$2)</f>
        <v>0</v>
      </c>
      <c r="AO320" s="46">
        <f>VLOOKUP($A320,environment93!$A$2:$AS$333,AO$2)</f>
        <v>8.19</v>
      </c>
      <c r="AP320" s="46">
        <f>VLOOKUP($A320,environment93!$A$2:$AS$333,AP$2)</f>
        <v>0</v>
      </c>
      <c r="AQ320" s="46">
        <f>VLOOKUP($A320,environment93!$A$2:$AS$333,AQ$2)</f>
        <v>0</v>
      </c>
      <c r="AR320" s="46">
        <f>VLOOKUP($A320,environment93!$A$2:$AS$333,AR$2)</f>
        <v>0</v>
      </c>
      <c r="AS320" s="46">
        <f>VLOOKUP($A320,environment93!$A$2:$AS$333,AS$2)</f>
        <v>0</v>
      </c>
      <c r="AT320" s="46">
        <f>VLOOKUP($A320,environment93!$A$2:$AS$333,AT$2)</f>
        <v>6.17</v>
      </c>
      <c r="AU320" s="46">
        <f>VLOOKUP($A320,environment93!$A$2:$AS$333,AU$2)</f>
        <v>0</v>
      </c>
      <c r="AV320" s="46">
        <f>VLOOKUP($A320,environment93!$A$2:$AS$333,AV$2)</f>
        <v>85.64</v>
      </c>
      <c r="AW320" s="46">
        <f>VLOOKUP($A320,environment93!$A$2:$AS$333,AW$2)</f>
        <v>0</v>
      </c>
      <c r="AX320" s="46">
        <f>VLOOKUP($A320,environment93!$A$2:$AS$333,AX$2)</f>
        <v>350</v>
      </c>
      <c r="AY320" s="46">
        <f>VLOOKUP($A320,environment93!$A$2:$AS$333,AY$2)</f>
        <v>500</v>
      </c>
      <c r="AZ320" s="46">
        <f>VLOOKUP($A320,environment93!$A$2:$AS$333,AZ$2)</f>
        <v>0</v>
      </c>
      <c r="BA320" s="46">
        <f>VLOOKUP($A320,environment93!$A$2:$AS$333,BA$2)</f>
        <v>850</v>
      </c>
      <c r="BB320" s="46">
        <f>VLOOKUP($A320,environment93!$A$2:$AS$333,BB$2)</f>
        <v>0</v>
      </c>
      <c r="BC320" s="46">
        <f>VLOOKUP($A320,environment93!$A$2:$AS$333,BC$2)</f>
        <v>4.96</v>
      </c>
      <c r="BD320" s="46">
        <f>VLOOKUP($A320,environment93!$A$2:$AS$333,BD$2)</f>
        <v>13.82</v>
      </c>
      <c r="BE320" s="46">
        <f>VLOOKUP($A320,environment93!$A$2:$AS$333,BE$2)</f>
        <v>0</v>
      </c>
      <c r="BF320" s="46">
        <f>VLOOKUP($A320,environment93!$A$2:$AS$333,BF$2)</f>
        <v>18.78</v>
      </c>
      <c r="BG320" s="46">
        <f>VLOOKUP($A320,environment93!$A$2:$AS$333,BG$2)</f>
        <v>9</v>
      </c>
      <c r="BH320" s="46">
        <f>VLOOKUP($A320,environment93!$A$2:$AS$333,BH$2)</f>
        <v>0</v>
      </c>
      <c r="BI320" s="46">
        <f>VLOOKUP($A320,environment93!$A$2:$AS$333,BI$2)</f>
        <v>1</v>
      </c>
    </row>
    <row r="321" spans="1:61" x14ac:dyDescent="0.2">
      <c r="A321" s="40" t="s">
        <v>997</v>
      </c>
      <c r="B321" s="40" t="s">
        <v>652</v>
      </c>
      <c r="C321" s="40">
        <v>7</v>
      </c>
      <c r="D321" s="40">
        <v>3</v>
      </c>
      <c r="E321" s="40">
        <v>2</v>
      </c>
      <c r="F321" s="40">
        <v>2</v>
      </c>
      <c r="H321" s="41">
        <f t="shared" si="4"/>
        <v>1</v>
      </c>
      <c r="I321" s="40" t="s">
        <v>997</v>
      </c>
      <c r="J321" s="46">
        <f>VLOOKUP($A321,environment05!$A$2:$M$333,J$2)</f>
        <v>3.3250000000000002</v>
      </c>
      <c r="K321" s="46">
        <f>VLOOKUP($A321,environment05!$A$2:$M$333,K$2)</f>
        <v>6.0658742486209896</v>
      </c>
      <c r="L321" s="46">
        <f>VLOOKUP($A321,environment05!$A$2:$M$333,L$2)</f>
        <v>13.484123531970424</v>
      </c>
      <c r="M321" s="46">
        <f>VLOOKUP($A321,environment05!$A$2:$M$333,M$2)</f>
        <v>1.8762897905028879</v>
      </c>
      <c r="N321" s="46">
        <f>VLOOKUP($A321,environment05!$A$2:$M$333,N$2)</f>
        <v>2.8422554783728344</v>
      </c>
      <c r="O321" s="46">
        <f>VLOOKUP($A321,environment05!$A$2:$M$333,O$2)</f>
        <v>1.8430234016401119</v>
      </c>
      <c r="P321" s="46">
        <f>VLOOKUP($A321,environment05!$A$2:$M$333,P$2)</f>
        <v>0.14964392847241589</v>
      </c>
      <c r="Q321" s="46">
        <f>VLOOKUP($A321,environment05!$A$2:$M$333,Q$2)</f>
        <v>0.28287794004082856</v>
      </c>
      <c r="R321" s="46">
        <f>VLOOKUP($A321,environment05!$A$2:$M$333,R$2)</f>
        <v>14.65</v>
      </c>
      <c r="S321" s="46">
        <f>VLOOKUP($A321,environment05!$A$2:$M$333,S$2)</f>
        <v>3</v>
      </c>
      <c r="T321" s="46">
        <f>VLOOKUP($A321,environment05!$A$2:$M$333,T$2)</f>
        <v>2</v>
      </c>
      <c r="U321" s="46">
        <f>VLOOKUP($A321,environment93!$A$2:$AS$333,U$2)</f>
        <v>3</v>
      </c>
      <c r="V321" s="46">
        <f>VLOOKUP($A321,environment93!$A$2:$AS$333,V$2)</f>
        <v>22</v>
      </c>
      <c r="W321" s="46">
        <f>VLOOKUP($A321,environment93!$A$2:$AS$333,W$2)</f>
        <v>13</v>
      </c>
      <c r="X321" s="46">
        <f>VLOOKUP($A321,environment93!$A$2:$AS$333,X$2)</f>
        <v>3</v>
      </c>
      <c r="Y321" s="46">
        <f>VLOOKUP($A321,environment93!$A$2:$AS$333,Y$2)</f>
        <v>6</v>
      </c>
      <c r="Z321" s="46">
        <f>VLOOKUP($A321,environment93!$A$2:$AS$333,Z$2)</f>
        <v>12</v>
      </c>
      <c r="AA321" s="46">
        <f>VLOOKUP($A321,environment93!$A$2:$AS$333,AA$2)</f>
        <v>0</v>
      </c>
      <c r="AB321" s="46">
        <f>VLOOKUP($A321,environment93!$A$2:$AS$333,AB$2)</f>
        <v>1.52</v>
      </c>
      <c r="AC321" s="46">
        <f>VLOOKUP($A321,environment93!$A$2:$AS$333,AC$2)</f>
        <v>520.9</v>
      </c>
      <c r="AD321" s="46">
        <f>VLOOKUP($A321,environment93!$A$2:$AS$333,AD$2)</f>
        <v>1.2</v>
      </c>
      <c r="AE321" s="46">
        <f>VLOOKUP($A321,environment93!$A$2:$AS$333,AE$2)</f>
        <v>67</v>
      </c>
      <c r="AF321" s="46" t="str">
        <f>VLOOKUP($A321,environment93!$A$2:$AS$333,AF$2)</f>
        <v>fagu.old</v>
      </c>
      <c r="AG321" s="46">
        <f>VLOOKUP($A321,environment93!$A$2:$AS$333,AG$2)</f>
        <v>16.600000000000001</v>
      </c>
      <c r="AH321" s="46">
        <f>VLOOKUP($A321,environment93!$A$2:$AS$333,AH$2)</f>
        <v>110.28</v>
      </c>
      <c r="AI321" s="46">
        <f>VLOOKUP($A321,environment93!$A$2:$AS$333,AI$2)</f>
        <v>15</v>
      </c>
      <c r="AJ321" s="46" t="str">
        <f>VLOOKUP($A321,environment93!$A$2:$AS$333,AJ$2)</f>
        <v>43</v>
      </c>
      <c r="AK321" s="46">
        <f>VLOOKUP($A321,environment93!$A$2:$AS$333,AK$2)</f>
        <v>15</v>
      </c>
      <c r="AL321" s="46">
        <f>VLOOKUP($A321,environment93!$A$2:$AS$333,AL$2)</f>
        <v>0</v>
      </c>
      <c r="AM321" s="46">
        <f>VLOOKUP($A321,environment93!$A$2:$AS$333,AM$2)</f>
        <v>0</v>
      </c>
      <c r="AN321" s="46">
        <f>VLOOKUP($A321,environment93!$A$2:$AS$333,AN$2)</f>
        <v>0</v>
      </c>
      <c r="AO321" s="46">
        <f>VLOOKUP($A321,environment93!$A$2:$AS$333,AO$2)</f>
        <v>0</v>
      </c>
      <c r="AP321" s="46">
        <f>VLOOKUP($A321,environment93!$A$2:$AS$333,AP$2)</f>
        <v>0</v>
      </c>
      <c r="AQ321" s="46">
        <f>VLOOKUP($A321,environment93!$A$2:$AS$333,AQ$2)</f>
        <v>0</v>
      </c>
      <c r="AR321" s="46">
        <f>VLOOKUP($A321,environment93!$A$2:$AS$333,AR$2)</f>
        <v>0</v>
      </c>
      <c r="AS321" s="46">
        <f>VLOOKUP($A321,environment93!$A$2:$AS$333,AS$2)</f>
        <v>0</v>
      </c>
      <c r="AT321" s="46">
        <f>VLOOKUP($A321,environment93!$A$2:$AS$333,AT$2)</f>
        <v>100</v>
      </c>
      <c r="AU321" s="46">
        <f>VLOOKUP($A321,environment93!$A$2:$AS$333,AU$2)</f>
        <v>0</v>
      </c>
      <c r="AV321" s="46">
        <f>VLOOKUP($A321,environment93!$A$2:$AS$333,AV$2)</f>
        <v>0</v>
      </c>
      <c r="AW321" s="46">
        <f>VLOOKUP($A321,environment93!$A$2:$AS$333,AW$2)</f>
        <v>0</v>
      </c>
      <c r="AX321" s="46">
        <f>VLOOKUP($A321,environment93!$A$2:$AS$333,AX$2)</f>
        <v>500</v>
      </c>
      <c r="AY321" s="46">
        <f>VLOOKUP($A321,environment93!$A$2:$AS$333,AY$2)</f>
        <v>0</v>
      </c>
      <c r="AZ321" s="46">
        <f>VLOOKUP($A321,environment93!$A$2:$AS$333,AZ$2)</f>
        <v>0</v>
      </c>
      <c r="BA321" s="46">
        <f>VLOOKUP($A321,environment93!$A$2:$AS$333,BA$2)</f>
        <v>500</v>
      </c>
      <c r="BB321" s="46">
        <f>VLOOKUP($A321,environment93!$A$2:$AS$333,BB$2)</f>
        <v>0</v>
      </c>
      <c r="BC321" s="46">
        <f>VLOOKUP($A321,environment93!$A$2:$AS$333,BC$2)</f>
        <v>28.68</v>
      </c>
      <c r="BD321" s="46">
        <f>VLOOKUP($A321,environment93!$A$2:$AS$333,BD$2)</f>
        <v>0</v>
      </c>
      <c r="BE321" s="46">
        <f>VLOOKUP($A321,environment93!$A$2:$AS$333,BE$2)</f>
        <v>0</v>
      </c>
      <c r="BF321" s="46">
        <f>VLOOKUP($A321,environment93!$A$2:$AS$333,BF$2)</f>
        <v>28.68</v>
      </c>
      <c r="BG321" s="46">
        <f>VLOOKUP($A321,environment93!$A$2:$AS$333,BG$2)</f>
        <v>10</v>
      </c>
      <c r="BH321" s="46">
        <f>VLOOKUP($A321,environment93!$A$2:$AS$333,BH$2)</f>
        <v>0</v>
      </c>
      <c r="BI321" s="46">
        <f>VLOOKUP($A321,environment93!$A$2:$AS$333,BI$2)</f>
        <v>1</v>
      </c>
    </row>
    <row r="322" spans="1:61" x14ac:dyDescent="0.2">
      <c r="A322" s="40" t="s">
        <v>998</v>
      </c>
      <c r="B322" s="40" t="s">
        <v>654</v>
      </c>
      <c r="C322" s="40">
        <v>7</v>
      </c>
      <c r="D322" s="40">
        <v>3</v>
      </c>
      <c r="E322" s="40">
        <v>2</v>
      </c>
      <c r="F322" s="40">
        <v>2</v>
      </c>
      <c r="H322" s="41">
        <f t="shared" si="4"/>
        <v>1</v>
      </c>
      <c r="I322" s="40" t="s">
        <v>998</v>
      </c>
      <c r="J322" s="46">
        <f>VLOOKUP($A322,environment05!$A$2:$M$333,J$2)</f>
        <v>3.3250000000000002</v>
      </c>
      <c r="K322" s="46">
        <f>VLOOKUP($A322,environment05!$A$2:$M$333,K$2)</f>
        <v>19.608423572133148</v>
      </c>
      <c r="L322" s="46">
        <f>VLOOKUP($A322,environment05!$A$2:$M$333,L$2)</f>
        <v>32.709873858199224</v>
      </c>
      <c r="M322" s="46">
        <f>VLOOKUP($A322,environment05!$A$2:$M$333,M$2)</f>
        <v>2.7368466038793104</v>
      </c>
      <c r="N322" s="46">
        <f>VLOOKUP($A322,environment05!$A$2:$M$333,N$2)</f>
        <v>2.6937892602083</v>
      </c>
      <c r="O322" s="46">
        <f>VLOOKUP($A322,environment05!$A$2:$M$333,O$2)</f>
        <v>1.3384207691275058</v>
      </c>
      <c r="P322" s="46">
        <f>VLOOKUP($A322,environment05!$A$2:$M$333,P$2)</f>
        <v>0.14279760788592621</v>
      </c>
      <c r="Q322" s="46">
        <f>VLOOKUP($A322,environment05!$A$2:$M$333,Q$2)</f>
        <v>0.47798499925421012</v>
      </c>
      <c r="R322" s="46">
        <f>VLOOKUP($A322,environment05!$A$2:$M$333,R$2)</f>
        <v>41.95</v>
      </c>
      <c r="S322" s="46">
        <f>VLOOKUP($A322,environment05!$A$2:$M$333,S$2)</f>
        <v>19</v>
      </c>
      <c r="T322" s="46">
        <f>VLOOKUP($A322,environment05!$A$2:$M$333,T$2)</f>
        <v>1</v>
      </c>
      <c r="U322" s="46">
        <f>VLOOKUP($A322,environment93!$A$2:$AS$333,U$2)</f>
        <v>1</v>
      </c>
      <c r="V322" s="46">
        <f>VLOOKUP($A322,environment93!$A$2:$AS$333,V$2)</f>
        <v>30</v>
      </c>
      <c r="W322" s="46">
        <f>VLOOKUP($A322,environment93!$A$2:$AS$333,W$2)</f>
        <v>16</v>
      </c>
      <c r="X322" s="46">
        <f>VLOOKUP($A322,environment93!$A$2:$AS$333,X$2)</f>
        <v>5</v>
      </c>
      <c r="Y322" s="46">
        <f>VLOOKUP($A322,environment93!$A$2:$AS$333,Y$2)</f>
        <v>9</v>
      </c>
      <c r="Z322" s="46">
        <f>VLOOKUP($A322,environment93!$A$2:$AS$333,Z$2)</f>
        <v>1</v>
      </c>
      <c r="AA322" s="46">
        <f>VLOOKUP($A322,environment93!$A$2:$AS$333,AA$2)</f>
        <v>0</v>
      </c>
      <c r="AB322" s="46">
        <f>VLOOKUP($A322,environment93!$A$2:$AS$333,AB$2)</f>
        <v>0.79</v>
      </c>
      <c r="AC322" s="46">
        <f>VLOOKUP($A322,environment93!$A$2:$AS$333,AC$2)</f>
        <v>380</v>
      </c>
      <c r="AD322" s="46">
        <f>VLOOKUP($A322,environment93!$A$2:$AS$333,AD$2)</f>
        <v>1.2</v>
      </c>
      <c r="AE322" s="46">
        <f>VLOOKUP($A322,environment93!$A$2:$AS$333,AE$2)</f>
        <v>105</v>
      </c>
      <c r="AF322" s="46" t="str">
        <f>VLOOKUP($A322,environment93!$A$2:$AS$333,AF$2)</f>
        <v>fagu.old</v>
      </c>
      <c r="AG322" s="46">
        <f>VLOOKUP($A322,environment93!$A$2:$AS$333,AG$2)</f>
        <v>26.95</v>
      </c>
      <c r="AH322" s="46">
        <f>VLOOKUP($A322,environment93!$A$2:$AS$333,AH$2)</f>
        <v>70.989999999999995</v>
      </c>
      <c r="AI322" s="46">
        <f>VLOOKUP($A322,environment93!$A$2:$AS$333,AI$2)</f>
        <v>17.5</v>
      </c>
      <c r="AJ322" s="46" t="str">
        <f>VLOOKUP($A322,environment93!$A$2:$AS$333,AJ$2)</f>
        <v>43</v>
      </c>
      <c r="AK322" s="46">
        <f>VLOOKUP($A322,environment93!$A$2:$AS$333,AK$2)</f>
        <v>15</v>
      </c>
      <c r="AL322" s="46">
        <f>VLOOKUP($A322,environment93!$A$2:$AS$333,AL$2)</f>
        <v>0</v>
      </c>
      <c r="AM322" s="46">
        <f>VLOOKUP($A322,environment93!$A$2:$AS$333,AM$2)</f>
        <v>2.5</v>
      </c>
      <c r="AN322" s="46">
        <f>VLOOKUP($A322,environment93!$A$2:$AS$333,AN$2)</f>
        <v>0</v>
      </c>
      <c r="AO322" s="46">
        <f>VLOOKUP($A322,environment93!$A$2:$AS$333,AO$2)</f>
        <v>4.5</v>
      </c>
      <c r="AP322" s="46">
        <f>VLOOKUP($A322,environment93!$A$2:$AS$333,AP$2)</f>
        <v>0</v>
      </c>
      <c r="AQ322" s="46">
        <f>VLOOKUP($A322,environment93!$A$2:$AS$333,AQ$2)</f>
        <v>0</v>
      </c>
      <c r="AR322" s="46">
        <f>VLOOKUP($A322,environment93!$A$2:$AS$333,AR$2)</f>
        <v>0</v>
      </c>
      <c r="AS322" s="46">
        <f>VLOOKUP($A322,environment93!$A$2:$AS$333,AS$2)</f>
        <v>0</v>
      </c>
      <c r="AT322" s="46">
        <f>VLOOKUP($A322,environment93!$A$2:$AS$333,AT$2)</f>
        <v>95.5</v>
      </c>
      <c r="AU322" s="46">
        <f>VLOOKUP($A322,environment93!$A$2:$AS$333,AU$2)</f>
        <v>0</v>
      </c>
      <c r="AV322" s="46">
        <f>VLOOKUP($A322,environment93!$A$2:$AS$333,AV$2)</f>
        <v>0</v>
      </c>
      <c r="AW322" s="46">
        <f>VLOOKUP($A322,environment93!$A$2:$AS$333,AW$2)</f>
        <v>0</v>
      </c>
      <c r="AX322" s="46">
        <f>VLOOKUP($A322,environment93!$A$2:$AS$333,AX$2)</f>
        <v>275</v>
      </c>
      <c r="AY322" s="46">
        <f>VLOOKUP($A322,environment93!$A$2:$AS$333,AY$2)</f>
        <v>0</v>
      </c>
      <c r="AZ322" s="46">
        <f>VLOOKUP($A322,environment93!$A$2:$AS$333,AZ$2)</f>
        <v>0</v>
      </c>
      <c r="BA322" s="46">
        <f>VLOOKUP($A322,environment93!$A$2:$AS$333,BA$2)</f>
        <v>275</v>
      </c>
      <c r="BB322" s="46">
        <f>VLOOKUP($A322,environment93!$A$2:$AS$333,BB$2)</f>
        <v>0</v>
      </c>
      <c r="BC322" s="46">
        <f>VLOOKUP($A322,environment93!$A$2:$AS$333,BC$2)</f>
        <v>29.14</v>
      </c>
      <c r="BD322" s="46">
        <f>VLOOKUP($A322,environment93!$A$2:$AS$333,BD$2)</f>
        <v>0</v>
      </c>
      <c r="BE322" s="46">
        <f>VLOOKUP($A322,environment93!$A$2:$AS$333,BE$2)</f>
        <v>0</v>
      </c>
      <c r="BF322" s="46">
        <f>VLOOKUP($A322,environment93!$A$2:$AS$333,BF$2)</f>
        <v>29.14</v>
      </c>
      <c r="BG322" s="46">
        <f>VLOOKUP($A322,environment93!$A$2:$AS$333,BG$2)</f>
        <v>4</v>
      </c>
      <c r="BH322" s="46">
        <f>VLOOKUP($A322,environment93!$A$2:$AS$333,BH$2)</f>
        <v>0</v>
      </c>
      <c r="BI322" s="46">
        <f>VLOOKUP($A322,environment93!$A$2:$AS$333,BI$2)</f>
        <v>1</v>
      </c>
    </row>
    <row r="323" spans="1:61" x14ac:dyDescent="0.2">
      <c r="A323" s="40" t="s">
        <v>999</v>
      </c>
      <c r="B323" s="40" t="s">
        <v>656</v>
      </c>
      <c r="C323" s="40">
        <v>7</v>
      </c>
      <c r="D323" s="40">
        <v>3</v>
      </c>
      <c r="E323" s="40">
        <v>2</v>
      </c>
      <c r="F323" s="40">
        <v>2</v>
      </c>
      <c r="H323" s="41">
        <f t="shared" si="4"/>
        <v>1</v>
      </c>
      <c r="I323" s="40" t="s">
        <v>999</v>
      </c>
      <c r="J323" s="46">
        <f>VLOOKUP($A323,environment05!$A$2:$M$333,J$2)</f>
        <v>3.5449999999999999</v>
      </c>
      <c r="K323" s="46">
        <f>VLOOKUP($A323,environment05!$A$2:$M$333,K$2)</f>
        <v>19.774409326188071</v>
      </c>
      <c r="L323" s="46">
        <f>VLOOKUP($A323,environment05!$A$2:$M$333,L$2)</f>
        <v>35.276207046541977</v>
      </c>
      <c r="M323" s="46">
        <f>VLOOKUP($A323,environment05!$A$2:$M$333,M$2)</f>
        <v>2.612778172520537</v>
      </c>
      <c r="N323" s="46">
        <f>VLOOKUP($A323,environment05!$A$2:$M$333,N$2)</f>
        <v>2.8194902560849529</v>
      </c>
      <c r="O323" s="46">
        <f>VLOOKUP($A323,environment05!$A$2:$M$333,O$2)</f>
        <v>1.6469125274671412</v>
      </c>
      <c r="P323" s="46">
        <f>VLOOKUP($A323,environment05!$A$2:$M$333,P$2)</f>
        <v>0.20096255241534763</v>
      </c>
      <c r="Q323" s="46">
        <f>VLOOKUP($A323,environment05!$A$2:$M$333,Q$2)</f>
        <v>0.50652246941695056</v>
      </c>
      <c r="R323" s="46">
        <f>VLOOKUP($A323,environment05!$A$2:$M$333,R$2)</f>
        <v>27.3</v>
      </c>
      <c r="S323" s="46">
        <f>VLOOKUP($A323,environment05!$A$2:$M$333,S$2)</f>
        <v>2</v>
      </c>
      <c r="T323" s="46">
        <f>VLOOKUP($A323,environment05!$A$2:$M$333,T$2)</f>
        <v>2</v>
      </c>
      <c r="U323" s="46">
        <f>VLOOKUP($A323,environment93!$A$2:$AS$333,U$2)</f>
        <v>2</v>
      </c>
      <c r="V323" s="46">
        <f>VLOOKUP($A323,environment93!$A$2:$AS$333,V$2)</f>
        <v>11</v>
      </c>
      <c r="W323" s="46">
        <f>VLOOKUP($A323,environment93!$A$2:$AS$333,W$2)</f>
        <v>5</v>
      </c>
      <c r="X323" s="46">
        <f>VLOOKUP($A323,environment93!$A$2:$AS$333,X$2)</f>
        <v>3</v>
      </c>
      <c r="Y323" s="46">
        <f>VLOOKUP($A323,environment93!$A$2:$AS$333,Y$2)</f>
        <v>3</v>
      </c>
      <c r="Z323" s="46">
        <f>VLOOKUP($A323,environment93!$A$2:$AS$333,Z$2)</f>
        <v>7</v>
      </c>
      <c r="AA323" s="46">
        <f>VLOOKUP($A323,environment93!$A$2:$AS$333,AA$2)</f>
        <v>1</v>
      </c>
      <c r="AB323" s="46">
        <f>VLOOKUP($A323,environment93!$A$2:$AS$333,AB$2)</f>
        <v>1.63</v>
      </c>
      <c r="AC323" s="46">
        <f>VLOOKUP($A323,environment93!$A$2:$AS$333,AC$2)</f>
        <v>809.7</v>
      </c>
      <c r="AD323" s="46">
        <f>VLOOKUP($A323,environment93!$A$2:$AS$333,AD$2)</f>
        <v>1.8</v>
      </c>
      <c r="AE323" s="46">
        <f>VLOOKUP($A323,environment93!$A$2:$AS$333,AE$2)</f>
        <v>109</v>
      </c>
      <c r="AF323" s="46" t="str">
        <f>VLOOKUP($A323,environment93!$A$2:$AS$333,AF$2)</f>
        <v>fagu.old</v>
      </c>
      <c r="AG323" s="46">
        <f>VLOOKUP($A323,environment93!$A$2:$AS$333,AG$2)</f>
        <v>12.22</v>
      </c>
      <c r="AH323" s="46">
        <f>VLOOKUP($A323,environment93!$A$2:$AS$333,AH$2)</f>
        <v>246.2</v>
      </c>
      <c r="AI323" s="46">
        <f>VLOOKUP($A323,environment93!$A$2:$AS$333,AI$2)</f>
        <v>22.5</v>
      </c>
      <c r="AJ323" s="46" t="str">
        <f>VLOOKUP($A323,environment93!$A$2:$AS$333,AJ$2)</f>
        <v>43</v>
      </c>
      <c r="AK323" s="46">
        <f>VLOOKUP($A323,environment93!$A$2:$AS$333,AK$2)</f>
        <v>15</v>
      </c>
      <c r="AL323" s="46">
        <f>VLOOKUP($A323,environment93!$A$2:$AS$333,AL$2)</f>
        <v>0</v>
      </c>
      <c r="AM323" s="46">
        <f>VLOOKUP($A323,environment93!$A$2:$AS$333,AM$2)</f>
        <v>7.14</v>
      </c>
      <c r="AN323" s="46">
        <f>VLOOKUP($A323,environment93!$A$2:$AS$333,AN$2)</f>
        <v>0</v>
      </c>
      <c r="AO323" s="46">
        <f>VLOOKUP($A323,environment93!$A$2:$AS$333,AO$2)</f>
        <v>8.02</v>
      </c>
      <c r="AP323" s="46">
        <f>VLOOKUP($A323,environment93!$A$2:$AS$333,AP$2)</f>
        <v>0</v>
      </c>
      <c r="AQ323" s="46">
        <f>VLOOKUP($A323,environment93!$A$2:$AS$333,AQ$2)</f>
        <v>0</v>
      </c>
      <c r="AR323" s="46">
        <f>VLOOKUP($A323,environment93!$A$2:$AS$333,AR$2)</f>
        <v>0</v>
      </c>
      <c r="AS323" s="46">
        <f>VLOOKUP($A323,environment93!$A$2:$AS$333,AS$2)</f>
        <v>0</v>
      </c>
      <c r="AT323" s="46">
        <f>VLOOKUP($A323,environment93!$A$2:$AS$333,AT$2)</f>
        <v>91.98</v>
      </c>
      <c r="AU323" s="46">
        <f>VLOOKUP($A323,environment93!$A$2:$AS$333,AU$2)</f>
        <v>0</v>
      </c>
      <c r="AV323" s="46">
        <f>VLOOKUP($A323,environment93!$A$2:$AS$333,AV$2)</f>
        <v>0</v>
      </c>
      <c r="AW323" s="46">
        <f>VLOOKUP($A323,environment93!$A$2:$AS$333,AW$2)</f>
        <v>0</v>
      </c>
      <c r="AX323" s="46">
        <f>VLOOKUP($A323,environment93!$A$2:$AS$333,AX$2)</f>
        <v>300</v>
      </c>
      <c r="AY323" s="46">
        <f>VLOOKUP($A323,environment93!$A$2:$AS$333,AY$2)</f>
        <v>0</v>
      </c>
      <c r="AZ323" s="46">
        <f>VLOOKUP($A323,environment93!$A$2:$AS$333,AZ$2)</f>
        <v>0</v>
      </c>
      <c r="BA323" s="46">
        <f>VLOOKUP($A323,environment93!$A$2:$AS$333,BA$2)</f>
        <v>300</v>
      </c>
      <c r="BB323" s="46">
        <f>VLOOKUP($A323,environment93!$A$2:$AS$333,BB$2)</f>
        <v>0</v>
      </c>
      <c r="BC323" s="46">
        <f>VLOOKUP($A323,environment93!$A$2:$AS$333,BC$2)</f>
        <v>20.83</v>
      </c>
      <c r="BD323" s="46">
        <f>VLOOKUP($A323,environment93!$A$2:$AS$333,BD$2)</f>
        <v>0</v>
      </c>
      <c r="BE323" s="46">
        <f>VLOOKUP($A323,environment93!$A$2:$AS$333,BE$2)</f>
        <v>0</v>
      </c>
      <c r="BF323" s="46">
        <f>VLOOKUP($A323,environment93!$A$2:$AS$333,BF$2)</f>
        <v>20.83</v>
      </c>
      <c r="BG323" s="46">
        <f>VLOOKUP($A323,environment93!$A$2:$AS$333,BG$2)</f>
        <v>8</v>
      </c>
      <c r="BH323" s="46">
        <f>VLOOKUP($A323,environment93!$A$2:$AS$333,BH$2)</f>
        <v>0</v>
      </c>
      <c r="BI323" s="46">
        <f>VLOOKUP($A323,environment93!$A$2:$AS$333,BI$2)</f>
        <v>1</v>
      </c>
    </row>
    <row r="324" spans="1:61" x14ac:dyDescent="0.2">
      <c r="A324" s="40" t="s">
        <v>1000</v>
      </c>
      <c r="B324" s="40" t="s">
        <v>657</v>
      </c>
      <c r="C324" s="40">
        <v>6</v>
      </c>
      <c r="D324" s="40">
        <v>2</v>
      </c>
      <c r="E324" s="40">
        <v>2</v>
      </c>
      <c r="F324" s="40">
        <v>2</v>
      </c>
      <c r="H324" s="41">
        <f t="shared" si="4"/>
        <v>1</v>
      </c>
      <c r="I324" s="40" t="s">
        <v>1000</v>
      </c>
      <c r="J324" s="46">
        <f>VLOOKUP($A324,environment05!$A$2:$M$333,J$2)</f>
        <v>4.66</v>
      </c>
      <c r="K324" s="46">
        <f>VLOOKUP($A324,environment05!$A$2:$M$333,K$2)</f>
        <v>20.051787427355698</v>
      </c>
      <c r="L324" s="46">
        <f>VLOOKUP($A324,environment05!$A$2:$M$333,L$2)</f>
        <v>41.01783384080035</v>
      </c>
      <c r="M324" s="46">
        <f>VLOOKUP($A324,environment05!$A$2:$M$333,M$2)</f>
        <v>5.4234580703179827</v>
      </c>
      <c r="N324" s="46">
        <f>VLOOKUP($A324,environment05!$A$2:$M$333,N$2)</f>
        <v>2.1109606367643541</v>
      </c>
      <c r="O324" s="46">
        <f>VLOOKUP($A324,environment05!$A$2:$M$333,O$2)</f>
        <v>1.7774392217723285</v>
      </c>
      <c r="P324" s="46">
        <f>VLOOKUP($A324,environment05!$A$2:$M$333,P$2)</f>
        <v>0.14870345808114036</v>
      </c>
      <c r="Q324" s="46">
        <f>VLOOKUP($A324,environment05!$A$2:$M$333,Q$2)</f>
        <v>0.47578945424940189</v>
      </c>
      <c r="R324" s="46">
        <f>VLOOKUP($A324,environment05!$A$2:$M$333,R$2)</f>
        <v>12.85</v>
      </c>
      <c r="S324" s="46">
        <f>VLOOKUP($A324,environment05!$A$2:$M$333,S$2)</f>
        <v>4</v>
      </c>
      <c r="T324" s="46">
        <f>VLOOKUP($A324,environment05!$A$2:$M$333,T$2)</f>
        <v>0.5</v>
      </c>
      <c r="U324" s="46">
        <f>VLOOKUP($A324,environment93!$A$2:$AS$333,U$2)</f>
        <v>0</v>
      </c>
      <c r="V324" s="46">
        <f>VLOOKUP($A324,environment93!$A$2:$AS$333,V$2)</f>
        <v>28</v>
      </c>
      <c r="W324" s="46">
        <f>VLOOKUP($A324,environment93!$A$2:$AS$333,W$2)</f>
        <v>12</v>
      </c>
      <c r="X324" s="46">
        <f>VLOOKUP($A324,environment93!$A$2:$AS$333,X$2)</f>
        <v>8</v>
      </c>
      <c r="Y324" s="46">
        <f>VLOOKUP($A324,environment93!$A$2:$AS$333,Y$2)</f>
        <v>8</v>
      </c>
      <c r="Z324" s="46">
        <f>VLOOKUP($A324,environment93!$A$2:$AS$333,Z$2)</f>
        <v>8</v>
      </c>
      <c r="AA324" s="46">
        <f>VLOOKUP($A324,environment93!$A$2:$AS$333,AA$2)</f>
        <v>0</v>
      </c>
      <c r="AB324" s="46">
        <f>VLOOKUP($A324,environment93!$A$2:$AS$333,AB$2)</f>
        <v>3.23</v>
      </c>
      <c r="AC324" s="46">
        <f>VLOOKUP($A324,environment93!$A$2:$AS$333,AC$2)</f>
        <v>1099.8</v>
      </c>
      <c r="AD324" s="46">
        <f>VLOOKUP($A324,environment93!$A$2:$AS$333,AD$2)</f>
        <v>1.7</v>
      </c>
      <c r="AE324" s="46">
        <f>VLOOKUP($A324,environment93!$A$2:$AS$333,AE$2)</f>
        <v>5</v>
      </c>
      <c r="AF324" s="46" t="str">
        <f>VLOOKUP($A324,environment93!$A$2:$AS$333,AF$2)</f>
        <v>open</v>
      </c>
      <c r="AG324" s="46">
        <f>VLOOKUP($A324,environment93!$A$2:$AS$333,AG$2)</f>
        <v>0</v>
      </c>
      <c r="AH324" s="46">
        <f>VLOOKUP($A324,environment93!$A$2:$AS$333,AH$2)</f>
        <v>-1</v>
      </c>
      <c r="AI324" s="46">
        <f>VLOOKUP($A324,environment93!$A$2:$AS$333,AI$2)</f>
        <v>25</v>
      </c>
      <c r="AJ324" s="46" t="str">
        <f>VLOOKUP($A324,environment93!$A$2:$AS$333,AJ$2)</f>
        <v>43</v>
      </c>
      <c r="AK324" s="46">
        <f>VLOOKUP($A324,environment93!$A$2:$AS$333,AK$2)</f>
        <v>5</v>
      </c>
      <c r="AL324" s="46">
        <f>VLOOKUP($A324,environment93!$A$2:$AS$333,AL$2)</f>
        <v>0</v>
      </c>
      <c r="AM324" s="46">
        <f>VLOOKUP($A324,environment93!$A$2:$AS$333,AM$2)</f>
        <v>14.29</v>
      </c>
      <c r="AN324" s="46">
        <f>VLOOKUP($A324,environment93!$A$2:$AS$333,AN$2)</f>
        <v>85.64</v>
      </c>
      <c r="AO324" s="46">
        <f>VLOOKUP($A324,environment93!$A$2:$AS$333,AO$2)</f>
        <v>0</v>
      </c>
      <c r="AP324" s="46">
        <f>VLOOKUP($A324,environment93!$A$2:$AS$333,AP$2)</f>
        <v>0</v>
      </c>
      <c r="AQ324" s="46">
        <f>VLOOKUP($A324,environment93!$A$2:$AS$333,AQ$2)</f>
        <v>0</v>
      </c>
      <c r="AR324" s="46">
        <f>VLOOKUP($A324,environment93!$A$2:$AS$333,AR$2)</f>
        <v>0</v>
      </c>
      <c r="AS324" s="46">
        <f>VLOOKUP($A324,environment93!$A$2:$AS$333,AS$2)</f>
        <v>0</v>
      </c>
      <c r="AT324" s="46">
        <f>VLOOKUP($A324,environment93!$A$2:$AS$333,AT$2)</f>
        <v>14.37</v>
      </c>
      <c r="AU324" s="46">
        <f>VLOOKUP($A324,environment93!$A$2:$AS$333,AU$2)</f>
        <v>0</v>
      </c>
      <c r="AV324" s="46">
        <f>VLOOKUP($A324,environment93!$A$2:$AS$333,AV$2)</f>
        <v>0</v>
      </c>
      <c r="AW324" s="46">
        <f>VLOOKUP($A324,environment93!$A$2:$AS$333,AW$2)</f>
        <v>0</v>
      </c>
      <c r="AX324" s="46">
        <f>VLOOKUP($A324,environment93!$A$2:$AS$333,AX$2)</f>
        <v>0</v>
      </c>
      <c r="AY324" s="46">
        <f>VLOOKUP($A324,environment93!$A$2:$AS$333,AY$2)</f>
        <v>0</v>
      </c>
      <c r="AZ324" s="46">
        <f>VLOOKUP($A324,environment93!$A$2:$AS$333,AZ$2)</f>
        <v>0</v>
      </c>
      <c r="BA324" s="46">
        <f>VLOOKUP($A324,environment93!$A$2:$AS$333,BA$2)</f>
        <v>0</v>
      </c>
      <c r="BB324" s="46">
        <f>VLOOKUP($A324,environment93!$A$2:$AS$333,BB$2)</f>
        <v>0</v>
      </c>
      <c r="BC324" s="46">
        <f>VLOOKUP($A324,environment93!$A$2:$AS$333,BC$2)</f>
        <v>0</v>
      </c>
      <c r="BD324" s="46">
        <f>VLOOKUP($A324,environment93!$A$2:$AS$333,BD$2)</f>
        <v>0</v>
      </c>
      <c r="BE324" s="46">
        <f>VLOOKUP($A324,environment93!$A$2:$AS$333,BE$2)</f>
        <v>0</v>
      </c>
      <c r="BF324" s="46">
        <f>VLOOKUP($A324,environment93!$A$2:$AS$333,BF$2)</f>
        <v>0</v>
      </c>
      <c r="BG324" s="46">
        <f>VLOOKUP($A324,environment93!$A$2:$AS$333,BG$2)</f>
        <v>0</v>
      </c>
      <c r="BH324" s="46">
        <f>VLOOKUP($A324,environment93!$A$2:$AS$333,BH$2)</f>
        <v>0</v>
      </c>
      <c r="BI324" s="46">
        <f>VLOOKUP($A324,environment93!$A$2:$AS$333,BI$2)</f>
        <v>1</v>
      </c>
    </row>
    <row r="325" spans="1:61" x14ac:dyDescent="0.2">
      <c r="A325" s="40" t="s">
        <v>1001</v>
      </c>
      <c r="B325" s="40" t="s">
        <v>659</v>
      </c>
      <c r="C325" s="40">
        <v>7</v>
      </c>
      <c r="D325" s="40">
        <v>3</v>
      </c>
      <c r="E325" s="40">
        <v>2</v>
      </c>
      <c r="F325" s="40">
        <v>2</v>
      </c>
      <c r="H325" s="41">
        <f t="shared" ref="H325:H335" si="5">IF(E325=2,1,0)</f>
        <v>1</v>
      </c>
      <c r="I325" s="40" t="s">
        <v>1001</v>
      </c>
      <c r="J325" s="46">
        <f>VLOOKUP($A325,environment05!$A$2:$M$333,J$2)</f>
        <v>4.4450000000000003</v>
      </c>
      <c r="K325" s="46">
        <f>VLOOKUP($A325,environment05!$A$2:$M$333,K$2)</f>
        <v>8.4383279173544707</v>
      </c>
      <c r="L325" s="46">
        <f>VLOOKUP($A325,environment05!$A$2:$M$333,L$2)</f>
        <v>17.268377555458901</v>
      </c>
      <c r="M325" s="46">
        <f>VLOOKUP($A325,environment05!$A$2:$M$333,M$2)</f>
        <v>3.0697866244258369</v>
      </c>
      <c r="N325" s="46">
        <f>VLOOKUP($A325,environment05!$A$2:$M$333,N$2)</f>
        <v>2.8766984980791466</v>
      </c>
      <c r="O325" s="46">
        <f>VLOOKUP($A325,environment05!$A$2:$M$333,O$2)</f>
        <v>2.1829733509117824</v>
      </c>
      <c r="P325" s="46">
        <f>VLOOKUP($A325,environment05!$A$2:$M$333,P$2)</f>
        <v>0.15482349505781501</v>
      </c>
      <c r="Q325" s="46">
        <f>VLOOKUP($A325,environment05!$A$2:$M$333,Q$2)</f>
        <v>0.36848055583931411</v>
      </c>
      <c r="R325" s="46">
        <f>VLOOKUP($A325,environment05!$A$2:$M$333,R$2)</f>
        <v>15.15</v>
      </c>
      <c r="S325" s="46">
        <f>VLOOKUP($A325,environment05!$A$2:$M$333,S$2)</f>
        <v>15</v>
      </c>
      <c r="T325" s="46">
        <f>VLOOKUP($A325,environment05!$A$2:$M$333,T$2)</f>
        <v>0.5</v>
      </c>
      <c r="U325" s="46">
        <f>VLOOKUP($A325,environment93!$A$2:$AS$333,U$2)</f>
        <v>2</v>
      </c>
      <c r="V325" s="46">
        <f>VLOOKUP($A325,environment93!$A$2:$AS$333,V$2)</f>
        <v>34</v>
      </c>
      <c r="W325" s="46">
        <f>VLOOKUP($A325,environment93!$A$2:$AS$333,W$2)</f>
        <v>20</v>
      </c>
      <c r="X325" s="46">
        <f>VLOOKUP($A325,environment93!$A$2:$AS$333,X$2)</f>
        <v>8</v>
      </c>
      <c r="Y325" s="46">
        <f>VLOOKUP($A325,environment93!$A$2:$AS$333,Y$2)</f>
        <v>6</v>
      </c>
      <c r="Z325" s="46">
        <f>VLOOKUP($A325,environment93!$A$2:$AS$333,Z$2)</f>
        <v>15</v>
      </c>
      <c r="AA325" s="46">
        <f>VLOOKUP($A325,environment93!$A$2:$AS$333,AA$2)</f>
        <v>1</v>
      </c>
      <c r="AB325" s="46">
        <f>VLOOKUP($A325,environment93!$A$2:$AS$333,AB$2)</f>
        <v>0.69</v>
      </c>
      <c r="AC325" s="46">
        <f>VLOOKUP($A325,environment93!$A$2:$AS$333,AC$2)</f>
        <v>410.4</v>
      </c>
      <c r="AD325" s="46">
        <f>VLOOKUP($A325,environment93!$A$2:$AS$333,AD$2)</f>
        <v>1.4</v>
      </c>
      <c r="AE325" s="46">
        <f>VLOOKUP($A325,environment93!$A$2:$AS$333,AE$2)</f>
        <v>7</v>
      </c>
      <c r="AF325" s="46" t="str">
        <f>VLOOKUP($A325,environment93!$A$2:$AS$333,AF$2)</f>
        <v>open</v>
      </c>
      <c r="AG325" s="46">
        <f>VLOOKUP($A325,environment93!$A$2:$AS$333,AG$2)</f>
        <v>0</v>
      </c>
      <c r="AH325" s="46">
        <f>VLOOKUP($A325,environment93!$A$2:$AS$333,AH$2)</f>
        <v>182.18</v>
      </c>
      <c r="AI325" s="46">
        <f>VLOOKUP($A325,environment93!$A$2:$AS$333,AI$2)</f>
        <v>27.5</v>
      </c>
      <c r="AJ325" s="46" t="str">
        <f>VLOOKUP($A325,environment93!$A$2:$AS$333,AJ$2)</f>
        <v>43S</v>
      </c>
      <c r="AK325" s="46">
        <f>VLOOKUP($A325,environment93!$A$2:$AS$333,AK$2)</f>
        <v>15</v>
      </c>
      <c r="AL325" s="46" t="str">
        <f>VLOOKUP($A325,environment93!$A$2:$AS$333,AL$2)</f>
        <v>S</v>
      </c>
      <c r="AM325" s="46">
        <f>VLOOKUP($A325,environment93!$A$2:$AS$333,AM$2)</f>
        <v>35.71</v>
      </c>
      <c r="AN325" s="46">
        <f>VLOOKUP($A325,environment93!$A$2:$AS$333,AN$2)</f>
        <v>69.319999999999993</v>
      </c>
      <c r="AO325" s="46">
        <f>VLOOKUP($A325,environment93!$A$2:$AS$333,AO$2)</f>
        <v>30.68</v>
      </c>
      <c r="AP325" s="46">
        <f>VLOOKUP($A325,environment93!$A$2:$AS$333,AP$2)</f>
        <v>0</v>
      </c>
      <c r="AQ325" s="46">
        <f>VLOOKUP($A325,environment93!$A$2:$AS$333,AQ$2)</f>
        <v>0</v>
      </c>
      <c r="AR325" s="46">
        <f>VLOOKUP($A325,environment93!$A$2:$AS$333,AR$2)</f>
        <v>0</v>
      </c>
      <c r="AS325" s="46">
        <f>VLOOKUP($A325,environment93!$A$2:$AS$333,AS$2)</f>
        <v>0</v>
      </c>
      <c r="AT325" s="46">
        <f>VLOOKUP($A325,environment93!$A$2:$AS$333,AT$2)</f>
        <v>0</v>
      </c>
      <c r="AU325" s="46">
        <f>VLOOKUP($A325,environment93!$A$2:$AS$333,AU$2)</f>
        <v>0</v>
      </c>
      <c r="AV325" s="46">
        <f>VLOOKUP($A325,environment93!$A$2:$AS$333,AV$2)</f>
        <v>0</v>
      </c>
      <c r="AW325" s="46">
        <f>VLOOKUP($A325,environment93!$A$2:$AS$333,AW$2)</f>
        <v>0</v>
      </c>
      <c r="AX325" s="46">
        <f>VLOOKUP($A325,environment93!$A$2:$AS$333,AX$2)</f>
        <v>0</v>
      </c>
      <c r="AY325" s="46">
        <f>VLOOKUP($A325,environment93!$A$2:$AS$333,AY$2)</f>
        <v>75</v>
      </c>
      <c r="AZ325" s="46">
        <f>VLOOKUP($A325,environment93!$A$2:$AS$333,AZ$2)</f>
        <v>0</v>
      </c>
      <c r="BA325" s="46">
        <f>VLOOKUP($A325,environment93!$A$2:$AS$333,BA$2)</f>
        <v>75</v>
      </c>
      <c r="BB325" s="46">
        <f>VLOOKUP($A325,environment93!$A$2:$AS$333,BB$2)</f>
        <v>0</v>
      </c>
      <c r="BC325" s="46">
        <f>VLOOKUP($A325,environment93!$A$2:$AS$333,BC$2)</f>
        <v>0</v>
      </c>
      <c r="BD325" s="46">
        <f>VLOOKUP($A325,environment93!$A$2:$AS$333,BD$2)</f>
        <v>7.0000000000000007E-2</v>
      </c>
      <c r="BE325" s="46">
        <f>VLOOKUP($A325,environment93!$A$2:$AS$333,BE$2)</f>
        <v>0</v>
      </c>
      <c r="BF325" s="46">
        <f>VLOOKUP($A325,environment93!$A$2:$AS$333,BF$2)</f>
        <v>7.0000000000000007E-2</v>
      </c>
      <c r="BG325" s="46">
        <f>VLOOKUP($A325,environment93!$A$2:$AS$333,BG$2)</f>
        <v>0</v>
      </c>
      <c r="BH325" s="46">
        <f>VLOOKUP($A325,environment93!$A$2:$AS$333,BH$2)</f>
        <v>0</v>
      </c>
      <c r="BI325" s="46">
        <f>VLOOKUP($A325,environment93!$A$2:$AS$333,BI$2)</f>
        <v>2</v>
      </c>
    </row>
    <row r="326" spans="1:61" x14ac:dyDescent="0.2">
      <c r="A326" s="40" t="s">
        <v>1002</v>
      </c>
      <c r="B326" s="40" t="s">
        <v>661</v>
      </c>
      <c r="C326" s="40">
        <v>6</v>
      </c>
      <c r="D326" s="40">
        <v>3</v>
      </c>
      <c r="E326" s="40">
        <v>1</v>
      </c>
      <c r="F326" s="40">
        <v>2</v>
      </c>
      <c r="H326" s="41">
        <f t="shared" si="5"/>
        <v>0</v>
      </c>
      <c r="I326" s="40" t="s">
        <v>1002</v>
      </c>
      <c r="J326" s="46">
        <f>VLOOKUP($A326,environment05!$A$2:$M$333,J$2)</f>
        <v>0</v>
      </c>
      <c r="K326" s="46">
        <f>VLOOKUP($A326,environment05!$A$2:$M$333,K$2)</f>
        <v>0</v>
      </c>
      <c r="L326" s="46">
        <f>VLOOKUP($A326,environment05!$A$2:$M$333,L$2)</f>
        <v>0</v>
      </c>
      <c r="M326" s="46">
        <f>VLOOKUP($A326,environment05!$A$2:$M$333,M$2)</f>
        <v>0</v>
      </c>
      <c r="N326" s="46">
        <f>VLOOKUP($A326,environment05!$A$2:$M$333,N$2)</f>
        <v>0</v>
      </c>
      <c r="O326" s="46">
        <f>VLOOKUP($A326,environment05!$A$2:$M$333,O$2)</f>
        <v>0</v>
      </c>
      <c r="P326" s="46">
        <f>VLOOKUP($A326,environment05!$A$2:$M$333,P$2)</f>
        <v>0</v>
      </c>
      <c r="Q326" s="46">
        <f>VLOOKUP($A326,environment05!$A$2:$M$333,Q$2)</f>
        <v>0</v>
      </c>
      <c r="R326" s="46">
        <f>VLOOKUP($A326,environment05!$A$2:$M$333,R$2)</f>
        <v>14.8</v>
      </c>
      <c r="S326" s="46">
        <f>VLOOKUP($A326,environment05!$A$2:$M$333,S$2)</f>
        <v>2</v>
      </c>
      <c r="T326" s="46">
        <f>VLOOKUP($A326,environment05!$A$2:$M$333,T$2)</f>
        <v>2.5</v>
      </c>
      <c r="U326" s="46">
        <f>VLOOKUP($A326,environment93!$A$2:$AS$333,U$2)</f>
        <v>2</v>
      </c>
      <c r="V326" s="46">
        <f>VLOOKUP($A326,environment93!$A$2:$AS$333,V$2)</f>
        <v>11</v>
      </c>
      <c r="W326" s="46">
        <f>VLOOKUP($A326,environment93!$A$2:$AS$333,W$2)</f>
        <v>7</v>
      </c>
      <c r="X326" s="46">
        <f>VLOOKUP($A326,environment93!$A$2:$AS$333,X$2)</f>
        <v>2</v>
      </c>
      <c r="Y326" s="46">
        <f>VLOOKUP($A326,environment93!$A$2:$AS$333,Y$2)</f>
        <v>2</v>
      </c>
      <c r="Z326" s="46">
        <f>VLOOKUP($A326,environment93!$A$2:$AS$333,Z$2)</f>
        <v>5</v>
      </c>
      <c r="AA326" s="46">
        <f>VLOOKUP($A326,environment93!$A$2:$AS$333,AA$2)</f>
        <v>0</v>
      </c>
      <c r="AB326" s="46">
        <f>VLOOKUP($A326,environment93!$A$2:$AS$333,AB$2)</f>
        <v>3.05</v>
      </c>
      <c r="AC326" s="46">
        <f>VLOOKUP($A326,environment93!$A$2:$AS$333,AC$2)</f>
        <v>812.2</v>
      </c>
      <c r="AD326" s="46">
        <f>VLOOKUP($A326,environment93!$A$2:$AS$333,AD$2)</f>
        <v>1.3</v>
      </c>
      <c r="AE326" s="46">
        <f>VLOOKUP($A326,environment93!$A$2:$AS$333,AE$2)</f>
        <v>6</v>
      </c>
      <c r="AF326" s="46" t="str">
        <f>VLOOKUP($A326,environment93!$A$2:$AS$333,AF$2)</f>
        <v>open</v>
      </c>
      <c r="AG326" s="46">
        <f>VLOOKUP($A326,environment93!$A$2:$AS$333,AG$2)</f>
        <v>0</v>
      </c>
      <c r="AH326" s="46">
        <f>VLOOKUP($A326,environment93!$A$2:$AS$333,AH$2)</f>
        <v>166.04</v>
      </c>
      <c r="AI326" s="46">
        <f>VLOOKUP($A326,environment93!$A$2:$AS$333,AI$2)</f>
        <v>32.5</v>
      </c>
      <c r="AJ326" s="46" t="str">
        <f>VLOOKUP($A326,environment93!$A$2:$AS$333,AJ$2)</f>
        <v>43S</v>
      </c>
      <c r="AK326" s="46">
        <f>VLOOKUP($A326,environment93!$A$2:$AS$333,AK$2)</f>
        <v>15</v>
      </c>
      <c r="AL326" s="46" t="str">
        <f>VLOOKUP($A326,environment93!$A$2:$AS$333,AL$2)</f>
        <v>S</v>
      </c>
      <c r="AM326" s="46">
        <f>VLOOKUP($A326,environment93!$A$2:$AS$333,AM$2)</f>
        <v>0</v>
      </c>
      <c r="AN326" s="46">
        <f>VLOOKUP($A326,environment93!$A$2:$AS$333,AN$2)</f>
        <v>100</v>
      </c>
      <c r="AO326" s="46">
        <f>VLOOKUP($A326,environment93!$A$2:$AS$333,AO$2)</f>
        <v>0</v>
      </c>
      <c r="AP326" s="46">
        <f>VLOOKUP($A326,environment93!$A$2:$AS$333,AP$2)</f>
        <v>0</v>
      </c>
      <c r="AQ326" s="46">
        <f>VLOOKUP($A326,environment93!$A$2:$AS$333,AQ$2)</f>
        <v>0</v>
      </c>
      <c r="AR326" s="46">
        <f>VLOOKUP($A326,environment93!$A$2:$AS$333,AR$2)</f>
        <v>0</v>
      </c>
      <c r="AS326" s="46">
        <f>VLOOKUP($A326,environment93!$A$2:$AS$333,AS$2)</f>
        <v>0</v>
      </c>
      <c r="AT326" s="46">
        <f>VLOOKUP($A326,environment93!$A$2:$AS$333,AT$2)</f>
        <v>0</v>
      </c>
      <c r="AU326" s="46">
        <f>VLOOKUP($A326,environment93!$A$2:$AS$333,AU$2)</f>
        <v>0</v>
      </c>
      <c r="AV326" s="46">
        <f>VLOOKUP($A326,environment93!$A$2:$AS$333,AV$2)</f>
        <v>0</v>
      </c>
      <c r="AW326" s="46">
        <f>VLOOKUP($A326,environment93!$A$2:$AS$333,AW$2)</f>
        <v>0</v>
      </c>
      <c r="AX326" s="46">
        <f>VLOOKUP($A326,environment93!$A$2:$AS$333,AX$2)</f>
        <v>0</v>
      </c>
      <c r="AY326" s="46">
        <f>VLOOKUP($A326,environment93!$A$2:$AS$333,AY$2)</f>
        <v>1300</v>
      </c>
      <c r="AZ326" s="46">
        <f>VLOOKUP($A326,environment93!$A$2:$AS$333,AZ$2)</f>
        <v>0</v>
      </c>
      <c r="BA326" s="46">
        <f>VLOOKUP($A326,environment93!$A$2:$AS$333,BA$2)</f>
        <v>1300</v>
      </c>
      <c r="BB326" s="46">
        <f>VLOOKUP($A326,environment93!$A$2:$AS$333,BB$2)</f>
        <v>0</v>
      </c>
      <c r="BC326" s="46">
        <f>VLOOKUP($A326,environment93!$A$2:$AS$333,BC$2)</f>
        <v>0</v>
      </c>
      <c r="BD326" s="46">
        <f>VLOOKUP($A326,environment93!$A$2:$AS$333,BD$2)</f>
        <v>3.49</v>
      </c>
      <c r="BE326" s="46">
        <f>VLOOKUP($A326,environment93!$A$2:$AS$333,BE$2)</f>
        <v>0</v>
      </c>
      <c r="BF326" s="46">
        <f>VLOOKUP($A326,environment93!$A$2:$AS$333,BF$2)</f>
        <v>3.49</v>
      </c>
      <c r="BG326" s="46">
        <f>VLOOKUP($A326,environment93!$A$2:$AS$333,BG$2)</f>
        <v>0</v>
      </c>
      <c r="BH326" s="46">
        <f>VLOOKUP($A326,environment93!$A$2:$AS$333,BH$2)</f>
        <v>0</v>
      </c>
      <c r="BI326" s="46">
        <f>VLOOKUP($A326,environment93!$A$2:$AS$333,BI$2)</f>
        <v>2</v>
      </c>
    </row>
    <row r="327" spans="1:61" x14ac:dyDescent="0.2">
      <c r="A327" s="40" t="s">
        <v>1003</v>
      </c>
      <c r="B327" s="40" t="s">
        <v>663</v>
      </c>
      <c r="C327" s="40">
        <v>7</v>
      </c>
      <c r="D327" s="40">
        <v>3</v>
      </c>
      <c r="E327" s="40">
        <v>2</v>
      </c>
      <c r="F327" s="40">
        <v>2</v>
      </c>
      <c r="H327" s="41">
        <f t="shared" si="5"/>
        <v>1</v>
      </c>
      <c r="I327" s="40" t="s">
        <v>1003</v>
      </c>
      <c r="J327" s="46">
        <f>VLOOKUP($A327,environment05!$A$2:$M$333,J$2)</f>
        <v>4.415</v>
      </c>
      <c r="K327" s="46">
        <f>VLOOKUP($A327,environment05!$A$2:$M$333,K$2)</f>
        <v>10.796749657020719</v>
      </c>
      <c r="L327" s="46">
        <f>VLOOKUP($A327,environment05!$A$2:$M$333,L$2)</f>
        <v>23.879947803392781</v>
      </c>
      <c r="M327" s="46">
        <f>VLOOKUP($A327,environment05!$A$2:$M$333,M$2)</f>
        <v>3.3672299522107147</v>
      </c>
      <c r="N327" s="46">
        <f>VLOOKUP($A327,environment05!$A$2:$M$333,N$2)</f>
        <v>5.0659297847261513</v>
      </c>
      <c r="O327" s="46">
        <f>VLOOKUP($A327,environment05!$A$2:$M$333,O$2)</f>
        <v>3.2853207735192189</v>
      </c>
      <c r="P327" s="46">
        <f>VLOOKUP($A327,environment05!$A$2:$M$333,P$2)</f>
        <v>0.22309271336984668</v>
      </c>
      <c r="Q327" s="46">
        <f>VLOOKUP($A327,environment05!$A$2:$M$333,Q$2)</f>
        <v>0.40657906398924526</v>
      </c>
      <c r="R327" s="46">
        <f>VLOOKUP($A327,environment05!$A$2:$M$333,R$2)</f>
        <v>28.65</v>
      </c>
      <c r="S327" s="46">
        <f>VLOOKUP($A327,environment05!$A$2:$M$333,S$2)</f>
        <v>4</v>
      </c>
      <c r="T327" s="46">
        <f>VLOOKUP($A327,environment05!$A$2:$M$333,T$2)</f>
        <v>0.5</v>
      </c>
      <c r="U327" s="46">
        <f>VLOOKUP($A327,environment93!$A$2:$AS$333,U$2)</f>
        <v>4</v>
      </c>
      <c r="V327" s="46">
        <f>VLOOKUP($A327,environment93!$A$2:$AS$333,V$2)</f>
        <v>21</v>
      </c>
      <c r="W327" s="46">
        <f>VLOOKUP($A327,environment93!$A$2:$AS$333,W$2)</f>
        <v>16</v>
      </c>
      <c r="X327" s="46">
        <f>VLOOKUP($A327,environment93!$A$2:$AS$333,X$2)</f>
        <v>4</v>
      </c>
      <c r="Y327" s="46">
        <f>VLOOKUP($A327,environment93!$A$2:$AS$333,Y$2)</f>
        <v>1</v>
      </c>
      <c r="Z327" s="46">
        <f>VLOOKUP($A327,environment93!$A$2:$AS$333,Z$2)</f>
        <v>6</v>
      </c>
      <c r="AA327" s="46">
        <f>VLOOKUP($A327,environment93!$A$2:$AS$333,AA$2)</f>
        <v>1</v>
      </c>
      <c r="AB327" s="46">
        <f>VLOOKUP($A327,environment93!$A$2:$AS$333,AB$2)</f>
        <v>1.41</v>
      </c>
      <c r="AC327" s="46">
        <f>VLOOKUP($A327,environment93!$A$2:$AS$333,AC$2)</f>
        <v>596.20000000000005</v>
      </c>
      <c r="AD327" s="46">
        <f>VLOOKUP($A327,environment93!$A$2:$AS$333,AD$2)</f>
        <v>1.4</v>
      </c>
      <c r="AE327" s="46">
        <f>VLOOKUP($A327,environment93!$A$2:$AS$333,AE$2)</f>
        <v>35</v>
      </c>
      <c r="AF327" s="46" t="str">
        <f>VLOOKUP($A327,environment93!$A$2:$AS$333,AF$2)</f>
        <v>fagu.old</v>
      </c>
      <c r="AG327" s="46">
        <f>VLOOKUP($A327,environment93!$A$2:$AS$333,AG$2)</f>
        <v>4.22</v>
      </c>
      <c r="AH327" s="46">
        <f>VLOOKUP($A327,environment93!$A$2:$AS$333,AH$2)</f>
        <v>168.53</v>
      </c>
      <c r="AI327" s="46">
        <f>VLOOKUP($A327,environment93!$A$2:$AS$333,AI$2)</f>
        <v>32.5</v>
      </c>
      <c r="AJ327" s="46" t="str">
        <f>VLOOKUP($A327,environment93!$A$2:$AS$333,AJ$2)</f>
        <v>43S</v>
      </c>
      <c r="AK327" s="46">
        <f>VLOOKUP($A327,environment93!$A$2:$AS$333,AK$2)</f>
        <v>15</v>
      </c>
      <c r="AL327" s="46" t="str">
        <f>VLOOKUP($A327,environment93!$A$2:$AS$333,AL$2)</f>
        <v>S</v>
      </c>
      <c r="AM327" s="46">
        <f>VLOOKUP($A327,environment93!$A$2:$AS$333,AM$2)</f>
        <v>21.43</v>
      </c>
      <c r="AN327" s="46">
        <f>VLOOKUP($A327,environment93!$A$2:$AS$333,AN$2)</f>
        <v>6.83</v>
      </c>
      <c r="AO327" s="46">
        <f>VLOOKUP($A327,environment93!$A$2:$AS$333,AO$2)</f>
        <v>6.17</v>
      </c>
      <c r="AP327" s="46">
        <f>VLOOKUP($A327,environment93!$A$2:$AS$333,AP$2)</f>
        <v>0</v>
      </c>
      <c r="AQ327" s="46">
        <f>VLOOKUP($A327,environment93!$A$2:$AS$333,AQ$2)</f>
        <v>0</v>
      </c>
      <c r="AR327" s="46">
        <f>VLOOKUP($A327,environment93!$A$2:$AS$333,AR$2)</f>
        <v>0</v>
      </c>
      <c r="AS327" s="46">
        <f>VLOOKUP($A327,environment93!$A$2:$AS$333,AS$2)</f>
        <v>0</v>
      </c>
      <c r="AT327" s="46">
        <f>VLOOKUP($A327,environment93!$A$2:$AS$333,AT$2)</f>
        <v>86.99</v>
      </c>
      <c r="AU327" s="46">
        <f>VLOOKUP($A327,environment93!$A$2:$AS$333,AU$2)</f>
        <v>0</v>
      </c>
      <c r="AV327" s="46">
        <f>VLOOKUP($A327,environment93!$A$2:$AS$333,AV$2)</f>
        <v>0</v>
      </c>
      <c r="AW327" s="46">
        <f>VLOOKUP($A327,environment93!$A$2:$AS$333,AW$2)</f>
        <v>275</v>
      </c>
      <c r="AX327" s="46">
        <f>VLOOKUP($A327,environment93!$A$2:$AS$333,AX$2)</f>
        <v>725</v>
      </c>
      <c r="AY327" s="46">
        <f>VLOOKUP($A327,environment93!$A$2:$AS$333,AY$2)</f>
        <v>1450</v>
      </c>
      <c r="AZ327" s="46">
        <f>VLOOKUP($A327,environment93!$A$2:$AS$333,AZ$2)</f>
        <v>0</v>
      </c>
      <c r="BA327" s="46">
        <f>VLOOKUP($A327,environment93!$A$2:$AS$333,BA$2)</f>
        <v>2450</v>
      </c>
      <c r="BB327" s="46">
        <f>VLOOKUP($A327,environment93!$A$2:$AS$333,BB$2)</f>
        <v>0.91</v>
      </c>
      <c r="BC327" s="46">
        <f>VLOOKUP($A327,environment93!$A$2:$AS$333,BC$2)</f>
        <v>2.5099999999999998</v>
      </c>
      <c r="BD327" s="46">
        <f>VLOOKUP($A327,environment93!$A$2:$AS$333,BD$2)</f>
        <v>6.34</v>
      </c>
      <c r="BE327" s="46">
        <f>VLOOKUP($A327,environment93!$A$2:$AS$333,BE$2)</f>
        <v>0</v>
      </c>
      <c r="BF327" s="46">
        <f>VLOOKUP($A327,environment93!$A$2:$AS$333,BF$2)</f>
        <v>9.77</v>
      </c>
      <c r="BG327" s="46">
        <f>VLOOKUP($A327,environment93!$A$2:$AS$333,BG$2)</f>
        <v>0</v>
      </c>
      <c r="BH327" s="46">
        <f>VLOOKUP($A327,environment93!$A$2:$AS$333,BH$2)</f>
        <v>0</v>
      </c>
      <c r="BI327" s="46">
        <f>VLOOKUP($A327,environment93!$A$2:$AS$333,BI$2)</f>
        <v>1.3</v>
      </c>
    </row>
    <row r="328" spans="1:61" x14ac:dyDescent="0.2">
      <c r="A328" s="40" t="s">
        <v>1004</v>
      </c>
      <c r="B328" s="40" t="s">
        <v>665</v>
      </c>
      <c r="C328" s="40">
        <v>5</v>
      </c>
      <c r="D328" s="40">
        <v>2</v>
      </c>
      <c r="E328" s="40">
        <v>1</v>
      </c>
      <c r="F328" s="40">
        <v>2</v>
      </c>
      <c r="H328" s="41">
        <f t="shared" si="5"/>
        <v>0</v>
      </c>
      <c r="I328" s="40" t="s">
        <v>1004</v>
      </c>
      <c r="J328" s="46">
        <f>VLOOKUP($A328,environment05!$A$2:$M$333,J$2)</f>
        <v>0</v>
      </c>
      <c r="K328" s="46">
        <f>VLOOKUP($A328,environment05!$A$2:$M$333,K$2)</f>
        <v>0</v>
      </c>
      <c r="L328" s="46">
        <f>VLOOKUP($A328,environment05!$A$2:$M$333,L$2)</f>
        <v>0</v>
      </c>
      <c r="M328" s="46">
        <f>VLOOKUP($A328,environment05!$A$2:$M$333,M$2)</f>
        <v>0</v>
      </c>
      <c r="N328" s="46">
        <f>VLOOKUP($A328,environment05!$A$2:$M$333,N$2)</f>
        <v>0</v>
      </c>
      <c r="O328" s="46">
        <f>VLOOKUP($A328,environment05!$A$2:$M$333,O$2)</f>
        <v>0</v>
      </c>
      <c r="P328" s="46">
        <f>VLOOKUP($A328,environment05!$A$2:$M$333,P$2)</f>
        <v>0</v>
      </c>
      <c r="Q328" s="46">
        <f>VLOOKUP($A328,environment05!$A$2:$M$333,Q$2)</f>
        <v>0</v>
      </c>
      <c r="R328" s="46">
        <f>VLOOKUP($A328,environment05!$A$2:$M$333,R$2)</f>
        <v>0</v>
      </c>
      <c r="S328" s="46">
        <f>VLOOKUP($A328,environment05!$A$2:$M$333,S$2)</f>
        <v>0</v>
      </c>
      <c r="T328" s="46">
        <f>VLOOKUP($A328,environment05!$A$2:$M$333,T$2)</f>
        <v>0</v>
      </c>
      <c r="U328" s="46">
        <f>VLOOKUP($A328,environment93!$A$2:$AS$333,U$2)</f>
        <v>3</v>
      </c>
      <c r="V328" s="46">
        <f>VLOOKUP($A328,environment93!$A$2:$AS$333,V$2)</f>
        <v>10</v>
      </c>
      <c r="W328" s="46">
        <f>VLOOKUP($A328,environment93!$A$2:$AS$333,W$2)</f>
        <v>5</v>
      </c>
      <c r="X328" s="46">
        <f>VLOOKUP($A328,environment93!$A$2:$AS$333,X$2)</f>
        <v>1</v>
      </c>
      <c r="Y328" s="46">
        <f>VLOOKUP($A328,environment93!$A$2:$AS$333,Y$2)</f>
        <v>4</v>
      </c>
      <c r="Z328" s="46">
        <f>VLOOKUP($A328,environment93!$A$2:$AS$333,Z$2)</f>
        <v>16</v>
      </c>
      <c r="AA328" s="46">
        <f>VLOOKUP($A328,environment93!$A$2:$AS$333,AA$2)</f>
        <v>1</v>
      </c>
      <c r="AB328" s="46">
        <f>VLOOKUP($A328,environment93!$A$2:$AS$333,AB$2)</f>
        <v>0.41</v>
      </c>
      <c r="AC328" s="46">
        <f>VLOOKUP($A328,environment93!$A$2:$AS$333,AC$2)</f>
        <v>264.60000000000002</v>
      </c>
      <c r="AD328" s="46">
        <f>VLOOKUP($A328,environment93!$A$2:$AS$333,AD$2)</f>
        <v>1.2</v>
      </c>
      <c r="AE328" s="46">
        <f>VLOOKUP($A328,environment93!$A$2:$AS$333,AE$2)</f>
        <v>53</v>
      </c>
      <c r="AF328" s="46" t="str">
        <f>VLOOKUP($A328,environment93!$A$2:$AS$333,AF$2)</f>
        <v>coni.old</v>
      </c>
      <c r="AG328" s="46">
        <f>VLOOKUP($A328,environment93!$A$2:$AS$333,AG$2)</f>
        <v>8.65</v>
      </c>
      <c r="AH328" s="46">
        <f>VLOOKUP($A328,environment93!$A$2:$AS$333,AH$2)</f>
        <v>90.51</v>
      </c>
      <c r="AI328" s="46">
        <f>VLOOKUP($A328,environment93!$A$2:$AS$333,AI$2)</f>
        <v>7.5</v>
      </c>
      <c r="AJ328" s="46" t="str">
        <f>VLOOKUP($A328,environment93!$A$2:$AS$333,AJ$2)</f>
        <v>43</v>
      </c>
      <c r="AK328" s="46">
        <f>VLOOKUP($A328,environment93!$A$2:$AS$333,AK$2)</f>
        <v>15</v>
      </c>
      <c r="AL328" s="46">
        <f>VLOOKUP($A328,environment93!$A$2:$AS$333,AL$2)</f>
        <v>0</v>
      </c>
      <c r="AM328" s="46">
        <f>VLOOKUP($A328,environment93!$A$2:$AS$333,AM$2)</f>
        <v>64.290000000000006</v>
      </c>
      <c r="AN328" s="46">
        <f>VLOOKUP($A328,environment93!$A$2:$AS$333,AN$2)</f>
        <v>0</v>
      </c>
      <c r="AO328" s="46">
        <f>VLOOKUP($A328,environment93!$A$2:$AS$333,AO$2)</f>
        <v>18.2</v>
      </c>
      <c r="AP328" s="46">
        <f>VLOOKUP($A328,environment93!$A$2:$AS$333,AP$2)</f>
        <v>0</v>
      </c>
      <c r="AQ328" s="46">
        <f>VLOOKUP($A328,environment93!$A$2:$AS$333,AQ$2)</f>
        <v>0</v>
      </c>
      <c r="AR328" s="46">
        <f>VLOOKUP($A328,environment93!$A$2:$AS$333,AR$2)</f>
        <v>52.41</v>
      </c>
      <c r="AS328" s="46">
        <f>VLOOKUP($A328,environment93!$A$2:$AS$333,AS$2)</f>
        <v>0</v>
      </c>
      <c r="AT328" s="46">
        <f>VLOOKUP($A328,environment93!$A$2:$AS$333,AT$2)</f>
        <v>18.170000000000002</v>
      </c>
      <c r="AU328" s="46">
        <f>VLOOKUP($A328,environment93!$A$2:$AS$333,AU$2)</f>
        <v>0</v>
      </c>
      <c r="AV328" s="46">
        <f>VLOOKUP($A328,environment93!$A$2:$AS$333,AV$2)</f>
        <v>11.23</v>
      </c>
      <c r="AW328" s="46">
        <f>VLOOKUP($A328,environment93!$A$2:$AS$333,AW$2)</f>
        <v>200</v>
      </c>
      <c r="AX328" s="46">
        <f>VLOOKUP($A328,environment93!$A$2:$AS$333,AX$2)</f>
        <v>525</v>
      </c>
      <c r="AY328" s="46">
        <f>VLOOKUP($A328,environment93!$A$2:$AS$333,AY$2)</f>
        <v>225</v>
      </c>
      <c r="AZ328" s="46">
        <f>VLOOKUP($A328,environment93!$A$2:$AS$333,AZ$2)</f>
        <v>0</v>
      </c>
      <c r="BA328" s="46">
        <f>VLOOKUP($A328,environment93!$A$2:$AS$333,BA$2)</f>
        <v>950</v>
      </c>
      <c r="BB328" s="46">
        <f>VLOOKUP($A328,environment93!$A$2:$AS$333,BB$2)</f>
        <v>15.87</v>
      </c>
      <c r="BC328" s="46">
        <f>VLOOKUP($A328,environment93!$A$2:$AS$333,BC$2)</f>
        <v>11.45</v>
      </c>
      <c r="BD328" s="46">
        <f>VLOOKUP($A328,environment93!$A$2:$AS$333,BD$2)</f>
        <v>1.82</v>
      </c>
      <c r="BE328" s="46">
        <f>VLOOKUP($A328,environment93!$A$2:$AS$333,BE$2)</f>
        <v>0</v>
      </c>
      <c r="BF328" s="46">
        <f>VLOOKUP($A328,environment93!$A$2:$AS$333,BF$2)</f>
        <v>29.13</v>
      </c>
      <c r="BG328" s="46">
        <f>VLOOKUP($A328,environment93!$A$2:$AS$333,BG$2)</f>
        <v>7</v>
      </c>
      <c r="BH328" s="46">
        <f>VLOOKUP($A328,environment93!$A$2:$AS$333,BH$2)</f>
        <v>8</v>
      </c>
      <c r="BI328" s="46">
        <f>VLOOKUP($A328,environment93!$A$2:$AS$333,BI$2)</f>
        <v>2</v>
      </c>
    </row>
    <row r="329" spans="1:61" x14ac:dyDescent="0.2">
      <c r="A329" s="40" t="s">
        <v>1005</v>
      </c>
      <c r="B329" s="40" t="s">
        <v>667</v>
      </c>
      <c r="C329" s="40">
        <v>5</v>
      </c>
      <c r="D329" s="40">
        <v>1</v>
      </c>
      <c r="E329" s="40">
        <v>2</v>
      </c>
      <c r="F329" s="40">
        <v>2</v>
      </c>
      <c r="H329" s="41">
        <f t="shared" si="5"/>
        <v>1</v>
      </c>
      <c r="I329" s="40" t="s">
        <v>1005</v>
      </c>
      <c r="J329" s="46">
        <f>VLOOKUP($A329,environment05!$A$2:$M$333,J$2)</f>
        <v>4.04</v>
      </c>
      <c r="K329" s="46">
        <f>VLOOKUP($A329,environment05!$A$2:$M$333,K$2)</f>
        <v>12.112871343288749</v>
      </c>
      <c r="L329" s="46">
        <f>VLOOKUP($A329,environment05!$A$2:$M$333,L$2)</f>
        <v>26.446280991735538</v>
      </c>
      <c r="M329" s="46">
        <f>VLOOKUP($A329,environment05!$A$2:$M$333,M$2)</f>
        <v>3.3788575350039984</v>
      </c>
      <c r="N329" s="46">
        <f>VLOOKUP($A329,environment05!$A$2:$M$333,N$2)</f>
        <v>2.4912638820984809</v>
      </c>
      <c r="O329" s="46">
        <f>VLOOKUP($A329,environment05!$A$2:$M$333,O$2)</f>
        <v>1.5512094717509495</v>
      </c>
      <c r="P329" s="46">
        <f>VLOOKUP($A329,environment05!$A$2:$M$333,P$2)</f>
        <v>0.16551234892864283</v>
      </c>
      <c r="Q329" s="46">
        <f>VLOOKUP($A329,environment05!$A$2:$M$333,Q$2)</f>
        <v>0.31933982175294828</v>
      </c>
      <c r="R329" s="46">
        <f>VLOOKUP($A329,environment05!$A$2:$M$333,R$2)</f>
        <v>22.35</v>
      </c>
      <c r="S329" s="46">
        <f>VLOOKUP($A329,environment05!$A$2:$M$333,S$2)</f>
        <v>25</v>
      </c>
      <c r="T329" s="46">
        <f>VLOOKUP($A329,environment05!$A$2:$M$333,T$2)</f>
        <v>0.5</v>
      </c>
      <c r="U329" s="46">
        <f>VLOOKUP($A329,environment93!$A$2:$AS$333,U$2)</f>
        <v>1</v>
      </c>
      <c r="V329" s="46">
        <f>VLOOKUP($A329,environment93!$A$2:$AS$333,V$2)</f>
        <v>26</v>
      </c>
      <c r="W329" s="46">
        <f>VLOOKUP($A329,environment93!$A$2:$AS$333,W$2)</f>
        <v>14</v>
      </c>
      <c r="X329" s="46">
        <f>VLOOKUP($A329,environment93!$A$2:$AS$333,X$2)</f>
        <v>3</v>
      </c>
      <c r="Y329" s="46">
        <f>VLOOKUP($A329,environment93!$A$2:$AS$333,Y$2)</f>
        <v>9</v>
      </c>
      <c r="Z329" s="46">
        <f>VLOOKUP($A329,environment93!$A$2:$AS$333,Z$2)</f>
        <v>12</v>
      </c>
      <c r="AA329" s="46">
        <f>VLOOKUP($A329,environment93!$A$2:$AS$333,AA$2)</f>
        <v>2</v>
      </c>
      <c r="AB329" s="46">
        <f>VLOOKUP($A329,environment93!$A$2:$AS$333,AB$2)</f>
        <v>1.07</v>
      </c>
      <c r="AC329" s="46">
        <f>VLOOKUP($A329,environment93!$A$2:$AS$333,AC$2)</f>
        <v>488.3</v>
      </c>
      <c r="AD329" s="46">
        <f>VLOOKUP($A329,environment93!$A$2:$AS$333,AD$2)</f>
        <v>1.3</v>
      </c>
      <c r="AE329" s="46">
        <f>VLOOKUP($A329,environment93!$A$2:$AS$333,AE$2)</f>
        <v>1</v>
      </c>
      <c r="AF329" s="46" t="str">
        <f>VLOOKUP($A329,environment93!$A$2:$AS$333,AF$2)</f>
        <v>open</v>
      </c>
      <c r="AG329" s="46">
        <f>VLOOKUP($A329,environment93!$A$2:$AS$333,AG$2)</f>
        <v>15.75</v>
      </c>
      <c r="AH329" s="46">
        <f>VLOOKUP($A329,environment93!$A$2:$AS$333,AH$2)</f>
        <v>71.239999999999995</v>
      </c>
      <c r="AI329" s="46">
        <f>VLOOKUP($A329,environment93!$A$2:$AS$333,AI$2)</f>
        <v>5</v>
      </c>
      <c r="AJ329" s="46" t="str">
        <f>VLOOKUP($A329,environment93!$A$2:$AS$333,AJ$2)</f>
        <v>43S</v>
      </c>
      <c r="AK329" s="46">
        <f>VLOOKUP($A329,environment93!$A$2:$AS$333,AK$2)</f>
        <v>5</v>
      </c>
      <c r="AL329" s="46" t="str">
        <f>VLOOKUP($A329,environment93!$A$2:$AS$333,AL$2)</f>
        <v>S</v>
      </c>
      <c r="AM329" s="46">
        <f>VLOOKUP($A329,environment93!$A$2:$AS$333,AM$2)</f>
        <v>14.29</v>
      </c>
      <c r="AN329" s="46">
        <f>VLOOKUP($A329,environment93!$A$2:$AS$333,AN$2)</f>
        <v>77.69</v>
      </c>
      <c r="AO329" s="46">
        <f>VLOOKUP($A329,environment93!$A$2:$AS$333,AO$2)</f>
        <v>0</v>
      </c>
      <c r="AP329" s="46">
        <f>VLOOKUP($A329,environment93!$A$2:$AS$333,AP$2)</f>
        <v>0</v>
      </c>
      <c r="AQ329" s="46">
        <f>VLOOKUP($A329,environment93!$A$2:$AS$333,AQ$2)</f>
        <v>0</v>
      </c>
      <c r="AR329" s="46">
        <f>VLOOKUP($A329,environment93!$A$2:$AS$333,AR$2)</f>
        <v>0</v>
      </c>
      <c r="AS329" s="46">
        <f>VLOOKUP($A329,environment93!$A$2:$AS$333,AS$2)</f>
        <v>0</v>
      </c>
      <c r="AT329" s="46">
        <f>VLOOKUP($A329,environment93!$A$2:$AS$333,AT$2)</f>
        <v>22.32</v>
      </c>
      <c r="AU329" s="46">
        <f>VLOOKUP($A329,environment93!$A$2:$AS$333,AU$2)</f>
        <v>0</v>
      </c>
      <c r="AV329" s="46">
        <f>VLOOKUP($A329,environment93!$A$2:$AS$333,AV$2)</f>
        <v>0</v>
      </c>
      <c r="AW329" s="46">
        <f>VLOOKUP($A329,environment93!$A$2:$AS$333,AW$2)</f>
        <v>0</v>
      </c>
      <c r="AX329" s="46">
        <f>VLOOKUP($A329,environment93!$A$2:$AS$333,AX$2)</f>
        <v>175</v>
      </c>
      <c r="AY329" s="46">
        <f>VLOOKUP($A329,environment93!$A$2:$AS$333,AY$2)</f>
        <v>0</v>
      </c>
      <c r="AZ329" s="46">
        <f>VLOOKUP($A329,environment93!$A$2:$AS$333,AZ$2)</f>
        <v>0</v>
      </c>
      <c r="BA329" s="46">
        <f>VLOOKUP($A329,environment93!$A$2:$AS$333,BA$2)</f>
        <v>175</v>
      </c>
      <c r="BB329" s="46">
        <f>VLOOKUP($A329,environment93!$A$2:$AS$333,BB$2)</f>
        <v>0</v>
      </c>
      <c r="BC329" s="46">
        <f>VLOOKUP($A329,environment93!$A$2:$AS$333,BC$2)</f>
        <v>3.81</v>
      </c>
      <c r="BD329" s="46">
        <f>VLOOKUP($A329,environment93!$A$2:$AS$333,BD$2)</f>
        <v>0</v>
      </c>
      <c r="BE329" s="46">
        <f>VLOOKUP($A329,environment93!$A$2:$AS$333,BE$2)</f>
        <v>0</v>
      </c>
      <c r="BF329" s="46">
        <f>VLOOKUP($A329,environment93!$A$2:$AS$333,BF$2)</f>
        <v>3.81</v>
      </c>
      <c r="BG329" s="46">
        <f>VLOOKUP($A329,environment93!$A$2:$AS$333,BG$2)</f>
        <v>3</v>
      </c>
      <c r="BH329" s="46">
        <f>VLOOKUP($A329,environment93!$A$2:$AS$333,BH$2)</f>
        <v>0</v>
      </c>
      <c r="BI329" s="46">
        <f>VLOOKUP($A329,environment93!$A$2:$AS$333,BI$2)</f>
        <v>2</v>
      </c>
    </row>
    <row r="330" spans="1:61" x14ac:dyDescent="0.2">
      <c r="A330" s="40" t="s">
        <v>1006</v>
      </c>
      <c r="B330" s="40" t="s">
        <v>669</v>
      </c>
      <c r="C330" s="40">
        <v>6</v>
      </c>
      <c r="D330" s="40">
        <v>2</v>
      </c>
      <c r="E330" s="40">
        <v>2</v>
      </c>
      <c r="F330" s="40">
        <v>2</v>
      </c>
      <c r="H330" s="41">
        <f t="shared" si="5"/>
        <v>1</v>
      </c>
      <c r="I330" s="40" t="s">
        <v>1006</v>
      </c>
      <c r="J330" s="46">
        <f>VLOOKUP($A330,environment05!$A$2:$M$333,J$2)</f>
        <v>3.74</v>
      </c>
      <c r="K330" s="46">
        <f>VLOOKUP($A330,environment05!$A$2:$M$333,K$2)</f>
        <v>18.242439807775092</v>
      </c>
      <c r="L330" s="46">
        <f>VLOOKUP($A330,environment05!$A$2:$M$333,L$2)</f>
        <v>38.234014789038717</v>
      </c>
      <c r="M330" s="46">
        <f>VLOOKUP($A330,environment05!$A$2:$M$333,M$2)</f>
        <v>3.7676733194957053</v>
      </c>
      <c r="N330" s="46">
        <f>VLOOKUP($A330,environment05!$A$2:$M$333,N$2)</f>
        <v>3.0245036916337127</v>
      </c>
      <c r="O330" s="46">
        <f>VLOOKUP($A330,environment05!$A$2:$M$333,O$2)</f>
        <v>2.3855304186958257</v>
      </c>
      <c r="P330" s="46">
        <f>VLOOKUP($A330,environment05!$A$2:$M$333,P$2)</f>
        <v>0.22228677056820451</v>
      </c>
      <c r="Q330" s="46">
        <f>VLOOKUP($A330,environment05!$A$2:$M$333,Q$2)</f>
        <v>0.76583397483822635</v>
      </c>
      <c r="R330" s="46">
        <f>VLOOKUP($A330,environment05!$A$2:$M$333,R$2)</f>
        <v>12.2</v>
      </c>
      <c r="S330" s="46">
        <f>VLOOKUP($A330,environment05!$A$2:$M$333,S$2)</f>
        <v>3</v>
      </c>
      <c r="T330" s="46">
        <f>VLOOKUP($A330,environment05!$A$2:$M$333,T$2)</f>
        <v>0.5</v>
      </c>
      <c r="U330" s="46">
        <f>VLOOKUP($A330,environment93!$A$2:$AS$333,U$2)</f>
        <v>6</v>
      </c>
      <c r="V330" s="46">
        <f>VLOOKUP($A330,environment93!$A$2:$AS$333,V$2)</f>
        <v>26</v>
      </c>
      <c r="W330" s="46">
        <f>VLOOKUP($A330,environment93!$A$2:$AS$333,W$2)</f>
        <v>13</v>
      </c>
      <c r="X330" s="46">
        <f>VLOOKUP($A330,environment93!$A$2:$AS$333,X$2)</f>
        <v>5</v>
      </c>
      <c r="Y330" s="46">
        <f>VLOOKUP($A330,environment93!$A$2:$AS$333,Y$2)</f>
        <v>8</v>
      </c>
      <c r="Z330" s="46">
        <f>VLOOKUP($A330,environment93!$A$2:$AS$333,Z$2)</f>
        <v>26</v>
      </c>
      <c r="AA330" s="46">
        <f>VLOOKUP($A330,environment93!$A$2:$AS$333,AA$2)</f>
        <v>2</v>
      </c>
      <c r="AB330" s="46">
        <f>VLOOKUP($A330,environment93!$A$2:$AS$333,AB$2)</f>
        <v>0.46</v>
      </c>
      <c r="AC330" s="46">
        <f>VLOOKUP($A330,environment93!$A$2:$AS$333,AC$2)</f>
        <v>297.10000000000002</v>
      </c>
      <c r="AD330" s="46">
        <f>VLOOKUP($A330,environment93!$A$2:$AS$333,AD$2)</f>
        <v>1.2</v>
      </c>
      <c r="AE330" s="46">
        <f>VLOOKUP($A330,environment93!$A$2:$AS$333,AE$2)</f>
        <v>49</v>
      </c>
      <c r="AF330" s="46" t="str">
        <f>VLOOKUP($A330,environment93!$A$2:$AS$333,AF$2)</f>
        <v>quer.old</v>
      </c>
      <c r="AG330" s="46">
        <f>VLOOKUP($A330,environment93!$A$2:$AS$333,AG$2)</f>
        <v>3.87</v>
      </c>
      <c r="AH330" s="46">
        <f>VLOOKUP($A330,environment93!$A$2:$AS$333,AH$2)</f>
        <v>91.81</v>
      </c>
      <c r="AI330" s="46">
        <f>VLOOKUP($A330,environment93!$A$2:$AS$333,AI$2)</f>
        <v>2.5</v>
      </c>
      <c r="AJ330" s="46" t="str">
        <f>VLOOKUP($A330,environment93!$A$2:$AS$333,AJ$2)</f>
        <v>54T</v>
      </c>
      <c r="AK330" s="46">
        <f>VLOOKUP($A330,environment93!$A$2:$AS$333,AK$2)</f>
        <v>-999</v>
      </c>
      <c r="AL330" s="46" t="str">
        <f>VLOOKUP($A330,environment93!$A$2:$AS$333,AL$2)</f>
        <v>T</v>
      </c>
      <c r="AM330" s="46">
        <f>VLOOKUP($A330,environment93!$A$2:$AS$333,AM$2)</f>
        <v>35.71</v>
      </c>
      <c r="AN330" s="46">
        <f>VLOOKUP($A330,environment93!$A$2:$AS$333,AN$2)</f>
        <v>54.39</v>
      </c>
      <c r="AO330" s="46">
        <f>VLOOKUP($A330,environment93!$A$2:$AS$333,AO$2)</f>
        <v>0</v>
      </c>
      <c r="AP330" s="46">
        <f>VLOOKUP($A330,environment93!$A$2:$AS$333,AP$2)</f>
        <v>0</v>
      </c>
      <c r="AQ330" s="46">
        <f>VLOOKUP($A330,environment93!$A$2:$AS$333,AQ$2)</f>
        <v>0</v>
      </c>
      <c r="AR330" s="46">
        <f>VLOOKUP($A330,environment93!$A$2:$AS$333,AR$2)</f>
        <v>0</v>
      </c>
      <c r="AS330" s="46">
        <f>VLOOKUP($A330,environment93!$A$2:$AS$333,AS$2)</f>
        <v>0</v>
      </c>
      <c r="AT330" s="46">
        <f>VLOOKUP($A330,environment93!$A$2:$AS$333,AT$2)</f>
        <v>0</v>
      </c>
      <c r="AU330" s="46">
        <f>VLOOKUP($A330,environment93!$A$2:$AS$333,AU$2)</f>
        <v>0</v>
      </c>
      <c r="AV330" s="46">
        <f>VLOOKUP($A330,environment93!$A$2:$AS$333,AV$2)</f>
        <v>45.61</v>
      </c>
      <c r="AW330" s="46">
        <f>VLOOKUP($A330,environment93!$A$2:$AS$333,AW$2)</f>
        <v>175</v>
      </c>
      <c r="AX330" s="46">
        <f>VLOOKUP($A330,environment93!$A$2:$AS$333,AX$2)</f>
        <v>0</v>
      </c>
      <c r="AY330" s="46">
        <f>VLOOKUP($A330,environment93!$A$2:$AS$333,AY$2)</f>
        <v>250</v>
      </c>
      <c r="AZ330" s="46">
        <f>VLOOKUP($A330,environment93!$A$2:$AS$333,AZ$2)</f>
        <v>275</v>
      </c>
      <c r="BA330" s="46">
        <f>VLOOKUP($A330,environment93!$A$2:$AS$333,BA$2)</f>
        <v>700</v>
      </c>
      <c r="BB330" s="46">
        <f>VLOOKUP($A330,environment93!$A$2:$AS$333,BB$2)</f>
        <v>9.98</v>
      </c>
      <c r="BC330" s="46">
        <f>VLOOKUP($A330,environment93!$A$2:$AS$333,BC$2)</f>
        <v>0</v>
      </c>
      <c r="BD330" s="46">
        <f>VLOOKUP($A330,environment93!$A$2:$AS$333,BD$2)</f>
        <v>4.76</v>
      </c>
      <c r="BE330" s="46">
        <f>VLOOKUP($A330,environment93!$A$2:$AS$333,BE$2)</f>
        <v>2.4900000000000002</v>
      </c>
      <c r="BF330" s="46">
        <f>VLOOKUP($A330,environment93!$A$2:$AS$333,BF$2)</f>
        <v>17.23</v>
      </c>
      <c r="BG330" s="46">
        <f>VLOOKUP($A330,environment93!$A$2:$AS$333,BG$2)</f>
        <v>3</v>
      </c>
      <c r="BH330" s="46">
        <f>VLOOKUP($A330,environment93!$A$2:$AS$333,BH$2)</f>
        <v>7</v>
      </c>
      <c r="BI330" s="46">
        <f>VLOOKUP($A330,environment93!$A$2:$AS$333,BI$2)</f>
        <v>2.2000000000000002</v>
      </c>
    </row>
    <row r="331" spans="1:61" x14ac:dyDescent="0.2">
      <c r="A331" s="40" t="s">
        <v>1007</v>
      </c>
      <c r="B331" s="40" t="s">
        <v>671</v>
      </c>
      <c r="C331" s="40">
        <v>7</v>
      </c>
      <c r="D331" s="40">
        <v>3</v>
      </c>
      <c r="E331" s="40">
        <v>2</v>
      </c>
      <c r="F331" s="40">
        <v>2</v>
      </c>
      <c r="H331" s="41">
        <f t="shared" si="5"/>
        <v>1</v>
      </c>
      <c r="I331" s="40" t="s">
        <v>1007</v>
      </c>
      <c r="J331" s="46">
        <f>VLOOKUP($A331,environment05!$A$2:$M$333,J$2)</f>
        <v>3.01</v>
      </c>
      <c r="K331" s="46">
        <f>VLOOKUP($A331,environment05!$A$2:$M$333,K$2)</f>
        <v>9.3261173893411566</v>
      </c>
      <c r="L331" s="46">
        <f>VLOOKUP($A331,environment05!$A$2:$M$333,L$2)</f>
        <v>21.009134406263595</v>
      </c>
      <c r="M331" s="46">
        <f>VLOOKUP($A331,environment05!$A$2:$M$333,M$2)</f>
        <v>1.5229006535454548</v>
      </c>
      <c r="N331" s="46">
        <f>VLOOKUP($A331,environment05!$A$2:$M$333,N$2)</f>
        <v>3.0599474246003999</v>
      </c>
      <c r="O331" s="46">
        <f>VLOOKUP($A331,environment05!$A$2:$M$333,O$2)</f>
        <v>1.6304714226623378</v>
      </c>
      <c r="P331" s="46">
        <f>VLOOKUP($A331,environment05!$A$2:$M$333,P$2)</f>
        <v>0.14744173412387615</v>
      </c>
      <c r="Q331" s="46">
        <f>VLOOKUP($A331,environment05!$A$2:$M$333,Q$2)</f>
        <v>0.33643169490309693</v>
      </c>
      <c r="R331" s="46">
        <f>VLOOKUP($A331,environment05!$A$2:$M$333,R$2)</f>
        <v>24.05</v>
      </c>
      <c r="S331" s="46">
        <f>VLOOKUP($A331,environment05!$A$2:$M$333,S$2)</f>
        <v>5</v>
      </c>
      <c r="T331" s="46">
        <f>VLOOKUP($A331,environment05!$A$2:$M$333,T$2)</f>
        <v>2</v>
      </c>
      <c r="U331" s="46">
        <f>VLOOKUP($A331,environment93!$A$2:$AS$333,U$2)</f>
        <v>3</v>
      </c>
      <c r="V331" s="46">
        <f>VLOOKUP($A331,environment93!$A$2:$AS$333,V$2)</f>
        <v>3</v>
      </c>
      <c r="W331" s="46">
        <f>VLOOKUP($A331,environment93!$A$2:$AS$333,W$2)</f>
        <v>1</v>
      </c>
      <c r="X331" s="46">
        <f>VLOOKUP($A331,environment93!$A$2:$AS$333,X$2)</f>
        <v>1</v>
      </c>
      <c r="Y331" s="46">
        <f>VLOOKUP($A331,environment93!$A$2:$AS$333,Y$2)</f>
        <v>1</v>
      </c>
      <c r="Z331" s="46">
        <f>VLOOKUP($A331,environment93!$A$2:$AS$333,Z$2)</f>
        <v>8</v>
      </c>
      <c r="AA331" s="46">
        <f>VLOOKUP($A331,environment93!$A$2:$AS$333,AA$2)</f>
        <v>0</v>
      </c>
      <c r="AB331" s="46">
        <f>VLOOKUP($A331,environment93!$A$2:$AS$333,AB$2)</f>
        <v>2.23</v>
      </c>
      <c r="AC331" s="46">
        <f>VLOOKUP($A331,environment93!$A$2:$AS$333,AC$2)</f>
        <v>830.9</v>
      </c>
      <c r="AD331" s="46">
        <f>VLOOKUP($A331,environment93!$A$2:$AS$333,AD$2)</f>
        <v>1.6</v>
      </c>
      <c r="AE331" s="46">
        <f>VLOOKUP($A331,environment93!$A$2:$AS$333,AE$2)</f>
        <v>67</v>
      </c>
      <c r="AF331" s="46" t="str">
        <f>VLOOKUP($A331,environment93!$A$2:$AS$333,AF$2)</f>
        <v>fagu.old</v>
      </c>
      <c r="AG331" s="46">
        <f>VLOOKUP($A331,environment93!$A$2:$AS$333,AG$2)</f>
        <v>23.22</v>
      </c>
      <c r="AH331" s="46">
        <f>VLOOKUP($A331,environment93!$A$2:$AS$333,AH$2)</f>
        <v>154.49</v>
      </c>
      <c r="AI331" s="46">
        <f>VLOOKUP($A331,environment93!$A$2:$AS$333,AI$2)</f>
        <v>20</v>
      </c>
      <c r="AJ331" s="46" t="str">
        <f>VLOOKUP($A331,environment93!$A$2:$AS$333,AJ$2)</f>
        <v>43</v>
      </c>
      <c r="AK331" s="46">
        <f>VLOOKUP($A331,environment93!$A$2:$AS$333,AK$2)</f>
        <v>15</v>
      </c>
      <c r="AL331" s="46">
        <f>VLOOKUP($A331,environment93!$A$2:$AS$333,AL$2)</f>
        <v>0</v>
      </c>
      <c r="AM331" s="46">
        <f>VLOOKUP($A331,environment93!$A$2:$AS$333,AM$2)</f>
        <v>14.29</v>
      </c>
      <c r="AN331" s="46">
        <f>VLOOKUP($A331,environment93!$A$2:$AS$333,AN$2)</f>
        <v>0</v>
      </c>
      <c r="AO331" s="46">
        <f>VLOOKUP($A331,environment93!$A$2:$AS$333,AO$2)</f>
        <v>0</v>
      </c>
      <c r="AP331" s="46">
        <f>VLOOKUP($A331,environment93!$A$2:$AS$333,AP$2)</f>
        <v>0</v>
      </c>
      <c r="AQ331" s="46">
        <f>VLOOKUP($A331,environment93!$A$2:$AS$333,AQ$2)</f>
        <v>0</v>
      </c>
      <c r="AR331" s="46">
        <f>VLOOKUP($A331,environment93!$A$2:$AS$333,AR$2)</f>
        <v>18.100000000000001</v>
      </c>
      <c r="AS331" s="46">
        <f>VLOOKUP($A331,environment93!$A$2:$AS$333,AS$2)</f>
        <v>0</v>
      </c>
      <c r="AT331" s="46">
        <f>VLOOKUP($A331,environment93!$A$2:$AS$333,AT$2)</f>
        <v>81.900000000000006</v>
      </c>
      <c r="AU331" s="46">
        <f>VLOOKUP($A331,environment93!$A$2:$AS$333,AU$2)</f>
        <v>0</v>
      </c>
      <c r="AV331" s="46">
        <f>VLOOKUP($A331,environment93!$A$2:$AS$333,AV$2)</f>
        <v>0</v>
      </c>
      <c r="AW331" s="46">
        <f>VLOOKUP($A331,environment93!$A$2:$AS$333,AW$2)</f>
        <v>250</v>
      </c>
      <c r="AX331" s="46">
        <f>VLOOKUP($A331,environment93!$A$2:$AS$333,AX$2)</f>
        <v>100</v>
      </c>
      <c r="AY331" s="46">
        <f>VLOOKUP($A331,environment93!$A$2:$AS$333,AY$2)</f>
        <v>0</v>
      </c>
      <c r="AZ331" s="46">
        <f>VLOOKUP($A331,environment93!$A$2:$AS$333,AZ$2)</f>
        <v>0</v>
      </c>
      <c r="BA331" s="46">
        <f>VLOOKUP($A331,environment93!$A$2:$AS$333,BA$2)</f>
        <v>350</v>
      </c>
      <c r="BB331" s="46">
        <f>VLOOKUP($A331,environment93!$A$2:$AS$333,BB$2)</f>
        <v>16.86</v>
      </c>
      <c r="BC331" s="46">
        <f>VLOOKUP($A331,environment93!$A$2:$AS$333,BC$2)</f>
        <v>8.58</v>
      </c>
      <c r="BD331" s="46">
        <f>VLOOKUP($A331,environment93!$A$2:$AS$333,BD$2)</f>
        <v>0</v>
      </c>
      <c r="BE331" s="46">
        <f>VLOOKUP($A331,environment93!$A$2:$AS$333,BE$2)</f>
        <v>0</v>
      </c>
      <c r="BF331" s="46">
        <f>VLOOKUP($A331,environment93!$A$2:$AS$333,BF$2)</f>
        <v>25.44</v>
      </c>
      <c r="BG331" s="46">
        <f>VLOOKUP($A331,environment93!$A$2:$AS$333,BG$2)</f>
        <v>2</v>
      </c>
      <c r="BH331" s="46">
        <f>VLOOKUP($A331,environment93!$A$2:$AS$333,BH$2)</f>
        <v>10</v>
      </c>
      <c r="BI331" s="46">
        <f>VLOOKUP($A331,environment93!$A$2:$AS$333,BI$2)</f>
        <v>1</v>
      </c>
    </row>
    <row r="332" spans="1:61" x14ac:dyDescent="0.2">
      <c r="A332" s="40" t="s">
        <v>1008</v>
      </c>
      <c r="B332" s="40" t="s">
        <v>673</v>
      </c>
      <c r="C332" s="40">
        <v>7</v>
      </c>
      <c r="D332" s="40">
        <v>3</v>
      </c>
      <c r="E332" s="40">
        <v>2</v>
      </c>
      <c r="F332" s="40">
        <v>2</v>
      </c>
      <c r="H332" s="41">
        <f t="shared" si="5"/>
        <v>1</v>
      </c>
      <c r="I332" s="40" t="s">
        <v>1008</v>
      </c>
      <c r="J332" s="46">
        <f>VLOOKUP($A332,environment05!$A$2:$M$333,J$2)</f>
        <v>3.8</v>
      </c>
      <c r="K332" s="46">
        <f>VLOOKUP($A332,environment05!$A$2:$M$333,K$2)</f>
        <v>9.2563276323431687</v>
      </c>
      <c r="L332" s="46">
        <f>VLOOKUP($A332,environment05!$A$2:$M$333,L$2)</f>
        <v>17.311874728142669</v>
      </c>
      <c r="M332" s="46">
        <f>VLOOKUP($A332,environment05!$A$2:$M$333,M$2)</f>
        <v>2.1724220778874503</v>
      </c>
      <c r="N332" s="46">
        <f>VLOOKUP($A332,environment05!$A$2:$M$333,N$2)</f>
        <v>2.1841950089890436</v>
      </c>
      <c r="O332" s="46">
        <f>VLOOKUP($A332,environment05!$A$2:$M$333,O$2)</f>
        <v>1.6419335678137452</v>
      </c>
      <c r="P332" s="46">
        <f>VLOOKUP($A332,environment05!$A$2:$M$333,P$2)</f>
        <v>0.15289393252788844</v>
      </c>
      <c r="Q332" s="46">
        <f>VLOOKUP($A332,environment05!$A$2:$M$333,Q$2)</f>
        <v>0.48054773475896417</v>
      </c>
      <c r="R332" s="46">
        <f>VLOOKUP($A332,environment05!$A$2:$M$333,R$2)</f>
        <v>5.45</v>
      </c>
      <c r="S332" s="46">
        <f>VLOOKUP($A332,environment05!$A$2:$M$333,S$2)</f>
        <v>0</v>
      </c>
      <c r="T332" s="46">
        <f>VLOOKUP($A332,environment05!$A$2:$M$333,T$2)</f>
        <v>2</v>
      </c>
      <c r="U332" s="46">
        <f>VLOOKUP($A332,environment93!$A$2:$AS$333,U$2)</f>
        <v>0</v>
      </c>
      <c r="V332" s="46">
        <f>VLOOKUP($A332,environment93!$A$2:$AS$333,V$2)</f>
        <v>10</v>
      </c>
      <c r="W332" s="46">
        <f>VLOOKUP($A332,environment93!$A$2:$AS$333,W$2)</f>
        <v>2</v>
      </c>
      <c r="X332" s="46">
        <f>VLOOKUP($A332,environment93!$A$2:$AS$333,X$2)</f>
        <v>4</v>
      </c>
      <c r="Y332" s="46">
        <f>VLOOKUP($A332,environment93!$A$2:$AS$333,Y$2)</f>
        <v>4</v>
      </c>
      <c r="Z332" s="46">
        <f>VLOOKUP($A332,environment93!$A$2:$AS$333,Z$2)</f>
        <v>8</v>
      </c>
      <c r="AA332" s="46">
        <f>VLOOKUP($A332,environment93!$A$2:$AS$333,AA$2)</f>
        <v>4</v>
      </c>
      <c r="AB332" s="46">
        <f>VLOOKUP($A332,environment93!$A$2:$AS$333,AB$2)</f>
        <v>0.4</v>
      </c>
      <c r="AC332" s="46">
        <f>VLOOKUP($A332,environment93!$A$2:$AS$333,AC$2)</f>
        <v>296.5</v>
      </c>
      <c r="AD332" s="46">
        <f>VLOOKUP($A332,environment93!$A$2:$AS$333,AD$2)</f>
        <v>1.3</v>
      </c>
      <c r="AE332" s="46">
        <f>VLOOKUP($A332,environment93!$A$2:$AS$333,AE$2)</f>
        <v>5</v>
      </c>
      <c r="AF332" s="46" t="str">
        <f>VLOOKUP($A332,environment93!$A$2:$AS$333,AF$2)</f>
        <v>fagu.old</v>
      </c>
      <c r="AG332" s="46">
        <f>VLOOKUP($A332,environment93!$A$2:$AS$333,AG$2)</f>
        <v>17.27</v>
      </c>
      <c r="AH332" s="46">
        <f>VLOOKUP($A332,environment93!$A$2:$AS$333,AH$2)</f>
        <v>97.61</v>
      </c>
      <c r="AI332" s="46">
        <f>VLOOKUP($A332,environment93!$A$2:$AS$333,AI$2)</f>
        <v>22.5</v>
      </c>
      <c r="AJ332" s="46" t="str">
        <f>VLOOKUP($A332,environment93!$A$2:$AS$333,AJ$2)</f>
        <v>33</v>
      </c>
      <c r="AK332" s="46">
        <f>VLOOKUP($A332,environment93!$A$2:$AS$333,AK$2)</f>
        <v>1</v>
      </c>
      <c r="AL332" s="46">
        <f>VLOOKUP($A332,environment93!$A$2:$AS$333,AL$2)</f>
        <v>0</v>
      </c>
      <c r="AM332" s="46">
        <f>VLOOKUP($A332,environment93!$A$2:$AS$333,AM$2)</f>
        <v>0</v>
      </c>
      <c r="AN332" s="46">
        <f>VLOOKUP($A332,environment93!$A$2:$AS$333,AN$2)</f>
        <v>0</v>
      </c>
      <c r="AO332" s="46">
        <f>VLOOKUP($A332,environment93!$A$2:$AS$333,AO$2)</f>
        <v>0</v>
      </c>
      <c r="AP332" s="46">
        <f>VLOOKUP($A332,environment93!$A$2:$AS$333,AP$2)</f>
        <v>0</v>
      </c>
      <c r="AQ332" s="46">
        <f>VLOOKUP($A332,environment93!$A$2:$AS$333,AQ$2)</f>
        <v>0</v>
      </c>
      <c r="AR332" s="46">
        <f>VLOOKUP($A332,environment93!$A$2:$AS$333,AR$2)</f>
        <v>0</v>
      </c>
      <c r="AS332" s="46">
        <f>VLOOKUP($A332,environment93!$A$2:$AS$333,AS$2)</f>
        <v>0</v>
      </c>
      <c r="AT332" s="46">
        <f>VLOOKUP($A332,environment93!$A$2:$AS$333,AT$2)</f>
        <v>100</v>
      </c>
      <c r="AU332" s="46">
        <f>VLOOKUP($A332,environment93!$A$2:$AS$333,AU$2)</f>
        <v>0</v>
      </c>
      <c r="AV332" s="46">
        <f>VLOOKUP($A332,environment93!$A$2:$AS$333,AV$2)</f>
        <v>0</v>
      </c>
      <c r="AW332" s="46">
        <f>VLOOKUP($A332,environment93!$A$2:$AS$333,AW$2)</f>
        <v>0</v>
      </c>
      <c r="AX332" s="46">
        <f>VLOOKUP($A332,environment93!$A$2:$AS$333,AX$2)</f>
        <v>75</v>
      </c>
      <c r="AY332" s="46">
        <f>VLOOKUP($A332,environment93!$A$2:$AS$333,AY$2)</f>
        <v>0</v>
      </c>
      <c r="AZ332" s="46">
        <f>VLOOKUP($A332,environment93!$A$2:$AS$333,AZ$2)</f>
        <v>0</v>
      </c>
      <c r="BA332" s="46">
        <f>VLOOKUP($A332,environment93!$A$2:$AS$333,BA$2)</f>
        <v>75</v>
      </c>
      <c r="BB332" s="46">
        <f>VLOOKUP($A332,environment93!$A$2:$AS$333,BB$2)</f>
        <v>0</v>
      </c>
      <c r="BC332" s="46">
        <f>VLOOKUP($A332,environment93!$A$2:$AS$333,BC$2)</f>
        <v>11.18</v>
      </c>
      <c r="BD332" s="46">
        <f>VLOOKUP($A332,environment93!$A$2:$AS$333,BD$2)</f>
        <v>0</v>
      </c>
      <c r="BE332" s="46">
        <f>VLOOKUP($A332,environment93!$A$2:$AS$333,BE$2)</f>
        <v>0</v>
      </c>
      <c r="BF332" s="46">
        <f>VLOOKUP($A332,environment93!$A$2:$AS$333,BF$2)</f>
        <v>11.18</v>
      </c>
      <c r="BG332" s="46">
        <f>VLOOKUP($A332,environment93!$A$2:$AS$333,BG$2)</f>
        <v>3</v>
      </c>
      <c r="BH332" s="46">
        <f>VLOOKUP($A332,environment93!$A$2:$AS$333,BH$2)</f>
        <v>0</v>
      </c>
      <c r="BI332" s="46">
        <f>VLOOKUP($A332,environment93!$A$2:$AS$333,BI$2)</f>
        <v>2</v>
      </c>
    </row>
    <row r="333" spans="1:61" x14ac:dyDescent="0.2">
      <c r="A333" s="40" t="s">
        <v>1009</v>
      </c>
      <c r="B333" s="40" t="s">
        <v>675</v>
      </c>
      <c r="C333" s="40">
        <v>4</v>
      </c>
      <c r="D333" s="40">
        <v>1</v>
      </c>
      <c r="E333" s="40">
        <v>1</v>
      </c>
      <c r="F333" s="40">
        <v>2</v>
      </c>
      <c r="H333" s="41">
        <f t="shared" si="5"/>
        <v>0</v>
      </c>
      <c r="I333" s="40" t="s">
        <v>1009</v>
      </c>
      <c r="J333" s="46">
        <f>VLOOKUP($A333,environment05!$A$2:$M$333,J$2)</f>
        <v>0</v>
      </c>
      <c r="K333" s="46">
        <f>VLOOKUP($A333,environment05!$A$2:$M$333,K$2)</f>
        <v>0</v>
      </c>
      <c r="L333" s="46">
        <f>VLOOKUP($A333,environment05!$A$2:$M$333,L$2)</f>
        <v>0</v>
      </c>
      <c r="M333" s="46">
        <f>VLOOKUP($A333,environment05!$A$2:$M$333,M$2)</f>
        <v>0</v>
      </c>
      <c r="N333" s="46">
        <f>VLOOKUP($A333,environment05!$A$2:$M$333,N$2)</f>
        <v>0</v>
      </c>
      <c r="O333" s="46">
        <f>VLOOKUP($A333,environment05!$A$2:$M$333,O$2)</f>
        <v>0</v>
      </c>
      <c r="P333" s="46">
        <f>VLOOKUP($A333,environment05!$A$2:$M$333,P$2)</f>
        <v>0</v>
      </c>
      <c r="Q333" s="46">
        <f>VLOOKUP($A333,environment05!$A$2:$M$333,Q$2)</f>
        <v>0</v>
      </c>
      <c r="R333" s="46">
        <f>VLOOKUP($A333,environment05!$A$2:$M$333,R$2)</f>
        <v>0</v>
      </c>
      <c r="S333" s="46">
        <f>VLOOKUP($A333,environment05!$A$2:$M$333,S$2)</f>
        <v>0</v>
      </c>
      <c r="T333" s="46">
        <f>VLOOKUP($A333,environment05!$A$2:$M$333,T$2)</f>
        <v>0</v>
      </c>
      <c r="U333" s="46">
        <f>VLOOKUP($A333,environment93!$A$2:$AS$333,U$2)</f>
        <v>1</v>
      </c>
      <c r="V333" s="46">
        <f>VLOOKUP($A333,environment93!$A$2:$AS$333,V$2)</f>
        <v>15</v>
      </c>
      <c r="W333" s="46">
        <f>VLOOKUP($A333,environment93!$A$2:$AS$333,W$2)</f>
        <v>9</v>
      </c>
      <c r="X333" s="46">
        <f>VLOOKUP($A333,environment93!$A$2:$AS$333,X$2)</f>
        <v>4</v>
      </c>
      <c r="Y333" s="46">
        <f>VLOOKUP($A333,environment93!$A$2:$AS$333,Y$2)</f>
        <v>2</v>
      </c>
      <c r="Z333" s="46">
        <f>VLOOKUP($A333,environment93!$A$2:$AS$333,Z$2)</f>
        <v>5</v>
      </c>
      <c r="AA333" s="46">
        <f>VLOOKUP($A333,environment93!$A$2:$AS$333,AA$2)</f>
        <v>3</v>
      </c>
      <c r="AB333" s="46">
        <f>VLOOKUP($A333,environment93!$A$2:$AS$333,AB$2)</f>
        <v>3.05</v>
      </c>
      <c r="AC333" s="46">
        <f>VLOOKUP($A333,environment93!$A$2:$AS$333,AC$2)</f>
        <v>812.2</v>
      </c>
      <c r="AD333" s="46">
        <f>VLOOKUP($A333,environment93!$A$2:$AS$333,AD$2)</f>
        <v>1.3</v>
      </c>
      <c r="AE333" s="46">
        <f>VLOOKUP($A333,environment93!$A$2:$AS$333,AE$2)</f>
        <v>6</v>
      </c>
      <c r="AF333" s="46" t="str">
        <f>VLOOKUP($A333,environment93!$A$2:$AS$333,AF$2)</f>
        <v>open</v>
      </c>
      <c r="AG333" s="46">
        <f>VLOOKUP($A333,environment93!$A$2:$AS$333,AG$2)</f>
        <v>31.95</v>
      </c>
      <c r="AH333" s="46">
        <f>VLOOKUP($A333,environment93!$A$2:$AS$333,AH$2)</f>
        <v>134.49</v>
      </c>
      <c r="AI333" s="46">
        <f>VLOOKUP($A333,environment93!$A$2:$AS$333,AI$2)</f>
        <v>25</v>
      </c>
      <c r="AJ333" s="46" t="str">
        <f>VLOOKUP($A333,environment93!$A$2:$AS$333,AJ$2)</f>
        <v>43S</v>
      </c>
      <c r="AK333" s="46">
        <f>VLOOKUP($A333,environment93!$A$2:$AS$333,AK$2)</f>
        <v>15</v>
      </c>
      <c r="AL333" s="46" t="str">
        <f>VLOOKUP($A333,environment93!$A$2:$AS$333,AL$2)</f>
        <v>S</v>
      </c>
      <c r="AM333" s="46">
        <f>VLOOKUP($A333,environment93!$A$2:$AS$333,AM$2)</f>
        <v>0</v>
      </c>
      <c r="AN333" s="46">
        <f>VLOOKUP($A333,environment93!$A$2:$AS$333,AN$2)</f>
        <v>100</v>
      </c>
      <c r="AO333" s="46">
        <f>VLOOKUP($A333,environment93!$A$2:$AS$333,AO$2)</f>
        <v>0</v>
      </c>
      <c r="AP333" s="46">
        <f>VLOOKUP($A333,environment93!$A$2:$AS$333,AP$2)</f>
        <v>0</v>
      </c>
      <c r="AQ333" s="46">
        <f>VLOOKUP($A333,environment93!$A$2:$AS$333,AQ$2)</f>
        <v>0</v>
      </c>
      <c r="AR333" s="46">
        <f>VLOOKUP($A333,environment93!$A$2:$AS$333,AR$2)</f>
        <v>0</v>
      </c>
      <c r="AS333" s="46">
        <f>VLOOKUP($A333,environment93!$A$2:$AS$333,AS$2)</f>
        <v>0</v>
      </c>
      <c r="AT333" s="46">
        <f>VLOOKUP($A333,environment93!$A$2:$AS$333,AT$2)</f>
        <v>0</v>
      </c>
      <c r="AU333" s="46">
        <f>VLOOKUP($A333,environment93!$A$2:$AS$333,AU$2)</f>
        <v>0</v>
      </c>
      <c r="AV333" s="46">
        <f>VLOOKUP($A333,environment93!$A$2:$AS$333,AV$2)</f>
        <v>0</v>
      </c>
      <c r="AW333" s="46">
        <f>VLOOKUP($A333,environment93!$A$2:$AS$333,AW$2)</f>
        <v>0</v>
      </c>
      <c r="AX333" s="46">
        <f>VLOOKUP($A333,environment93!$A$2:$AS$333,AX$2)</f>
        <v>0</v>
      </c>
      <c r="AY333" s="46">
        <f>VLOOKUP($A333,environment93!$A$2:$AS$333,AY$2)</f>
        <v>75</v>
      </c>
      <c r="AZ333" s="46">
        <f>VLOOKUP($A333,environment93!$A$2:$AS$333,AZ$2)</f>
        <v>325</v>
      </c>
      <c r="BA333" s="46">
        <f>VLOOKUP($A333,environment93!$A$2:$AS$333,BA$2)</f>
        <v>400</v>
      </c>
      <c r="BB333" s="46">
        <f>VLOOKUP($A333,environment93!$A$2:$AS$333,BB$2)</f>
        <v>0</v>
      </c>
      <c r="BC333" s="46">
        <f>VLOOKUP($A333,environment93!$A$2:$AS$333,BC$2)</f>
        <v>0</v>
      </c>
      <c r="BD333" s="46">
        <f>VLOOKUP($A333,environment93!$A$2:$AS$333,BD$2)</f>
        <v>0.1</v>
      </c>
      <c r="BE333" s="46">
        <f>VLOOKUP($A333,environment93!$A$2:$AS$333,BE$2)</f>
        <v>0.53</v>
      </c>
      <c r="BF333" s="46">
        <f>VLOOKUP($A333,environment93!$A$2:$AS$333,BF$2)</f>
        <v>0.63</v>
      </c>
      <c r="BG333" s="46">
        <f>VLOOKUP($A333,environment93!$A$2:$AS$333,BG$2)</f>
        <v>0</v>
      </c>
      <c r="BH333" s="46">
        <f>VLOOKUP($A333,environment93!$A$2:$AS$333,BH$2)</f>
        <v>0</v>
      </c>
      <c r="BI333" s="46">
        <f>VLOOKUP($A333,environment93!$A$2:$AS$333,BI$2)</f>
        <v>1</v>
      </c>
    </row>
    <row r="334" spans="1:61" x14ac:dyDescent="0.2">
      <c r="A334" s="40" t="s">
        <v>1010</v>
      </c>
      <c r="B334" s="40" t="s">
        <v>677</v>
      </c>
      <c r="C334" s="40">
        <v>4</v>
      </c>
      <c r="D334" s="40">
        <v>1</v>
      </c>
      <c r="E334" s="40">
        <v>1</v>
      </c>
      <c r="F334" s="40">
        <v>2</v>
      </c>
      <c r="H334" s="41">
        <f t="shared" si="5"/>
        <v>0</v>
      </c>
      <c r="I334" s="40" t="s">
        <v>1010</v>
      </c>
      <c r="J334" s="46">
        <f>VLOOKUP($A334,environment05!$A$2:$M$333,J$2)</f>
        <v>0</v>
      </c>
      <c r="K334" s="46">
        <f>VLOOKUP($A334,environment05!$A$2:$M$333,K$2)</f>
        <v>0</v>
      </c>
      <c r="L334" s="46">
        <f>VLOOKUP($A334,environment05!$A$2:$M$333,L$2)</f>
        <v>0</v>
      </c>
      <c r="M334" s="46">
        <f>VLOOKUP($A334,environment05!$A$2:$M$333,M$2)</f>
        <v>0</v>
      </c>
      <c r="N334" s="46">
        <f>VLOOKUP($A334,environment05!$A$2:$M$333,N$2)</f>
        <v>0</v>
      </c>
      <c r="O334" s="46">
        <f>VLOOKUP($A334,environment05!$A$2:$M$333,O$2)</f>
        <v>0</v>
      </c>
      <c r="P334" s="46">
        <f>VLOOKUP($A334,environment05!$A$2:$M$333,P$2)</f>
        <v>0</v>
      </c>
      <c r="Q334" s="46">
        <f>VLOOKUP($A334,environment05!$A$2:$M$333,Q$2)</f>
        <v>0</v>
      </c>
      <c r="R334" s="46">
        <f>VLOOKUP($A334,environment05!$A$2:$M$333,R$2)</f>
        <v>0</v>
      </c>
      <c r="S334" s="46">
        <f>VLOOKUP($A334,environment05!$A$2:$M$333,S$2)</f>
        <v>0</v>
      </c>
      <c r="T334" s="46">
        <f>VLOOKUP($A334,environment05!$A$2:$M$333,T$2)</f>
        <v>0</v>
      </c>
      <c r="U334" s="46">
        <f>VLOOKUP($A334,environment93!$A$2:$AS$333,U$2)</f>
        <v>2</v>
      </c>
      <c r="V334" s="46">
        <f>VLOOKUP($A334,environment93!$A$2:$AS$333,V$2)</f>
        <v>21</v>
      </c>
      <c r="W334" s="46">
        <f>VLOOKUP($A334,environment93!$A$2:$AS$333,W$2)</f>
        <v>12</v>
      </c>
      <c r="X334" s="46">
        <f>VLOOKUP($A334,environment93!$A$2:$AS$333,X$2)</f>
        <v>3</v>
      </c>
      <c r="Y334" s="46">
        <f>VLOOKUP($A334,environment93!$A$2:$AS$333,Y$2)</f>
        <v>6</v>
      </c>
      <c r="Z334" s="46">
        <f>VLOOKUP($A334,environment93!$A$2:$AS$333,Z$2)</f>
        <v>8</v>
      </c>
      <c r="AA334" s="46">
        <f>VLOOKUP($A334,environment93!$A$2:$AS$333,AA$2)</f>
        <v>3</v>
      </c>
      <c r="AB334" s="46">
        <f>VLOOKUP($A334,environment93!$A$2:$AS$333,AB$2)</f>
        <v>3.05</v>
      </c>
      <c r="AC334" s="46">
        <f>VLOOKUP($A334,environment93!$A$2:$AS$333,AC$2)</f>
        <v>812.2</v>
      </c>
      <c r="AD334" s="46">
        <f>VLOOKUP($A334,environment93!$A$2:$AS$333,AD$2)</f>
        <v>1.3</v>
      </c>
      <c r="AE334" s="46">
        <f>VLOOKUP($A334,environment93!$A$2:$AS$333,AE$2)</f>
        <v>6</v>
      </c>
      <c r="AF334" s="46" t="str">
        <f>VLOOKUP($A334,environment93!$A$2:$AS$333,AF$2)</f>
        <v>open</v>
      </c>
      <c r="AG334" s="46">
        <f>VLOOKUP($A334,environment93!$A$2:$AS$333,AG$2)</f>
        <v>12.41</v>
      </c>
      <c r="AH334" s="46">
        <f>VLOOKUP($A334,environment93!$A$2:$AS$333,AH$2)</f>
        <v>136.97</v>
      </c>
      <c r="AI334" s="46">
        <f>VLOOKUP($A334,environment93!$A$2:$AS$333,AI$2)</f>
        <v>30</v>
      </c>
      <c r="AJ334" s="46" t="str">
        <f>VLOOKUP($A334,environment93!$A$2:$AS$333,AJ$2)</f>
        <v>43</v>
      </c>
      <c r="AK334" s="46">
        <f>VLOOKUP($A334,environment93!$A$2:$AS$333,AK$2)</f>
        <v>15</v>
      </c>
      <c r="AL334" s="46">
        <f>VLOOKUP($A334,environment93!$A$2:$AS$333,AL$2)</f>
        <v>0</v>
      </c>
      <c r="AM334" s="46">
        <f>VLOOKUP($A334,environment93!$A$2:$AS$333,AM$2)</f>
        <v>14.29</v>
      </c>
      <c r="AN334" s="46">
        <f>VLOOKUP($A334,environment93!$A$2:$AS$333,AN$2)</f>
        <v>81.14</v>
      </c>
      <c r="AO334" s="46">
        <f>VLOOKUP($A334,environment93!$A$2:$AS$333,AO$2)</f>
        <v>0</v>
      </c>
      <c r="AP334" s="46">
        <f>VLOOKUP($A334,environment93!$A$2:$AS$333,AP$2)</f>
        <v>0</v>
      </c>
      <c r="AQ334" s="46">
        <f>VLOOKUP($A334,environment93!$A$2:$AS$333,AQ$2)</f>
        <v>0</v>
      </c>
      <c r="AR334" s="46">
        <f>VLOOKUP($A334,environment93!$A$2:$AS$333,AR$2)</f>
        <v>0</v>
      </c>
      <c r="AS334" s="46">
        <f>VLOOKUP($A334,environment93!$A$2:$AS$333,AS$2)</f>
        <v>0</v>
      </c>
      <c r="AT334" s="46">
        <f>VLOOKUP($A334,environment93!$A$2:$AS$333,AT$2)</f>
        <v>18.86</v>
      </c>
      <c r="AU334" s="46">
        <f>VLOOKUP($A334,environment93!$A$2:$AS$333,AU$2)</f>
        <v>0</v>
      </c>
      <c r="AV334" s="46">
        <f>VLOOKUP($A334,environment93!$A$2:$AS$333,AV$2)</f>
        <v>0</v>
      </c>
      <c r="AW334" s="46">
        <f>VLOOKUP($A334,environment93!$A$2:$AS$333,AW$2)</f>
        <v>0</v>
      </c>
      <c r="AX334" s="46">
        <f>VLOOKUP($A334,environment93!$A$2:$AS$333,AX$2)</f>
        <v>0</v>
      </c>
      <c r="AY334" s="46">
        <f>VLOOKUP($A334,environment93!$A$2:$AS$333,AY$2)</f>
        <v>0</v>
      </c>
      <c r="AZ334" s="46">
        <f>VLOOKUP($A334,environment93!$A$2:$AS$333,AZ$2)</f>
        <v>0</v>
      </c>
      <c r="BA334" s="46">
        <f>VLOOKUP($A334,environment93!$A$2:$AS$333,BA$2)</f>
        <v>0</v>
      </c>
      <c r="BB334" s="46">
        <f>VLOOKUP($A334,environment93!$A$2:$AS$333,BB$2)</f>
        <v>0</v>
      </c>
      <c r="BC334" s="46">
        <f>VLOOKUP($A334,environment93!$A$2:$AS$333,BC$2)</f>
        <v>0</v>
      </c>
      <c r="BD334" s="46">
        <f>VLOOKUP($A334,environment93!$A$2:$AS$333,BD$2)</f>
        <v>0</v>
      </c>
      <c r="BE334" s="46">
        <f>VLOOKUP($A334,environment93!$A$2:$AS$333,BE$2)</f>
        <v>0</v>
      </c>
      <c r="BF334" s="46">
        <f>VLOOKUP($A334,environment93!$A$2:$AS$333,BF$2)</f>
        <v>0</v>
      </c>
      <c r="BG334" s="46">
        <f>VLOOKUP($A334,environment93!$A$2:$AS$333,BG$2)</f>
        <v>0</v>
      </c>
      <c r="BH334" s="46">
        <f>VLOOKUP($A334,environment93!$A$2:$AS$333,BH$2)</f>
        <v>0</v>
      </c>
      <c r="BI334" s="46">
        <f>VLOOKUP($A334,environment93!$A$2:$AS$333,BI$2)</f>
        <v>1</v>
      </c>
    </row>
    <row r="335" spans="1:61" x14ac:dyDescent="0.2">
      <c r="A335" s="40" t="s">
        <v>1011</v>
      </c>
      <c r="B335" s="40" t="s">
        <v>679</v>
      </c>
      <c r="C335" s="40">
        <v>7</v>
      </c>
      <c r="D335" s="40">
        <v>3</v>
      </c>
      <c r="E335" s="40">
        <v>2</v>
      </c>
      <c r="F335" s="40">
        <v>2</v>
      </c>
      <c r="H335" s="41">
        <f t="shared" si="5"/>
        <v>1</v>
      </c>
      <c r="I335" s="40" t="s">
        <v>1011</v>
      </c>
      <c r="J335" s="46">
        <f>VLOOKUP($A335,environment05!$A$2:$M$333,J$2)</f>
        <v>4.0599999999999996</v>
      </c>
      <c r="K335" s="46">
        <f>VLOOKUP($A335,environment05!$A$2:$M$333,K$2)</f>
        <v>7.7036547635890384</v>
      </c>
      <c r="L335" s="46">
        <f>VLOOKUP($A335,environment05!$A$2:$M$333,L$2)</f>
        <v>15.832970856894304</v>
      </c>
      <c r="M335" s="46">
        <f>VLOOKUP($A335,environment05!$A$2:$M$333,M$2)</f>
        <v>2.2803871257895261</v>
      </c>
      <c r="N335" s="46">
        <f>VLOOKUP($A335,environment05!$A$2:$M$333,N$2)</f>
        <v>3.270212266827957</v>
      </c>
      <c r="O335" s="46">
        <f>VLOOKUP($A335,environment05!$A$2:$M$333,O$2)</f>
        <v>2.1224459998825171</v>
      </c>
      <c r="P335" s="46">
        <f>VLOOKUP($A335,environment05!$A$2:$M$333,P$2)</f>
        <v>0.16640474098665869</v>
      </c>
      <c r="Q335" s="46">
        <f>VLOOKUP($A335,environment05!$A$2:$M$333,Q$2)</f>
        <v>0.37625373616387897</v>
      </c>
      <c r="R335" s="46">
        <f>VLOOKUP($A335,environment05!$A$2:$M$333,R$2)</f>
        <v>35.549999999999997</v>
      </c>
      <c r="S335" s="46">
        <f>VLOOKUP($A335,environment05!$A$2:$M$333,S$2)</f>
        <v>9</v>
      </c>
      <c r="T335" s="46">
        <f>VLOOKUP($A335,environment05!$A$2:$M$333,T$2)</f>
        <v>1.5</v>
      </c>
      <c r="U335" s="46">
        <f>VLOOKUP($A335,environment93!$A$2:$AS$333,U$2)</f>
        <v>2</v>
      </c>
      <c r="V335" s="46">
        <f>VLOOKUP($A335,environment93!$A$2:$AS$333,V$2)</f>
        <v>10</v>
      </c>
      <c r="W335" s="46">
        <f>VLOOKUP($A335,environment93!$A$2:$AS$333,W$2)</f>
        <v>5</v>
      </c>
      <c r="X335" s="46">
        <f>VLOOKUP($A335,environment93!$A$2:$AS$333,X$2)</f>
        <v>3</v>
      </c>
      <c r="Y335" s="46">
        <f>VLOOKUP($A335,environment93!$A$2:$AS$333,Y$2)</f>
        <v>2</v>
      </c>
      <c r="Z335" s="46">
        <f>VLOOKUP($A335,environment93!$A$2:$AS$333,Z$2)</f>
        <v>5</v>
      </c>
      <c r="AA335" s="46">
        <f>VLOOKUP($A335,environment93!$A$2:$AS$333,AA$2)</f>
        <v>1</v>
      </c>
      <c r="AB335" s="46">
        <f>VLOOKUP($A335,environment93!$A$2:$AS$333,AB$2)</f>
        <v>1.41</v>
      </c>
      <c r="AC335" s="46">
        <f>VLOOKUP($A335,environment93!$A$2:$AS$333,AC$2)</f>
        <v>596.20000000000005</v>
      </c>
      <c r="AD335" s="46">
        <f>VLOOKUP($A335,environment93!$A$2:$AS$333,AD$2)</f>
        <v>1.4</v>
      </c>
      <c r="AE335" s="46">
        <f>VLOOKUP($A335,environment93!$A$2:$AS$333,AE$2)</f>
        <v>35</v>
      </c>
      <c r="AF335" s="46" t="str">
        <f>VLOOKUP($A335,environment93!$A$2:$AS$333,AF$2)</f>
        <v>fagu.old</v>
      </c>
      <c r="AG335" s="46">
        <f>VLOOKUP($A335,environment93!$A$2:$AS$333,AG$2)</f>
        <v>0</v>
      </c>
      <c r="AH335" s="46">
        <f>VLOOKUP($A335,environment93!$A$2:$AS$333,AH$2)</f>
        <v>-1</v>
      </c>
      <c r="AI335" s="46">
        <f>VLOOKUP($A335,environment93!$A$2:$AS$333,AI$2)</f>
        <v>35</v>
      </c>
      <c r="AJ335" s="46" t="str">
        <f>VLOOKUP($A335,environment93!$A$2:$AS$333,AJ$2)</f>
        <v>43</v>
      </c>
      <c r="AK335" s="46">
        <f>VLOOKUP($A335,environment93!$A$2:$AS$333,AK$2)</f>
        <v>15</v>
      </c>
      <c r="AL335" s="46">
        <f>VLOOKUP($A335,environment93!$A$2:$AS$333,AL$2)</f>
        <v>0</v>
      </c>
      <c r="AM335" s="46">
        <f>VLOOKUP($A335,environment93!$A$2:$AS$333,AM$2)</f>
        <v>2.5</v>
      </c>
      <c r="AN335" s="46">
        <f>VLOOKUP($A335,environment93!$A$2:$AS$333,AN$2)</f>
        <v>0</v>
      </c>
      <c r="AO335" s="46">
        <f>VLOOKUP($A335,environment93!$A$2:$AS$333,AO$2)</f>
        <v>0.7</v>
      </c>
      <c r="AP335" s="46">
        <f>VLOOKUP($A335,environment93!$A$2:$AS$333,AP$2)</f>
        <v>0</v>
      </c>
      <c r="AQ335" s="46">
        <f>VLOOKUP($A335,environment93!$A$2:$AS$333,AQ$2)</f>
        <v>0</v>
      </c>
      <c r="AR335" s="46">
        <f>VLOOKUP($A335,environment93!$A$2:$AS$333,AR$2)</f>
        <v>0</v>
      </c>
      <c r="AS335" s="46">
        <f>VLOOKUP($A335,environment93!$A$2:$AS$333,AS$2)</f>
        <v>0</v>
      </c>
      <c r="AT335" s="46">
        <f>VLOOKUP($A335,environment93!$A$2:$AS$333,AT$2)</f>
        <v>99.3</v>
      </c>
      <c r="AU335" s="46">
        <f>VLOOKUP($A335,environment93!$A$2:$AS$333,AU$2)</f>
        <v>0</v>
      </c>
      <c r="AV335" s="46">
        <f>VLOOKUP($A335,environment93!$A$2:$AS$333,AV$2)</f>
        <v>0</v>
      </c>
      <c r="AW335" s="46">
        <f>VLOOKUP($A335,environment93!$A$2:$AS$333,AW$2)</f>
        <v>0</v>
      </c>
      <c r="AX335" s="46">
        <f>VLOOKUP($A335,environment93!$A$2:$AS$333,AX$2)</f>
        <v>1475</v>
      </c>
      <c r="AY335" s="46">
        <f>VLOOKUP($A335,environment93!$A$2:$AS$333,AY$2)</f>
        <v>425</v>
      </c>
      <c r="AZ335" s="46">
        <f>VLOOKUP($A335,environment93!$A$2:$AS$333,AZ$2)</f>
        <v>0</v>
      </c>
      <c r="BA335" s="46">
        <f>VLOOKUP($A335,environment93!$A$2:$AS$333,BA$2)</f>
        <v>1900</v>
      </c>
      <c r="BB335" s="46">
        <f>VLOOKUP($A335,environment93!$A$2:$AS$333,BB$2)</f>
        <v>0</v>
      </c>
      <c r="BC335" s="46">
        <f>VLOOKUP($A335,environment93!$A$2:$AS$333,BC$2)</f>
        <v>14.87</v>
      </c>
      <c r="BD335" s="46">
        <f>VLOOKUP($A335,environment93!$A$2:$AS$333,BD$2)</f>
        <v>3.46</v>
      </c>
      <c r="BE335" s="46">
        <f>VLOOKUP($A335,environment93!$A$2:$AS$333,BE$2)</f>
        <v>0</v>
      </c>
      <c r="BF335" s="46">
        <f>VLOOKUP($A335,environment93!$A$2:$AS$333,BF$2)</f>
        <v>18.329999999999998</v>
      </c>
      <c r="BG335" s="46">
        <f>VLOOKUP($A335,environment93!$A$2:$AS$333,BG$2)</f>
        <v>5</v>
      </c>
      <c r="BH335" s="46">
        <f>VLOOKUP($A335,environment93!$A$2:$AS$333,BH$2)</f>
        <v>0</v>
      </c>
      <c r="BI335" s="46">
        <f>VLOOKUP($A335,environment93!$A$2:$AS$333,BI$2)</f>
        <v>1</v>
      </c>
    </row>
    <row r="336" spans="1:61" x14ac:dyDescent="0.2"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</row>
    <row r="337" spans="21:61" x14ac:dyDescent="0.2"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6"/>
  <sheetViews>
    <sheetView workbookViewId="0">
      <pane ySplit="600" topLeftCell="A117" activePane="bottomLeft"/>
      <selection activeCell="K2" sqref="K2"/>
      <selection pane="bottomLeft" activeCell="J117" sqref="J117"/>
    </sheetView>
  </sheetViews>
  <sheetFormatPr defaultRowHeight="15" x14ac:dyDescent="0.25"/>
  <cols>
    <col min="3" max="24" width="9.140625" style="52"/>
    <col min="26" max="53" width="9.140625" style="52"/>
  </cols>
  <sheetData>
    <row r="1" spans="1:53" x14ac:dyDescent="0.25">
      <c r="A1" t="s">
        <v>1386</v>
      </c>
      <c r="B1" t="s">
        <v>1013</v>
      </c>
      <c r="C1" s="52" t="s">
        <v>1375</v>
      </c>
      <c r="D1" s="52" t="s">
        <v>1376</v>
      </c>
      <c r="E1" s="52" t="s">
        <v>1377</v>
      </c>
      <c r="F1" s="52" t="s">
        <v>1378</v>
      </c>
      <c r="G1" s="52" t="s">
        <v>1125</v>
      </c>
      <c r="H1" s="52" t="s">
        <v>1379</v>
      </c>
      <c r="I1" s="52" t="s">
        <v>1380</v>
      </c>
      <c r="J1" s="52" t="s">
        <v>1381</v>
      </c>
      <c r="K1" s="52" t="s">
        <v>1382</v>
      </c>
      <c r="L1" s="52" t="s">
        <v>1383</v>
      </c>
      <c r="M1" s="52" t="s">
        <v>1384</v>
      </c>
      <c r="N1" s="52" t="s">
        <v>1081</v>
      </c>
      <c r="O1" s="52" t="s">
        <v>1082</v>
      </c>
      <c r="P1" s="52" t="s">
        <v>1083</v>
      </c>
      <c r="Q1" s="52" t="s">
        <v>1084</v>
      </c>
      <c r="R1" s="52" t="s">
        <v>1085</v>
      </c>
      <c r="S1" s="52" t="s">
        <v>1086</v>
      </c>
      <c r="T1" s="52" t="s">
        <v>1087</v>
      </c>
      <c r="U1" s="52" t="s">
        <v>1088</v>
      </c>
      <c r="V1" s="52" t="s">
        <v>1089</v>
      </c>
      <c r="W1" s="52" t="s">
        <v>1090</v>
      </c>
      <c r="X1" s="52" t="s">
        <v>1091</v>
      </c>
      <c r="Y1" t="s">
        <v>1092</v>
      </c>
      <c r="Z1" s="52" t="s">
        <v>1093</v>
      </c>
      <c r="AA1" s="52" t="s">
        <v>1094</v>
      </c>
      <c r="AB1" s="52" t="s">
        <v>1095</v>
      </c>
      <c r="AC1" s="52" t="s">
        <v>1096</v>
      </c>
      <c r="AD1" s="52" t="s">
        <v>1097</v>
      </c>
      <c r="AE1" s="52" t="s">
        <v>1099</v>
      </c>
      <c r="AF1" s="52" t="s">
        <v>1100</v>
      </c>
      <c r="AG1" s="52" t="s">
        <v>1101</v>
      </c>
      <c r="AH1" s="52" t="s">
        <v>1102</v>
      </c>
      <c r="AI1" s="52" t="s">
        <v>1103</v>
      </c>
      <c r="AJ1" s="52" t="s">
        <v>1104</v>
      </c>
      <c r="AK1" s="52" t="s">
        <v>1105</v>
      </c>
      <c r="AL1" s="52" t="s">
        <v>1106</v>
      </c>
      <c r="AM1" s="52" t="s">
        <v>1107</v>
      </c>
      <c r="AN1" s="52" t="s">
        <v>1108</v>
      </c>
      <c r="AO1" s="52" t="s">
        <v>1109</v>
      </c>
      <c r="AP1" s="52" t="s">
        <v>1110</v>
      </c>
      <c r="AQ1" s="52" t="s">
        <v>1111</v>
      </c>
      <c r="AR1" s="52" t="s">
        <v>1112</v>
      </c>
      <c r="AS1" s="52" t="s">
        <v>1113</v>
      </c>
      <c r="AT1" s="52" t="s">
        <v>1114</v>
      </c>
      <c r="AU1" s="52" t="s">
        <v>1115</v>
      </c>
      <c r="AV1" s="52" t="s">
        <v>1116</v>
      </c>
      <c r="AW1" s="52" t="s">
        <v>1117</v>
      </c>
      <c r="AX1" s="52" t="s">
        <v>1118</v>
      </c>
      <c r="AY1" s="52" t="s">
        <v>1119</v>
      </c>
      <c r="AZ1" s="52" t="s">
        <v>1120</v>
      </c>
      <c r="BA1" s="52" t="s">
        <v>1121</v>
      </c>
    </row>
    <row r="2" spans="1:53" x14ac:dyDescent="0.25">
      <c r="A2">
        <v>1</v>
      </c>
      <c r="B2" t="s">
        <v>932</v>
      </c>
      <c r="C2" s="52">
        <v>2.8050000000000002</v>
      </c>
      <c r="D2" s="52">
        <v>38.91735021763192</v>
      </c>
      <c r="E2" s="52">
        <v>73.292735972161822</v>
      </c>
      <c r="F2" s="52">
        <v>1.6548342520099999</v>
      </c>
      <c r="G2" s="52">
        <v>1.4018313608220001</v>
      </c>
      <c r="H2" s="52">
        <v>0.83827069916800012</v>
      </c>
      <c r="I2" s="52">
        <v>0.30212599606600005</v>
      </c>
      <c r="J2" s="52">
        <v>0.38001617925800002</v>
      </c>
      <c r="K2" s="52">
        <v>11.3</v>
      </c>
      <c r="L2" s="52">
        <v>0</v>
      </c>
      <c r="M2" s="52">
        <v>2</v>
      </c>
      <c r="N2" s="52">
        <v>0</v>
      </c>
      <c r="O2" s="52">
        <v>6</v>
      </c>
      <c r="P2" s="52">
        <v>5</v>
      </c>
      <c r="Q2" s="52">
        <v>0</v>
      </c>
      <c r="R2" s="52">
        <v>1</v>
      </c>
      <c r="S2" s="52">
        <v>8</v>
      </c>
      <c r="T2" s="52">
        <v>0</v>
      </c>
      <c r="U2" s="52">
        <v>1.25</v>
      </c>
      <c r="V2" s="52">
        <v>503.4</v>
      </c>
      <c r="W2" s="52">
        <v>1.3</v>
      </c>
      <c r="X2" s="52">
        <v>6</v>
      </c>
      <c r="Y2" t="s">
        <v>1100</v>
      </c>
      <c r="Z2" s="52">
        <v>2.82</v>
      </c>
      <c r="AA2" s="52">
        <v>81.14</v>
      </c>
      <c r="AB2" s="52">
        <v>7.5</v>
      </c>
      <c r="AC2" s="52" t="s">
        <v>1146</v>
      </c>
      <c r="AD2" s="52">
        <v>15</v>
      </c>
      <c r="AE2" s="52">
        <v>7.14</v>
      </c>
      <c r="AF2" s="52">
        <v>81.83</v>
      </c>
      <c r="AG2" s="52">
        <v>0</v>
      </c>
      <c r="AH2" s="52">
        <v>0</v>
      </c>
      <c r="AI2" s="52">
        <v>18.170000000000002</v>
      </c>
      <c r="AJ2" s="52">
        <v>0</v>
      </c>
      <c r="AK2" s="52">
        <v>0</v>
      </c>
      <c r="AL2" s="52">
        <v>0</v>
      </c>
      <c r="AM2" s="52">
        <v>0</v>
      </c>
      <c r="AN2" s="52">
        <v>0</v>
      </c>
      <c r="AO2" s="52">
        <v>2200</v>
      </c>
      <c r="AP2" s="52">
        <v>0</v>
      </c>
      <c r="AQ2" s="52">
        <v>0</v>
      </c>
      <c r="AR2" s="52">
        <v>0</v>
      </c>
      <c r="AS2" s="52">
        <v>2200</v>
      </c>
      <c r="AT2" s="52">
        <v>1.3</v>
      </c>
      <c r="AU2" s="52">
        <v>0</v>
      </c>
      <c r="AV2" s="52">
        <v>0</v>
      </c>
      <c r="AW2" s="52">
        <v>0</v>
      </c>
      <c r="AX2" s="52">
        <v>1.3</v>
      </c>
      <c r="AY2" s="52">
        <v>0</v>
      </c>
      <c r="AZ2" s="52">
        <v>0</v>
      </c>
      <c r="BA2" s="52">
        <v>1</v>
      </c>
    </row>
    <row r="3" spans="1:53" x14ac:dyDescent="0.25">
      <c r="A3">
        <v>1</v>
      </c>
      <c r="B3" t="s">
        <v>740</v>
      </c>
      <c r="C3" s="52">
        <v>2.9049999999999998</v>
      </c>
      <c r="D3" s="52">
        <v>8.1942441556068175</v>
      </c>
      <c r="E3" s="52">
        <v>21.835580687255334</v>
      </c>
      <c r="F3" s="52">
        <v>1.947357038217556</v>
      </c>
      <c r="G3" s="52">
        <v>3.8243291561713777</v>
      </c>
      <c r="H3" s="52">
        <v>2.8070228358588776</v>
      </c>
      <c r="I3" s="52">
        <v>0.26754090806429143</v>
      </c>
      <c r="J3" s="52">
        <v>0.24696855681170385</v>
      </c>
      <c r="K3" s="52">
        <v>13.05</v>
      </c>
      <c r="L3" s="52">
        <v>5</v>
      </c>
      <c r="M3" s="52">
        <v>0.5</v>
      </c>
      <c r="N3" s="52">
        <v>4</v>
      </c>
      <c r="O3" s="52">
        <v>18</v>
      </c>
      <c r="P3" s="52">
        <v>12</v>
      </c>
      <c r="Q3" s="52">
        <v>4</v>
      </c>
      <c r="R3" s="52">
        <v>2</v>
      </c>
      <c r="S3" s="52">
        <v>10</v>
      </c>
      <c r="T3" s="52">
        <v>0</v>
      </c>
      <c r="U3" s="52">
        <v>0.34</v>
      </c>
      <c r="V3" s="52">
        <v>341.1</v>
      </c>
      <c r="W3" s="52">
        <v>1.6</v>
      </c>
      <c r="X3" s="52">
        <v>47</v>
      </c>
      <c r="Y3" t="s">
        <v>1186</v>
      </c>
      <c r="Z3" s="52">
        <v>6.88</v>
      </c>
      <c r="AA3" s="52">
        <v>276.97000000000003</v>
      </c>
      <c r="AB3" s="52">
        <v>17.5</v>
      </c>
      <c r="AC3" s="52" t="s">
        <v>1146</v>
      </c>
      <c r="AD3" s="52">
        <v>15</v>
      </c>
      <c r="AE3" s="52">
        <v>61.79</v>
      </c>
      <c r="AF3" s="52">
        <v>2.16</v>
      </c>
      <c r="AG3" s="52">
        <v>16.84</v>
      </c>
      <c r="AH3" s="52">
        <v>55.96</v>
      </c>
      <c r="AI3" s="52">
        <v>0</v>
      </c>
      <c r="AJ3" s="52">
        <v>0</v>
      </c>
      <c r="AK3" s="52">
        <v>0</v>
      </c>
      <c r="AL3" s="52">
        <v>0</v>
      </c>
      <c r="AM3" s="52">
        <v>0</v>
      </c>
      <c r="AN3" s="52">
        <v>25.04</v>
      </c>
      <c r="AO3" s="52">
        <v>0</v>
      </c>
      <c r="AP3" s="52">
        <v>75</v>
      </c>
      <c r="AQ3" s="52">
        <v>350</v>
      </c>
      <c r="AR3" s="52">
        <v>0</v>
      </c>
      <c r="AS3" s="52">
        <v>425</v>
      </c>
      <c r="AT3" s="52">
        <v>0</v>
      </c>
      <c r="AU3" s="52">
        <v>1.34</v>
      </c>
      <c r="AV3" s="52">
        <v>20.059999999999999</v>
      </c>
      <c r="AW3" s="52">
        <v>0</v>
      </c>
      <c r="AX3" s="52">
        <v>21.39</v>
      </c>
      <c r="AY3" s="52">
        <v>13</v>
      </c>
      <c r="AZ3" s="52">
        <v>0</v>
      </c>
      <c r="BA3" s="52">
        <v>1.4</v>
      </c>
    </row>
    <row r="4" spans="1:53" x14ac:dyDescent="0.25">
      <c r="A4">
        <v>1</v>
      </c>
      <c r="B4" t="s">
        <v>716</v>
      </c>
      <c r="C4" s="52">
        <v>2.9249999999999998</v>
      </c>
      <c r="D4" s="52">
        <v>5.8341783440449024</v>
      </c>
      <c r="E4" s="52">
        <v>11.831230969986953</v>
      </c>
      <c r="F4" s="52">
        <v>1.3392611793292197</v>
      </c>
      <c r="G4" s="52">
        <v>2.3923611084852712</v>
      </c>
      <c r="H4" s="52">
        <v>1.8484148712300956</v>
      </c>
      <c r="I4" s="52">
        <v>0.14834178982285032</v>
      </c>
      <c r="J4" s="52">
        <v>0.25698500360469745</v>
      </c>
      <c r="K4" s="52">
        <v>6.45</v>
      </c>
      <c r="L4" s="52">
        <v>7</v>
      </c>
      <c r="M4" s="52">
        <v>7</v>
      </c>
      <c r="N4" s="52">
        <v>2</v>
      </c>
      <c r="O4" s="52">
        <v>8</v>
      </c>
      <c r="P4" s="52">
        <v>7</v>
      </c>
      <c r="Q4" s="52">
        <v>0</v>
      </c>
      <c r="R4" s="52">
        <v>1</v>
      </c>
      <c r="S4" s="52">
        <v>8</v>
      </c>
      <c r="T4" s="52">
        <v>1</v>
      </c>
      <c r="U4" s="52">
        <v>1.18</v>
      </c>
      <c r="V4" s="52">
        <v>516.70000000000005</v>
      </c>
      <c r="W4" s="52">
        <v>1.3</v>
      </c>
      <c r="X4" s="52">
        <v>40</v>
      </c>
      <c r="Y4" t="s">
        <v>1130</v>
      </c>
      <c r="Z4" s="52">
        <v>4.53</v>
      </c>
      <c r="AA4" s="52">
        <v>198.3</v>
      </c>
      <c r="AB4" s="52">
        <v>15</v>
      </c>
      <c r="AC4" s="52" t="s">
        <v>1126</v>
      </c>
      <c r="AD4" s="52">
        <v>5</v>
      </c>
      <c r="AE4" s="52">
        <v>7.14</v>
      </c>
      <c r="AF4" s="52">
        <v>10.7</v>
      </c>
      <c r="AG4" s="52">
        <v>0</v>
      </c>
      <c r="AH4" s="52">
        <v>0</v>
      </c>
      <c r="AI4" s="52">
        <v>0</v>
      </c>
      <c r="AJ4" s="52">
        <v>0</v>
      </c>
      <c r="AK4" s="52">
        <v>0</v>
      </c>
      <c r="AL4" s="52">
        <v>0</v>
      </c>
      <c r="AM4" s="52">
        <v>0</v>
      </c>
      <c r="AN4" s="52">
        <v>89.3</v>
      </c>
      <c r="AO4" s="52">
        <v>0</v>
      </c>
      <c r="AP4" s="52">
        <v>75</v>
      </c>
      <c r="AQ4" s="52">
        <v>350</v>
      </c>
      <c r="AR4" s="52">
        <v>25</v>
      </c>
      <c r="AS4" s="52">
        <v>450</v>
      </c>
      <c r="AT4" s="52">
        <v>0</v>
      </c>
      <c r="AU4" s="52">
        <v>0.57999999999999996</v>
      </c>
      <c r="AV4" s="52">
        <v>21.01</v>
      </c>
      <c r="AW4" s="52">
        <v>0.64</v>
      </c>
      <c r="AX4" s="52">
        <v>22.23</v>
      </c>
      <c r="AY4" s="52">
        <v>14</v>
      </c>
      <c r="AZ4" s="52">
        <v>0</v>
      </c>
      <c r="BA4" s="52">
        <v>1</v>
      </c>
    </row>
    <row r="5" spans="1:53" x14ac:dyDescent="0.25">
      <c r="A5">
        <v>1</v>
      </c>
      <c r="B5" t="s">
        <v>754</v>
      </c>
      <c r="C5" s="52">
        <v>2.9350000000000001</v>
      </c>
      <c r="D5" s="52">
        <v>9.4137701408532326</v>
      </c>
      <c r="E5" s="52">
        <v>22.61852979556329</v>
      </c>
      <c r="F5" s="52">
        <v>1.512214967327258</v>
      </c>
      <c r="G5" s="52">
        <v>2.2836754412361304</v>
      </c>
      <c r="H5" s="52">
        <v>1.4624287965662928</v>
      </c>
      <c r="I5" s="52">
        <v>0.16623840155317443</v>
      </c>
      <c r="J5" s="52">
        <v>0.52841079169136784</v>
      </c>
      <c r="K5" s="52">
        <v>9.9499999999999993</v>
      </c>
      <c r="L5" s="52">
        <v>5</v>
      </c>
      <c r="M5" s="52">
        <v>1.5</v>
      </c>
      <c r="N5" s="52">
        <v>6</v>
      </c>
      <c r="O5" s="52">
        <v>23</v>
      </c>
      <c r="P5" s="52">
        <v>8</v>
      </c>
      <c r="Q5" s="52">
        <v>3</v>
      </c>
      <c r="R5" s="52">
        <v>12</v>
      </c>
      <c r="S5" s="52">
        <v>17</v>
      </c>
      <c r="T5" s="52">
        <v>2</v>
      </c>
      <c r="U5" s="52">
        <v>0.23</v>
      </c>
      <c r="V5" s="52">
        <v>282.39999999999998</v>
      </c>
      <c r="W5" s="52">
        <v>1.7</v>
      </c>
      <c r="X5" s="52">
        <v>7</v>
      </c>
      <c r="Y5" t="s">
        <v>1100</v>
      </c>
      <c r="Z5" s="52">
        <v>10.28</v>
      </c>
      <c r="AA5" s="52">
        <v>25.31</v>
      </c>
      <c r="AB5" s="52">
        <v>17.5</v>
      </c>
      <c r="AC5" s="52" t="s">
        <v>1173</v>
      </c>
      <c r="AD5" s="52">
        <v>-999</v>
      </c>
      <c r="AE5" s="52">
        <v>73.930000000000007</v>
      </c>
      <c r="AF5" s="52">
        <v>46.9</v>
      </c>
      <c r="AG5" s="52">
        <v>21.1</v>
      </c>
      <c r="AH5" s="52">
        <v>20.78</v>
      </c>
      <c r="AI5" s="52">
        <v>0</v>
      </c>
      <c r="AJ5" s="52">
        <v>11.23</v>
      </c>
      <c r="AK5" s="52">
        <v>0</v>
      </c>
      <c r="AL5" s="52">
        <v>0</v>
      </c>
      <c r="AM5" s="52">
        <v>0</v>
      </c>
      <c r="AN5" s="52">
        <v>0</v>
      </c>
      <c r="AO5" s="52">
        <v>2300</v>
      </c>
      <c r="AP5" s="52">
        <v>0</v>
      </c>
      <c r="AQ5" s="52">
        <v>0</v>
      </c>
      <c r="AR5" s="52">
        <v>0</v>
      </c>
      <c r="AS5" s="52">
        <v>2300</v>
      </c>
      <c r="AT5" s="52">
        <v>1.85</v>
      </c>
      <c r="AU5" s="52">
        <v>0</v>
      </c>
      <c r="AV5" s="52">
        <v>0</v>
      </c>
      <c r="AW5" s="52">
        <v>0</v>
      </c>
      <c r="AX5" s="52">
        <v>1.85</v>
      </c>
      <c r="AY5" s="52">
        <v>0</v>
      </c>
      <c r="AZ5" s="52">
        <v>0</v>
      </c>
      <c r="BA5" s="52">
        <v>1</v>
      </c>
    </row>
    <row r="6" spans="1:53" x14ac:dyDescent="0.25">
      <c r="A6">
        <v>1</v>
      </c>
      <c r="B6" t="s">
        <v>942</v>
      </c>
      <c r="C6" s="52">
        <v>2.96</v>
      </c>
      <c r="D6" s="52">
        <v>14.547294030986649</v>
      </c>
      <c r="E6" s="52">
        <v>31.796433231839931</v>
      </c>
      <c r="F6" s="52">
        <v>1.9024961508469511</v>
      </c>
      <c r="G6" s="52">
        <v>3.0049923453626941</v>
      </c>
      <c r="H6" s="52">
        <v>1.8109499228895976</v>
      </c>
      <c r="I6" s="52">
        <v>0.1685663432781985</v>
      </c>
      <c r="J6" s="52">
        <v>0.56296763991829413</v>
      </c>
      <c r="K6" s="52">
        <v>30</v>
      </c>
      <c r="L6" s="52">
        <v>5</v>
      </c>
      <c r="M6" s="52">
        <v>4</v>
      </c>
      <c r="N6" s="52">
        <v>2</v>
      </c>
      <c r="O6" s="52">
        <v>9</v>
      </c>
      <c r="P6" s="52">
        <v>2</v>
      </c>
      <c r="Q6" s="52">
        <v>0</v>
      </c>
      <c r="R6" s="52">
        <v>7</v>
      </c>
      <c r="S6" s="52">
        <v>19</v>
      </c>
      <c r="T6" s="52">
        <v>4</v>
      </c>
      <c r="U6" s="52">
        <v>1.61</v>
      </c>
      <c r="V6" s="52">
        <v>511.3</v>
      </c>
      <c r="W6" s="52">
        <v>1.1000000000000001</v>
      </c>
      <c r="X6" s="52">
        <v>26</v>
      </c>
      <c r="Y6" t="s">
        <v>1149</v>
      </c>
      <c r="Z6" s="52">
        <v>5.3</v>
      </c>
      <c r="AA6" s="52">
        <v>171.21</v>
      </c>
      <c r="AB6" s="52">
        <v>40</v>
      </c>
      <c r="AC6" s="52" t="s">
        <v>1126</v>
      </c>
      <c r="AD6" s="52">
        <v>15</v>
      </c>
      <c r="AE6" s="52">
        <v>0</v>
      </c>
      <c r="AF6" s="52">
        <v>0</v>
      </c>
      <c r="AG6" s="52">
        <v>0</v>
      </c>
      <c r="AH6" s="52">
        <v>0</v>
      </c>
      <c r="AI6" s="52">
        <v>100</v>
      </c>
      <c r="AJ6" s="52">
        <v>0</v>
      </c>
      <c r="AK6" s="52">
        <v>0</v>
      </c>
      <c r="AL6" s="52">
        <v>0</v>
      </c>
      <c r="AM6" s="52">
        <v>0</v>
      </c>
      <c r="AN6" s="52">
        <v>0</v>
      </c>
      <c r="AO6" s="52">
        <v>1250</v>
      </c>
      <c r="AP6" s="52">
        <v>0</v>
      </c>
      <c r="AQ6" s="52">
        <v>0</v>
      </c>
      <c r="AR6" s="52">
        <v>0</v>
      </c>
      <c r="AS6" s="52">
        <v>1250</v>
      </c>
      <c r="AT6" s="52">
        <v>30.39</v>
      </c>
      <c r="AU6" s="52">
        <v>0</v>
      </c>
      <c r="AV6" s="52">
        <v>0</v>
      </c>
      <c r="AW6" s="52">
        <v>0</v>
      </c>
      <c r="AX6" s="52">
        <v>30.39</v>
      </c>
      <c r="AY6" s="52">
        <v>0</v>
      </c>
      <c r="AZ6" s="52">
        <v>12</v>
      </c>
      <c r="BA6" s="52">
        <v>1</v>
      </c>
    </row>
    <row r="7" spans="1:53" x14ac:dyDescent="0.25">
      <c r="A7">
        <v>1</v>
      </c>
      <c r="B7" t="s">
        <v>746</v>
      </c>
      <c r="C7" s="52">
        <v>2.98</v>
      </c>
      <c r="D7" s="52">
        <v>12.040681348825171</v>
      </c>
      <c r="E7" s="52">
        <v>26.011309264897786</v>
      </c>
      <c r="F7" s="52">
        <v>1.4885282946592726</v>
      </c>
      <c r="G7" s="52">
        <v>2.0284045371173063</v>
      </c>
      <c r="H7" s="52">
        <v>1.2644158597152277</v>
      </c>
      <c r="I7" s="52">
        <v>0.13080081110611511</v>
      </c>
      <c r="J7" s="52">
        <v>0.33957831303956831</v>
      </c>
      <c r="K7" s="52">
        <v>27</v>
      </c>
      <c r="L7" s="52">
        <v>2</v>
      </c>
      <c r="M7" s="52">
        <v>2</v>
      </c>
      <c r="N7" s="52">
        <v>1</v>
      </c>
      <c r="O7" s="52">
        <v>16</v>
      </c>
      <c r="P7" s="52">
        <v>9</v>
      </c>
      <c r="Q7" s="52">
        <v>5</v>
      </c>
      <c r="R7" s="52">
        <v>2</v>
      </c>
      <c r="S7" s="52">
        <v>3</v>
      </c>
      <c r="T7" s="52">
        <v>4</v>
      </c>
      <c r="U7" s="52">
        <v>0.82</v>
      </c>
      <c r="V7" s="52">
        <v>539.4</v>
      </c>
      <c r="W7" s="52">
        <v>1.7</v>
      </c>
      <c r="X7" s="52">
        <v>3</v>
      </c>
      <c r="Y7" t="s">
        <v>1128</v>
      </c>
      <c r="Z7" s="52">
        <v>12.26</v>
      </c>
      <c r="AA7" s="52">
        <v>89.59</v>
      </c>
      <c r="AB7" s="52">
        <v>15</v>
      </c>
      <c r="AC7" s="52" t="s">
        <v>1146</v>
      </c>
      <c r="AD7" s="52">
        <v>15</v>
      </c>
      <c r="AE7" s="52">
        <v>0</v>
      </c>
      <c r="AF7" s="52">
        <v>0</v>
      </c>
      <c r="AG7" s="52">
        <v>0</v>
      </c>
      <c r="AH7" s="52">
        <v>0</v>
      </c>
      <c r="AI7" s="52">
        <v>0</v>
      </c>
      <c r="AJ7" s="52">
        <v>0</v>
      </c>
      <c r="AK7" s="52">
        <v>0</v>
      </c>
      <c r="AL7" s="52">
        <v>100</v>
      </c>
      <c r="AM7" s="52">
        <v>0</v>
      </c>
      <c r="AN7" s="52">
        <v>0</v>
      </c>
      <c r="AO7" s="52">
        <v>0</v>
      </c>
      <c r="AP7" s="52">
        <v>0</v>
      </c>
      <c r="AQ7" s="52">
        <v>0</v>
      </c>
      <c r="AR7" s="52">
        <v>0</v>
      </c>
      <c r="AS7" s="52">
        <v>0</v>
      </c>
      <c r="AT7" s="52">
        <v>0</v>
      </c>
      <c r="AU7" s="52">
        <v>0</v>
      </c>
      <c r="AV7" s="52">
        <v>0</v>
      </c>
      <c r="AW7" s="52">
        <v>0</v>
      </c>
      <c r="AX7" s="52">
        <v>0</v>
      </c>
      <c r="AY7" s="52">
        <v>0</v>
      </c>
      <c r="AZ7" s="52">
        <v>0</v>
      </c>
      <c r="BA7" s="52">
        <v>1</v>
      </c>
    </row>
    <row r="8" spans="1:53" x14ac:dyDescent="0.25">
      <c r="A8">
        <v>1</v>
      </c>
      <c r="B8" t="s">
        <v>816</v>
      </c>
      <c r="C8" s="52">
        <v>2.98</v>
      </c>
      <c r="D8" s="52">
        <v>9.8409642203195062</v>
      </c>
      <c r="E8" s="52">
        <v>21.400608960417578</v>
      </c>
      <c r="F8" s="52">
        <v>1.501007265215526</v>
      </c>
      <c r="G8" s="52">
        <v>3.7604461065905013</v>
      </c>
      <c r="H8" s="52">
        <v>2.1342971313959289</v>
      </c>
      <c r="I8" s="52">
        <v>0.17086240067651168</v>
      </c>
      <c r="J8" s="52">
        <v>0.49938016194172824</v>
      </c>
      <c r="K8" s="52">
        <v>31.85</v>
      </c>
      <c r="L8" s="52">
        <v>4</v>
      </c>
      <c r="M8" s="52">
        <v>2.5</v>
      </c>
      <c r="N8" s="52">
        <v>1</v>
      </c>
      <c r="O8" s="52">
        <v>15</v>
      </c>
      <c r="P8" s="52">
        <v>12</v>
      </c>
      <c r="Q8" s="52">
        <v>1</v>
      </c>
      <c r="R8" s="52">
        <v>2</v>
      </c>
      <c r="S8" s="52">
        <v>6</v>
      </c>
      <c r="T8" s="52">
        <v>0</v>
      </c>
      <c r="U8" s="52">
        <v>1.97</v>
      </c>
      <c r="V8" s="52">
        <v>929.5</v>
      </c>
      <c r="W8" s="52">
        <v>1.9</v>
      </c>
      <c r="X8" s="52">
        <v>111</v>
      </c>
      <c r="Y8" t="s">
        <v>1128</v>
      </c>
      <c r="Z8" s="52">
        <v>19.82</v>
      </c>
      <c r="AA8" s="52">
        <v>321.51</v>
      </c>
      <c r="AB8" s="52">
        <v>30</v>
      </c>
      <c r="AC8" s="52" t="s">
        <v>1126</v>
      </c>
      <c r="AD8" s="52">
        <v>15</v>
      </c>
      <c r="AE8" s="52">
        <v>0</v>
      </c>
      <c r="AF8" s="52">
        <v>0</v>
      </c>
      <c r="AG8" s="52">
        <v>0</v>
      </c>
      <c r="AH8" s="52">
        <v>0</v>
      </c>
      <c r="AI8" s="52">
        <v>0</v>
      </c>
      <c r="AJ8" s="52">
        <v>0</v>
      </c>
      <c r="AK8" s="52">
        <v>0</v>
      </c>
      <c r="AL8" s="52">
        <v>100</v>
      </c>
      <c r="AM8" s="52">
        <v>0</v>
      </c>
      <c r="AN8" s="52">
        <v>0</v>
      </c>
      <c r="AO8" s="52">
        <v>0</v>
      </c>
      <c r="AP8" s="52">
        <v>375</v>
      </c>
      <c r="AQ8" s="52">
        <v>0</v>
      </c>
      <c r="AR8" s="52">
        <v>0</v>
      </c>
      <c r="AS8" s="52">
        <v>375</v>
      </c>
      <c r="AT8" s="52">
        <v>0</v>
      </c>
      <c r="AU8" s="52">
        <v>19.71</v>
      </c>
      <c r="AV8" s="52">
        <v>0</v>
      </c>
      <c r="AW8" s="52">
        <v>0</v>
      </c>
      <c r="AX8" s="52">
        <v>19.71</v>
      </c>
      <c r="AY8" s="52">
        <v>5</v>
      </c>
      <c r="AZ8" s="52">
        <v>0</v>
      </c>
      <c r="BA8" s="52">
        <v>1</v>
      </c>
    </row>
    <row r="9" spans="1:53" x14ac:dyDescent="0.25">
      <c r="A9">
        <v>1</v>
      </c>
      <c r="B9" t="s">
        <v>1007</v>
      </c>
      <c r="C9" s="52">
        <v>3.01</v>
      </c>
      <c r="D9" s="52">
        <v>9.3261173893411566</v>
      </c>
      <c r="E9" s="52">
        <v>21.009134406263595</v>
      </c>
      <c r="F9" s="52">
        <v>1.5229006535454548</v>
      </c>
      <c r="G9" s="52">
        <v>3.0599474246003999</v>
      </c>
      <c r="H9" s="52">
        <v>1.6304714226623378</v>
      </c>
      <c r="I9" s="52">
        <v>0.14744173412387615</v>
      </c>
      <c r="J9" s="52">
        <v>0.33643169490309693</v>
      </c>
      <c r="K9" s="52">
        <v>24.05</v>
      </c>
      <c r="L9" s="52">
        <v>5</v>
      </c>
      <c r="M9" s="52">
        <v>2</v>
      </c>
      <c r="N9" s="52">
        <v>3</v>
      </c>
      <c r="O9" s="52">
        <v>3</v>
      </c>
      <c r="P9" s="52">
        <v>1</v>
      </c>
      <c r="Q9" s="52">
        <v>1</v>
      </c>
      <c r="R9" s="52">
        <v>1</v>
      </c>
      <c r="S9" s="52">
        <v>8</v>
      </c>
      <c r="T9" s="52">
        <v>0</v>
      </c>
      <c r="U9" s="52">
        <v>2.23</v>
      </c>
      <c r="V9" s="52">
        <v>830.9</v>
      </c>
      <c r="W9" s="52">
        <v>1.6</v>
      </c>
      <c r="X9" s="52">
        <v>67</v>
      </c>
      <c r="Y9" t="s">
        <v>1128</v>
      </c>
      <c r="Z9" s="52">
        <v>23.22</v>
      </c>
      <c r="AA9" s="52">
        <v>154.49</v>
      </c>
      <c r="AB9" s="52">
        <v>20</v>
      </c>
      <c r="AC9" s="52" t="s">
        <v>1126</v>
      </c>
      <c r="AD9" s="52">
        <v>15</v>
      </c>
      <c r="AE9" s="52">
        <v>14.29</v>
      </c>
      <c r="AF9" s="52">
        <v>0</v>
      </c>
      <c r="AG9" s="52">
        <v>0</v>
      </c>
      <c r="AH9" s="52">
        <v>0</v>
      </c>
      <c r="AI9" s="52">
        <v>0</v>
      </c>
      <c r="AJ9" s="52">
        <v>18.100000000000001</v>
      </c>
      <c r="AK9" s="52">
        <v>0</v>
      </c>
      <c r="AL9" s="52">
        <v>81.900000000000006</v>
      </c>
      <c r="AM9" s="52">
        <v>0</v>
      </c>
      <c r="AN9" s="52">
        <v>0</v>
      </c>
      <c r="AO9" s="52">
        <v>250</v>
      </c>
      <c r="AP9" s="52">
        <v>100</v>
      </c>
      <c r="AQ9" s="52">
        <v>0</v>
      </c>
      <c r="AR9" s="52">
        <v>0</v>
      </c>
      <c r="AS9" s="52">
        <v>350</v>
      </c>
      <c r="AT9" s="52">
        <v>16.86</v>
      </c>
      <c r="AU9" s="52">
        <v>8.58</v>
      </c>
      <c r="AV9" s="52">
        <v>0</v>
      </c>
      <c r="AW9" s="52">
        <v>0</v>
      </c>
      <c r="AX9" s="52">
        <v>25.44</v>
      </c>
      <c r="AY9" s="52">
        <v>2</v>
      </c>
      <c r="AZ9" s="52">
        <v>10</v>
      </c>
      <c r="BA9" s="52">
        <v>1</v>
      </c>
    </row>
    <row r="10" spans="1:53" x14ac:dyDescent="0.25">
      <c r="A10">
        <v>1</v>
      </c>
      <c r="B10" t="s">
        <v>771</v>
      </c>
      <c r="C10" s="52">
        <v>3.0150000000000001</v>
      </c>
      <c r="D10" s="52">
        <v>13.868860162898088</v>
      </c>
      <c r="E10" s="52">
        <v>27.751196172248804</v>
      </c>
      <c r="F10" s="52">
        <v>1.3464845060201234</v>
      </c>
      <c r="G10" s="52">
        <v>2.3771455268001596</v>
      </c>
      <c r="H10" s="52">
        <v>1.327005981552102</v>
      </c>
      <c r="I10" s="52">
        <v>0.14986236525901572</v>
      </c>
      <c r="J10" s="52">
        <v>0.40730126569336517</v>
      </c>
      <c r="K10" s="52">
        <v>9.6</v>
      </c>
      <c r="L10" s="52">
        <v>1</v>
      </c>
      <c r="M10" s="52">
        <v>1.5</v>
      </c>
      <c r="N10" s="52">
        <v>3</v>
      </c>
      <c r="O10" s="52">
        <v>12</v>
      </c>
      <c r="P10" s="52">
        <v>7</v>
      </c>
      <c r="Q10" s="52">
        <v>1</v>
      </c>
      <c r="R10" s="52">
        <v>4</v>
      </c>
      <c r="S10" s="52">
        <v>26</v>
      </c>
      <c r="T10" s="52">
        <v>1</v>
      </c>
      <c r="U10" s="52">
        <v>1.23</v>
      </c>
      <c r="V10" s="52">
        <v>528.4</v>
      </c>
      <c r="W10" s="52">
        <v>1.3</v>
      </c>
      <c r="X10" s="52">
        <v>9</v>
      </c>
      <c r="Y10" t="s">
        <v>1149</v>
      </c>
      <c r="Z10" s="52">
        <v>0</v>
      </c>
      <c r="AA10" s="52">
        <v>-1</v>
      </c>
      <c r="AB10" s="52">
        <v>20</v>
      </c>
      <c r="AC10" s="52" t="s">
        <v>1180</v>
      </c>
      <c r="AD10" s="52">
        <v>15</v>
      </c>
      <c r="AE10" s="52">
        <v>50</v>
      </c>
      <c r="AF10" s="52">
        <v>13.81</v>
      </c>
      <c r="AG10" s="52">
        <v>30.79</v>
      </c>
      <c r="AH10" s="52">
        <v>0</v>
      </c>
      <c r="AI10" s="52">
        <v>55.4</v>
      </c>
      <c r="AJ10" s="52">
        <v>0</v>
      </c>
      <c r="AK10" s="52">
        <v>0</v>
      </c>
      <c r="AL10" s="52">
        <v>0</v>
      </c>
      <c r="AM10" s="52">
        <v>0</v>
      </c>
      <c r="AN10" s="52">
        <v>0</v>
      </c>
      <c r="AO10" s="52">
        <v>2300</v>
      </c>
      <c r="AP10" s="52">
        <v>0</v>
      </c>
      <c r="AQ10" s="52">
        <v>0</v>
      </c>
      <c r="AR10" s="52">
        <v>0</v>
      </c>
      <c r="AS10" s="52">
        <v>2300</v>
      </c>
      <c r="AT10" s="52">
        <v>1.85</v>
      </c>
      <c r="AU10" s="52">
        <v>0</v>
      </c>
      <c r="AV10" s="52">
        <v>0</v>
      </c>
      <c r="AW10" s="52">
        <v>0</v>
      </c>
      <c r="AX10" s="52">
        <v>1.85</v>
      </c>
      <c r="AY10" s="52">
        <v>0</v>
      </c>
      <c r="AZ10" s="52">
        <v>0</v>
      </c>
      <c r="BA10" s="52">
        <v>1</v>
      </c>
    </row>
    <row r="11" spans="1:53" x14ac:dyDescent="0.25">
      <c r="A11">
        <v>1</v>
      </c>
      <c r="B11" t="s">
        <v>720</v>
      </c>
      <c r="C11" s="52">
        <v>3.02</v>
      </c>
      <c r="D11" s="52">
        <v>29.693716045685953</v>
      </c>
      <c r="E11" s="52">
        <v>64.810787298825574</v>
      </c>
      <c r="F11" s="52">
        <v>1.7781353468808525</v>
      </c>
      <c r="G11" s="52">
        <v>1.5016872076359833</v>
      </c>
      <c r="H11" s="52">
        <v>0.94017785065252046</v>
      </c>
      <c r="I11" s="52">
        <v>0.21915074652121938</v>
      </c>
      <c r="J11" s="52">
        <v>0.36768145208009562</v>
      </c>
      <c r="K11" s="52">
        <v>27.5</v>
      </c>
      <c r="L11" s="52">
        <v>7</v>
      </c>
      <c r="M11" s="52">
        <v>2</v>
      </c>
      <c r="N11" s="52">
        <v>2</v>
      </c>
      <c r="O11" s="52">
        <v>5</v>
      </c>
      <c r="P11" s="52">
        <v>2</v>
      </c>
      <c r="Q11" s="52">
        <v>2</v>
      </c>
      <c r="R11" s="52">
        <v>1</v>
      </c>
      <c r="S11" s="52">
        <v>9</v>
      </c>
      <c r="T11" s="52">
        <v>1</v>
      </c>
      <c r="U11" s="52">
        <v>0.17</v>
      </c>
      <c r="V11" s="52">
        <v>170.5</v>
      </c>
      <c r="W11" s="52">
        <v>1.2</v>
      </c>
      <c r="X11" s="52">
        <v>35</v>
      </c>
      <c r="Y11" t="s">
        <v>1141</v>
      </c>
      <c r="Z11" s="52">
        <v>26.61</v>
      </c>
      <c r="AA11" s="52">
        <v>305.39999999999998</v>
      </c>
      <c r="AB11" s="52">
        <v>10</v>
      </c>
      <c r="AC11" s="52" t="s">
        <v>1126</v>
      </c>
      <c r="AD11" s="52">
        <v>5</v>
      </c>
      <c r="AE11" s="52">
        <v>16.79</v>
      </c>
      <c r="AF11" s="52">
        <v>0</v>
      </c>
      <c r="AG11" s="52">
        <v>0</v>
      </c>
      <c r="AH11" s="52">
        <v>0</v>
      </c>
      <c r="AI11" s="52">
        <v>0</v>
      </c>
      <c r="AJ11" s="52">
        <v>82.18</v>
      </c>
      <c r="AK11" s="52">
        <v>0</v>
      </c>
      <c r="AL11" s="52">
        <v>0</v>
      </c>
      <c r="AM11" s="52">
        <v>14.09</v>
      </c>
      <c r="AN11" s="52">
        <v>3.73</v>
      </c>
      <c r="AO11" s="52">
        <v>850</v>
      </c>
      <c r="AP11" s="52">
        <v>0</v>
      </c>
      <c r="AQ11" s="52">
        <v>0</v>
      </c>
      <c r="AR11" s="52">
        <v>0</v>
      </c>
      <c r="AS11" s="52">
        <v>850</v>
      </c>
      <c r="AT11" s="52">
        <v>58.01</v>
      </c>
      <c r="AU11" s="52">
        <v>0</v>
      </c>
      <c r="AV11" s="52">
        <v>0</v>
      </c>
      <c r="AW11" s="52">
        <v>0</v>
      </c>
      <c r="AX11" s="52">
        <v>58.01</v>
      </c>
      <c r="AY11" s="52">
        <v>0</v>
      </c>
      <c r="AZ11" s="52">
        <v>18</v>
      </c>
      <c r="BA11" s="52">
        <v>1</v>
      </c>
    </row>
    <row r="12" spans="1:53" x14ac:dyDescent="0.25">
      <c r="A12">
        <v>1</v>
      </c>
      <c r="B12" t="s">
        <v>921</v>
      </c>
      <c r="C12" s="52">
        <v>3.02</v>
      </c>
      <c r="D12" s="52">
        <v>23.64180532685716</v>
      </c>
      <c r="E12" s="52">
        <v>55.241409308394964</v>
      </c>
      <c r="F12" s="52">
        <v>2.6154925267421003</v>
      </c>
      <c r="G12" s="52">
        <v>2.6042073992980765</v>
      </c>
      <c r="H12" s="52">
        <v>1.3824447629460661</v>
      </c>
      <c r="I12" s="52">
        <v>0.15475649238655761</v>
      </c>
      <c r="J12" s="52">
        <v>0.66242700007669897</v>
      </c>
      <c r="K12" s="52">
        <v>38.65</v>
      </c>
      <c r="L12" s="52">
        <v>2</v>
      </c>
      <c r="M12" s="52">
        <v>3</v>
      </c>
      <c r="N12" s="52">
        <v>5</v>
      </c>
      <c r="O12" s="52">
        <v>12</v>
      </c>
      <c r="P12" s="52">
        <v>6</v>
      </c>
      <c r="Q12" s="52">
        <v>1</v>
      </c>
      <c r="R12" s="52">
        <v>5</v>
      </c>
      <c r="S12" s="52">
        <v>9</v>
      </c>
      <c r="T12" s="52">
        <v>1</v>
      </c>
      <c r="U12" s="52">
        <v>2.71</v>
      </c>
      <c r="V12" s="52">
        <v>769.4</v>
      </c>
      <c r="W12" s="52">
        <v>1.3</v>
      </c>
      <c r="X12" s="52">
        <v>17</v>
      </c>
      <c r="Y12" t="s">
        <v>1149</v>
      </c>
      <c r="Z12" s="52">
        <v>0</v>
      </c>
      <c r="AA12" s="52">
        <v>-1</v>
      </c>
      <c r="AB12" s="52">
        <v>25</v>
      </c>
      <c r="AC12" s="52" t="s">
        <v>1180</v>
      </c>
      <c r="AD12" s="52">
        <v>15</v>
      </c>
      <c r="AE12" s="52">
        <v>2.5</v>
      </c>
      <c r="AF12" s="52">
        <v>0</v>
      </c>
      <c r="AG12" s="52">
        <v>0.7</v>
      </c>
      <c r="AH12" s="52">
        <v>0</v>
      </c>
      <c r="AI12" s="52">
        <v>99.3</v>
      </c>
      <c r="AJ12" s="52">
        <v>0</v>
      </c>
      <c r="AK12" s="52">
        <v>0</v>
      </c>
      <c r="AL12" s="52">
        <v>0</v>
      </c>
      <c r="AM12" s="52">
        <v>0</v>
      </c>
      <c r="AN12" s="52">
        <v>0</v>
      </c>
      <c r="AO12" s="52">
        <v>2275</v>
      </c>
      <c r="AP12" s="52">
        <v>2400</v>
      </c>
      <c r="AQ12" s="52">
        <v>25</v>
      </c>
      <c r="AR12" s="52">
        <v>0</v>
      </c>
      <c r="AS12" s="52">
        <v>4700</v>
      </c>
      <c r="AT12" s="52">
        <v>8.65</v>
      </c>
      <c r="AU12" s="52">
        <v>7.25</v>
      </c>
      <c r="AV12" s="52">
        <v>0.03</v>
      </c>
      <c r="AW12" s="52">
        <v>0</v>
      </c>
      <c r="AX12" s="52">
        <v>15.94</v>
      </c>
      <c r="AY12" s="52">
        <v>0</v>
      </c>
      <c r="AZ12" s="52">
        <v>0</v>
      </c>
      <c r="BA12" s="52">
        <v>1</v>
      </c>
    </row>
    <row r="13" spans="1:53" x14ac:dyDescent="0.25">
      <c r="A13">
        <v>1</v>
      </c>
      <c r="B13" t="s">
        <v>715</v>
      </c>
      <c r="C13" s="52">
        <v>3.04</v>
      </c>
      <c r="D13" s="52">
        <v>16.081201936171411</v>
      </c>
      <c r="E13" s="52">
        <v>32.840365376250546</v>
      </c>
      <c r="F13" s="52">
        <v>1.5648146750389975</v>
      </c>
      <c r="G13" s="52">
        <v>2.3191328013189665</v>
      </c>
      <c r="H13" s="52">
        <v>1.2186971781344909</v>
      </c>
      <c r="I13" s="52">
        <v>0.15181721184408015</v>
      </c>
      <c r="J13" s="52">
        <v>0.46745710752279962</v>
      </c>
      <c r="K13" s="52">
        <v>19.55</v>
      </c>
      <c r="L13" s="52">
        <v>3</v>
      </c>
      <c r="M13" s="52">
        <v>2</v>
      </c>
      <c r="N13" s="52">
        <v>5</v>
      </c>
      <c r="O13" s="52">
        <v>13</v>
      </c>
      <c r="P13" s="52">
        <v>5</v>
      </c>
      <c r="Q13" s="52">
        <v>2</v>
      </c>
      <c r="R13" s="52">
        <v>6</v>
      </c>
      <c r="S13" s="52">
        <v>6</v>
      </c>
      <c r="T13" s="52">
        <v>1</v>
      </c>
      <c r="U13" s="52">
        <v>2.78</v>
      </c>
      <c r="V13" s="52">
        <v>914.8</v>
      </c>
      <c r="W13" s="52">
        <v>1.5</v>
      </c>
      <c r="X13" s="52">
        <v>12</v>
      </c>
      <c r="Y13" t="s">
        <v>1149</v>
      </c>
      <c r="Z13" s="52">
        <v>6.21</v>
      </c>
      <c r="AA13" s="52">
        <v>226.43</v>
      </c>
      <c r="AB13" s="52">
        <v>15</v>
      </c>
      <c r="AC13" s="52" t="s">
        <v>1126</v>
      </c>
      <c r="AD13" s="52">
        <v>5</v>
      </c>
      <c r="AE13" s="52">
        <v>21.43</v>
      </c>
      <c r="AF13" s="52">
        <v>7.32</v>
      </c>
      <c r="AG13" s="52">
        <v>3.87</v>
      </c>
      <c r="AH13" s="52">
        <v>0</v>
      </c>
      <c r="AI13" s="52">
        <v>88.81</v>
      </c>
      <c r="AJ13" s="52">
        <v>0</v>
      </c>
      <c r="AK13" s="52">
        <v>0</v>
      </c>
      <c r="AL13" s="52">
        <v>0</v>
      </c>
      <c r="AM13" s="52">
        <v>0</v>
      </c>
      <c r="AN13" s="52">
        <v>0</v>
      </c>
      <c r="AO13" s="52">
        <v>575</v>
      </c>
      <c r="AP13" s="52">
        <v>1950</v>
      </c>
      <c r="AQ13" s="52">
        <v>0</v>
      </c>
      <c r="AR13" s="52">
        <v>0</v>
      </c>
      <c r="AS13" s="52">
        <v>2525</v>
      </c>
      <c r="AT13" s="52">
        <v>4.1500000000000004</v>
      </c>
      <c r="AU13" s="52">
        <v>4.25</v>
      </c>
      <c r="AV13" s="52">
        <v>0</v>
      </c>
      <c r="AW13" s="52">
        <v>0</v>
      </c>
      <c r="AX13" s="52">
        <v>8.4</v>
      </c>
      <c r="AY13" s="52">
        <v>0</v>
      </c>
      <c r="AZ13" s="52">
        <v>0</v>
      </c>
      <c r="BA13" s="52">
        <v>1</v>
      </c>
    </row>
    <row r="14" spans="1:53" x14ac:dyDescent="0.25">
      <c r="A14">
        <v>1</v>
      </c>
      <c r="B14" t="s">
        <v>878</v>
      </c>
      <c r="C14" s="52">
        <v>3.0449999999999999</v>
      </c>
      <c r="D14" s="52">
        <v>7.2225533034710692</v>
      </c>
      <c r="E14" s="52">
        <v>13.005654632448893</v>
      </c>
      <c r="F14" s="52">
        <v>1.3846143849689379</v>
      </c>
      <c r="G14" s="52">
        <v>1.9578450040330662</v>
      </c>
      <c r="H14" s="52">
        <v>1.0636208046943887</v>
      </c>
      <c r="I14" s="52">
        <v>0.13264269955711422</v>
      </c>
      <c r="J14" s="52">
        <v>0.2609136028036072</v>
      </c>
      <c r="K14" s="52">
        <v>27</v>
      </c>
      <c r="L14" s="52">
        <v>3</v>
      </c>
      <c r="M14" s="52">
        <v>0.5</v>
      </c>
      <c r="N14" s="52">
        <v>1</v>
      </c>
      <c r="O14" s="52">
        <v>33</v>
      </c>
      <c r="P14" s="52">
        <v>13</v>
      </c>
      <c r="Q14" s="52">
        <v>9</v>
      </c>
      <c r="R14" s="52">
        <v>11</v>
      </c>
      <c r="S14" s="52">
        <v>5</v>
      </c>
      <c r="T14" s="52">
        <v>2</v>
      </c>
      <c r="U14" s="52">
        <v>0.48</v>
      </c>
      <c r="V14" s="52">
        <v>303</v>
      </c>
      <c r="W14" s="52">
        <v>1.2</v>
      </c>
      <c r="X14" s="52">
        <v>26</v>
      </c>
      <c r="Y14" t="s">
        <v>1137</v>
      </c>
      <c r="Z14" s="52">
        <v>24.98</v>
      </c>
      <c r="AA14" s="52">
        <v>84.12</v>
      </c>
      <c r="AB14" s="52">
        <v>27.5</v>
      </c>
      <c r="AC14" s="52" t="s">
        <v>1254</v>
      </c>
      <c r="AD14" s="52">
        <v>1</v>
      </c>
      <c r="AE14" s="52">
        <v>4.6399999999999997</v>
      </c>
      <c r="AF14" s="52">
        <v>0</v>
      </c>
      <c r="AG14" s="52">
        <v>4.5</v>
      </c>
      <c r="AH14" s="52">
        <v>0</v>
      </c>
      <c r="AI14" s="52">
        <v>0</v>
      </c>
      <c r="AJ14" s="52">
        <v>0</v>
      </c>
      <c r="AK14" s="52">
        <v>94.11</v>
      </c>
      <c r="AL14" s="52">
        <v>0</v>
      </c>
      <c r="AM14" s="52">
        <v>0</v>
      </c>
      <c r="AN14" s="52">
        <v>1.4</v>
      </c>
      <c r="AO14" s="52">
        <v>0</v>
      </c>
      <c r="AP14" s="52">
        <v>875</v>
      </c>
      <c r="AQ14" s="52">
        <v>0</v>
      </c>
      <c r="AR14" s="52">
        <v>0</v>
      </c>
      <c r="AS14" s="52">
        <v>875</v>
      </c>
      <c r="AT14" s="52">
        <v>0</v>
      </c>
      <c r="AU14" s="52">
        <v>23.36</v>
      </c>
      <c r="AV14" s="52">
        <v>0</v>
      </c>
      <c r="AW14" s="52">
        <v>0</v>
      </c>
      <c r="AX14" s="52">
        <v>23.36</v>
      </c>
      <c r="AY14" s="52">
        <v>20</v>
      </c>
      <c r="AZ14" s="52">
        <v>0</v>
      </c>
      <c r="BA14" s="52">
        <v>1</v>
      </c>
    </row>
    <row r="15" spans="1:53" x14ac:dyDescent="0.25">
      <c r="A15">
        <v>1</v>
      </c>
      <c r="B15" t="s">
        <v>757</v>
      </c>
      <c r="C15" s="52">
        <v>3.05</v>
      </c>
      <c r="D15" s="52">
        <v>9.2635656007273361</v>
      </c>
      <c r="E15" s="52">
        <v>19.704219225750329</v>
      </c>
      <c r="F15" s="52">
        <v>1.7657587538299808</v>
      </c>
      <c r="G15" s="52">
        <v>2.592448110658899</v>
      </c>
      <c r="H15" s="52">
        <v>1.7710916496582496</v>
      </c>
      <c r="I15" s="52">
        <v>0.1810652372953965</v>
      </c>
      <c r="J15" s="52">
        <v>0.3950786175356833</v>
      </c>
      <c r="K15" s="52">
        <v>13.1</v>
      </c>
      <c r="L15" s="52">
        <v>1</v>
      </c>
      <c r="M15" s="52">
        <v>1</v>
      </c>
      <c r="N15" s="52">
        <v>4</v>
      </c>
      <c r="O15" s="52">
        <v>12</v>
      </c>
      <c r="P15" s="52">
        <v>6</v>
      </c>
      <c r="Q15" s="52">
        <v>3</v>
      </c>
      <c r="R15" s="52">
        <v>3</v>
      </c>
      <c r="S15" s="52">
        <v>4</v>
      </c>
      <c r="T15" s="52">
        <v>2</v>
      </c>
      <c r="U15" s="52">
        <v>1.26</v>
      </c>
      <c r="V15" s="52">
        <v>475.2</v>
      </c>
      <c r="W15" s="52">
        <v>1.2</v>
      </c>
      <c r="X15" s="52">
        <v>7</v>
      </c>
      <c r="Y15" t="s">
        <v>1100</v>
      </c>
      <c r="Z15" s="52">
        <v>7.77</v>
      </c>
      <c r="AA15" s="52">
        <v>295.44</v>
      </c>
      <c r="AB15" s="52">
        <v>17.5</v>
      </c>
      <c r="AC15" s="52" t="s">
        <v>1146</v>
      </c>
      <c r="AD15" s="52">
        <v>15</v>
      </c>
      <c r="AE15" s="52">
        <v>14.29</v>
      </c>
      <c r="AF15" s="52">
        <v>86.86</v>
      </c>
      <c r="AG15" s="52">
        <v>0</v>
      </c>
      <c r="AH15" s="52">
        <v>0</v>
      </c>
      <c r="AI15" s="52">
        <v>0</v>
      </c>
      <c r="AJ15" s="52">
        <v>0</v>
      </c>
      <c r="AK15" s="52">
        <v>0</v>
      </c>
      <c r="AL15" s="52">
        <v>13.15</v>
      </c>
      <c r="AM15" s="52">
        <v>0</v>
      </c>
      <c r="AN15" s="52">
        <v>0</v>
      </c>
      <c r="AO15" s="52">
        <v>2300</v>
      </c>
      <c r="AP15" s="52">
        <v>0</v>
      </c>
      <c r="AQ15" s="52">
        <v>0</v>
      </c>
      <c r="AR15" s="52">
        <v>0</v>
      </c>
      <c r="AS15" s="52">
        <v>2300</v>
      </c>
      <c r="AT15" s="52">
        <v>1.85</v>
      </c>
      <c r="AU15" s="52">
        <v>0</v>
      </c>
      <c r="AV15" s="52">
        <v>0</v>
      </c>
      <c r="AW15" s="52">
        <v>0</v>
      </c>
      <c r="AX15" s="52">
        <v>1.85</v>
      </c>
      <c r="AY15" s="52">
        <v>0</v>
      </c>
      <c r="AZ15" s="52">
        <v>0</v>
      </c>
      <c r="BA15" s="52">
        <v>1</v>
      </c>
    </row>
    <row r="16" spans="1:53" x14ac:dyDescent="0.25">
      <c r="A16">
        <v>1</v>
      </c>
      <c r="B16" t="s">
        <v>914</v>
      </c>
      <c r="C16" s="52">
        <v>3.0550000000000002</v>
      </c>
      <c r="D16" s="52">
        <v>11.513613957811158</v>
      </c>
      <c r="E16" s="52">
        <v>24.01043932144411</v>
      </c>
      <c r="F16" s="52">
        <v>1.5713768153146783</v>
      </c>
      <c r="G16" s="52">
        <v>2.149848490517825</v>
      </c>
      <c r="H16" s="52">
        <v>1.2401930531846248</v>
      </c>
      <c r="I16" s="52">
        <v>0.12428309983469428</v>
      </c>
      <c r="J16" s="52">
        <v>0.31589884934375623</v>
      </c>
      <c r="K16" s="52">
        <v>14.6</v>
      </c>
      <c r="L16" s="52">
        <v>9</v>
      </c>
      <c r="M16" s="52">
        <v>1.5</v>
      </c>
      <c r="N16" s="52">
        <v>3</v>
      </c>
      <c r="O16" s="52">
        <v>6</v>
      </c>
      <c r="P16" s="52">
        <v>2</v>
      </c>
      <c r="Q16" s="52">
        <v>0</v>
      </c>
      <c r="R16" s="52">
        <v>4</v>
      </c>
      <c r="S16" s="52">
        <v>14</v>
      </c>
      <c r="T16" s="52">
        <v>0</v>
      </c>
      <c r="U16" s="52">
        <v>0.23</v>
      </c>
      <c r="V16" s="52">
        <v>237.4</v>
      </c>
      <c r="W16" s="52">
        <v>1.4</v>
      </c>
      <c r="X16" s="52">
        <v>16</v>
      </c>
      <c r="Y16" t="s">
        <v>1149</v>
      </c>
      <c r="Z16" s="52">
        <v>27.78</v>
      </c>
      <c r="AA16" s="52">
        <v>200.12</v>
      </c>
      <c r="AB16" s="52">
        <v>7.5</v>
      </c>
      <c r="AC16" s="52" t="s">
        <v>1126</v>
      </c>
      <c r="AD16" s="52">
        <v>5</v>
      </c>
      <c r="AE16" s="52">
        <v>23.93</v>
      </c>
      <c r="AF16" s="52">
        <v>0</v>
      </c>
      <c r="AG16" s="52">
        <v>12.52</v>
      </c>
      <c r="AH16" s="52">
        <v>0</v>
      </c>
      <c r="AI16" s="52">
        <v>87.48</v>
      </c>
      <c r="AJ16" s="52">
        <v>0</v>
      </c>
      <c r="AK16" s="52">
        <v>0</v>
      </c>
      <c r="AL16" s="52">
        <v>0</v>
      </c>
      <c r="AM16" s="52">
        <v>0</v>
      </c>
      <c r="AN16" s="52">
        <v>0</v>
      </c>
      <c r="AO16" s="52">
        <v>1825</v>
      </c>
      <c r="AP16" s="52">
        <v>750</v>
      </c>
      <c r="AQ16" s="52">
        <v>150</v>
      </c>
      <c r="AR16" s="52">
        <v>0</v>
      </c>
      <c r="AS16" s="52">
        <v>2725</v>
      </c>
      <c r="AT16" s="52">
        <v>13.25</v>
      </c>
      <c r="AU16" s="52">
        <v>2.06</v>
      </c>
      <c r="AV16" s="52">
        <v>1.25</v>
      </c>
      <c r="AW16" s="52">
        <v>0</v>
      </c>
      <c r="AX16" s="52">
        <v>16.559999999999999</v>
      </c>
      <c r="AY16" s="52">
        <v>0</v>
      </c>
      <c r="AZ16" s="52">
        <v>0</v>
      </c>
      <c r="BA16" s="52">
        <v>2</v>
      </c>
    </row>
    <row r="17" spans="1:53" x14ac:dyDescent="0.25">
      <c r="A17">
        <v>1</v>
      </c>
      <c r="B17" t="s">
        <v>769</v>
      </c>
      <c r="C17" s="52">
        <v>3.0649999999999999</v>
      </c>
      <c r="D17" s="52">
        <v>19.491609444367576</v>
      </c>
      <c r="E17" s="52">
        <v>32.231404958677686</v>
      </c>
      <c r="F17" s="52">
        <v>1.6719532300400404</v>
      </c>
      <c r="G17" s="52">
        <v>1.9444187553793792</v>
      </c>
      <c r="H17" s="52">
        <v>0.98693904386156162</v>
      </c>
      <c r="I17" s="52">
        <v>0.14752000082182182</v>
      </c>
      <c r="J17" s="52">
        <v>0.61538430087287288</v>
      </c>
      <c r="K17" s="52">
        <v>18.3</v>
      </c>
      <c r="L17" s="52">
        <v>2</v>
      </c>
      <c r="M17" s="52">
        <v>3</v>
      </c>
      <c r="N17" s="52">
        <v>1</v>
      </c>
      <c r="O17" s="52">
        <v>18</v>
      </c>
      <c r="P17" s="52">
        <v>6</v>
      </c>
      <c r="Q17" s="52">
        <v>3</v>
      </c>
      <c r="R17" s="52">
        <v>9</v>
      </c>
      <c r="S17" s="52">
        <v>10</v>
      </c>
      <c r="T17" s="52">
        <v>4</v>
      </c>
      <c r="U17" s="52">
        <v>0.62</v>
      </c>
      <c r="V17" s="52">
        <v>474.5</v>
      </c>
      <c r="W17" s="52">
        <v>1.7</v>
      </c>
      <c r="X17" s="52">
        <v>4</v>
      </c>
      <c r="Y17" t="s">
        <v>1100</v>
      </c>
      <c r="Z17" s="52">
        <v>13.78</v>
      </c>
      <c r="AA17" s="52">
        <v>127.2</v>
      </c>
      <c r="AB17" s="52">
        <v>17.5</v>
      </c>
      <c r="AC17" s="52" t="s">
        <v>1180</v>
      </c>
      <c r="AD17" s="52">
        <v>15</v>
      </c>
      <c r="AE17" s="52">
        <v>38.21</v>
      </c>
      <c r="AF17" s="52">
        <v>71.41</v>
      </c>
      <c r="AG17" s="52">
        <v>26.43</v>
      </c>
      <c r="AH17" s="52">
        <v>0</v>
      </c>
      <c r="AI17" s="52">
        <v>0</v>
      </c>
      <c r="AJ17" s="52">
        <v>0</v>
      </c>
      <c r="AK17" s="52">
        <v>0</v>
      </c>
      <c r="AL17" s="52">
        <v>2.16</v>
      </c>
      <c r="AM17" s="52">
        <v>0</v>
      </c>
      <c r="AN17" s="52">
        <v>0</v>
      </c>
      <c r="AO17" s="52">
        <v>0</v>
      </c>
      <c r="AP17" s="52">
        <v>0</v>
      </c>
      <c r="AQ17" s="52">
        <v>0</v>
      </c>
      <c r="AR17" s="52">
        <v>0</v>
      </c>
      <c r="AS17" s="52">
        <v>0</v>
      </c>
      <c r="AT17" s="52">
        <v>0</v>
      </c>
      <c r="AU17" s="52">
        <v>0</v>
      </c>
      <c r="AV17" s="52">
        <v>0</v>
      </c>
      <c r="AW17" s="52">
        <v>0</v>
      </c>
      <c r="AX17" s="52">
        <v>0</v>
      </c>
      <c r="AY17" s="52">
        <v>0</v>
      </c>
      <c r="AZ17" s="52">
        <v>0</v>
      </c>
      <c r="BA17" s="52">
        <v>2</v>
      </c>
    </row>
    <row r="18" spans="1:53" x14ac:dyDescent="0.25">
      <c r="A18">
        <v>1</v>
      </c>
      <c r="B18" t="s">
        <v>966</v>
      </c>
      <c r="C18" s="52">
        <v>3.07</v>
      </c>
      <c r="D18" s="52">
        <v>9.5155031874620768</v>
      </c>
      <c r="E18" s="52">
        <v>17.659852109612878</v>
      </c>
      <c r="F18" s="52">
        <v>1.538331458706931</v>
      </c>
      <c r="G18" s="52">
        <v>3.1803066142011218</v>
      </c>
      <c r="H18" s="52">
        <v>1.8220731633123999</v>
      </c>
      <c r="I18" s="52">
        <v>0.13926656679787661</v>
      </c>
      <c r="J18" s="52">
        <v>0.35775294349258813</v>
      </c>
      <c r="K18" s="52">
        <v>19.2</v>
      </c>
      <c r="L18" s="52">
        <v>5</v>
      </c>
      <c r="M18" s="52">
        <v>1</v>
      </c>
      <c r="N18" s="52">
        <v>0</v>
      </c>
      <c r="O18" s="52">
        <v>0</v>
      </c>
      <c r="P18" s="52">
        <v>0</v>
      </c>
      <c r="Q18" s="52">
        <v>0</v>
      </c>
      <c r="R18" s="52">
        <v>0</v>
      </c>
      <c r="S18" s="52">
        <v>9</v>
      </c>
      <c r="T18" s="52">
        <v>2</v>
      </c>
      <c r="U18" s="52">
        <v>2.21</v>
      </c>
      <c r="V18" s="52">
        <v>824.2</v>
      </c>
      <c r="W18" s="52">
        <v>1.6</v>
      </c>
      <c r="X18" s="52">
        <v>10</v>
      </c>
      <c r="Y18" t="s">
        <v>1100</v>
      </c>
      <c r="Z18" s="52">
        <v>0</v>
      </c>
      <c r="AA18" s="52">
        <v>-1</v>
      </c>
      <c r="AB18" s="52">
        <v>30</v>
      </c>
      <c r="AC18" s="52" t="s">
        <v>1126</v>
      </c>
      <c r="AD18" s="52">
        <v>15</v>
      </c>
      <c r="AE18" s="52">
        <v>35.71</v>
      </c>
      <c r="AF18" s="52">
        <v>80.75</v>
      </c>
      <c r="AG18" s="52">
        <v>19.25</v>
      </c>
      <c r="AH18" s="52">
        <v>0</v>
      </c>
      <c r="AI18" s="52">
        <v>0</v>
      </c>
      <c r="AJ18" s="52">
        <v>0</v>
      </c>
      <c r="AK18" s="52">
        <v>0</v>
      </c>
      <c r="AL18" s="52">
        <v>0</v>
      </c>
      <c r="AM18" s="52">
        <v>0</v>
      </c>
      <c r="AN18" s="52">
        <v>0</v>
      </c>
      <c r="AO18" s="52">
        <v>25</v>
      </c>
      <c r="AP18" s="52">
        <v>25</v>
      </c>
      <c r="AQ18" s="52">
        <v>3225</v>
      </c>
      <c r="AR18" s="52">
        <v>0</v>
      </c>
      <c r="AS18" s="52">
        <v>3275</v>
      </c>
      <c r="AT18" s="52">
        <v>7.0000000000000007E-2</v>
      </c>
      <c r="AU18" s="52">
        <v>0.03</v>
      </c>
      <c r="AV18" s="52">
        <v>5.62</v>
      </c>
      <c r="AW18" s="52">
        <v>0</v>
      </c>
      <c r="AX18" s="52">
        <v>5.72</v>
      </c>
      <c r="AY18" s="52">
        <v>0</v>
      </c>
      <c r="AZ18" s="52">
        <v>0</v>
      </c>
      <c r="BA18" s="52">
        <v>1</v>
      </c>
    </row>
    <row r="19" spans="1:53" x14ac:dyDescent="0.25">
      <c r="A19">
        <v>1</v>
      </c>
      <c r="B19" t="s">
        <v>731</v>
      </c>
      <c r="C19" s="52">
        <v>3.0750000000000002</v>
      </c>
      <c r="D19" s="52">
        <v>7.9530590111524351</v>
      </c>
      <c r="E19" s="52">
        <v>18.921270117442372</v>
      </c>
      <c r="F19" s="52">
        <v>1.4059247802536956</v>
      </c>
      <c r="G19" s="52">
        <v>2.2964395873012382</v>
      </c>
      <c r="H19" s="52">
        <v>1.4290143963363964</v>
      </c>
      <c r="I19" s="52">
        <v>0.11957681913104275</v>
      </c>
      <c r="J19" s="52">
        <v>0.26227571965840984</v>
      </c>
      <c r="K19" s="52">
        <v>32.299999999999997</v>
      </c>
      <c r="L19" s="52">
        <v>15</v>
      </c>
      <c r="M19" s="52">
        <v>1</v>
      </c>
      <c r="N19" s="52">
        <v>2</v>
      </c>
      <c r="O19" s="52">
        <v>14</v>
      </c>
      <c r="P19" s="52">
        <v>8</v>
      </c>
      <c r="Q19" s="52">
        <v>2</v>
      </c>
      <c r="R19" s="52">
        <v>4</v>
      </c>
      <c r="S19" s="52">
        <v>14</v>
      </c>
      <c r="T19" s="52">
        <v>3</v>
      </c>
      <c r="U19" s="52">
        <v>1.43</v>
      </c>
      <c r="V19" s="52">
        <v>1037.3</v>
      </c>
      <c r="W19" s="52">
        <v>2.4</v>
      </c>
      <c r="X19" s="52">
        <v>3</v>
      </c>
      <c r="Y19" t="s">
        <v>1100</v>
      </c>
      <c r="Z19" s="52">
        <v>8.6</v>
      </c>
      <c r="AA19" s="52">
        <v>-1</v>
      </c>
      <c r="AB19" s="52">
        <v>15</v>
      </c>
      <c r="AC19" s="52" t="s">
        <v>1146</v>
      </c>
      <c r="AD19" s="52">
        <v>15</v>
      </c>
      <c r="AE19" s="52">
        <v>23.93</v>
      </c>
      <c r="AF19" s="52">
        <v>73.010000000000005</v>
      </c>
      <c r="AG19" s="52">
        <v>0</v>
      </c>
      <c r="AH19" s="52">
        <v>0</v>
      </c>
      <c r="AI19" s="52">
        <v>0</v>
      </c>
      <c r="AJ19" s="52">
        <v>0</v>
      </c>
      <c r="AK19" s="52">
        <v>0</v>
      </c>
      <c r="AL19" s="52">
        <v>26.99</v>
      </c>
      <c r="AM19" s="52">
        <v>0</v>
      </c>
      <c r="AN19" s="52">
        <v>0</v>
      </c>
      <c r="AO19" s="52">
        <v>0</v>
      </c>
      <c r="AP19" s="52">
        <v>0</v>
      </c>
      <c r="AQ19" s="52">
        <v>0</v>
      </c>
      <c r="AR19" s="52">
        <v>0</v>
      </c>
      <c r="AS19" s="52">
        <v>0</v>
      </c>
      <c r="AT19" s="52">
        <v>0</v>
      </c>
      <c r="AU19" s="52">
        <v>0</v>
      </c>
      <c r="AV19" s="52">
        <v>0</v>
      </c>
      <c r="AW19" s="52">
        <v>0</v>
      </c>
      <c r="AX19" s="52">
        <v>0</v>
      </c>
      <c r="AY19" s="52">
        <v>0</v>
      </c>
      <c r="AZ19" s="52">
        <v>0</v>
      </c>
      <c r="BA19" s="52">
        <v>1</v>
      </c>
    </row>
    <row r="20" spans="1:53" x14ac:dyDescent="0.25">
      <c r="A20">
        <v>1</v>
      </c>
      <c r="B20" t="s">
        <v>934</v>
      </c>
      <c r="C20" s="52">
        <v>3.0750000000000002</v>
      </c>
      <c r="D20" s="52">
        <v>7.9585957231344793</v>
      </c>
      <c r="E20" s="52">
        <v>16.746411483253588</v>
      </c>
      <c r="F20" s="52">
        <v>1.2866447401329157</v>
      </c>
      <c r="G20" s="52">
        <v>3.3490342768261829</v>
      </c>
      <c r="H20" s="52">
        <v>2.0723141923612589</v>
      </c>
      <c r="I20" s="52">
        <v>0.15861809512671074</v>
      </c>
      <c r="J20" s="52">
        <v>0.2935957252268363</v>
      </c>
      <c r="K20" s="52">
        <v>7.25</v>
      </c>
      <c r="L20" s="52">
        <v>0</v>
      </c>
      <c r="M20" s="52">
        <v>0.5</v>
      </c>
      <c r="N20" s="52">
        <v>0</v>
      </c>
      <c r="O20" s="52">
        <v>16</v>
      </c>
      <c r="P20" s="52">
        <v>6</v>
      </c>
      <c r="Q20" s="52">
        <v>5</v>
      </c>
      <c r="R20" s="52">
        <v>5</v>
      </c>
      <c r="S20" s="52">
        <v>10</v>
      </c>
      <c r="T20" s="52">
        <v>0</v>
      </c>
      <c r="U20" s="52">
        <v>0.87</v>
      </c>
      <c r="V20" s="52">
        <v>385.9</v>
      </c>
      <c r="W20" s="52">
        <v>1.2</v>
      </c>
      <c r="X20" s="52">
        <v>3</v>
      </c>
      <c r="Y20" t="s">
        <v>1149</v>
      </c>
      <c r="Z20" s="52">
        <v>10.36</v>
      </c>
      <c r="AA20" s="52">
        <v>270.33999999999997</v>
      </c>
      <c r="AB20" s="52">
        <v>17.5</v>
      </c>
      <c r="AC20" s="52" t="s">
        <v>1126</v>
      </c>
      <c r="AD20" s="52">
        <v>15</v>
      </c>
      <c r="AE20" s="52">
        <v>23.93</v>
      </c>
      <c r="AF20" s="52">
        <v>0</v>
      </c>
      <c r="AG20" s="52">
        <v>0</v>
      </c>
      <c r="AH20" s="52">
        <v>0</v>
      </c>
      <c r="AI20" s="52">
        <v>71.48</v>
      </c>
      <c r="AJ20" s="52">
        <v>0</v>
      </c>
      <c r="AK20" s="52">
        <v>0</v>
      </c>
      <c r="AL20" s="52">
        <v>28.52</v>
      </c>
      <c r="AM20" s="52">
        <v>0</v>
      </c>
      <c r="AN20" s="52">
        <v>0</v>
      </c>
      <c r="AO20" s="52">
        <v>1000</v>
      </c>
      <c r="AP20" s="52">
        <v>1200</v>
      </c>
      <c r="AQ20" s="52">
        <v>0</v>
      </c>
      <c r="AR20" s="52">
        <v>0</v>
      </c>
      <c r="AS20" s="52">
        <v>2200</v>
      </c>
      <c r="AT20" s="52">
        <v>1.2</v>
      </c>
      <c r="AU20" s="52">
        <v>18</v>
      </c>
      <c r="AV20" s="52">
        <v>0</v>
      </c>
      <c r="AW20" s="52">
        <v>0</v>
      </c>
      <c r="AX20" s="52">
        <v>19.2</v>
      </c>
      <c r="AY20" s="52">
        <v>2</v>
      </c>
      <c r="AZ20" s="52">
        <v>0</v>
      </c>
      <c r="BA20" s="52">
        <v>0</v>
      </c>
    </row>
    <row r="21" spans="1:53" x14ac:dyDescent="0.25">
      <c r="A21">
        <v>1</v>
      </c>
      <c r="B21" t="s">
        <v>986</v>
      </c>
      <c r="C21" s="52">
        <v>3.0750000000000002</v>
      </c>
      <c r="D21" s="52">
        <v>10.281958371684755</v>
      </c>
      <c r="E21" s="52">
        <v>19.095258808177469</v>
      </c>
      <c r="F21" s="52">
        <v>1.4607272408832903</v>
      </c>
      <c r="G21" s="52">
        <v>2.9946082451175062</v>
      </c>
      <c r="H21" s="52">
        <v>1.6296791858225455</v>
      </c>
      <c r="I21" s="52">
        <v>0.14976798890161325</v>
      </c>
      <c r="J21" s="52">
        <v>0.38231519606652065</v>
      </c>
      <c r="K21" s="52">
        <v>6.95</v>
      </c>
      <c r="L21" s="52">
        <v>1</v>
      </c>
      <c r="M21" s="52">
        <v>3</v>
      </c>
      <c r="N21" s="52">
        <v>3</v>
      </c>
      <c r="O21" s="52">
        <v>11</v>
      </c>
      <c r="P21" s="52">
        <v>5</v>
      </c>
      <c r="Q21" s="52">
        <v>1</v>
      </c>
      <c r="R21" s="52">
        <v>5</v>
      </c>
      <c r="S21" s="52">
        <v>2</v>
      </c>
      <c r="T21" s="52">
        <v>0</v>
      </c>
      <c r="U21" s="52">
        <v>0.84</v>
      </c>
      <c r="V21" s="52">
        <v>366.9</v>
      </c>
      <c r="W21" s="52">
        <v>1.1000000000000001</v>
      </c>
      <c r="X21" s="52">
        <v>7</v>
      </c>
      <c r="Y21" t="s">
        <v>1100</v>
      </c>
      <c r="Z21" s="52">
        <v>18.27</v>
      </c>
      <c r="AA21" s="52">
        <v>140.78</v>
      </c>
      <c r="AB21" s="52">
        <v>22.5</v>
      </c>
      <c r="AC21" s="52" t="s">
        <v>1126</v>
      </c>
      <c r="AD21" s="52">
        <v>15</v>
      </c>
      <c r="AE21" s="52">
        <v>0</v>
      </c>
      <c r="AF21" s="52">
        <v>100</v>
      </c>
      <c r="AG21" s="52">
        <v>0</v>
      </c>
      <c r="AH21" s="52">
        <v>0</v>
      </c>
      <c r="AI21" s="52">
        <v>0</v>
      </c>
      <c r="AJ21" s="52">
        <v>0</v>
      </c>
      <c r="AK21" s="52">
        <v>0</v>
      </c>
      <c r="AL21" s="52">
        <v>0</v>
      </c>
      <c r="AM21" s="52">
        <v>0</v>
      </c>
      <c r="AN21" s="52">
        <v>0</v>
      </c>
      <c r="AO21" s="52">
        <v>2000</v>
      </c>
      <c r="AP21" s="52">
        <v>0</v>
      </c>
      <c r="AQ21" s="52">
        <v>0</v>
      </c>
      <c r="AR21" s="52">
        <v>0</v>
      </c>
      <c r="AS21" s="52">
        <v>2000</v>
      </c>
      <c r="AT21" s="52">
        <v>1.2</v>
      </c>
      <c r="AU21" s="52">
        <v>0</v>
      </c>
      <c r="AV21" s="52">
        <v>0</v>
      </c>
      <c r="AW21" s="52">
        <v>0</v>
      </c>
      <c r="AX21" s="52">
        <v>1.2</v>
      </c>
      <c r="AY21" s="52">
        <v>0</v>
      </c>
      <c r="AZ21" s="52">
        <v>0</v>
      </c>
      <c r="BA21" s="52">
        <v>1</v>
      </c>
    </row>
    <row r="22" spans="1:53" x14ac:dyDescent="0.25">
      <c r="A22">
        <v>1</v>
      </c>
      <c r="B22" t="s">
        <v>810</v>
      </c>
      <c r="C22" s="52">
        <v>3.08</v>
      </c>
      <c r="D22" s="52">
        <v>7.5068523524303172</v>
      </c>
      <c r="E22" s="52">
        <v>16.615919965202263</v>
      </c>
      <c r="F22" s="52">
        <v>1.7423764759977107</v>
      </c>
      <c r="G22" s="52">
        <v>2.0478625165759961</v>
      </c>
      <c r="H22" s="52">
        <v>1.4877106654230439</v>
      </c>
      <c r="I22" s="52">
        <v>0.15033936302470657</v>
      </c>
      <c r="J22" s="52">
        <v>0.31206554968908928</v>
      </c>
      <c r="K22" s="52">
        <v>12.05</v>
      </c>
      <c r="L22" s="52">
        <v>5</v>
      </c>
      <c r="M22" s="52">
        <v>1</v>
      </c>
      <c r="N22" s="52">
        <v>5</v>
      </c>
      <c r="O22" s="52">
        <v>10</v>
      </c>
      <c r="P22" s="52">
        <v>4</v>
      </c>
      <c r="Q22" s="52">
        <v>0</v>
      </c>
      <c r="R22" s="52">
        <v>6</v>
      </c>
      <c r="S22" s="52">
        <v>31</v>
      </c>
      <c r="T22" s="52">
        <v>1</v>
      </c>
      <c r="U22" s="52">
        <v>1.46</v>
      </c>
      <c r="V22" s="52">
        <v>616.79999999999995</v>
      </c>
      <c r="W22" s="52">
        <v>1.4</v>
      </c>
      <c r="X22" s="52">
        <v>40</v>
      </c>
      <c r="Y22" t="s">
        <v>1141</v>
      </c>
      <c r="Z22" s="52">
        <v>6.11</v>
      </c>
      <c r="AA22" s="52">
        <v>131.9</v>
      </c>
      <c r="AB22" s="52">
        <v>10</v>
      </c>
      <c r="AC22" s="52" t="s">
        <v>1180</v>
      </c>
      <c r="AD22" s="52">
        <v>15</v>
      </c>
      <c r="AE22" s="52">
        <v>52.5</v>
      </c>
      <c r="AF22" s="52">
        <v>0</v>
      </c>
      <c r="AG22" s="52">
        <v>28.98</v>
      </c>
      <c r="AH22" s="52">
        <v>0</v>
      </c>
      <c r="AI22" s="52">
        <v>0</v>
      </c>
      <c r="AJ22" s="52">
        <v>51.85</v>
      </c>
      <c r="AK22" s="52">
        <v>0</v>
      </c>
      <c r="AL22" s="52">
        <v>2.2999999999999998</v>
      </c>
      <c r="AM22" s="52">
        <v>0</v>
      </c>
      <c r="AN22" s="52">
        <v>16.88</v>
      </c>
      <c r="AO22" s="52">
        <v>600</v>
      </c>
      <c r="AP22" s="52">
        <v>0</v>
      </c>
      <c r="AQ22" s="52">
        <v>0</v>
      </c>
      <c r="AR22" s="52">
        <v>0</v>
      </c>
      <c r="AS22" s="52">
        <v>600</v>
      </c>
      <c r="AT22" s="52">
        <v>26.15</v>
      </c>
      <c r="AU22" s="52">
        <v>0</v>
      </c>
      <c r="AV22" s="52">
        <v>0</v>
      </c>
      <c r="AW22" s="52">
        <v>0</v>
      </c>
      <c r="AX22" s="52">
        <v>26.15</v>
      </c>
      <c r="AY22" s="52">
        <v>0</v>
      </c>
      <c r="AZ22" s="52">
        <v>30</v>
      </c>
      <c r="BA22" s="52">
        <v>1.8</v>
      </c>
    </row>
    <row r="23" spans="1:53" x14ac:dyDescent="0.25">
      <c r="A23">
        <v>1</v>
      </c>
      <c r="B23" t="s">
        <v>784</v>
      </c>
      <c r="C23" s="52">
        <v>3.085</v>
      </c>
      <c r="D23" s="52">
        <v>11.485608444549161</v>
      </c>
      <c r="E23" s="52">
        <v>14.528055676381035</v>
      </c>
      <c r="F23" s="52">
        <v>1.5896697184773951</v>
      </c>
      <c r="G23" s="52">
        <v>2.2263046064001193</v>
      </c>
      <c r="H23" s="52">
        <v>1.2865117868980283</v>
      </c>
      <c r="I23" s="52">
        <v>0.12603395912666801</v>
      </c>
      <c r="J23" s="52">
        <v>0.51020266479784904</v>
      </c>
      <c r="K23" s="52">
        <v>22.65</v>
      </c>
      <c r="L23" s="52">
        <v>3</v>
      </c>
      <c r="M23" s="52">
        <v>3</v>
      </c>
      <c r="N23" s="52">
        <v>2</v>
      </c>
      <c r="O23" s="52">
        <v>7</v>
      </c>
      <c r="P23" s="52">
        <v>2</v>
      </c>
      <c r="Q23" s="52">
        <v>1</v>
      </c>
      <c r="R23" s="52">
        <v>4</v>
      </c>
      <c r="S23" s="52">
        <v>7</v>
      </c>
      <c r="T23" s="52">
        <v>0</v>
      </c>
      <c r="U23" s="52">
        <v>1.57</v>
      </c>
      <c r="V23" s="52">
        <v>558.20000000000005</v>
      </c>
      <c r="W23" s="52">
        <v>1.3</v>
      </c>
      <c r="X23" s="52">
        <v>17</v>
      </c>
      <c r="Y23" t="s">
        <v>1149</v>
      </c>
      <c r="Z23" s="52">
        <v>0</v>
      </c>
      <c r="AA23" s="52">
        <v>-1</v>
      </c>
      <c r="AB23" s="52">
        <v>20</v>
      </c>
      <c r="AC23" s="52" t="s">
        <v>1180</v>
      </c>
      <c r="AD23" s="52">
        <v>15</v>
      </c>
      <c r="AE23" s="52">
        <v>7.14</v>
      </c>
      <c r="AF23" s="52">
        <v>0</v>
      </c>
      <c r="AG23" s="52">
        <v>0</v>
      </c>
      <c r="AH23" s="52">
        <v>0</v>
      </c>
      <c r="AI23" s="52">
        <v>91.98</v>
      </c>
      <c r="AJ23" s="52">
        <v>0</v>
      </c>
      <c r="AK23" s="52">
        <v>0</v>
      </c>
      <c r="AL23" s="52">
        <v>0</v>
      </c>
      <c r="AM23" s="52">
        <v>8.02</v>
      </c>
      <c r="AN23" s="52">
        <v>0</v>
      </c>
      <c r="AO23" s="52">
        <v>175</v>
      </c>
      <c r="AP23" s="52">
        <v>2075</v>
      </c>
      <c r="AQ23" s="52">
        <v>0</v>
      </c>
      <c r="AR23" s="52">
        <v>0</v>
      </c>
      <c r="AS23" s="52">
        <v>2250</v>
      </c>
      <c r="AT23" s="52">
        <v>6.15</v>
      </c>
      <c r="AU23" s="52">
        <v>11.34</v>
      </c>
      <c r="AV23" s="52">
        <v>0</v>
      </c>
      <c r="AW23" s="52">
        <v>0</v>
      </c>
      <c r="AX23" s="52">
        <v>17.489999999999998</v>
      </c>
      <c r="AY23" s="52">
        <v>0</v>
      </c>
      <c r="AZ23" s="52">
        <v>4</v>
      </c>
      <c r="BA23" s="52">
        <v>1</v>
      </c>
    </row>
    <row r="24" spans="1:53" x14ac:dyDescent="0.25">
      <c r="A24">
        <v>1</v>
      </c>
      <c r="B24" t="s">
        <v>909</v>
      </c>
      <c r="C24" s="52">
        <v>3.085</v>
      </c>
      <c r="D24" s="52">
        <v>11.772148238643297</v>
      </c>
      <c r="E24" s="52">
        <v>21.792083514571559</v>
      </c>
      <c r="F24" s="52">
        <v>1.2649210030943812</v>
      </c>
      <c r="G24" s="52">
        <v>2.661167094328134</v>
      </c>
      <c r="H24" s="52">
        <v>1.5152349934043192</v>
      </c>
      <c r="I24" s="52">
        <v>0.14181080209458108</v>
      </c>
      <c r="J24" s="52">
        <v>0.3649473367226555</v>
      </c>
      <c r="K24" s="52">
        <v>5.3</v>
      </c>
      <c r="L24" s="52">
        <v>4</v>
      </c>
      <c r="M24" s="52">
        <v>2</v>
      </c>
      <c r="N24" s="52">
        <v>3</v>
      </c>
      <c r="O24" s="52">
        <v>4</v>
      </c>
      <c r="P24" s="52">
        <v>1</v>
      </c>
      <c r="Q24" s="52">
        <v>1</v>
      </c>
      <c r="R24" s="52">
        <v>2</v>
      </c>
      <c r="S24" s="52">
        <v>7</v>
      </c>
      <c r="T24" s="52">
        <v>3</v>
      </c>
      <c r="U24" s="52">
        <v>0.87</v>
      </c>
      <c r="V24" s="52">
        <v>382.1</v>
      </c>
      <c r="W24" s="52">
        <v>1.2</v>
      </c>
      <c r="X24" s="52">
        <v>10</v>
      </c>
      <c r="Y24" t="s">
        <v>1149</v>
      </c>
      <c r="Z24" s="52">
        <v>7.37</v>
      </c>
      <c r="AA24" s="52">
        <v>230.68</v>
      </c>
      <c r="AB24" s="52">
        <v>25</v>
      </c>
      <c r="AC24" s="52" t="s">
        <v>1180</v>
      </c>
      <c r="AD24" s="52">
        <v>15</v>
      </c>
      <c r="AE24" s="52">
        <v>0</v>
      </c>
      <c r="AF24" s="52">
        <v>0</v>
      </c>
      <c r="AG24" s="52">
        <v>0</v>
      </c>
      <c r="AH24" s="52">
        <v>0</v>
      </c>
      <c r="AI24" s="52">
        <v>100</v>
      </c>
      <c r="AJ24" s="52">
        <v>0</v>
      </c>
      <c r="AK24" s="52">
        <v>0</v>
      </c>
      <c r="AL24" s="52">
        <v>0</v>
      </c>
      <c r="AM24" s="52">
        <v>0</v>
      </c>
      <c r="AN24" s="52">
        <v>0</v>
      </c>
      <c r="AO24" s="52">
        <v>1000</v>
      </c>
      <c r="AP24" s="52">
        <v>0</v>
      </c>
      <c r="AQ24" s="52">
        <v>0</v>
      </c>
      <c r="AR24" s="52">
        <v>0</v>
      </c>
      <c r="AS24" s="52">
        <v>1000</v>
      </c>
      <c r="AT24" s="52">
        <v>1.4</v>
      </c>
      <c r="AU24" s="52">
        <v>0</v>
      </c>
      <c r="AV24" s="52">
        <v>0</v>
      </c>
      <c r="AW24" s="52">
        <v>0</v>
      </c>
      <c r="AX24" s="52">
        <v>1.4</v>
      </c>
      <c r="AY24" s="52">
        <v>0</v>
      </c>
      <c r="AZ24" s="52">
        <v>0</v>
      </c>
      <c r="BA24" s="52">
        <v>1</v>
      </c>
    </row>
    <row r="25" spans="1:53" x14ac:dyDescent="0.25">
      <c r="A25">
        <v>1</v>
      </c>
      <c r="B25" t="s">
        <v>944</v>
      </c>
      <c r="C25" s="52">
        <v>3.085</v>
      </c>
      <c r="D25" s="52">
        <v>9.5759795478009178</v>
      </c>
      <c r="E25" s="52">
        <v>20.226185297955634</v>
      </c>
      <c r="F25" s="52">
        <v>1.7374761127366949</v>
      </c>
      <c r="G25" s="52">
        <v>1.973761022097867</v>
      </c>
      <c r="H25" s="52">
        <v>1.423306612190552</v>
      </c>
      <c r="I25" s="52">
        <v>0.1681074949053219</v>
      </c>
      <c r="J25" s="52">
        <v>0.31998873463703403</v>
      </c>
      <c r="K25" s="52">
        <v>7.15</v>
      </c>
      <c r="L25" s="52">
        <v>7</v>
      </c>
      <c r="M25" s="52">
        <v>2.5</v>
      </c>
      <c r="N25" s="52">
        <v>4</v>
      </c>
      <c r="O25" s="52">
        <v>18</v>
      </c>
      <c r="P25" s="52">
        <v>7</v>
      </c>
      <c r="Q25" s="52">
        <v>3</v>
      </c>
      <c r="R25" s="52">
        <v>8</v>
      </c>
      <c r="S25" s="52">
        <v>11</v>
      </c>
      <c r="T25" s="52">
        <v>2</v>
      </c>
      <c r="U25" s="52">
        <v>0.55000000000000004</v>
      </c>
      <c r="V25" s="52">
        <v>315.3</v>
      </c>
      <c r="W25" s="52">
        <v>1.2</v>
      </c>
      <c r="X25" s="52">
        <v>26</v>
      </c>
      <c r="Y25" t="s">
        <v>1141</v>
      </c>
      <c r="Z25" s="52">
        <v>7.6</v>
      </c>
      <c r="AA25" s="52">
        <v>309.64999999999998</v>
      </c>
      <c r="AB25" s="52">
        <v>5</v>
      </c>
      <c r="AC25" s="52" t="s">
        <v>1180</v>
      </c>
      <c r="AD25" s="52">
        <v>15</v>
      </c>
      <c r="AE25" s="52">
        <v>2.5</v>
      </c>
      <c r="AF25" s="52">
        <v>0</v>
      </c>
      <c r="AG25" s="52">
        <v>0</v>
      </c>
      <c r="AH25" s="52">
        <v>0</v>
      </c>
      <c r="AI25" s="52">
        <v>0</v>
      </c>
      <c r="AJ25" s="52">
        <v>96.27</v>
      </c>
      <c r="AK25" s="52">
        <v>3.73</v>
      </c>
      <c r="AL25" s="52">
        <v>0</v>
      </c>
      <c r="AM25" s="52">
        <v>0</v>
      </c>
      <c r="AN25" s="52">
        <v>0</v>
      </c>
      <c r="AO25" s="52">
        <v>1050</v>
      </c>
      <c r="AP25" s="52">
        <v>0</v>
      </c>
      <c r="AQ25" s="52">
        <v>0</v>
      </c>
      <c r="AR25" s="52">
        <v>0</v>
      </c>
      <c r="AS25" s="52">
        <v>1050</v>
      </c>
      <c r="AT25" s="52">
        <v>31.89</v>
      </c>
      <c r="AU25" s="52">
        <v>0</v>
      </c>
      <c r="AV25" s="52">
        <v>0</v>
      </c>
      <c r="AW25" s="52">
        <v>0</v>
      </c>
      <c r="AX25" s="52">
        <v>31.89</v>
      </c>
      <c r="AY25" s="52">
        <v>0</v>
      </c>
      <c r="AZ25" s="52">
        <v>21</v>
      </c>
      <c r="BA25" s="52">
        <v>1</v>
      </c>
    </row>
    <row r="26" spans="1:53" x14ac:dyDescent="0.25">
      <c r="A26">
        <v>1</v>
      </c>
      <c r="B26" t="s">
        <v>977</v>
      </c>
      <c r="C26" s="52">
        <v>3.085</v>
      </c>
      <c r="D26" s="52">
        <v>15.485168232515029</v>
      </c>
      <c r="E26" s="52">
        <v>32.057416267942592</v>
      </c>
      <c r="F26" s="52">
        <v>2.5776114067617044</v>
      </c>
      <c r="G26" s="52">
        <v>3.3217776860994395</v>
      </c>
      <c r="H26" s="52">
        <v>2.5874936865596236</v>
      </c>
      <c r="I26" s="52">
        <v>0.15619757668867548</v>
      </c>
      <c r="J26" s="52">
        <v>0.3490422814105642</v>
      </c>
      <c r="K26" s="52">
        <v>8.5</v>
      </c>
      <c r="L26" s="52">
        <v>1</v>
      </c>
      <c r="M26" s="52">
        <v>3</v>
      </c>
      <c r="N26" s="52">
        <v>1</v>
      </c>
      <c r="O26" s="52">
        <v>8</v>
      </c>
      <c r="P26" s="52">
        <v>3</v>
      </c>
      <c r="Q26" s="52">
        <v>1</v>
      </c>
      <c r="R26" s="52">
        <v>4</v>
      </c>
      <c r="S26" s="52">
        <v>12</v>
      </c>
      <c r="T26" s="52">
        <v>0</v>
      </c>
      <c r="U26" s="52">
        <v>2.65</v>
      </c>
      <c r="V26" s="52">
        <v>680</v>
      </c>
      <c r="W26" s="52">
        <v>1.2</v>
      </c>
      <c r="X26" s="52">
        <v>7</v>
      </c>
      <c r="Y26" t="s">
        <v>1100</v>
      </c>
      <c r="Z26" s="52">
        <v>7.79</v>
      </c>
      <c r="AA26" s="52">
        <v>130.19</v>
      </c>
      <c r="AB26" s="52">
        <v>32.5</v>
      </c>
      <c r="AC26" s="52" t="s">
        <v>1126</v>
      </c>
      <c r="AD26" s="52">
        <v>15</v>
      </c>
      <c r="AE26" s="52">
        <v>9.64</v>
      </c>
      <c r="AF26" s="52">
        <v>93.79</v>
      </c>
      <c r="AG26" s="52">
        <v>5.51</v>
      </c>
      <c r="AH26" s="52">
        <v>0</v>
      </c>
      <c r="AI26" s="52">
        <v>0</v>
      </c>
      <c r="AJ26" s="52">
        <v>0</v>
      </c>
      <c r="AK26" s="52">
        <v>0</v>
      </c>
      <c r="AL26" s="52">
        <v>0</v>
      </c>
      <c r="AM26" s="52">
        <v>0</v>
      </c>
      <c r="AN26" s="52">
        <v>0.7</v>
      </c>
      <c r="AO26" s="52">
        <v>750</v>
      </c>
      <c r="AP26" s="52">
        <v>200</v>
      </c>
      <c r="AQ26" s="52">
        <v>200</v>
      </c>
      <c r="AR26" s="52">
        <v>0</v>
      </c>
      <c r="AS26" s="52">
        <v>1150</v>
      </c>
      <c r="AT26" s="52">
        <v>1.2</v>
      </c>
      <c r="AU26" s="52">
        <v>0.71</v>
      </c>
      <c r="AV26" s="52">
        <v>8.17</v>
      </c>
      <c r="AW26" s="52">
        <v>0</v>
      </c>
      <c r="AX26" s="52">
        <v>10.08</v>
      </c>
      <c r="AY26" s="52">
        <v>1</v>
      </c>
      <c r="AZ26" s="52">
        <v>0</v>
      </c>
      <c r="BA26" s="52">
        <v>2</v>
      </c>
    </row>
    <row r="27" spans="1:53" x14ac:dyDescent="0.25">
      <c r="A27">
        <v>1</v>
      </c>
      <c r="B27" t="s">
        <v>752</v>
      </c>
      <c r="C27" s="52">
        <v>3.09</v>
      </c>
      <c r="D27" s="52">
        <v>7.0728888961125387</v>
      </c>
      <c r="E27" s="52">
        <v>17.355371900826448</v>
      </c>
      <c r="F27" s="52">
        <v>1.6793966985801361</v>
      </c>
      <c r="G27" s="52">
        <v>3.1156608914648283</v>
      </c>
      <c r="H27" s="52">
        <v>1.8092088349400479</v>
      </c>
      <c r="I27" s="52">
        <v>0.14555920109312551</v>
      </c>
      <c r="J27" s="52">
        <v>0.54938909843225425</v>
      </c>
      <c r="K27" s="52">
        <v>28.7</v>
      </c>
      <c r="L27" s="52">
        <v>2</v>
      </c>
      <c r="M27" s="52">
        <v>3</v>
      </c>
      <c r="N27" s="52">
        <v>0</v>
      </c>
      <c r="O27" s="52">
        <v>11</v>
      </c>
      <c r="P27" s="52">
        <v>5</v>
      </c>
      <c r="Q27" s="52">
        <v>1</v>
      </c>
      <c r="R27" s="52">
        <v>5</v>
      </c>
      <c r="S27" s="52">
        <v>3</v>
      </c>
      <c r="T27" s="52">
        <v>0</v>
      </c>
      <c r="U27" s="52">
        <v>4.83</v>
      </c>
      <c r="V27" s="52">
        <v>1379.1</v>
      </c>
      <c r="W27" s="52">
        <v>1.8</v>
      </c>
      <c r="X27" s="52">
        <v>42</v>
      </c>
      <c r="Y27" t="s">
        <v>1128</v>
      </c>
      <c r="Z27" s="52">
        <v>19.16</v>
      </c>
      <c r="AA27" s="52">
        <v>77.41</v>
      </c>
      <c r="AB27" s="52">
        <v>17.5</v>
      </c>
      <c r="AC27" s="52" t="s">
        <v>1182</v>
      </c>
      <c r="AD27" s="52">
        <v>15</v>
      </c>
      <c r="AE27" s="52">
        <v>14.29</v>
      </c>
      <c r="AF27" s="52">
        <v>0</v>
      </c>
      <c r="AG27" s="52">
        <v>8.0500000000000007</v>
      </c>
      <c r="AH27" s="52">
        <v>0</v>
      </c>
      <c r="AI27" s="52">
        <v>0</v>
      </c>
      <c r="AJ27" s="52">
        <v>0</v>
      </c>
      <c r="AK27" s="52">
        <v>0</v>
      </c>
      <c r="AL27" s="52">
        <v>91.95</v>
      </c>
      <c r="AM27" s="52">
        <v>0</v>
      </c>
      <c r="AN27" s="52">
        <v>0</v>
      </c>
      <c r="AO27" s="52">
        <v>0</v>
      </c>
      <c r="AP27" s="52">
        <v>1675</v>
      </c>
      <c r="AQ27" s="52">
        <v>0</v>
      </c>
      <c r="AR27" s="52">
        <v>0</v>
      </c>
      <c r="AS27" s="52">
        <v>1675</v>
      </c>
      <c r="AT27" s="52">
        <v>0</v>
      </c>
      <c r="AU27" s="52">
        <v>24.37</v>
      </c>
      <c r="AV27" s="52">
        <v>0</v>
      </c>
      <c r="AW27" s="52">
        <v>0</v>
      </c>
      <c r="AX27" s="52">
        <v>24.37</v>
      </c>
      <c r="AY27" s="52">
        <v>18</v>
      </c>
      <c r="AZ27" s="52">
        <v>0</v>
      </c>
      <c r="BA27" s="52">
        <v>1</v>
      </c>
    </row>
    <row r="28" spans="1:53" x14ac:dyDescent="0.25">
      <c r="A28">
        <v>1</v>
      </c>
      <c r="B28" t="s">
        <v>753</v>
      </c>
      <c r="C28" s="52">
        <v>3.1</v>
      </c>
      <c r="D28" s="52">
        <v>8.0604590159360487</v>
      </c>
      <c r="E28" s="52">
        <v>17.877337973031757</v>
      </c>
      <c r="F28" s="52">
        <v>1.5680845600779845</v>
      </c>
      <c r="G28" s="52">
        <v>2.9699448538352327</v>
      </c>
      <c r="H28" s="52">
        <v>1.7920230550009999</v>
      </c>
      <c r="I28" s="52">
        <v>0.13578070537292544</v>
      </c>
      <c r="J28" s="52">
        <v>0.50415973207558495</v>
      </c>
      <c r="K28" s="52">
        <v>11.35</v>
      </c>
      <c r="L28" s="52">
        <v>2</v>
      </c>
      <c r="M28" s="52">
        <v>1.5</v>
      </c>
      <c r="N28" s="52">
        <v>5</v>
      </c>
      <c r="O28" s="52">
        <v>12</v>
      </c>
      <c r="P28" s="52">
        <v>7</v>
      </c>
      <c r="Q28" s="52">
        <v>2</v>
      </c>
      <c r="R28" s="52">
        <v>3</v>
      </c>
      <c r="S28" s="52">
        <v>14</v>
      </c>
      <c r="T28" s="52">
        <v>1</v>
      </c>
      <c r="U28" s="52">
        <v>1.45</v>
      </c>
      <c r="V28" s="52">
        <v>696.5</v>
      </c>
      <c r="W28" s="52">
        <v>1.6</v>
      </c>
      <c r="X28" s="52">
        <v>7</v>
      </c>
      <c r="Y28" t="s">
        <v>1100</v>
      </c>
      <c r="Z28" s="52">
        <v>13.73</v>
      </c>
      <c r="AA28" s="52">
        <v>97.48</v>
      </c>
      <c r="AB28" s="52">
        <v>17.5</v>
      </c>
      <c r="AC28" s="52" t="s">
        <v>1182</v>
      </c>
      <c r="AD28" s="52">
        <v>15</v>
      </c>
      <c r="AE28" s="52">
        <v>35.71</v>
      </c>
      <c r="AF28" s="52">
        <v>70.150000000000006</v>
      </c>
      <c r="AG28" s="52">
        <v>0</v>
      </c>
      <c r="AH28" s="52">
        <v>0</v>
      </c>
      <c r="AI28" s="52">
        <v>0</v>
      </c>
      <c r="AJ28" s="52">
        <v>0</v>
      </c>
      <c r="AK28" s="52">
        <v>0</v>
      </c>
      <c r="AL28" s="52">
        <v>29.85</v>
      </c>
      <c r="AM28" s="52">
        <v>0</v>
      </c>
      <c r="AN28" s="52">
        <v>0</v>
      </c>
      <c r="AO28" s="52">
        <v>425</v>
      </c>
      <c r="AP28" s="52">
        <v>475</v>
      </c>
      <c r="AQ28" s="52">
        <v>50</v>
      </c>
      <c r="AR28" s="52">
        <v>0</v>
      </c>
      <c r="AS28" s="52">
        <v>950</v>
      </c>
      <c r="AT28" s="52">
        <v>0.66</v>
      </c>
      <c r="AU28" s="52">
        <v>5.69</v>
      </c>
      <c r="AV28" s="52">
        <v>2.6</v>
      </c>
      <c r="AW28" s="52">
        <v>0</v>
      </c>
      <c r="AX28" s="52">
        <v>8.9600000000000009</v>
      </c>
      <c r="AY28" s="52">
        <v>3</v>
      </c>
      <c r="AZ28" s="52">
        <v>0</v>
      </c>
      <c r="BA28" s="52">
        <v>2.2000000000000002</v>
      </c>
    </row>
    <row r="29" spans="1:53" x14ac:dyDescent="0.25">
      <c r="A29">
        <v>1</v>
      </c>
      <c r="B29" t="s">
        <v>772</v>
      </c>
      <c r="C29" s="52">
        <v>3.1</v>
      </c>
      <c r="D29" s="52">
        <v>13.329740247578062</v>
      </c>
      <c r="E29" s="52">
        <v>27.316224445411052</v>
      </c>
      <c r="F29" s="52">
        <v>1.652575142590746</v>
      </c>
      <c r="G29" s="52">
        <v>4.1945359870422818</v>
      </c>
      <c r="H29" s="52">
        <v>2.4205488687794174</v>
      </c>
      <c r="I29" s="52">
        <v>0.1968262502134025</v>
      </c>
      <c r="J29" s="52">
        <v>0.40505639820702039</v>
      </c>
      <c r="K29" s="52">
        <v>13.45</v>
      </c>
      <c r="L29" s="52">
        <v>4</v>
      </c>
      <c r="M29" s="52">
        <v>1</v>
      </c>
      <c r="N29" s="52">
        <v>3</v>
      </c>
      <c r="O29" s="52">
        <v>13</v>
      </c>
      <c r="P29" s="52">
        <v>5</v>
      </c>
      <c r="Q29" s="52">
        <v>0</v>
      </c>
      <c r="R29" s="52">
        <v>8</v>
      </c>
      <c r="S29" s="52">
        <v>10</v>
      </c>
      <c r="T29" s="52">
        <v>0</v>
      </c>
      <c r="U29" s="52">
        <v>1.23</v>
      </c>
      <c r="V29" s="52">
        <v>528.4</v>
      </c>
      <c r="W29" s="52">
        <v>1.3</v>
      </c>
      <c r="X29" s="52">
        <v>9</v>
      </c>
      <c r="Y29" t="s">
        <v>1149</v>
      </c>
      <c r="Z29" s="52">
        <v>0</v>
      </c>
      <c r="AA29" s="52">
        <v>-1</v>
      </c>
      <c r="AB29" s="52">
        <v>20</v>
      </c>
      <c r="AC29" s="52" t="s">
        <v>1153</v>
      </c>
      <c r="AD29" s="52">
        <v>30</v>
      </c>
      <c r="AE29" s="52">
        <v>38.21</v>
      </c>
      <c r="AF29" s="52">
        <v>0.7</v>
      </c>
      <c r="AG29" s="52">
        <v>0</v>
      </c>
      <c r="AH29" s="52">
        <v>0</v>
      </c>
      <c r="AI29" s="52">
        <v>66.77</v>
      </c>
      <c r="AJ29" s="52">
        <v>0</v>
      </c>
      <c r="AK29" s="52">
        <v>0</v>
      </c>
      <c r="AL29" s="52">
        <v>32.53</v>
      </c>
      <c r="AM29" s="52">
        <v>0</v>
      </c>
      <c r="AN29" s="52">
        <v>0</v>
      </c>
      <c r="AO29" s="52">
        <v>1100</v>
      </c>
      <c r="AP29" s="52">
        <v>50</v>
      </c>
      <c r="AQ29" s="52">
        <v>0</v>
      </c>
      <c r="AR29" s="52">
        <v>0</v>
      </c>
      <c r="AS29" s="52">
        <v>1150</v>
      </c>
      <c r="AT29" s="52">
        <v>0.9</v>
      </c>
      <c r="AU29" s="52">
        <v>6.84</v>
      </c>
      <c r="AV29" s="52">
        <v>0</v>
      </c>
      <c r="AW29" s="52">
        <v>0</v>
      </c>
      <c r="AX29" s="52">
        <v>7.74</v>
      </c>
      <c r="AY29" s="52">
        <v>2</v>
      </c>
      <c r="AZ29" s="52">
        <v>0</v>
      </c>
      <c r="BA29" s="52">
        <v>2.5</v>
      </c>
    </row>
    <row r="30" spans="1:53" x14ac:dyDescent="0.25">
      <c r="A30">
        <v>1</v>
      </c>
      <c r="B30" t="s">
        <v>925</v>
      </c>
      <c r="C30" s="52">
        <v>3.1</v>
      </c>
      <c r="D30" s="52">
        <v>16.648924747846173</v>
      </c>
      <c r="E30" s="52">
        <v>34.275772074815137</v>
      </c>
      <c r="F30" s="52">
        <v>2.3018924763635455</v>
      </c>
      <c r="G30" s="52">
        <v>3.1930823915750302</v>
      </c>
      <c r="H30" s="52">
        <v>2.2228711216997801</v>
      </c>
      <c r="I30" s="52">
        <v>0.2448353963495398</v>
      </c>
      <c r="J30" s="52">
        <v>0.35953376448879559</v>
      </c>
      <c r="K30" s="52">
        <v>20.5</v>
      </c>
      <c r="L30" s="52">
        <v>3</v>
      </c>
      <c r="M30" s="52">
        <v>1.5</v>
      </c>
      <c r="N30" s="52">
        <v>3</v>
      </c>
      <c r="O30" s="52">
        <v>7</v>
      </c>
      <c r="P30" s="52">
        <v>0</v>
      </c>
      <c r="Q30" s="52">
        <v>0</v>
      </c>
      <c r="R30" s="52">
        <v>7</v>
      </c>
      <c r="S30" s="52">
        <v>30</v>
      </c>
      <c r="T30" s="52">
        <v>3</v>
      </c>
      <c r="U30" s="52">
        <v>0.15</v>
      </c>
      <c r="V30" s="52">
        <v>182.9</v>
      </c>
      <c r="W30" s="52">
        <v>1.3</v>
      </c>
      <c r="X30" s="52">
        <v>38</v>
      </c>
      <c r="Y30" t="s">
        <v>1141</v>
      </c>
      <c r="Z30" s="52">
        <v>0</v>
      </c>
      <c r="AA30" s="52">
        <v>-1</v>
      </c>
      <c r="AB30" s="52">
        <v>30</v>
      </c>
      <c r="AC30" s="52" t="s">
        <v>1180</v>
      </c>
      <c r="AD30" s="52">
        <v>15</v>
      </c>
      <c r="AE30" s="52">
        <v>100</v>
      </c>
      <c r="AF30" s="52">
        <v>5.4</v>
      </c>
      <c r="AG30" s="52">
        <v>32.04</v>
      </c>
      <c r="AH30" s="52">
        <v>0</v>
      </c>
      <c r="AI30" s="52">
        <v>0</v>
      </c>
      <c r="AJ30" s="52">
        <v>32.36</v>
      </c>
      <c r="AK30" s="52">
        <v>0</v>
      </c>
      <c r="AL30" s="52">
        <v>21.69</v>
      </c>
      <c r="AM30" s="52">
        <v>8.51</v>
      </c>
      <c r="AN30" s="52">
        <v>0</v>
      </c>
      <c r="AO30" s="52">
        <v>425</v>
      </c>
      <c r="AP30" s="52">
        <v>25</v>
      </c>
      <c r="AQ30" s="52">
        <v>0</v>
      </c>
      <c r="AR30" s="52">
        <v>0</v>
      </c>
      <c r="AS30" s="52">
        <v>450</v>
      </c>
      <c r="AT30" s="52">
        <v>9.89</v>
      </c>
      <c r="AU30" s="52">
        <v>1.77</v>
      </c>
      <c r="AV30" s="52">
        <v>0</v>
      </c>
      <c r="AW30" s="52">
        <v>0</v>
      </c>
      <c r="AX30" s="52">
        <v>11.66</v>
      </c>
      <c r="AY30" s="52">
        <v>1</v>
      </c>
      <c r="AZ30" s="52">
        <v>4</v>
      </c>
      <c r="BA30" s="52">
        <v>2</v>
      </c>
    </row>
    <row r="31" spans="1:53" x14ac:dyDescent="0.25">
      <c r="A31">
        <v>1</v>
      </c>
      <c r="B31" t="s">
        <v>887</v>
      </c>
      <c r="C31" s="52">
        <v>3.11</v>
      </c>
      <c r="D31" s="52">
        <v>9.8483795146413975</v>
      </c>
      <c r="E31" s="52">
        <v>18.877772944758593</v>
      </c>
      <c r="F31" s="52">
        <v>1.4615790002093301</v>
      </c>
      <c r="G31" s="52">
        <v>2.6051888315610046</v>
      </c>
      <c r="H31" s="52">
        <v>1.5467670751275917</v>
      </c>
      <c r="I31" s="52">
        <v>0.15467397564393939</v>
      </c>
      <c r="J31" s="52">
        <v>0.33987837854665071</v>
      </c>
      <c r="K31" s="52">
        <v>7.75</v>
      </c>
      <c r="L31" s="52">
        <v>0</v>
      </c>
      <c r="M31" s="52">
        <v>1</v>
      </c>
      <c r="N31" s="52">
        <v>4</v>
      </c>
      <c r="O31" s="52">
        <v>10</v>
      </c>
      <c r="P31" s="52">
        <v>3</v>
      </c>
      <c r="Q31" s="52">
        <v>3</v>
      </c>
      <c r="R31" s="52">
        <v>4</v>
      </c>
      <c r="S31" s="52">
        <v>7</v>
      </c>
      <c r="T31" s="52">
        <v>2</v>
      </c>
      <c r="U31" s="52">
        <v>1.1000000000000001</v>
      </c>
      <c r="V31" s="52">
        <v>465.9</v>
      </c>
      <c r="W31" s="52">
        <v>1.3</v>
      </c>
      <c r="X31" s="52">
        <v>6</v>
      </c>
      <c r="Y31" t="s">
        <v>1100</v>
      </c>
      <c r="Z31" s="52">
        <v>23.22</v>
      </c>
      <c r="AA31" s="52">
        <v>258.12</v>
      </c>
      <c r="AB31" s="52">
        <v>10</v>
      </c>
      <c r="AC31" s="52" t="s">
        <v>1146</v>
      </c>
      <c r="AD31" s="52">
        <v>15</v>
      </c>
      <c r="AE31" s="52">
        <v>35.71</v>
      </c>
      <c r="AF31" s="52">
        <v>62.83</v>
      </c>
      <c r="AG31" s="52">
        <v>0</v>
      </c>
      <c r="AH31" s="52">
        <v>0</v>
      </c>
      <c r="AI31" s="52">
        <v>0</v>
      </c>
      <c r="AJ31" s="52">
        <v>0</v>
      </c>
      <c r="AK31" s="52">
        <v>0</v>
      </c>
      <c r="AL31" s="52">
        <v>37.17</v>
      </c>
      <c r="AM31" s="52">
        <v>0</v>
      </c>
      <c r="AN31" s="52">
        <v>0</v>
      </c>
      <c r="AO31" s="52">
        <v>0</v>
      </c>
      <c r="AP31" s="52">
        <v>50</v>
      </c>
      <c r="AQ31" s="52">
        <v>0</v>
      </c>
      <c r="AR31" s="52">
        <v>0</v>
      </c>
      <c r="AS31" s="52">
        <v>50</v>
      </c>
      <c r="AT31" s="52">
        <v>0</v>
      </c>
      <c r="AU31" s="52">
        <v>2</v>
      </c>
      <c r="AV31" s="52">
        <v>0</v>
      </c>
      <c r="AW31" s="52">
        <v>0</v>
      </c>
      <c r="AX31" s="52">
        <v>2</v>
      </c>
      <c r="AY31" s="52">
        <v>1</v>
      </c>
      <c r="AZ31" s="52">
        <v>0</v>
      </c>
      <c r="BA31" s="52">
        <v>2.5</v>
      </c>
    </row>
    <row r="32" spans="1:53" x14ac:dyDescent="0.25">
      <c r="A32">
        <v>1</v>
      </c>
      <c r="B32" t="s">
        <v>755</v>
      </c>
      <c r="C32" s="52">
        <v>3.1150000000000002</v>
      </c>
      <c r="D32" s="52">
        <v>7.0277649320227198</v>
      </c>
      <c r="E32" s="52">
        <v>16.572422792518491</v>
      </c>
      <c r="F32" s="52">
        <v>1.2436203707398878</v>
      </c>
      <c r="G32" s="52">
        <v>2.1674233107198639</v>
      </c>
      <c r="H32" s="52">
        <v>1.6084220478604325</v>
      </c>
      <c r="I32" s="52">
        <v>0.11916597812875449</v>
      </c>
      <c r="J32" s="52">
        <v>0.30053085972166599</v>
      </c>
      <c r="K32" s="52">
        <v>9.5</v>
      </c>
      <c r="L32" s="52">
        <v>0</v>
      </c>
      <c r="M32" s="52">
        <v>2.5</v>
      </c>
      <c r="N32" s="52">
        <v>6</v>
      </c>
      <c r="O32" s="52">
        <v>19</v>
      </c>
      <c r="P32" s="52">
        <v>12</v>
      </c>
      <c r="Q32" s="52">
        <v>3</v>
      </c>
      <c r="R32" s="52">
        <v>4</v>
      </c>
      <c r="S32" s="52">
        <v>16</v>
      </c>
      <c r="T32" s="52">
        <v>4</v>
      </c>
      <c r="U32" s="52">
        <v>0.62</v>
      </c>
      <c r="V32" s="52">
        <v>474.5</v>
      </c>
      <c r="W32" s="52">
        <v>1.7</v>
      </c>
      <c r="X32" s="52">
        <v>4</v>
      </c>
      <c r="Y32" t="s">
        <v>1100</v>
      </c>
      <c r="Z32" s="52">
        <v>6.28</v>
      </c>
      <c r="AA32" s="52">
        <v>0.04</v>
      </c>
      <c r="AB32" s="52">
        <v>17.5</v>
      </c>
      <c r="AC32" s="52" t="s">
        <v>1184</v>
      </c>
      <c r="AD32" s="52">
        <v>1</v>
      </c>
      <c r="AE32" s="52">
        <v>2.5</v>
      </c>
      <c r="AF32" s="52">
        <v>97.84</v>
      </c>
      <c r="AG32" s="52">
        <v>0</v>
      </c>
      <c r="AH32" s="52">
        <v>0</v>
      </c>
      <c r="AI32" s="52">
        <v>0</v>
      </c>
      <c r="AJ32" s="52">
        <v>2.16</v>
      </c>
      <c r="AK32" s="52">
        <v>0</v>
      </c>
      <c r="AL32" s="52">
        <v>0</v>
      </c>
      <c r="AM32" s="52">
        <v>0</v>
      </c>
      <c r="AN32" s="52">
        <v>0</v>
      </c>
      <c r="AO32" s="52">
        <v>0</v>
      </c>
      <c r="AP32" s="52">
        <v>0</v>
      </c>
      <c r="AQ32" s="52">
        <v>0</v>
      </c>
      <c r="AR32" s="52">
        <v>0</v>
      </c>
      <c r="AS32" s="52">
        <v>0</v>
      </c>
      <c r="AT32" s="52">
        <v>0</v>
      </c>
      <c r="AU32" s="52">
        <v>0</v>
      </c>
      <c r="AV32" s="52">
        <v>0</v>
      </c>
      <c r="AW32" s="52">
        <v>0</v>
      </c>
      <c r="AX32" s="52">
        <v>0</v>
      </c>
      <c r="AY32" s="52">
        <v>0</v>
      </c>
      <c r="AZ32" s="52">
        <v>0</v>
      </c>
      <c r="BA32" s="52">
        <v>1</v>
      </c>
    </row>
    <row r="33" spans="1:53" x14ac:dyDescent="0.25">
      <c r="A33">
        <v>1</v>
      </c>
      <c r="B33" t="s">
        <v>835</v>
      </c>
      <c r="C33" s="52">
        <v>3.12</v>
      </c>
      <c r="D33" s="52">
        <v>12.366980490126664</v>
      </c>
      <c r="E33" s="52">
        <v>24.140930839495436</v>
      </c>
      <c r="F33" s="52">
        <v>1.7985761269030971</v>
      </c>
      <c r="G33" s="52">
        <v>3.921892370613187</v>
      </c>
      <c r="H33" s="52">
        <v>2.0855695936879122</v>
      </c>
      <c r="I33" s="52">
        <v>0.16294990212487515</v>
      </c>
      <c r="J33" s="52">
        <v>0.59414262243356664</v>
      </c>
      <c r="K33" s="52">
        <v>12.9</v>
      </c>
      <c r="L33" s="52">
        <v>1</v>
      </c>
      <c r="M33" s="52">
        <v>1</v>
      </c>
      <c r="N33" s="52">
        <v>1</v>
      </c>
      <c r="O33" s="52">
        <v>3</v>
      </c>
      <c r="P33" s="52">
        <v>0</v>
      </c>
      <c r="Q33" s="52">
        <v>0</v>
      </c>
      <c r="R33" s="52">
        <v>3</v>
      </c>
      <c r="S33" s="52">
        <v>17</v>
      </c>
      <c r="T33" s="52">
        <v>3</v>
      </c>
      <c r="U33" s="52">
        <v>0.68</v>
      </c>
      <c r="V33" s="52">
        <v>389.1</v>
      </c>
      <c r="W33" s="52">
        <v>1.3</v>
      </c>
      <c r="X33" s="52">
        <v>24</v>
      </c>
      <c r="Y33" t="s">
        <v>1149</v>
      </c>
      <c r="Z33" s="52">
        <v>10.93</v>
      </c>
      <c r="AA33" s="52">
        <v>95.25</v>
      </c>
      <c r="AB33" s="52">
        <v>22.5</v>
      </c>
      <c r="AC33" s="52" t="s">
        <v>1180</v>
      </c>
      <c r="AD33" s="52">
        <v>15</v>
      </c>
      <c r="AE33" s="52">
        <v>16.79</v>
      </c>
      <c r="AF33" s="52">
        <v>0</v>
      </c>
      <c r="AG33" s="52">
        <v>12.8</v>
      </c>
      <c r="AH33" s="52">
        <v>0</v>
      </c>
      <c r="AI33" s="52">
        <v>84.94</v>
      </c>
      <c r="AJ33" s="52">
        <v>2.27</v>
      </c>
      <c r="AK33" s="52">
        <v>0</v>
      </c>
      <c r="AL33" s="52">
        <v>0</v>
      </c>
      <c r="AM33" s="52">
        <v>0</v>
      </c>
      <c r="AN33" s="52">
        <v>0</v>
      </c>
      <c r="AO33" s="52">
        <v>750</v>
      </c>
      <c r="AP33" s="52">
        <v>0</v>
      </c>
      <c r="AQ33" s="52">
        <v>0</v>
      </c>
      <c r="AR33" s="52">
        <v>0</v>
      </c>
      <c r="AS33" s="52">
        <v>750</v>
      </c>
      <c r="AT33" s="52">
        <v>34.51</v>
      </c>
      <c r="AU33" s="52">
        <v>0</v>
      </c>
      <c r="AV33" s="52">
        <v>0</v>
      </c>
      <c r="AW33" s="52">
        <v>0</v>
      </c>
      <c r="AX33" s="52">
        <v>34.51</v>
      </c>
      <c r="AY33" s="52">
        <v>0</v>
      </c>
      <c r="AZ33" s="52">
        <v>25</v>
      </c>
      <c r="BA33" s="52">
        <v>1</v>
      </c>
    </row>
    <row r="34" spans="1:53" x14ac:dyDescent="0.25">
      <c r="A34">
        <v>1</v>
      </c>
      <c r="B34" t="s">
        <v>756</v>
      </c>
      <c r="C34" s="52">
        <v>3.13</v>
      </c>
      <c r="D34" s="52">
        <v>9.5677154366327262</v>
      </c>
      <c r="E34" s="52">
        <v>23.270987385819925</v>
      </c>
      <c r="F34" s="52">
        <v>1.9723703032232232</v>
      </c>
      <c r="G34" s="52">
        <v>3.327145200095095</v>
      </c>
      <c r="H34" s="52">
        <v>2.2376139812202203</v>
      </c>
      <c r="I34" s="52">
        <v>0.19873270553853853</v>
      </c>
      <c r="J34" s="52">
        <v>0.40651880301751753</v>
      </c>
      <c r="K34" s="52">
        <v>13.9</v>
      </c>
      <c r="L34" s="52">
        <v>6</v>
      </c>
      <c r="M34" s="52">
        <v>1</v>
      </c>
      <c r="N34" s="52">
        <v>1</v>
      </c>
      <c r="O34" s="52">
        <v>0</v>
      </c>
      <c r="P34" s="52">
        <v>0</v>
      </c>
      <c r="Q34" s="52">
        <v>0</v>
      </c>
      <c r="R34" s="52">
        <v>0</v>
      </c>
      <c r="S34" s="52">
        <v>0</v>
      </c>
      <c r="T34" s="52">
        <v>0</v>
      </c>
      <c r="U34" s="52">
        <v>0.15</v>
      </c>
      <c r="V34" s="52">
        <v>148.1</v>
      </c>
      <c r="W34" s="52">
        <v>1.1000000000000001</v>
      </c>
      <c r="X34" s="52">
        <v>18</v>
      </c>
      <c r="Y34" t="s">
        <v>1149</v>
      </c>
      <c r="Z34" s="52">
        <v>6.43</v>
      </c>
      <c r="AA34" s="52">
        <v>307.2</v>
      </c>
      <c r="AB34" s="52">
        <v>17.5</v>
      </c>
      <c r="AC34" s="52" t="s">
        <v>1146</v>
      </c>
      <c r="AD34" s="52">
        <v>15</v>
      </c>
      <c r="AE34" s="52">
        <v>16.79</v>
      </c>
      <c r="AF34" s="52">
        <v>0</v>
      </c>
      <c r="AG34" s="52">
        <v>9.69</v>
      </c>
      <c r="AH34" s="52">
        <v>0</v>
      </c>
      <c r="AI34" s="52">
        <v>80.47</v>
      </c>
      <c r="AJ34" s="52">
        <v>2.16</v>
      </c>
      <c r="AK34" s="52">
        <v>0</v>
      </c>
      <c r="AL34" s="52">
        <v>7.67</v>
      </c>
      <c r="AM34" s="52">
        <v>0</v>
      </c>
      <c r="AN34" s="52">
        <v>0</v>
      </c>
      <c r="AO34" s="52">
        <v>3350</v>
      </c>
      <c r="AP34" s="52">
        <v>0</v>
      </c>
      <c r="AQ34" s="52">
        <v>25</v>
      </c>
      <c r="AR34" s="52">
        <v>0</v>
      </c>
      <c r="AS34" s="52">
        <v>3375</v>
      </c>
      <c r="AT34" s="52">
        <v>38.04</v>
      </c>
      <c r="AU34" s="52">
        <v>0</v>
      </c>
      <c r="AV34" s="52">
        <v>0.95</v>
      </c>
      <c r="AW34" s="52">
        <v>0</v>
      </c>
      <c r="AX34" s="52">
        <v>38.99</v>
      </c>
      <c r="AY34" s="52">
        <v>1</v>
      </c>
      <c r="AZ34" s="52">
        <v>8</v>
      </c>
      <c r="BA34" s="52">
        <v>1</v>
      </c>
    </row>
    <row r="35" spans="1:53" x14ac:dyDescent="0.25">
      <c r="A35">
        <v>1</v>
      </c>
      <c r="B35" t="s">
        <v>905</v>
      </c>
      <c r="C35" s="52">
        <v>3.145</v>
      </c>
      <c r="D35" s="52">
        <v>5.4014369590062064</v>
      </c>
      <c r="E35" s="52">
        <v>6.4375815571987838</v>
      </c>
      <c r="F35" s="52">
        <v>1.5381264343482586</v>
      </c>
      <c r="G35" s="52">
        <v>2.4609100632567165</v>
      </c>
      <c r="H35" s="52">
        <v>1.7192036653452738</v>
      </c>
      <c r="I35" s="52">
        <v>0.12404773750049751</v>
      </c>
      <c r="J35" s="52">
        <v>0.67257565973611932</v>
      </c>
      <c r="K35" s="52">
        <v>13.85</v>
      </c>
      <c r="L35" s="52">
        <v>25</v>
      </c>
      <c r="M35" s="52">
        <v>0.5</v>
      </c>
      <c r="N35" s="52">
        <v>5</v>
      </c>
      <c r="O35" s="52">
        <v>12</v>
      </c>
      <c r="P35" s="52">
        <v>4</v>
      </c>
      <c r="Q35" s="52">
        <v>1</v>
      </c>
      <c r="R35" s="52">
        <v>7</v>
      </c>
      <c r="S35" s="52">
        <v>6</v>
      </c>
      <c r="T35" s="52">
        <v>1</v>
      </c>
      <c r="U35" s="52">
        <v>1.38</v>
      </c>
      <c r="V35" s="52">
        <v>496.4</v>
      </c>
      <c r="W35" s="52">
        <v>1.2</v>
      </c>
      <c r="X35" s="52">
        <v>5</v>
      </c>
      <c r="Y35" t="s">
        <v>1149</v>
      </c>
      <c r="Z35" s="52">
        <v>8.4</v>
      </c>
      <c r="AA35" s="52">
        <v>322.86</v>
      </c>
      <c r="AB35" s="52">
        <v>22.5</v>
      </c>
      <c r="AC35" s="52" t="s">
        <v>1126</v>
      </c>
      <c r="AD35" s="52">
        <v>5</v>
      </c>
      <c r="AE35" s="52">
        <v>23.93</v>
      </c>
      <c r="AF35" s="52">
        <v>0</v>
      </c>
      <c r="AG35" s="52">
        <v>15.03</v>
      </c>
      <c r="AH35" s="52">
        <v>0</v>
      </c>
      <c r="AI35" s="52">
        <v>84.97</v>
      </c>
      <c r="AJ35" s="52">
        <v>0</v>
      </c>
      <c r="AK35" s="52">
        <v>0</v>
      </c>
      <c r="AL35" s="52">
        <v>0</v>
      </c>
      <c r="AM35" s="52">
        <v>0</v>
      </c>
      <c r="AN35" s="52">
        <v>0</v>
      </c>
      <c r="AO35" s="52">
        <v>1000</v>
      </c>
      <c r="AP35" s="52">
        <v>0</v>
      </c>
      <c r="AQ35" s="52">
        <v>0</v>
      </c>
      <c r="AR35" s="52">
        <v>0</v>
      </c>
      <c r="AS35" s="52">
        <v>1000</v>
      </c>
      <c r="AT35" s="52">
        <v>1</v>
      </c>
      <c r="AU35" s="52">
        <v>0</v>
      </c>
      <c r="AV35" s="52">
        <v>0</v>
      </c>
      <c r="AW35" s="52">
        <v>0</v>
      </c>
      <c r="AX35" s="52">
        <v>1</v>
      </c>
      <c r="AY35" s="52">
        <v>0</v>
      </c>
      <c r="AZ35" s="52">
        <v>0</v>
      </c>
      <c r="BA35" s="52">
        <v>1</v>
      </c>
    </row>
    <row r="36" spans="1:53" x14ac:dyDescent="0.25">
      <c r="A36">
        <v>1</v>
      </c>
      <c r="B36" t="s">
        <v>902</v>
      </c>
      <c r="C36" s="52">
        <v>3.15</v>
      </c>
      <c r="D36" s="52">
        <v>6.0346907797467342</v>
      </c>
      <c r="E36" s="52">
        <v>13.571117877337974</v>
      </c>
      <c r="F36" s="52">
        <v>1.3802202554601717</v>
      </c>
      <c r="G36" s="52">
        <v>2.6290426710870429</v>
      </c>
      <c r="H36" s="52">
        <v>1.8292755382701138</v>
      </c>
      <c r="I36" s="52">
        <v>0.12670629051008184</v>
      </c>
      <c r="J36" s="52">
        <v>0.230233073182771</v>
      </c>
      <c r="K36" s="52">
        <v>8.85</v>
      </c>
      <c r="L36" s="52">
        <v>0</v>
      </c>
      <c r="M36" s="52">
        <v>1</v>
      </c>
      <c r="N36" s="52">
        <v>1</v>
      </c>
      <c r="O36" s="52">
        <v>8</v>
      </c>
      <c r="P36" s="52">
        <v>1</v>
      </c>
      <c r="Q36" s="52">
        <v>1</v>
      </c>
      <c r="R36" s="52">
        <v>6</v>
      </c>
      <c r="S36" s="52">
        <v>12</v>
      </c>
      <c r="T36" s="52">
        <v>1</v>
      </c>
      <c r="U36" s="52">
        <v>0.87</v>
      </c>
      <c r="V36" s="52">
        <v>379.1</v>
      </c>
      <c r="W36" s="52">
        <v>1.1000000000000001</v>
      </c>
      <c r="X36" s="52">
        <v>6</v>
      </c>
      <c r="Y36" t="s">
        <v>1100</v>
      </c>
      <c r="Z36" s="52">
        <v>6.6</v>
      </c>
      <c r="AA36" s="52">
        <v>-1</v>
      </c>
      <c r="AB36" s="52">
        <v>7.5</v>
      </c>
      <c r="AC36" s="52" t="s">
        <v>1180</v>
      </c>
      <c r="AD36" s="52">
        <v>15</v>
      </c>
      <c r="AE36" s="52">
        <v>0</v>
      </c>
      <c r="AF36" s="52">
        <v>100</v>
      </c>
      <c r="AG36" s="52">
        <v>0</v>
      </c>
      <c r="AH36" s="52">
        <v>0</v>
      </c>
      <c r="AI36" s="52">
        <v>0</v>
      </c>
      <c r="AJ36" s="52">
        <v>0</v>
      </c>
      <c r="AK36" s="52">
        <v>0</v>
      </c>
      <c r="AL36" s="52">
        <v>0</v>
      </c>
      <c r="AM36" s="52">
        <v>0</v>
      </c>
      <c r="AN36" s="52">
        <v>0</v>
      </c>
      <c r="AO36" s="52">
        <v>1800</v>
      </c>
      <c r="AP36" s="52">
        <v>0</v>
      </c>
      <c r="AQ36" s="52">
        <v>0</v>
      </c>
      <c r="AR36" s="52">
        <v>0</v>
      </c>
      <c r="AS36" s="52">
        <v>1800</v>
      </c>
      <c r="AT36" s="52">
        <v>0.9</v>
      </c>
      <c r="AU36" s="52">
        <v>0</v>
      </c>
      <c r="AV36" s="52">
        <v>0</v>
      </c>
      <c r="AW36" s="52">
        <v>0</v>
      </c>
      <c r="AX36" s="52">
        <v>0.9</v>
      </c>
      <c r="AY36" s="52">
        <v>0</v>
      </c>
      <c r="AZ36" s="52">
        <v>0</v>
      </c>
      <c r="BA36" s="52">
        <v>1</v>
      </c>
    </row>
    <row r="37" spans="1:53" x14ac:dyDescent="0.25">
      <c r="A37">
        <v>1</v>
      </c>
      <c r="B37" t="s">
        <v>955</v>
      </c>
      <c r="C37" s="52">
        <v>3.16</v>
      </c>
      <c r="D37" s="52">
        <v>21.602623074564217</v>
      </c>
      <c r="E37" s="52">
        <v>34.101783384080044</v>
      </c>
      <c r="F37" s="52">
        <v>2.6614827297502925</v>
      </c>
      <c r="G37" s="52">
        <v>3.3578553970357805</v>
      </c>
      <c r="H37" s="52">
        <v>2.1299465008293144</v>
      </c>
      <c r="I37" s="52">
        <v>0.16040196237145443</v>
      </c>
      <c r="J37" s="52">
        <v>0.42534029302593324</v>
      </c>
      <c r="K37" s="52">
        <v>25.7</v>
      </c>
      <c r="L37" s="52">
        <v>5</v>
      </c>
      <c r="M37" s="52">
        <v>1.5</v>
      </c>
      <c r="N37" s="52">
        <v>1</v>
      </c>
      <c r="O37" s="52">
        <v>9</v>
      </c>
      <c r="P37" s="52">
        <v>8</v>
      </c>
      <c r="Q37" s="52">
        <v>0</v>
      </c>
      <c r="R37" s="52">
        <v>1</v>
      </c>
      <c r="S37" s="52">
        <v>16</v>
      </c>
      <c r="T37" s="52">
        <v>2</v>
      </c>
      <c r="U37" s="52">
        <v>1.61</v>
      </c>
      <c r="V37" s="52">
        <v>511.3</v>
      </c>
      <c r="W37" s="52">
        <v>1.1000000000000001</v>
      </c>
      <c r="X37" s="52">
        <v>26</v>
      </c>
      <c r="Y37" t="s">
        <v>1149</v>
      </c>
      <c r="Z37" s="52">
        <v>10.18</v>
      </c>
      <c r="AA37" s="52">
        <v>151.46</v>
      </c>
      <c r="AB37" s="52">
        <v>40</v>
      </c>
      <c r="AC37" s="52" t="s">
        <v>1126</v>
      </c>
      <c r="AD37" s="52">
        <v>15</v>
      </c>
      <c r="AE37" s="52">
        <v>14.29</v>
      </c>
      <c r="AF37" s="52">
        <v>0</v>
      </c>
      <c r="AG37" s="52">
        <v>0</v>
      </c>
      <c r="AH37" s="52">
        <v>0</v>
      </c>
      <c r="AI37" s="52">
        <v>84.87</v>
      </c>
      <c r="AJ37" s="52">
        <v>0</v>
      </c>
      <c r="AK37" s="52">
        <v>0</v>
      </c>
      <c r="AL37" s="52">
        <v>15.13</v>
      </c>
      <c r="AM37" s="52">
        <v>0</v>
      </c>
      <c r="AN37" s="52">
        <v>0</v>
      </c>
      <c r="AO37" s="52">
        <v>1300</v>
      </c>
      <c r="AP37" s="52">
        <v>0</v>
      </c>
      <c r="AQ37" s="52">
        <v>25</v>
      </c>
      <c r="AR37" s="52">
        <v>0</v>
      </c>
      <c r="AS37" s="52">
        <v>1325</v>
      </c>
      <c r="AT37" s="52">
        <v>23.18</v>
      </c>
      <c r="AU37" s="52">
        <v>0</v>
      </c>
      <c r="AV37" s="52">
        <v>0.5</v>
      </c>
      <c r="AW37" s="52">
        <v>0</v>
      </c>
      <c r="AX37" s="52">
        <v>23.68</v>
      </c>
      <c r="AY37" s="52">
        <v>0</v>
      </c>
      <c r="AZ37" s="52">
        <v>4</v>
      </c>
      <c r="BA37" s="52">
        <v>1</v>
      </c>
    </row>
    <row r="38" spans="1:53" x14ac:dyDescent="0.25">
      <c r="A38">
        <v>1</v>
      </c>
      <c r="B38" t="s">
        <v>713</v>
      </c>
      <c r="C38" s="52">
        <v>3.165</v>
      </c>
      <c r="D38" s="52">
        <v>9.0796309127969455</v>
      </c>
      <c r="E38" s="52">
        <v>17.964332318399304</v>
      </c>
      <c r="F38" s="52">
        <v>1.5323388356720171</v>
      </c>
      <c r="G38" s="52">
        <v>3.3952165011022015</v>
      </c>
      <c r="H38" s="52">
        <v>2.214158592013483</v>
      </c>
      <c r="I38" s="52">
        <v>0.17701984003862758</v>
      </c>
      <c r="J38" s="52">
        <v>0.36068576107817873</v>
      </c>
      <c r="K38" s="52">
        <v>18.149999999999999</v>
      </c>
      <c r="L38" s="52">
        <v>12</v>
      </c>
      <c r="M38" s="52">
        <v>0.5</v>
      </c>
      <c r="N38" s="52">
        <v>1</v>
      </c>
      <c r="O38" s="52">
        <v>16</v>
      </c>
      <c r="P38" s="52">
        <v>5</v>
      </c>
      <c r="Q38" s="52">
        <v>3</v>
      </c>
      <c r="R38" s="52">
        <v>8</v>
      </c>
      <c r="S38" s="52">
        <v>11</v>
      </c>
      <c r="T38" s="52">
        <v>1</v>
      </c>
      <c r="U38" s="52">
        <v>0.13</v>
      </c>
      <c r="V38" s="52">
        <v>182.1</v>
      </c>
      <c r="W38" s="52">
        <v>1.4</v>
      </c>
      <c r="X38" s="52">
        <v>63</v>
      </c>
      <c r="Y38" t="s">
        <v>1130</v>
      </c>
      <c r="Z38" s="52">
        <v>5.24</v>
      </c>
      <c r="AA38" s="52">
        <v>309.68</v>
      </c>
      <c r="AB38" s="52">
        <v>17.5</v>
      </c>
      <c r="AC38" s="52" t="s">
        <v>1146</v>
      </c>
      <c r="AD38" s="52">
        <v>15</v>
      </c>
      <c r="AE38" s="52">
        <v>31.07</v>
      </c>
      <c r="AF38" s="52">
        <v>7.92</v>
      </c>
      <c r="AG38" s="52">
        <v>15.41</v>
      </c>
      <c r="AH38" s="52">
        <v>0</v>
      </c>
      <c r="AI38" s="52">
        <v>0</v>
      </c>
      <c r="AJ38" s="52">
        <v>0</v>
      </c>
      <c r="AK38" s="52">
        <v>0</v>
      </c>
      <c r="AL38" s="52">
        <v>0</v>
      </c>
      <c r="AM38" s="52">
        <v>0</v>
      </c>
      <c r="AN38" s="52">
        <v>76.67</v>
      </c>
      <c r="AO38" s="52">
        <v>0</v>
      </c>
      <c r="AP38" s="52">
        <v>0</v>
      </c>
      <c r="AQ38" s="52">
        <v>1500</v>
      </c>
      <c r="AR38" s="52">
        <v>0</v>
      </c>
      <c r="AS38" s="52">
        <v>1500</v>
      </c>
      <c r="AT38" s="52">
        <v>0</v>
      </c>
      <c r="AU38" s="52">
        <v>0</v>
      </c>
      <c r="AV38" s="52">
        <v>18.059999999999999</v>
      </c>
      <c r="AW38" s="52">
        <v>0</v>
      </c>
      <c r="AX38" s="52">
        <v>18.059999999999999</v>
      </c>
      <c r="AY38" s="52">
        <v>8</v>
      </c>
      <c r="AZ38" s="52">
        <v>0</v>
      </c>
      <c r="BA38" s="52">
        <v>1</v>
      </c>
    </row>
    <row r="39" spans="1:53" x14ac:dyDescent="0.25">
      <c r="A39">
        <v>1</v>
      </c>
      <c r="B39" t="s">
        <v>964</v>
      </c>
      <c r="C39" s="52">
        <v>3.165</v>
      </c>
      <c r="D39" s="52">
        <v>7.0224896031215849</v>
      </c>
      <c r="E39" s="52">
        <v>15.137016093953894</v>
      </c>
      <c r="F39" s="52">
        <v>1.7722920530631627</v>
      </c>
      <c r="G39" s="52">
        <v>2.6460695859954031</v>
      </c>
      <c r="H39" s="52">
        <v>1.5194530555696584</v>
      </c>
      <c r="I39" s="52">
        <v>0.17946728728263042</v>
      </c>
      <c r="J39" s="52">
        <v>0.25688741554067557</v>
      </c>
      <c r="K39" s="52">
        <v>6.75</v>
      </c>
      <c r="L39" s="52">
        <v>2</v>
      </c>
      <c r="M39" s="52">
        <v>1</v>
      </c>
      <c r="N39" s="52">
        <v>1</v>
      </c>
      <c r="O39" s="52">
        <v>13</v>
      </c>
      <c r="P39" s="52">
        <v>0</v>
      </c>
      <c r="Q39" s="52">
        <v>2</v>
      </c>
      <c r="R39" s="52">
        <v>11</v>
      </c>
      <c r="S39" s="52">
        <v>9</v>
      </c>
      <c r="T39" s="52">
        <v>2</v>
      </c>
      <c r="U39" s="52">
        <v>0.52</v>
      </c>
      <c r="V39" s="52">
        <v>299.5</v>
      </c>
      <c r="W39" s="52">
        <v>1.2</v>
      </c>
      <c r="X39" s="52">
        <v>27</v>
      </c>
      <c r="Y39" t="s">
        <v>1149</v>
      </c>
      <c r="Z39" s="52">
        <v>47.04</v>
      </c>
      <c r="AA39" s="52">
        <v>242.37</v>
      </c>
      <c r="AB39" s="52">
        <v>27.5</v>
      </c>
      <c r="AC39" s="52" t="s">
        <v>1126</v>
      </c>
      <c r="AD39" s="52">
        <v>15</v>
      </c>
      <c r="AE39" s="52">
        <v>38.21</v>
      </c>
      <c r="AF39" s="52">
        <v>0</v>
      </c>
      <c r="AG39" s="52">
        <v>22.73</v>
      </c>
      <c r="AH39" s="52">
        <v>0</v>
      </c>
      <c r="AI39" s="52">
        <v>73.47</v>
      </c>
      <c r="AJ39" s="52">
        <v>0</v>
      </c>
      <c r="AK39" s="52">
        <v>0</v>
      </c>
      <c r="AL39" s="52">
        <v>0</v>
      </c>
      <c r="AM39" s="52">
        <v>0</v>
      </c>
      <c r="AN39" s="52">
        <v>3.8</v>
      </c>
      <c r="AO39" s="52">
        <v>650</v>
      </c>
      <c r="AP39" s="52">
        <v>0</v>
      </c>
      <c r="AQ39" s="52">
        <v>0</v>
      </c>
      <c r="AR39" s="52">
        <v>0</v>
      </c>
      <c r="AS39" s="52">
        <v>650</v>
      </c>
      <c r="AT39" s="52">
        <v>26.67</v>
      </c>
      <c r="AU39" s="52">
        <v>0</v>
      </c>
      <c r="AV39" s="52">
        <v>0</v>
      </c>
      <c r="AW39" s="52">
        <v>0</v>
      </c>
      <c r="AX39" s="52">
        <v>26.67</v>
      </c>
      <c r="AY39" s="52">
        <v>0</v>
      </c>
      <c r="AZ39" s="52">
        <v>18</v>
      </c>
      <c r="BA39" s="52">
        <v>1.2</v>
      </c>
    </row>
    <row r="40" spans="1:53" x14ac:dyDescent="0.25">
      <c r="A40">
        <v>1</v>
      </c>
      <c r="B40" t="s">
        <v>730</v>
      </c>
      <c r="C40" s="52">
        <v>3.17</v>
      </c>
      <c r="D40" s="52">
        <v>15.445916502424694</v>
      </c>
      <c r="E40" s="52">
        <v>25.619834710743806</v>
      </c>
      <c r="F40" s="52">
        <v>1.9408229120194234</v>
      </c>
      <c r="G40" s="52">
        <v>2.4660598802840803</v>
      </c>
      <c r="H40" s="52">
        <v>1.4920081802503002</v>
      </c>
      <c r="I40" s="52">
        <v>0.21730236948137766</v>
      </c>
      <c r="J40" s="52">
        <v>0.37527573332599118</v>
      </c>
      <c r="K40" s="52">
        <v>8.15</v>
      </c>
      <c r="L40" s="52">
        <v>0</v>
      </c>
      <c r="M40" s="52">
        <v>2</v>
      </c>
      <c r="N40" s="52">
        <v>7</v>
      </c>
      <c r="O40" s="52">
        <v>11</v>
      </c>
      <c r="P40" s="52">
        <v>3</v>
      </c>
      <c r="Q40" s="52">
        <v>1</v>
      </c>
      <c r="R40" s="52">
        <v>7</v>
      </c>
      <c r="S40" s="52">
        <v>8</v>
      </c>
      <c r="T40" s="52">
        <v>1</v>
      </c>
      <c r="U40" s="52">
        <v>3.09</v>
      </c>
      <c r="V40" s="52">
        <v>1030</v>
      </c>
      <c r="W40" s="52">
        <v>1.7</v>
      </c>
      <c r="X40" s="52">
        <v>7</v>
      </c>
      <c r="Y40" t="s">
        <v>1100</v>
      </c>
      <c r="Z40" s="52">
        <v>2.68</v>
      </c>
      <c r="AA40" s="52">
        <v>84.11</v>
      </c>
      <c r="AB40" s="52">
        <v>15</v>
      </c>
      <c r="AC40" s="52" t="s">
        <v>1146</v>
      </c>
      <c r="AD40" s="52">
        <v>15</v>
      </c>
      <c r="AE40" s="52">
        <v>7.14</v>
      </c>
      <c r="AF40" s="52">
        <v>97.59</v>
      </c>
      <c r="AG40" s="52">
        <v>0</v>
      </c>
      <c r="AH40" s="52">
        <v>0</v>
      </c>
      <c r="AI40" s="52">
        <v>0</v>
      </c>
      <c r="AJ40" s="52">
        <v>0</v>
      </c>
      <c r="AK40" s="52">
        <v>0</v>
      </c>
      <c r="AL40" s="52">
        <v>2.41</v>
      </c>
      <c r="AM40" s="52">
        <v>0</v>
      </c>
      <c r="AN40" s="52">
        <v>0</v>
      </c>
      <c r="AO40" s="52">
        <v>1000</v>
      </c>
      <c r="AP40" s="52">
        <v>200</v>
      </c>
      <c r="AQ40" s="52">
        <v>0</v>
      </c>
      <c r="AR40" s="52">
        <v>0</v>
      </c>
      <c r="AS40" s="52">
        <v>1200</v>
      </c>
      <c r="AT40" s="52">
        <v>2.5</v>
      </c>
      <c r="AU40" s="52">
        <v>11.25</v>
      </c>
      <c r="AV40" s="52">
        <v>0</v>
      </c>
      <c r="AW40" s="52">
        <v>0</v>
      </c>
      <c r="AX40" s="52">
        <v>13.75</v>
      </c>
      <c r="AY40" s="52">
        <v>4</v>
      </c>
      <c r="AZ40" s="52">
        <v>0</v>
      </c>
      <c r="BA40" s="52">
        <v>2</v>
      </c>
    </row>
    <row r="41" spans="1:53" x14ac:dyDescent="0.25">
      <c r="A41">
        <v>1</v>
      </c>
      <c r="B41" t="s">
        <v>761</v>
      </c>
      <c r="C41" s="52">
        <v>3.1749999999999998</v>
      </c>
      <c r="D41" s="52">
        <v>5.4558676088973943</v>
      </c>
      <c r="E41" s="52">
        <v>12.875163114397568</v>
      </c>
      <c r="F41" s="52">
        <v>1.3192305810888711</v>
      </c>
      <c r="G41" s="52">
        <v>2.5507813123228589</v>
      </c>
      <c r="H41" s="52">
        <v>1.7751047864638712</v>
      </c>
      <c r="I41" s="52">
        <v>0.29784539245596481</v>
      </c>
      <c r="J41" s="52">
        <v>0.30639985970576461</v>
      </c>
      <c r="K41" s="52">
        <v>16.8</v>
      </c>
      <c r="L41" s="52">
        <v>5</v>
      </c>
      <c r="M41" s="52">
        <v>1.5</v>
      </c>
      <c r="N41" s="52">
        <v>1</v>
      </c>
      <c r="O41" s="52">
        <v>7</v>
      </c>
      <c r="P41" s="52">
        <v>3</v>
      </c>
      <c r="Q41" s="52">
        <v>0</v>
      </c>
      <c r="R41" s="52">
        <v>4</v>
      </c>
      <c r="S41" s="52">
        <v>5</v>
      </c>
      <c r="T41" s="52">
        <v>0</v>
      </c>
      <c r="U41" s="52">
        <v>1.3</v>
      </c>
      <c r="V41" s="52">
        <v>598.5</v>
      </c>
      <c r="W41" s="52">
        <v>1.5</v>
      </c>
      <c r="X41" s="52">
        <v>7</v>
      </c>
      <c r="Y41" t="s">
        <v>1100</v>
      </c>
      <c r="Z41" s="52">
        <v>11.79</v>
      </c>
      <c r="AA41" s="52">
        <v>328.25</v>
      </c>
      <c r="AB41" s="52">
        <v>15</v>
      </c>
      <c r="AC41" s="52" t="s">
        <v>1126</v>
      </c>
      <c r="AD41" s="52">
        <v>15</v>
      </c>
      <c r="AE41" s="52">
        <v>28.57</v>
      </c>
      <c r="AF41" s="52">
        <v>79.849999999999994</v>
      </c>
      <c r="AG41" s="52">
        <v>10.53</v>
      </c>
      <c r="AH41" s="52">
        <v>0</v>
      </c>
      <c r="AI41" s="52">
        <v>0</v>
      </c>
      <c r="AJ41" s="52">
        <v>0</v>
      </c>
      <c r="AK41" s="52">
        <v>0</v>
      </c>
      <c r="AL41" s="52">
        <v>9.6199999999999992</v>
      </c>
      <c r="AM41" s="52">
        <v>0</v>
      </c>
      <c r="AN41" s="52">
        <v>0</v>
      </c>
      <c r="AO41" s="52">
        <v>2300</v>
      </c>
      <c r="AP41" s="52">
        <v>0</v>
      </c>
      <c r="AQ41" s="52">
        <v>0</v>
      </c>
      <c r="AR41" s="52">
        <v>0</v>
      </c>
      <c r="AS41" s="52">
        <v>2300</v>
      </c>
      <c r="AT41" s="52">
        <v>1.85</v>
      </c>
      <c r="AU41" s="52">
        <v>0</v>
      </c>
      <c r="AV41" s="52">
        <v>0</v>
      </c>
      <c r="AW41" s="52">
        <v>0</v>
      </c>
      <c r="AX41" s="52">
        <v>1.85</v>
      </c>
      <c r="AY41" s="52">
        <v>0</v>
      </c>
      <c r="AZ41" s="52">
        <v>0</v>
      </c>
      <c r="BA41" s="52">
        <v>1</v>
      </c>
    </row>
    <row r="42" spans="1:53" x14ac:dyDescent="0.25">
      <c r="A42">
        <v>1</v>
      </c>
      <c r="B42" t="s">
        <v>897</v>
      </c>
      <c r="C42" s="52">
        <v>3.1749999999999998</v>
      </c>
      <c r="D42" s="52">
        <v>19.651887321629346</v>
      </c>
      <c r="E42" s="52">
        <v>48.716833405828631</v>
      </c>
      <c r="F42" s="52">
        <v>2.2397608117670682</v>
      </c>
      <c r="G42" s="52">
        <v>6.4224289192499997</v>
      </c>
      <c r="H42" s="52">
        <v>5.9483644153333337</v>
      </c>
      <c r="I42" s="52">
        <v>0.34569343583132534</v>
      </c>
      <c r="J42" s="52">
        <v>0.69113033848875494</v>
      </c>
      <c r="K42" s="52">
        <v>33</v>
      </c>
      <c r="L42" s="52">
        <v>3</v>
      </c>
      <c r="M42" s="52">
        <v>2.5</v>
      </c>
      <c r="N42" s="52">
        <v>1</v>
      </c>
      <c r="O42" s="52">
        <v>7</v>
      </c>
      <c r="P42" s="52">
        <v>2</v>
      </c>
      <c r="Q42" s="52">
        <v>2</v>
      </c>
      <c r="R42" s="52">
        <v>3</v>
      </c>
      <c r="S42" s="52">
        <v>14</v>
      </c>
      <c r="T42" s="52">
        <v>1</v>
      </c>
      <c r="U42" s="52">
        <v>1.53</v>
      </c>
      <c r="V42" s="52">
        <v>672.1</v>
      </c>
      <c r="W42" s="52">
        <v>1.5</v>
      </c>
      <c r="X42" s="52">
        <v>116</v>
      </c>
      <c r="Y42" t="s">
        <v>1128</v>
      </c>
      <c r="Z42" s="52">
        <v>0</v>
      </c>
      <c r="AA42" s="52">
        <v>-1</v>
      </c>
      <c r="AB42" s="52">
        <v>42.5</v>
      </c>
      <c r="AC42" s="52" t="s">
        <v>1180</v>
      </c>
      <c r="AD42" s="52">
        <v>15</v>
      </c>
      <c r="AE42" s="52">
        <v>0</v>
      </c>
      <c r="AF42" s="52">
        <v>0</v>
      </c>
      <c r="AG42" s="52">
        <v>0</v>
      </c>
      <c r="AH42" s="52">
        <v>0</v>
      </c>
      <c r="AI42" s="52">
        <v>0</v>
      </c>
      <c r="AJ42" s="52">
        <v>0</v>
      </c>
      <c r="AK42" s="52">
        <v>0</v>
      </c>
      <c r="AL42" s="52">
        <v>100</v>
      </c>
      <c r="AM42" s="52">
        <v>0</v>
      </c>
      <c r="AN42" s="52">
        <v>0</v>
      </c>
      <c r="AO42" s="52">
        <v>0</v>
      </c>
      <c r="AP42" s="52">
        <v>225</v>
      </c>
      <c r="AQ42" s="52">
        <v>25</v>
      </c>
      <c r="AR42" s="52">
        <v>0</v>
      </c>
      <c r="AS42" s="52">
        <v>250</v>
      </c>
      <c r="AT42" s="52">
        <v>0</v>
      </c>
      <c r="AU42" s="52">
        <v>20.260000000000002</v>
      </c>
      <c r="AV42" s="52">
        <v>7.07</v>
      </c>
      <c r="AW42" s="52">
        <v>0</v>
      </c>
      <c r="AX42" s="52">
        <v>27.32</v>
      </c>
      <c r="AY42" s="52">
        <v>5</v>
      </c>
      <c r="AZ42" s="52">
        <v>0</v>
      </c>
      <c r="BA42" s="52">
        <v>1</v>
      </c>
    </row>
    <row r="43" spans="1:53" x14ac:dyDescent="0.25">
      <c r="A43">
        <v>1</v>
      </c>
      <c r="B43" t="s">
        <v>957</v>
      </c>
      <c r="C43" s="52">
        <v>3.18</v>
      </c>
      <c r="D43" s="52">
        <v>6.6134051814362875</v>
      </c>
      <c r="E43" s="52">
        <v>15.441496302740324</v>
      </c>
      <c r="F43" s="52">
        <v>1.8040593926144315</v>
      </c>
      <c r="G43" s="52">
        <v>3.5793929379192484</v>
      </c>
      <c r="H43" s="52">
        <v>2.4762027281581052</v>
      </c>
      <c r="I43" s="52">
        <v>0.18564884978612833</v>
      </c>
      <c r="J43" s="52">
        <v>0.33921651051529084</v>
      </c>
      <c r="K43" s="52">
        <v>25.75</v>
      </c>
      <c r="L43" s="52">
        <v>5</v>
      </c>
      <c r="M43" s="52">
        <v>1</v>
      </c>
      <c r="N43" s="52">
        <v>2</v>
      </c>
      <c r="O43" s="52">
        <v>13</v>
      </c>
      <c r="P43" s="52">
        <v>6</v>
      </c>
      <c r="Q43" s="52">
        <v>0</v>
      </c>
      <c r="R43" s="52">
        <v>7</v>
      </c>
      <c r="S43" s="52">
        <v>8</v>
      </c>
      <c r="T43" s="52">
        <v>2</v>
      </c>
      <c r="U43" s="52">
        <v>0.62</v>
      </c>
      <c r="V43" s="52">
        <v>588.4</v>
      </c>
      <c r="W43" s="52">
        <v>2.1</v>
      </c>
      <c r="X43" s="52">
        <v>50</v>
      </c>
      <c r="Y43" t="s">
        <v>1128</v>
      </c>
      <c r="Z43" s="52">
        <v>12.52</v>
      </c>
      <c r="AA43" s="52">
        <v>206.85</v>
      </c>
      <c r="AB43" s="52">
        <v>50</v>
      </c>
      <c r="AC43" s="52" t="s">
        <v>1126</v>
      </c>
      <c r="AD43" s="52">
        <v>15</v>
      </c>
      <c r="AE43" s="52">
        <v>26.07</v>
      </c>
      <c r="AF43" s="52">
        <v>1.4</v>
      </c>
      <c r="AG43" s="52">
        <v>19.7</v>
      </c>
      <c r="AH43" s="52">
        <v>0</v>
      </c>
      <c r="AI43" s="52">
        <v>0</v>
      </c>
      <c r="AJ43" s="52">
        <v>0</v>
      </c>
      <c r="AK43" s="52">
        <v>0</v>
      </c>
      <c r="AL43" s="52">
        <v>78.91</v>
      </c>
      <c r="AM43" s="52">
        <v>0</v>
      </c>
      <c r="AN43" s="52">
        <v>0</v>
      </c>
      <c r="AO43" s="52">
        <v>0</v>
      </c>
      <c r="AP43" s="52">
        <v>525</v>
      </c>
      <c r="AQ43" s="52">
        <v>200</v>
      </c>
      <c r="AR43" s="52">
        <v>0</v>
      </c>
      <c r="AS43" s="52">
        <v>725</v>
      </c>
      <c r="AT43" s="52">
        <v>0</v>
      </c>
      <c r="AU43" s="52">
        <v>9.2899999999999991</v>
      </c>
      <c r="AV43" s="52">
        <v>12.17</v>
      </c>
      <c r="AW43" s="52">
        <v>0</v>
      </c>
      <c r="AX43" s="52">
        <v>21.46</v>
      </c>
      <c r="AY43" s="52">
        <v>10</v>
      </c>
      <c r="AZ43" s="52">
        <v>0</v>
      </c>
      <c r="BA43" s="52">
        <v>1</v>
      </c>
    </row>
    <row r="44" spans="1:53" x14ac:dyDescent="0.25">
      <c r="A44">
        <v>1</v>
      </c>
      <c r="B44" t="s">
        <v>963</v>
      </c>
      <c r="C44" s="52">
        <v>3.18</v>
      </c>
      <c r="D44" s="52">
        <v>6.6657930128171596</v>
      </c>
      <c r="E44" s="52">
        <v>14.22357546759461</v>
      </c>
      <c r="F44" s="52">
        <v>2.7262992156531305</v>
      </c>
      <c r="G44" s="52">
        <v>2.2319737363712742</v>
      </c>
      <c r="H44" s="52">
        <v>1.2998299018980797</v>
      </c>
      <c r="I44" s="52">
        <v>0.1315312386687337</v>
      </c>
      <c r="J44" s="52">
        <v>0.27993892485697131</v>
      </c>
      <c r="K44" s="52">
        <v>24.4</v>
      </c>
      <c r="L44" s="52">
        <v>2</v>
      </c>
      <c r="M44" s="52">
        <v>2.5</v>
      </c>
      <c r="N44" s="52">
        <v>1</v>
      </c>
      <c r="O44" s="52">
        <v>6</v>
      </c>
      <c r="P44" s="52">
        <v>2</v>
      </c>
      <c r="Q44" s="52">
        <v>2</v>
      </c>
      <c r="R44" s="52">
        <v>2</v>
      </c>
      <c r="S44" s="52">
        <v>5</v>
      </c>
      <c r="T44" s="52">
        <v>1</v>
      </c>
      <c r="U44" s="52">
        <v>2.73</v>
      </c>
      <c r="V44" s="52">
        <v>948.5</v>
      </c>
      <c r="W44" s="52">
        <v>1.6</v>
      </c>
      <c r="X44" s="52">
        <v>47</v>
      </c>
      <c r="Y44" t="s">
        <v>1128</v>
      </c>
      <c r="Z44" s="52">
        <v>42.43</v>
      </c>
      <c r="AA44" s="52">
        <v>243.54</v>
      </c>
      <c r="AB44" s="52">
        <v>17.5</v>
      </c>
      <c r="AC44" s="52" t="s">
        <v>1126</v>
      </c>
      <c r="AD44" s="52">
        <v>15</v>
      </c>
      <c r="AE44" s="52">
        <v>16.79</v>
      </c>
      <c r="AF44" s="52">
        <v>0</v>
      </c>
      <c r="AG44" s="52">
        <v>8.89</v>
      </c>
      <c r="AH44" s="52">
        <v>0</v>
      </c>
      <c r="AI44" s="52">
        <v>0</v>
      </c>
      <c r="AJ44" s="52">
        <v>0.77</v>
      </c>
      <c r="AK44" s="52">
        <v>0</v>
      </c>
      <c r="AL44" s="52">
        <v>90.34</v>
      </c>
      <c r="AM44" s="52">
        <v>0</v>
      </c>
      <c r="AN44" s="52">
        <v>0</v>
      </c>
      <c r="AO44" s="52">
        <v>0</v>
      </c>
      <c r="AP44" s="52">
        <v>1200</v>
      </c>
      <c r="AQ44" s="52">
        <v>50</v>
      </c>
      <c r="AR44" s="52">
        <v>0</v>
      </c>
      <c r="AS44" s="52">
        <v>1250</v>
      </c>
      <c r="AT44" s="52">
        <v>0</v>
      </c>
      <c r="AU44" s="52">
        <v>13.65</v>
      </c>
      <c r="AV44" s="52">
        <v>3.77</v>
      </c>
      <c r="AW44" s="52">
        <v>0</v>
      </c>
      <c r="AX44" s="52">
        <v>17.420000000000002</v>
      </c>
      <c r="AY44" s="52">
        <v>7</v>
      </c>
      <c r="AZ44" s="52">
        <v>0</v>
      </c>
      <c r="BA44" s="52">
        <v>1</v>
      </c>
    </row>
    <row r="45" spans="1:53" x14ac:dyDescent="0.25">
      <c r="A45">
        <v>1</v>
      </c>
      <c r="B45" t="s">
        <v>732</v>
      </c>
      <c r="C45" s="52">
        <v>3.1850000000000001</v>
      </c>
      <c r="D45" s="52">
        <v>6.6517654909181712</v>
      </c>
      <c r="E45" s="52">
        <v>14.919530230535017</v>
      </c>
      <c r="F45" s="52">
        <v>1.9860816409822146</v>
      </c>
      <c r="G45" s="52">
        <v>1.325406627445044</v>
      </c>
      <c r="H45" s="52">
        <v>1.3643053761021184</v>
      </c>
      <c r="I45" s="52">
        <v>0.12711051074640287</v>
      </c>
      <c r="J45" s="52">
        <v>0.21356675258792965</v>
      </c>
      <c r="K45" s="52">
        <v>25.2</v>
      </c>
      <c r="L45" s="52">
        <v>1</v>
      </c>
      <c r="M45" s="52">
        <v>2</v>
      </c>
      <c r="N45" s="52">
        <v>1</v>
      </c>
      <c r="O45" s="52">
        <v>12</v>
      </c>
      <c r="P45" s="52">
        <v>5</v>
      </c>
      <c r="Q45" s="52">
        <v>2</v>
      </c>
      <c r="R45" s="52">
        <v>5</v>
      </c>
      <c r="S45" s="52">
        <v>13</v>
      </c>
      <c r="T45" s="52">
        <v>0</v>
      </c>
      <c r="U45" s="52">
        <v>1.02</v>
      </c>
      <c r="V45" s="52">
        <v>452</v>
      </c>
      <c r="W45" s="52">
        <v>1.3</v>
      </c>
      <c r="X45" s="52">
        <v>63</v>
      </c>
      <c r="Y45" t="s">
        <v>1128</v>
      </c>
      <c r="Z45" s="52">
        <v>0</v>
      </c>
      <c r="AA45" s="52">
        <v>-1</v>
      </c>
      <c r="AB45" s="52">
        <v>15</v>
      </c>
      <c r="AC45" s="52" t="s">
        <v>1146</v>
      </c>
      <c r="AD45" s="52">
        <v>15</v>
      </c>
      <c r="AE45" s="52">
        <v>14.29</v>
      </c>
      <c r="AF45" s="52">
        <v>0</v>
      </c>
      <c r="AG45" s="52">
        <v>21.23</v>
      </c>
      <c r="AH45" s="52">
        <v>0</v>
      </c>
      <c r="AI45" s="52">
        <v>0</v>
      </c>
      <c r="AJ45" s="52">
        <v>0</v>
      </c>
      <c r="AK45" s="52">
        <v>0</v>
      </c>
      <c r="AL45" s="52">
        <v>78.77</v>
      </c>
      <c r="AM45" s="52">
        <v>0</v>
      </c>
      <c r="AN45" s="52">
        <v>0</v>
      </c>
      <c r="AO45" s="52">
        <v>0</v>
      </c>
      <c r="AP45" s="52">
        <v>625</v>
      </c>
      <c r="AQ45" s="52">
        <v>0</v>
      </c>
      <c r="AR45" s="52">
        <v>0</v>
      </c>
      <c r="AS45" s="52">
        <v>625</v>
      </c>
      <c r="AT45" s="52">
        <v>0</v>
      </c>
      <c r="AU45" s="52">
        <v>33.14</v>
      </c>
      <c r="AV45" s="52">
        <v>0</v>
      </c>
      <c r="AW45" s="52">
        <v>0</v>
      </c>
      <c r="AX45" s="52">
        <v>33.14</v>
      </c>
      <c r="AY45" s="52">
        <v>15</v>
      </c>
      <c r="AZ45" s="52">
        <v>0</v>
      </c>
      <c r="BA45" s="52">
        <v>1</v>
      </c>
    </row>
    <row r="46" spans="1:53" x14ac:dyDescent="0.25">
      <c r="A46">
        <v>1</v>
      </c>
      <c r="B46" t="s">
        <v>719</v>
      </c>
      <c r="C46" s="52">
        <v>3.19</v>
      </c>
      <c r="D46" s="52">
        <v>7.6796297629491352</v>
      </c>
      <c r="E46" s="52">
        <v>21.74858634188778</v>
      </c>
      <c r="F46" s="52">
        <v>1.5819158356501795</v>
      </c>
      <c r="G46" s="52">
        <v>3.8319476065077787</v>
      </c>
      <c r="H46" s="52">
        <v>2.7751855919545272</v>
      </c>
      <c r="I46" s="52">
        <v>0.23400434584563221</v>
      </c>
      <c r="J46" s="52">
        <v>0.48436454848623856</v>
      </c>
      <c r="K46" s="52">
        <v>31.15</v>
      </c>
      <c r="L46" s="52">
        <v>25</v>
      </c>
      <c r="M46" s="52">
        <v>2</v>
      </c>
      <c r="N46" s="52">
        <v>5</v>
      </c>
      <c r="O46" s="52">
        <v>25</v>
      </c>
      <c r="P46" s="52">
        <v>9</v>
      </c>
      <c r="Q46" s="52">
        <v>1</v>
      </c>
      <c r="R46" s="52">
        <v>15</v>
      </c>
      <c r="S46" s="52">
        <v>5</v>
      </c>
      <c r="T46" s="52">
        <v>1</v>
      </c>
      <c r="U46" s="52">
        <v>1.29</v>
      </c>
      <c r="V46" s="52">
        <v>802.3</v>
      </c>
      <c r="W46" s="52">
        <v>2</v>
      </c>
      <c r="X46" s="52">
        <v>35</v>
      </c>
      <c r="Y46" t="s">
        <v>1141</v>
      </c>
      <c r="Z46" s="52">
        <v>10.66</v>
      </c>
      <c r="AA46" s="52">
        <v>309.70999999999998</v>
      </c>
      <c r="AB46" s="52">
        <v>12.5</v>
      </c>
      <c r="AC46" s="52" t="s">
        <v>1146</v>
      </c>
      <c r="AD46" s="52">
        <v>30</v>
      </c>
      <c r="AE46" s="52">
        <v>16.79</v>
      </c>
      <c r="AF46" s="52">
        <v>0</v>
      </c>
      <c r="AG46" s="52">
        <v>0.7</v>
      </c>
      <c r="AH46" s="52">
        <v>0</v>
      </c>
      <c r="AI46" s="52">
        <v>0</v>
      </c>
      <c r="AJ46" s="52">
        <v>68.13</v>
      </c>
      <c r="AK46" s="52">
        <v>0</v>
      </c>
      <c r="AL46" s="52">
        <v>0</v>
      </c>
      <c r="AM46" s="52">
        <v>0</v>
      </c>
      <c r="AN46" s="52">
        <v>31.17</v>
      </c>
      <c r="AO46" s="52">
        <v>550</v>
      </c>
      <c r="AP46" s="52">
        <v>0</v>
      </c>
      <c r="AQ46" s="52">
        <v>125</v>
      </c>
      <c r="AR46" s="52">
        <v>0</v>
      </c>
      <c r="AS46" s="52">
        <v>675</v>
      </c>
      <c r="AT46" s="52">
        <v>31.5</v>
      </c>
      <c r="AU46" s="52">
        <v>0</v>
      </c>
      <c r="AV46" s="52">
        <v>4.55</v>
      </c>
      <c r="AW46" s="52">
        <v>0</v>
      </c>
      <c r="AX46" s="52">
        <v>36.049999999999997</v>
      </c>
      <c r="AY46" s="52">
        <v>3</v>
      </c>
      <c r="AZ46" s="52">
        <v>19</v>
      </c>
      <c r="BA46" s="52">
        <v>1.3</v>
      </c>
    </row>
    <row r="47" spans="1:53" x14ac:dyDescent="0.25">
      <c r="A47">
        <v>1</v>
      </c>
      <c r="B47" t="s">
        <v>837</v>
      </c>
      <c r="C47" s="52">
        <v>3.19</v>
      </c>
      <c r="D47" s="52">
        <v>9.4252565137464295</v>
      </c>
      <c r="E47" s="52">
        <v>22.792518486298395</v>
      </c>
      <c r="F47" s="52">
        <v>2.0972820671148096</v>
      </c>
      <c r="G47" s="52">
        <v>3.8555317129778746</v>
      </c>
      <c r="H47" s="52">
        <v>2.5565908912517434</v>
      </c>
      <c r="I47" s="52">
        <v>0.21256549008072553</v>
      </c>
      <c r="J47" s="52">
        <v>0.85850651744369144</v>
      </c>
      <c r="K47" s="52">
        <v>17.75</v>
      </c>
      <c r="L47" s="52">
        <v>2</v>
      </c>
      <c r="M47" s="52">
        <v>7</v>
      </c>
      <c r="N47" s="52">
        <v>4</v>
      </c>
      <c r="O47" s="52">
        <v>18</v>
      </c>
      <c r="P47" s="52">
        <v>3</v>
      </c>
      <c r="Q47" s="52">
        <v>4</v>
      </c>
      <c r="R47" s="52">
        <v>11</v>
      </c>
      <c r="S47" s="52">
        <v>8</v>
      </c>
      <c r="T47" s="52">
        <v>4</v>
      </c>
      <c r="U47" s="52">
        <v>0.3</v>
      </c>
      <c r="V47" s="52">
        <v>224.1</v>
      </c>
      <c r="W47" s="52">
        <v>1.2</v>
      </c>
      <c r="X47" s="52">
        <v>18</v>
      </c>
      <c r="Y47" t="s">
        <v>1149</v>
      </c>
      <c r="Z47" s="52">
        <v>0</v>
      </c>
      <c r="AA47" s="52">
        <v>-1</v>
      </c>
      <c r="AB47" s="52">
        <v>2.5</v>
      </c>
      <c r="AC47" s="52" t="s">
        <v>1146</v>
      </c>
      <c r="AD47" s="52">
        <v>15</v>
      </c>
      <c r="AE47" s="52">
        <v>59.64</v>
      </c>
      <c r="AF47" s="52">
        <v>31.94</v>
      </c>
      <c r="AG47" s="52">
        <v>0</v>
      </c>
      <c r="AH47" s="52">
        <v>0</v>
      </c>
      <c r="AI47" s="52">
        <v>41.49</v>
      </c>
      <c r="AJ47" s="52">
        <v>0</v>
      </c>
      <c r="AK47" s="52">
        <v>0</v>
      </c>
      <c r="AL47" s="52">
        <v>26.57</v>
      </c>
      <c r="AM47" s="52">
        <v>0</v>
      </c>
      <c r="AN47" s="52">
        <v>0</v>
      </c>
      <c r="AO47" s="52">
        <v>1475</v>
      </c>
      <c r="AP47" s="52">
        <v>200</v>
      </c>
      <c r="AQ47" s="52">
        <v>100</v>
      </c>
      <c r="AR47" s="52">
        <v>0</v>
      </c>
      <c r="AS47" s="52">
        <v>1775</v>
      </c>
      <c r="AT47" s="52">
        <v>12.94</v>
      </c>
      <c r="AU47" s="52">
        <v>10.79</v>
      </c>
      <c r="AV47" s="52">
        <v>0.73</v>
      </c>
      <c r="AW47" s="52">
        <v>0</v>
      </c>
      <c r="AX47" s="52">
        <v>24.46</v>
      </c>
      <c r="AY47" s="52">
        <v>3</v>
      </c>
      <c r="AZ47" s="52">
        <v>2</v>
      </c>
      <c r="BA47" s="52">
        <v>2</v>
      </c>
    </row>
    <row r="48" spans="1:53" x14ac:dyDescent="0.25">
      <c r="A48">
        <v>1</v>
      </c>
      <c r="B48" t="s">
        <v>819</v>
      </c>
      <c r="C48" s="52">
        <v>3.2</v>
      </c>
      <c r="D48" s="52">
        <v>11.759426768175327</v>
      </c>
      <c r="E48" s="52">
        <v>26.098303610265333</v>
      </c>
      <c r="F48" s="52">
        <v>2.7104299854843568</v>
      </c>
      <c r="G48" s="52">
        <v>2.1123313522139391</v>
      </c>
      <c r="H48" s="52">
        <v>1.4605958538247092</v>
      </c>
      <c r="I48" s="52">
        <v>0.18293384229643003</v>
      </c>
      <c r="J48" s="52">
        <v>0.53194703444243885</v>
      </c>
      <c r="K48" s="52">
        <v>7.1</v>
      </c>
      <c r="L48" s="52">
        <v>0</v>
      </c>
      <c r="M48" s="52">
        <v>3</v>
      </c>
      <c r="N48" s="52">
        <v>3</v>
      </c>
      <c r="O48" s="52">
        <v>13</v>
      </c>
      <c r="P48" s="52">
        <v>8</v>
      </c>
      <c r="Q48" s="52">
        <v>2</v>
      </c>
      <c r="R48" s="52">
        <v>3</v>
      </c>
      <c r="S48" s="52">
        <v>2</v>
      </c>
      <c r="T48" s="52">
        <v>2</v>
      </c>
      <c r="U48" s="52">
        <v>1.05</v>
      </c>
      <c r="V48" s="52">
        <v>647.70000000000005</v>
      </c>
      <c r="W48" s="52">
        <v>1.8</v>
      </c>
      <c r="X48" s="52">
        <v>7</v>
      </c>
      <c r="Y48" t="s">
        <v>1100</v>
      </c>
      <c r="Z48" s="52">
        <v>0</v>
      </c>
      <c r="AA48" s="52">
        <v>-1</v>
      </c>
      <c r="AB48" s="52">
        <v>2.5</v>
      </c>
      <c r="AC48" s="52" t="s">
        <v>1173</v>
      </c>
      <c r="AD48" s="52">
        <v>-999</v>
      </c>
      <c r="AE48" s="52">
        <v>23.93</v>
      </c>
      <c r="AF48" s="52">
        <v>88.6</v>
      </c>
      <c r="AG48" s="52">
        <v>11.4</v>
      </c>
      <c r="AH48" s="52">
        <v>0</v>
      </c>
      <c r="AI48" s="52">
        <v>0</v>
      </c>
      <c r="AJ48" s="52">
        <v>0</v>
      </c>
      <c r="AK48" s="52">
        <v>0</v>
      </c>
      <c r="AL48" s="52">
        <v>0</v>
      </c>
      <c r="AM48" s="52">
        <v>0</v>
      </c>
      <c r="AN48" s="52">
        <v>0</v>
      </c>
      <c r="AO48" s="52">
        <v>2300</v>
      </c>
      <c r="AP48" s="52">
        <v>0</v>
      </c>
      <c r="AQ48" s="52">
        <v>0</v>
      </c>
      <c r="AR48" s="52">
        <v>0</v>
      </c>
      <c r="AS48" s="52">
        <v>2300</v>
      </c>
      <c r="AT48" s="52">
        <v>1.85</v>
      </c>
      <c r="AU48" s="52">
        <v>0</v>
      </c>
      <c r="AV48" s="52">
        <v>0</v>
      </c>
      <c r="AW48" s="52">
        <v>0</v>
      </c>
      <c r="AX48" s="52">
        <v>1.85</v>
      </c>
      <c r="AY48" s="52">
        <v>0</v>
      </c>
      <c r="AZ48" s="52">
        <v>0</v>
      </c>
      <c r="BA48" s="52">
        <v>1</v>
      </c>
    </row>
    <row r="49" spans="1:53" x14ac:dyDescent="0.25">
      <c r="A49">
        <v>1</v>
      </c>
      <c r="B49" t="s">
        <v>811</v>
      </c>
      <c r="C49" s="52">
        <v>3.21</v>
      </c>
      <c r="D49" s="52">
        <v>10.104195600314807</v>
      </c>
      <c r="E49" s="52">
        <v>18.312309699869509</v>
      </c>
      <c r="F49" s="52">
        <v>1.8104499429199998</v>
      </c>
      <c r="G49" s="52">
        <v>2.3949998228950005</v>
      </c>
      <c r="H49" s="52">
        <v>1.4254342822389998</v>
      </c>
      <c r="I49" s="52">
        <v>0.12923716553299999</v>
      </c>
      <c r="J49" s="52">
        <v>0.55040677851449993</v>
      </c>
      <c r="K49" s="52">
        <v>19.649999999999999</v>
      </c>
      <c r="L49" s="52">
        <v>6</v>
      </c>
      <c r="M49" s="52">
        <v>2</v>
      </c>
      <c r="N49" s="52">
        <v>1</v>
      </c>
      <c r="O49" s="52">
        <v>2</v>
      </c>
      <c r="P49" s="52">
        <v>2</v>
      </c>
      <c r="Q49" s="52">
        <v>0</v>
      </c>
      <c r="R49" s="52">
        <v>0</v>
      </c>
      <c r="S49" s="52">
        <v>5</v>
      </c>
      <c r="T49" s="52">
        <v>2</v>
      </c>
      <c r="U49" s="52">
        <v>1.21</v>
      </c>
      <c r="V49" s="52">
        <v>651.9</v>
      </c>
      <c r="W49" s="52">
        <v>1.7</v>
      </c>
      <c r="X49" s="52">
        <v>23</v>
      </c>
      <c r="Y49" t="s">
        <v>1137</v>
      </c>
      <c r="Z49" s="52">
        <v>7.83</v>
      </c>
      <c r="AA49" s="52">
        <v>147.24</v>
      </c>
      <c r="AB49" s="52">
        <v>12.5</v>
      </c>
      <c r="AC49" s="52" t="s">
        <v>1146</v>
      </c>
      <c r="AD49" s="52">
        <v>15</v>
      </c>
      <c r="AE49" s="52">
        <v>9.64</v>
      </c>
      <c r="AF49" s="52">
        <v>0</v>
      </c>
      <c r="AG49" s="52">
        <v>6.21</v>
      </c>
      <c r="AH49" s="52">
        <v>0</v>
      </c>
      <c r="AI49" s="52">
        <v>0</v>
      </c>
      <c r="AJ49" s="52">
        <v>1.4</v>
      </c>
      <c r="AK49" s="52">
        <v>92.4</v>
      </c>
      <c r="AL49" s="52">
        <v>0</v>
      </c>
      <c r="AM49" s="52">
        <v>0</v>
      </c>
      <c r="AN49" s="52">
        <v>0</v>
      </c>
      <c r="AO49" s="52">
        <v>0</v>
      </c>
      <c r="AP49" s="52">
        <v>1200</v>
      </c>
      <c r="AQ49" s="52">
        <v>0</v>
      </c>
      <c r="AR49" s="52">
        <v>0</v>
      </c>
      <c r="AS49" s="52">
        <v>1200</v>
      </c>
      <c r="AT49" s="52">
        <v>0</v>
      </c>
      <c r="AU49" s="52">
        <v>13.33</v>
      </c>
      <c r="AV49" s="52">
        <v>0</v>
      </c>
      <c r="AW49" s="52">
        <v>0</v>
      </c>
      <c r="AX49" s="52">
        <v>13.33</v>
      </c>
      <c r="AY49" s="52">
        <v>3</v>
      </c>
      <c r="AZ49" s="52">
        <v>0</v>
      </c>
      <c r="BA49" s="52">
        <v>1</v>
      </c>
    </row>
    <row r="50" spans="1:53" x14ac:dyDescent="0.25">
      <c r="A50">
        <v>1</v>
      </c>
      <c r="B50" t="s">
        <v>824</v>
      </c>
      <c r="C50" s="52">
        <v>3.21</v>
      </c>
      <c r="D50" s="52">
        <v>8.8717173758293431</v>
      </c>
      <c r="E50" s="52">
        <v>17.529360591561552</v>
      </c>
      <c r="F50" s="52">
        <v>1.8462153159572974</v>
      </c>
      <c r="G50" s="52">
        <v>2.8555860455342819</v>
      </c>
      <c r="H50" s="52">
        <v>1.4371179311196873</v>
      </c>
      <c r="I50" s="52">
        <v>0.16119201910384923</v>
      </c>
      <c r="J50" s="52">
        <v>0.42147032948877305</v>
      </c>
      <c r="K50" s="52">
        <v>15.85</v>
      </c>
      <c r="L50" s="52">
        <v>8</v>
      </c>
      <c r="M50" s="52">
        <v>3</v>
      </c>
      <c r="N50" s="52">
        <v>0</v>
      </c>
      <c r="O50" s="52">
        <v>10</v>
      </c>
      <c r="P50" s="52">
        <v>3</v>
      </c>
      <c r="Q50" s="52">
        <v>2</v>
      </c>
      <c r="R50" s="52">
        <v>5</v>
      </c>
      <c r="S50" s="52">
        <v>3</v>
      </c>
      <c r="T50" s="52">
        <v>1</v>
      </c>
      <c r="U50" s="52">
        <v>5.34</v>
      </c>
      <c r="V50" s="52">
        <v>1104.0999999999999</v>
      </c>
      <c r="W50" s="52">
        <v>1.3</v>
      </c>
      <c r="X50" s="52">
        <v>109</v>
      </c>
      <c r="Y50" t="s">
        <v>1128</v>
      </c>
      <c r="Z50" s="52">
        <v>13.74</v>
      </c>
      <c r="AA50" s="52">
        <v>196.46</v>
      </c>
      <c r="AB50" s="52">
        <v>22.5</v>
      </c>
      <c r="AC50" s="52" t="s">
        <v>1180</v>
      </c>
      <c r="AD50" s="52">
        <v>15</v>
      </c>
      <c r="AE50" s="52">
        <v>0</v>
      </c>
      <c r="AF50" s="52">
        <v>0</v>
      </c>
      <c r="AG50" s="52">
        <v>0</v>
      </c>
      <c r="AH50" s="52">
        <v>0</v>
      </c>
      <c r="AI50" s="52">
        <v>0</v>
      </c>
      <c r="AJ50" s="52">
        <v>0</v>
      </c>
      <c r="AK50" s="52">
        <v>0</v>
      </c>
      <c r="AL50" s="52">
        <v>100</v>
      </c>
      <c r="AM50" s="52">
        <v>0</v>
      </c>
      <c r="AN50" s="52">
        <v>0</v>
      </c>
      <c r="AO50" s="52">
        <v>0</v>
      </c>
      <c r="AP50" s="52">
        <v>275</v>
      </c>
      <c r="AQ50" s="52">
        <v>0</v>
      </c>
      <c r="AR50" s="52">
        <v>0</v>
      </c>
      <c r="AS50" s="52">
        <v>275</v>
      </c>
      <c r="AT50" s="52">
        <v>0</v>
      </c>
      <c r="AU50" s="52">
        <v>35.25</v>
      </c>
      <c r="AV50" s="52">
        <v>0</v>
      </c>
      <c r="AW50" s="52">
        <v>0</v>
      </c>
      <c r="AX50" s="52">
        <v>35.25</v>
      </c>
      <c r="AY50" s="52">
        <v>7</v>
      </c>
      <c r="AZ50" s="52">
        <v>0</v>
      </c>
      <c r="BA50" s="52">
        <v>1</v>
      </c>
    </row>
    <row r="51" spans="1:53" x14ac:dyDescent="0.25">
      <c r="A51">
        <v>1</v>
      </c>
      <c r="B51" t="s">
        <v>799</v>
      </c>
      <c r="C51" s="52">
        <v>3.2149999999999999</v>
      </c>
      <c r="D51" s="52">
        <v>10.831776276054121</v>
      </c>
      <c r="E51" s="52">
        <v>25.489343192692477</v>
      </c>
      <c r="F51" s="52">
        <v>2.0876838633757959</v>
      </c>
      <c r="G51" s="52">
        <v>2.6822429188843557</v>
      </c>
      <c r="H51" s="52">
        <v>1.6879271608668394</v>
      </c>
      <c r="I51" s="52">
        <v>0.19179952799860669</v>
      </c>
      <c r="J51" s="52">
        <v>0.457308097944367</v>
      </c>
      <c r="K51" s="52">
        <v>5.3</v>
      </c>
      <c r="L51" s="52">
        <v>8</v>
      </c>
      <c r="M51" s="52">
        <v>1.5</v>
      </c>
      <c r="N51" s="52">
        <v>2</v>
      </c>
      <c r="O51" s="52">
        <v>9</v>
      </c>
      <c r="P51" s="52">
        <v>3</v>
      </c>
      <c r="Q51" s="52">
        <v>1</v>
      </c>
      <c r="R51" s="52">
        <v>5</v>
      </c>
      <c r="S51" s="52">
        <v>18</v>
      </c>
      <c r="T51" s="52">
        <v>1</v>
      </c>
      <c r="U51" s="52">
        <v>1.1499999999999999</v>
      </c>
      <c r="V51" s="52">
        <v>699.9</v>
      </c>
      <c r="W51" s="52">
        <v>1.8</v>
      </c>
      <c r="X51" s="52">
        <v>32</v>
      </c>
      <c r="Y51" t="s">
        <v>1141</v>
      </c>
      <c r="Z51" s="52">
        <v>18.32</v>
      </c>
      <c r="AA51" s="52">
        <v>141.19999999999999</v>
      </c>
      <c r="AB51" s="52">
        <v>17.5</v>
      </c>
      <c r="AC51" s="52" t="s">
        <v>1146</v>
      </c>
      <c r="AD51" s="52">
        <v>15</v>
      </c>
      <c r="AE51" s="52">
        <v>23.93</v>
      </c>
      <c r="AF51" s="52">
        <v>0</v>
      </c>
      <c r="AG51" s="52">
        <v>0</v>
      </c>
      <c r="AH51" s="52">
        <v>0</v>
      </c>
      <c r="AI51" s="52">
        <v>0</v>
      </c>
      <c r="AJ51" s="52">
        <v>67.400000000000006</v>
      </c>
      <c r="AK51" s="52">
        <v>0</v>
      </c>
      <c r="AL51" s="52">
        <v>32.6</v>
      </c>
      <c r="AM51" s="52">
        <v>0</v>
      </c>
      <c r="AN51" s="52">
        <v>0</v>
      </c>
      <c r="AO51" s="52">
        <v>225</v>
      </c>
      <c r="AP51" s="52">
        <v>100</v>
      </c>
      <c r="AQ51" s="52">
        <v>0</v>
      </c>
      <c r="AR51" s="52">
        <v>0</v>
      </c>
      <c r="AS51" s="52">
        <v>325</v>
      </c>
      <c r="AT51" s="52">
        <v>9.32</v>
      </c>
      <c r="AU51" s="52">
        <v>19.86</v>
      </c>
      <c r="AV51" s="52">
        <v>0</v>
      </c>
      <c r="AW51" s="52">
        <v>0</v>
      </c>
      <c r="AX51" s="52">
        <v>29.18</v>
      </c>
      <c r="AY51" s="52">
        <v>4</v>
      </c>
      <c r="AZ51" s="52">
        <v>6</v>
      </c>
      <c r="BA51" s="52">
        <v>2</v>
      </c>
    </row>
    <row r="52" spans="1:53" x14ac:dyDescent="0.25">
      <c r="A52">
        <v>1</v>
      </c>
      <c r="B52" t="s">
        <v>893</v>
      </c>
      <c r="C52" s="52">
        <v>3.2149999999999999</v>
      </c>
      <c r="D52" s="52">
        <v>8.8675702054494216</v>
      </c>
      <c r="E52" s="52">
        <v>0</v>
      </c>
      <c r="F52" s="52">
        <v>1.5596033283280351</v>
      </c>
      <c r="G52" s="52">
        <v>2.4035083287770718</v>
      </c>
      <c r="H52" s="52">
        <v>1.5737908368795948</v>
      </c>
      <c r="I52" s="52">
        <v>0.15455462791078881</v>
      </c>
      <c r="J52" s="52">
        <v>0.33026234362209422</v>
      </c>
      <c r="K52" s="52">
        <v>17.3</v>
      </c>
      <c r="L52" s="52">
        <v>25</v>
      </c>
      <c r="M52" s="52">
        <v>0</v>
      </c>
      <c r="N52" s="52">
        <v>2</v>
      </c>
      <c r="O52" s="52">
        <v>12</v>
      </c>
      <c r="P52" s="52">
        <v>7</v>
      </c>
      <c r="Q52" s="52">
        <v>2</v>
      </c>
      <c r="R52" s="52">
        <v>3</v>
      </c>
      <c r="S52" s="52">
        <v>13</v>
      </c>
      <c r="T52" s="52">
        <v>3</v>
      </c>
      <c r="U52" s="52">
        <v>3.13</v>
      </c>
      <c r="V52" s="52">
        <v>793.9</v>
      </c>
      <c r="W52" s="52">
        <v>1.3</v>
      </c>
      <c r="X52" s="52">
        <v>118</v>
      </c>
      <c r="Y52" t="s">
        <v>1128</v>
      </c>
      <c r="Z52" s="52">
        <v>0</v>
      </c>
      <c r="AA52" s="52">
        <v>-1</v>
      </c>
      <c r="AB52" s="52">
        <v>22.5</v>
      </c>
      <c r="AC52" s="52" t="s">
        <v>1126</v>
      </c>
      <c r="AD52" s="52">
        <v>5</v>
      </c>
      <c r="AE52" s="52">
        <v>2.5</v>
      </c>
      <c r="AF52" s="52">
        <v>0</v>
      </c>
      <c r="AG52" s="52">
        <v>3</v>
      </c>
      <c r="AH52" s="52">
        <v>0</v>
      </c>
      <c r="AI52" s="52">
        <v>0</v>
      </c>
      <c r="AJ52" s="52">
        <v>0</v>
      </c>
      <c r="AK52" s="52">
        <v>0</v>
      </c>
      <c r="AL52" s="52">
        <v>97</v>
      </c>
      <c r="AM52" s="52">
        <v>0</v>
      </c>
      <c r="AN52" s="52">
        <v>0</v>
      </c>
      <c r="AO52" s="52">
        <v>0</v>
      </c>
      <c r="AP52" s="52">
        <v>200</v>
      </c>
      <c r="AQ52" s="52">
        <v>0</v>
      </c>
      <c r="AR52" s="52">
        <v>0</v>
      </c>
      <c r="AS52" s="52">
        <v>200</v>
      </c>
      <c r="AT52" s="52">
        <v>0</v>
      </c>
      <c r="AU52" s="52">
        <v>34.68</v>
      </c>
      <c r="AV52" s="52">
        <v>0</v>
      </c>
      <c r="AW52" s="52">
        <v>0</v>
      </c>
      <c r="AX52" s="52">
        <v>34.68</v>
      </c>
      <c r="AY52" s="52">
        <v>5</v>
      </c>
      <c r="AZ52" s="52">
        <v>0</v>
      </c>
      <c r="BA52" s="52">
        <v>1</v>
      </c>
    </row>
    <row r="53" spans="1:53" x14ac:dyDescent="0.25">
      <c r="A53">
        <v>1</v>
      </c>
      <c r="B53" t="s">
        <v>812</v>
      </c>
      <c r="C53" s="52">
        <v>3.22</v>
      </c>
      <c r="D53" s="52">
        <v>6.650415780179868</v>
      </c>
      <c r="E53" s="52">
        <v>21.226620269682471</v>
      </c>
      <c r="F53" s="52">
        <v>1.7214629571457125</v>
      </c>
      <c r="G53" s="52">
        <v>2.4669621546022391</v>
      </c>
      <c r="H53" s="52">
        <v>1.6061687889656207</v>
      </c>
      <c r="I53" s="52">
        <v>0.16204395216170298</v>
      </c>
      <c r="J53" s="52">
        <v>0.45463759355836503</v>
      </c>
      <c r="K53" s="52">
        <v>6.05</v>
      </c>
      <c r="L53" s="52">
        <v>2</v>
      </c>
      <c r="M53" s="52">
        <v>4</v>
      </c>
      <c r="N53" s="52">
        <v>1</v>
      </c>
      <c r="O53" s="52">
        <v>6</v>
      </c>
      <c r="P53" s="52">
        <v>0</v>
      </c>
      <c r="Q53" s="52">
        <v>2</v>
      </c>
      <c r="R53" s="52">
        <v>4</v>
      </c>
      <c r="S53" s="52">
        <v>15</v>
      </c>
      <c r="T53" s="52">
        <v>1</v>
      </c>
      <c r="U53" s="52">
        <v>1.1499999999999999</v>
      </c>
      <c r="V53" s="52">
        <v>699.9</v>
      </c>
      <c r="W53" s="52">
        <v>1.8</v>
      </c>
      <c r="X53" s="52">
        <v>32</v>
      </c>
      <c r="Y53" t="s">
        <v>1141</v>
      </c>
      <c r="Z53" s="52">
        <v>7</v>
      </c>
      <c r="AA53" s="52">
        <v>94.6</v>
      </c>
      <c r="AB53" s="52">
        <v>15</v>
      </c>
      <c r="AC53" s="52" t="s">
        <v>1146</v>
      </c>
      <c r="AD53" s="52">
        <v>15</v>
      </c>
      <c r="AE53" s="52">
        <v>35.71</v>
      </c>
      <c r="AF53" s="52">
        <v>0</v>
      </c>
      <c r="AG53" s="52">
        <v>0</v>
      </c>
      <c r="AH53" s="52">
        <v>0</v>
      </c>
      <c r="AI53" s="52">
        <v>0</v>
      </c>
      <c r="AJ53" s="52">
        <v>66.53</v>
      </c>
      <c r="AK53" s="52">
        <v>0</v>
      </c>
      <c r="AL53" s="52">
        <v>33.47</v>
      </c>
      <c r="AM53" s="52">
        <v>0</v>
      </c>
      <c r="AN53" s="52">
        <v>0</v>
      </c>
      <c r="AO53" s="52">
        <v>350</v>
      </c>
      <c r="AP53" s="52">
        <v>0</v>
      </c>
      <c r="AQ53" s="52">
        <v>0</v>
      </c>
      <c r="AR53" s="52">
        <v>0</v>
      </c>
      <c r="AS53" s="52">
        <v>350</v>
      </c>
      <c r="AT53" s="52">
        <v>22.5</v>
      </c>
      <c r="AU53" s="52">
        <v>0</v>
      </c>
      <c r="AV53" s="52">
        <v>0</v>
      </c>
      <c r="AW53" s="52">
        <v>0</v>
      </c>
      <c r="AX53" s="52">
        <v>22.5</v>
      </c>
      <c r="AY53" s="52">
        <v>0</v>
      </c>
      <c r="AZ53" s="52">
        <v>13</v>
      </c>
      <c r="BA53" s="52">
        <v>1.4</v>
      </c>
    </row>
    <row r="54" spans="1:53" x14ac:dyDescent="0.25">
      <c r="A54">
        <v>1</v>
      </c>
      <c r="B54" t="s">
        <v>751</v>
      </c>
      <c r="C54" s="52">
        <v>3.2349999999999999</v>
      </c>
      <c r="D54" s="52">
        <v>6.14233510814109</v>
      </c>
      <c r="E54" s="52">
        <v>14.919530230535017</v>
      </c>
      <c r="F54" s="52">
        <v>1.8097184032890532</v>
      </c>
      <c r="G54" s="52">
        <v>3.8473420501582103</v>
      </c>
      <c r="H54" s="52">
        <v>2.3466171047254294</v>
      </c>
      <c r="I54" s="52">
        <v>0.17279901117758686</v>
      </c>
      <c r="J54" s="52">
        <v>0.52160384087395117</v>
      </c>
      <c r="K54" s="52">
        <v>26.45</v>
      </c>
      <c r="L54" s="52">
        <v>3</v>
      </c>
      <c r="M54" s="52">
        <v>2.5</v>
      </c>
      <c r="N54" s="52">
        <v>2</v>
      </c>
      <c r="O54" s="52">
        <v>12</v>
      </c>
      <c r="P54" s="52">
        <v>5</v>
      </c>
      <c r="Q54" s="52">
        <v>2</v>
      </c>
      <c r="R54" s="52">
        <v>5</v>
      </c>
      <c r="S54" s="52">
        <v>5</v>
      </c>
      <c r="T54" s="52">
        <v>0</v>
      </c>
      <c r="U54" s="52">
        <v>4.83</v>
      </c>
      <c r="V54" s="52">
        <v>1379.1</v>
      </c>
      <c r="W54" s="52">
        <v>1.8</v>
      </c>
      <c r="X54" s="52">
        <v>42</v>
      </c>
      <c r="Y54" t="s">
        <v>1128</v>
      </c>
      <c r="Z54" s="52">
        <v>10.38</v>
      </c>
      <c r="AA54" s="52">
        <v>128.47</v>
      </c>
      <c r="AB54" s="52">
        <v>15</v>
      </c>
      <c r="AC54" s="52" t="s">
        <v>1180</v>
      </c>
      <c r="AD54" s="52">
        <v>15</v>
      </c>
      <c r="AE54" s="52">
        <v>23.93</v>
      </c>
      <c r="AF54" s="52">
        <v>0</v>
      </c>
      <c r="AG54" s="52">
        <v>11.37</v>
      </c>
      <c r="AH54" s="52">
        <v>0</v>
      </c>
      <c r="AI54" s="52">
        <v>0</v>
      </c>
      <c r="AJ54" s="52">
        <v>0</v>
      </c>
      <c r="AK54" s="52">
        <v>0</v>
      </c>
      <c r="AL54" s="52">
        <v>88.63</v>
      </c>
      <c r="AM54" s="52">
        <v>0</v>
      </c>
      <c r="AN54" s="52">
        <v>0</v>
      </c>
      <c r="AO54" s="52">
        <v>0</v>
      </c>
      <c r="AP54" s="52">
        <v>1375</v>
      </c>
      <c r="AQ54" s="52">
        <v>0</v>
      </c>
      <c r="AR54" s="52">
        <v>0</v>
      </c>
      <c r="AS54" s="52">
        <v>1375</v>
      </c>
      <c r="AT54" s="52">
        <v>0</v>
      </c>
      <c r="AU54" s="52">
        <v>21.15</v>
      </c>
      <c r="AV54" s="52">
        <v>0</v>
      </c>
      <c r="AW54" s="52">
        <v>0</v>
      </c>
      <c r="AX54" s="52">
        <v>21.15</v>
      </c>
      <c r="AY54" s="52">
        <v>12</v>
      </c>
      <c r="AZ54" s="52">
        <v>0</v>
      </c>
      <c r="BA54" s="52">
        <v>1</v>
      </c>
    </row>
    <row r="55" spans="1:53" x14ac:dyDescent="0.25">
      <c r="A55">
        <v>1</v>
      </c>
      <c r="B55" t="s">
        <v>847</v>
      </c>
      <c r="C55" s="52">
        <v>3.2349999999999999</v>
      </c>
      <c r="D55" s="52">
        <v>15.226245356487517</v>
      </c>
      <c r="E55" s="52">
        <v>30.969986950848199</v>
      </c>
      <c r="F55" s="52">
        <v>2.0849808910989012</v>
      </c>
      <c r="G55" s="52">
        <v>4.1010932605454551</v>
      </c>
      <c r="H55" s="52">
        <v>2.030463823788212</v>
      </c>
      <c r="I55" s="52">
        <v>0.17637609421978023</v>
      </c>
      <c r="J55" s="52">
        <v>0.46411693129070947</v>
      </c>
      <c r="K55" s="52">
        <v>35.4</v>
      </c>
      <c r="L55" s="52">
        <v>0</v>
      </c>
      <c r="M55" s="52">
        <v>2.5</v>
      </c>
      <c r="N55" s="52">
        <v>2</v>
      </c>
      <c r="O55" s="52">
        <v>7</v>
      </c>
      <c r="P55" s="52">
        <v>3</v>
      </c>
      <c r="Q55" s="52">
        <v>0</v>
      </c>
      <c r="R55" s="52">
        <v>4</v>
      </c>
      <c r="S55" s="52">
        <v>9</v>
      </c>
      <c r="T55" s="52">
        <v>2</v>
      </c>
      <c r="U55" s="52">
        <v>0.17</v>
      </c>
      <c r="V55" s="52">
        <v>166.1</v>
      </c>
      <c r="W55" s="52">
        <v>1.1000000000000001</v>
      </c>
      <c r="X55" s="52">
        <v>63</v>
      </c>
      <c r="Y55" t="s">
        <v>1128</v>
      </c>
      <c r="Z55" s="52">
        <v>30.63</v>
      </c>
      <c r="AA55" s="52">
        <v>196.99</v>
      </c>
      <c r="AB55" s="52">
        <v>22.5</v>
      </c>
      <c r="AC55" s="52" t="s">
        <v>1180</v>
      </c>
      <c r="AD55" s="52">
        <v>15</v>
      </c>
      <c r="AE55" s="52">
        <v>0</v>
      </c>
      <c r="AF55" s="52">
        <v>0</v>
      </c>
      <c r="AG55" s="52">
        <v>0</v>
      </c>
      <c r="AH55" s="52">
        <v>0</v>
      </c>
      <c r="AI55" s="52">
        <v>0</v>
      </c>
      <c r="AJ55" s="52">
        <v>0</v>
      </c>
      <c r="AK55" s="52">
        <v>0</v>
      </c>
      <c r="AL55" s="52">
        <v>100</v>
      </c>
      <c r="AM55" s="52">
        <v>0</v>
      </c>
      <c r="AN55" s="52">
        <v>0</v>
      </c>
      <c r="AO55" s="52">
        <v>0</v>
      </c>
      <c r="AP55" s="52">
        <v>400</v>
      </c>
      <c r="AQ55" s="52">
        <v>0</v>
      </c>
      <c r="AR55" s="52">
        <v>0</v>
      </c>
      <c r="AS55" s="52">
        <v>400</v>
      </c>
      <c r="AT55" s="52">
        <v>0</v>
      </c>
      <c r="AU55" s="52">
        <v>20.3</v>
      </c>
      <c r="AV55" s="52">
        <v>0</v>
      </c>
      <c r="AW55" s="52">
        <v>0</v>
      </c>
      <c r="AX55" s="52">
        <v>20.3</v>
      </c>
      <c r="AY55" s="52">
        <v>9</v>
      </c>
      <c r="AZ55" s="52">
        <v>0</v>
      </c>
      <c r="BA55" s="52">
        <v>1</v>
      </c>
    </row>
    <row r="56" spans="1:53" x14ac:dyDescent="0.25">
      <c r="A56">
        <v>1</v>
      </c>
      <c r="B56" t="s">
        <v>777</v>
      </c>
      <c r="C56" s="52">
        <v>3.24</v>
      </c>
      <c r="D56" s="52">
        <v>15.718327972731409</v>
      </c>
      <c r="E56" s="52">
        <v>66.985645933014354</v>
      </c>
      <c r="F56" s="52">
        <v>1.9649094748330671</v>
      </c>
      <c r="G56" s="52">
        <v>2.4509085299700124</v>
      </c>
      <c r="H56" s="52">
        <v>1.3344324829338265</v>
      </c>
      <c r="I56" s="52">
        <v>0.16449000187125151</v>
      </c>
      <c r="J56" s="52">
        <v>0.53584627887744896</v>
      </c>
      <c r="K56" s="52">
        <v>26.8</v>
      </c>
      <c r="L56" s="52">
        <v>20</v>
      </c>
      <c r="M56" s="52">
        <v>1.5</v>
      </c>
      <c r="N56" s="52">
        <v>2</v>
      </c>
      <c r="O56" s="52">
        <v>10</v>
      </c>
      <c r="P56" s="52">
        <v>4</v>
      </c>
      <c r="Q56" s="52">
        <v>1</v>
      </c>
      <c r="R56" s="52">
        <v>5</v>
      </c>
      <c r="S56" s="52">
        <v>16</v>
      </c>
      <c r="T56" s="52">
        <v>4</v>
      </c>
      <c r="U56" s="52">
        <v>0.93</v>
      </c>
      <c r="V56" s="52">
        <v>414.2</v>
      </c>
      <c r="W56" s="52">
        <v>1.2</v>
      </c>
      <c r="X56" s="52">
        <v>5</v>
      </c>
      <c r="Y56" t="s">
        <v>1128</v>
      </c>
      <c r="Z56" s="52">
        <v>12.42</v>
      </c>
      <c r="AA56" s="52">
        <v>21.72</v>
      </c>
      <c r="AB56" s="52">
        <v>12.5</v>
      </c>
      <c r="AC56" s="52" t="s">
        <v>1126</v>
      </c>
      <c r="AD56" s="52">
        <v>15</v>
      </c>
      <c r="AE56" s="52">
        <v>7.14</v>
      </c>
      <c r="AF56" s="52">
        <v>0</v>
      </c>
      <c r="AG56" s="52">
        <v>0</v>
      </c>
      <c r="AH56" s="52">
        <v>0</v>
      </c>
      <c r="AI56" s="52">
        <v>7.67</v>
      </c>
      <c r="AJ56" s="52">
        <v>0</v>
      </c>
      <c r="AK56" s="52">
        <v>0</v>
      </c>
      <c r="AL56" s="52">
        <v>92.33</v>
      </c>
      <c r="AM56" s="52">
        <v>0</v>
      </c>
      <c r="AN56" s="52">
        <v>0</v>
      </c>
      <c r="AO56" s="52">
        <v>0</v>
      </c>
      <c r="AP56" s="52">
        <v>150</v>
      </c>
      <c r="AQ56" s="52">
        <v>25</v>
      </c>
      <c r="AR56" s="52">
        <v>0</v>
      </c>
      <c r="AS56" s="52">
        <v>175</v>
      </c>
      <c r="AT56" s="52">
        <v>0</v>
      </c>
      <c r="AU56" s="52">
        <v>7.37</v>
      </c>
      <c r="AV56" s="52">
        <v>0.03</v>
      </c>
      <c r="AW56" s="52">
        <v>0</v>
      </c>
      <c r="AX56" s="52">
        <v>7.4</v>
      </c>
      <c r="AY56" s="52">
        <v>4</v>
      </c>
      <c r="AZ56" s="52">
        <v>0</v>
      </c>
      <c r="BA56" s="52">
        <v>2</v>
      </c>
    </row>
    <row r="57" spans="1:53" x14ac:dyDescent="0.25">
      <c r="A57">
        <v>1</v>
      </c>
      <c r="B57" t="s">
        <v>976</v>
      </c>
      <c r="C57" s="52">
        <v>3.24</v>
      </c>
      <c r="D57" s="52">
        <v>8.9173897519915322</v>
      </c>
      <c r="E57" s="52">
        <v>17.529360591561552</v>
      </c>
      <c r="F57" s="52">
        <v>1.7742569846084699</v>
      </c>
      <c r="G57" s="52">
        <v>2.86320390112465</v>
      </c>
      <c r="H57" s="52">
        <v>1.6077382207471034</v>
      </c>
      <c r="I57" s="52">
        <v>0.1388246458389932</v>
      </c>
      <c r="J57" s="52">
        <v>0.42482466851977629</v>
      </c>
      <c r="K57" s="52">
        <v>16.649999999999999</v>
      </c>
      <c r="L57" s="52">
        <v>3</v>
      </c>
      <c r="M57" s="52">
        <v>2.5</v>
      </c>
      <c r="N57" s="52">
        <v>0</v>
      </c>
      <c r="O57" s="52">
        <v>5</v>
      </c>
      <c r="P57" s="52">
        <v>2</v>
      </c>
      <c r="Q57" s="52">
        <v>2</v>
      </c>
      <c r="R57" s="52">
        <v>1</v>
      </c>
      <c r="S57" s="52">
        <v>6</v>
      </c>
      <c r="T57" s="52">
        <v>2</v>
      </c>
      <c r="U57" s="52">
        <v>2.73</v>
      </c>
      <c r="V57" s="52">
        <v>948.5</v>
      </c>
      <c r="W57" s="52">
        <v>1.6</v>
      </c>
      <c r="X57" s="52">
        <v>47</v>
      </c>
      <c r="Y57" t="s">
        <v>1128</v>
      </c>
      <c r="Z57" s="52">
        <v>18.38</v>
      </c>
      <c r="AA57" s="52">
        <v>196.01</v>
      </c>
      <c r="AB57" s="52">
        <v>22.5</v>
      </c>
      <c r="AC57" s="52" t="s">
        <v>1126</v>
      </c>
      <c r="AD57" s="52">
        <v>15</v>
      </c>
      <c r="AE57" s="52">
        <v>0</v>
      </c>
      <c r="AF57" s="52">
        <v>0</v>
      </c>
      <c r="AG57" s="52">
        <v>0</v>
      </c>
      <c r="AH57" s="52">
        <v>0</v>
      </c>
      <c r="AI57" s="52">
        <v>0</v>
      </c>
      <c r="AJ57" s="52">
        <v>0</v>
      </c>
      <c r="AK57" s="52">
        <v>0</v>
      </c>
      <c r="AL57" s="52">
        <v>100</v>
      </c>
      <c r="AM57" s="52">
        <v>0</v>
      </c>
      <c r="AN57" s="52">
        <v>0</v>
      </c>
      <c r="AO57" s="52">
        <v>0</v>
      </c>
      <c r="AP57" s="52">
        <v>1125</v>
      </c>
      <c r="AQ57" s="52">
        <v>0</v>
      </c>
      <c r="AR57" s="52">
        <v>0</v>
      </c>
      <c r="AS57" s="52">
        <v>1125</v>
      </c>
      <c r="AT57" s="52">
        <v>0</v>
      </c>
      <c r="AU57" s="52">
        <v>28.72</v>
      </c>
      <c r="AV57" s="52">
        <v>0</v>
      </c>
      <c r="AW57" s="52">
        <v>0</v>
      </c>
      <c r="AX57" s="52">
        <v>28.72</v>
      </c>
      <c r="AY57" s="52">
        <v>18</v>
      </c>
      <c r="AZ57" s="52">
        <v>0</v>
      </c>
      <c r="BA57" s="52">
        <v>1</v>
      </c>
    </row>
    <row r="58" spans="1:53" x14ac:dyDescent="0.25">
      <c r="A58">
        <v>1</v>
      </c>
      <c r="B58" t="s">
        <v>991</v>
      </c>
      <c r="C58" s="52">
        <v>3.24</v>
      </c>
      <c r="D58" s="52">
        <v>17.403364833468338</v>
      </c>
      <c r="E58" s="52">
        <v>34.232274902131365</v>
      </c>
      <c r="F58" s="52">
        <v>1.9433514645223375</v>
      </c>
      <c r="G58" s="52">
        <v>3.5346363386338253</v>
      </c>
      <c r="H58" s="52">
        <v>1.9167516134094538</v>
      </c>
      <c r="I58" s="52">
        <v>0.14643015952532912</v>
      </c>
      <c r="J58" s="52">
        <v>0.49043602980554452</v>
      </c>
      <c r="K58" s="52">
        <v>19</v>
      </c>
      <c r="L58" s="52">
        <v>2</v>
      </c>
      <c r="M58" s="52">
        <v>2</v>
      </c>
      <c r="N58" s="52">
        <v>3</v>
      </c>
      <c r="O58" s="52">
        <v>12</v>
      </c>
      <c r="P58" s="52">
        <v>6</v>
      </c>
      <c r="Q58" s="52">
        <v>2</v>
      </c>
      <c r="R58" s="52">
        <v>4</v>
      </c>
      <c r="S58" s="52">
        <v>4</v>
      </c>
      <c r="T58" s="52">
        <v>6</v>
      </c>
      <c r="U58" s="52">
        <v>3.23</v>
      </c>
      <c r="V58" s="52">
        <v>1099.8</v>
      </c>
      <c r="W58" s="52">
        <v>1.7</v>
      </c>
      <c r="X58" s="52">
        <v>5</v>
      </c>
      <c r="Y58" t="s">
        <v>1100</v>
      </c>
      <c r="Z58" s="52">
        <v>16.91</v>
      </c>
      <c r="AA58" s="52">
        <v>182.62</v>
      </c>
      <c r="AB58" s="52">
        <v>30</v>
      </c>
      <c r="AC58" s="52" t="s">
        <v>1126</v>
      </c>
      <c r="AD58" s="52">
        <v>15</v>
      </c>
      <c r="AE58" s="52">
        <v>14.29</v>
      </c>
      <c r="AF58" s="52">
        <v>87.03</v>
      </c>
      <c r="AG58" s="52">
        <v>12.97</v>
      </c>
      <c r="AH58" s="52">
        <v>0</v>
      </c>
      <c r="AI58" s="52">
        <v>0</v>
      </c>
      <c r="AJ58" s="52">
        <v>0</v>
      </c>
      <c r="AK58" s="52">
        <v>0</v>
      </c>
      <c r="AL58" s="52">
        <v>0</v>
      </c>
      <c r="AM58" s="52">
        <v>0</v>
      </c>
      <c r="AN58" s="52">
        <v>0</v>
      </c>
      <c r="AO58" s="52">
        <v>0</v>
      </c>
      <c r="AP58" s="52">
        <v>0</v>
      </c>
      <c r="AQ58" s="52">
        <v>0</v>
      </c>
      <c r="AR58" s="52">
        <v>0</v>
      </c>
      <c r="AS58" s="52">
        <v>0</v>
      </c>
      <c r="AT58" s="52">
        <v>0</v>
      </c>
      <c r="AU58" s="52">
        <v>0</v>
      </c>
      <c r="AV58" s="52">
        <v>0</v>
      </c>
      <c r="AW58" s="52">
        <v>0</v>
      </c>
      <c r="AX58" s="52">
        <v>0</v>
      </c>
      <c r="AY58" s="52">
        <v>0</v>
      </c>
      <c r="AZ58" s="52">
        <v>0</v>
      </c>
      <c r="BA58" s="52">
        <v>1</v>
      </c>
    </row>
    <row r="59" spans="1:53" x14ac:dyDescent="0.25">
      <c r="A59">
        <v>1</v>
      </c>
      <c r="B59" t="s">
        <v>801</v>
      </c>
      <c r="C59" s="52">
        <v>3.2450000000000001</v>
      </c>
      <c r="D59" s="52">
        <v>7.7399044223856643</v>
      </c>
      <c r="E59" s="52">
        <v>16.963897346672468</v>
      </c>
      <c r="F59" s="52">
        <v>1.5938738725250001</v>
      </c>
      <c r="G59" s="52">
        <v>3.8901537444277401</v>
      </c>
      <c r="H59" s="52">
        <v>2.5419635614340002</v>
      </c>
      <c r="I59" s="52">
        <v>0.17592291653800002</v>
      </c>
      <c r="J59" s="52">
        <v>0.30599363364599996</v>
      </c>
      <c r="K59" s="52">
        <v>12.35</v>
      </c>
      <c r="L59" s="52">
        <v>6</v>
      </c>
      <c r="M59" s="52">
        <v>3</v>
      </c>
      <c r="N59" s="52">
        <v>1</v>
      </c>
      <c r="O59" s="52">
        <v>17</v>
      </c>
      <c r="P59" s="52">
        <v>8</v>
      </c>
      <c r="Q59" s="52">
        <v>4</v>
      </c>
      <c r="R59" s="52">
        <v>5</v>
      </c>
      <c r="S59" s="52">
        <v>12</v>
      </c>
      <c r="T59" s="52">
        <v>1</v>
      </c>
      <c r="U59" s="52">
        <v>5.47</v>
      </c>
      <c r="V59" s="52">
        <v>1391.2</v>
      </c>
      <c r="W59" s="52">
        <v>1.7</v>
      </c>
      <c r="X59" s="52">
        <v>91</v>
      </c>
      <c r="Y59" t="s">
        <v>1128</v>
      </c>
      <c r="Z59" s="52">
        <v>15.94</v>
      </c>
      <c r="AA59" s="52">
        <v>207.54</v>
      </c>
      <c r="AB59" s="52">
        <v>22.5</v>
      </c>
      <c r="AC59" s="52" t="s">
        <v>1180</v>
      </c>
      <c r="AD59" s="52">
        <v>15</v>
      </c>
      <c r="AE59" s="52">
        <v>0</v>
      </c>
      <c r="AF59" s="52">
        <v>0</v>
      </c>
      <c r="AG59" s="52">
        <v>0</v>
      </c>
      <c r="AH59" s="52">
        <v>0</v>
      </c>
      <c r="AI59" s="52">
        <v>0</v>
      </c>
      <c r="AJ59" s="52">
        <v>0</v>
      </c>
      <c r="AK59" s="52">
        <v>0</v>
      </c>
      <c r="AL59" s="52">
        <v>100</v>
      </c>
      <c r="AM59" s="52">
        <v>0</v>
      </c>
      <c r="AN59" s="52">
        <v>0</v>
      </c>
      <c r="AO59" s="52">
        <v>0</v>
      </c>
      <c r="AP59" s="52">
        <v>275</v>
      </c>
      <c r="AQ59" s="52">
        <v>0</v>
      </c>
      <c r="AR59" s="52">
        <v>0</v>
      </c>
      <c r="AS59" s="52">
        <v>275</v>
      </c>
      <c r="AT59" s="52">
        <v>0</v>
      </c>
      <c r="AU59" s="52">
        <v>16.61</v>
      </c>
      <c r="AV59" s="52">
        <v>0</v>
      </c>
      <c r="AW59" s="52">
        <v>0</v>
      </c>
      <c r="AX59" s="52">
        <v>16.61</v>
      </c>
      <c r="AY59" s="52">
        <v>3</v>
      </c>
      <c r="AZ59" s="52">
        <v>0</v>
      </c>
      <c r="BA59" s="52">
        <v>1.2</v>
      </c>
    </row>
    <row r="60" spans="1:53" x14ac:dyDescent="0.25">
      <c r="A60">
        <v>1</v>
      </c>
      <c r="B60" t="s">
        <v>729</v>
      </c>
      <c r="C60" s="52">
        <v>3.2549999999999999</v>
      </c>
      <c r="D60" s="52">
        <v>5.4898432931150367</v>
      </c>
      <c r="E60" s="52">
        <v>11.961722488038278</v>
      </c>
      <c r="F60" s="52">
        <v>1.506500497939</v>
      </c>
      <c r="G60" s="52">
        <v>2.5093122841779998</v>
      </c>
      <c r="H60" s="52">
        <v>1.7866556370079998</v>
      </c>
      <c r="I60" s="52">
        <v>0.15314886165399999</v>
      </c>
      <c r="J60" s="52">
        <v>0.25194010481099999</v>
      </c>
      <c r="K60" s="52">
        <v>10.8</v>
      </c>
      <c r="L60" s="52">
        <v>0</v>
      </c>
      <c r="M60" s="52">
        <v>1</v>
      </c>
      <c r="N60" s="52">
        <v>2</v>
      </c>
      <c r="O60" s="52">
        <v>9</v>
      </c>
      <c r="P60" s="52">
        <v>3</v>
      </c>
      <c r="Q60" s="52">
        <v>1</v>
      </c>
      <c r="R60" s="52">
        <v>5</v>
      </c>
      <c r="S60" s="52">
        <v>17</v>
      </c>
      <c r="T60" s="52">
        <v>1</v>
      </c>
      <c r="U60" s="52">
        <v>0.94</v>
      </c>
      <c r="V60" s="52">
        <v>387.9</v>
      </c>
      <c r="W60" s="52">
        <v>1.1000000000000001</v>
      </c>
      <c r="X60" s="52">
        <v>48</v>
      </c>
      <c r="Y60" t="s">
        <v>1128</v>
      </c>
      <c r="Z60" s="52">
        <v>5.71</v>
      </c>
      <c r="AA60" s="52">
        <v>167.95</v>
      </c>
      <c r="AB60" s="52">
        <v>15</v>
      </c>
      <c r="AC60" s="52" t="s">
        <v>1146</v>
      </c>
      <c r="AD60" s="52">
        <v>15</v>
      </c>
      <c r="AE60" s="52">
        <v>23.93</v>
      </c>
      <c r="AF60" s="52">
        <v>27.02</v>
      </c>
      <c r="AG60" s="52">
        <v>0</v>
      </c>
      <c r="AH60" s="52">
        <v>0</v>
      </c>
      <c r="AI60" s="52">
        <v>0</v>
      </c>
      <c r="AJ60" s="52">
        <v>0</v>
      </c>
      <c r="AK60" s="52">
        <v>0</v>
      </c>
      <c r="AL60" s="52">
        <v>72.98</v>
      </c>
      <c r="AM60" s="52">
        <v>0</v>
      </c>
      <c r="AN60" s="52">
        <v>0</v>
      </c>
      <c r="AO60" s="52">
        <v>100</v>
      </c>
      <c r="AP60" s="52">
        <v>900</v>
      </c>
      <c r="AQ60" s="52">
        <v>0</v>
      </c>
      <c r="AR60" s="52">
        <v>0</v>
      </c>
      <c r="AS60" s="52">
        <v>1000</v>
      </c>
      <c r="AT60" s="52">
        <v>2.85</v>
      </c>
      <c r="AU60" s="52">
        <v>20.91</v>
      </c>
      <c r="AV60" s="52">
        <v>0</v>
      </c>
      <c r="AW60" s="52">
        <v>0</v>
      </c>
      <c r="AX60" s="52">
        <v>23.76</v>
      </c>
      <c r="AY60" s="52">
        <v>10</v>
      </c>
      <c r="AZ60" s="52">
        <v>1</v>
      </c>
      <c r="BA60" s="52">
        <v>1.1000000000000001</v>
      </c>
    </row>
    <row r="61" spans="1:53" x14ac:dyDescent="0.25">
      <c r="A61">
        <v>1</v>
      </c>
      <c r="B61" t="s">
        <v>825</v>
      </c>
      <c r="C61" s="52">
        <v>3.26</v>
      </c>
      <c r="D61" s="52">
        <v>6.3980566883937717</v>
      </c>
      <c r="E61" s="52">
        <v>11.17877337973032</v>
      </c>
      <c r="F61" s="52">
        <v>1.6120315419233839</v>
      </c>
      <c r="G61" s="52">
        <v>5.1731325810784119</v>
      </c>
      <c r="H61" s="52">
        <v>2.9226147731790704</v>
      </c>
      <c r="I61" s="52">
        <v>0.1920833886093376</v>
      </c>
      <c r="J61" s="52">
        <v>0.40462286524142066</v>
      </c>
      <c r="K61" s="52">
        <v>15.2</v>
      </c>
      <c r="L61" s="52">
        <v>11</v>
      </c>
      <c r="M61" s="52">
        <v>1</v>
      </c>
      <c r="N61" s="52">
        <v>1</v>
      </c>
      <c r="O61" s="52">
        <v>17</v>
      </c>
      <c r="P61" s="52">
        <v>11</v>
      </c>
      <c r="Q61" s="52">
        <v>5</v>
      </c>
      <c r="R61" s="52">
        <v>1</v>
      </c>
      <c r="S61" s="52">
        <v>2</v>
      </c>
      <c r="T61" s="52">
        <v>1</v>
      </c>
      <c r="U61" s="52">
        <v>3.08</v>
      </c>
      <c r="V61" s="52">
        <v>1189.3</v>
      </c>
      <c r="W61" s="52">
        <v>1.9</v>
      </c>
      <c r="X61" s="52">
        <v>115</v>
      </c>
      <c r="Y61" t="s">
        <v>1128</v>
      </c>
      <c r="Z61" s="52">
        <v>10.65</v>
      </c>
      <c r="AA61" s="52">
        <v>264.36</v>
      </c>
      <c r="AB61" s="52">
        <v>30</v>
      </c>
      <c r="AC61" s="52" t="s">
        <v>1180</v>
      </c>
      <c r="AD61" s="52">
        <v>15</v>
      </c>
      <c r="AE61" s="52">
        <v>35.71</v>
      </c>
      <c r="AF61" s="52">
        <v>0</v>
      </c>
      <c r="AG61" s="52">
        <v>0</v>
      </c>
      <c r="AH61" s="52">
        <v>0</v>
      </c>
      <c r="AI61" s="52">
        <v>42.96</v>
      </c>
      <c r="AJ61" s="52">
        <v>0</v>
      </c>
      <c r="AK61" s="52">
        <v>0</v>
      </c>
      <c r="AL61" s="52">
        <v>57.04</v>
      </c>
      <c r="AM61" s="52">
        <v>0</v>
      </c>
      <c r="AN61" s="52">
        <v>0</v>
      </c>
      <c r="AO61" s="52">
        <v>550</v>
      </c>
      <c r="AP61" s="52">
        <v>125</v>
      </c>
      <c r="AQ61" s="52">
        <v>0</v>
      </c>
      <c r="AR61" s="52">
        <v>0</v>
      </c>
      <c r="AS61" s="52">
        <v>675</v>
      </c>
      <c r="AT61" s="52">
        <v>7.95</v>
      </c>
      <c r="AU61" s="52">
        <v>19.579999999999998</v>
      </c>
      <c r="AV61" s="52">
        <v>0</v>
      </c>
      <c r="AW61" s="52">
        <v>0</v>
      </c>
      <c r="AX61" s="52">
        <v>27.53</v>
      </c>
      <c r="AY61" s="52">
        <v>3</v>
      </c>
      <c r="AZ61" s="52">
        <v>0</v>
      </c>
      <c r="BA61" s="52">
        <v>2</v>
      </c>
    </row>
    <row r="62" spans="1:53" x14ac:dyDescent="0.25">
      <c r="A62">
        <v>1</v>
      </c>
      <c r="B62" t="s">
        <v>834</v>
      </c>
      <c r="C62" s="52">
        <v>3.26</v>
      </c>
      <c r="D62" s="52">
        <v>13.008289187392915</v>
      </c>
      <c r="E62" s="52">
        <v>24.793388429752071</v>
      </c>
      <c r="F62" s="52">
        <v>1.8205925318097438</v>
      </c>
      <c r="G62" s="52">
        <v>3.5070095658051015</v>
      </c>
      <c r="H62" s="52">
        <v>1.8577837097107168</v>
      </c>
      <c r="I62" s="52">
        <v>0.18797276876393376</v>
      </c>
      <c r="J62" s="52">
        <v>0.61770470706820135</v>
      </c>
      <c r="K62" s="52">
        <v>19.399999999999999</v>
      </c>
      <c r="L62" s="52">
        <v>4</v>
      </c>
      <c r="M62" s="52">
        <v>4</v>
      </c>
      <c r="N62" s="52">
        <v>1</v>
      </c>
      <c r="O62" s="52">
        <v>7</v>
      </c>
      <c r="P62" s="52">
        <v>6</v>
      </c>
      <c r="Q62" s="52">
        <v>0</v>
      </c>
      <c r="R62" s="52">
        <v>1</v>
      </c>
      <c r="S62" s="52">
        <v>7</v>
      </c>
      <c r="T62" s="52">
        <v>0</v>
      </c>
      <c r="U62" s="52">
        <v>3.08</v>
      </c>
      <c r="V62" s="52">
        <v>1189.3</v>
      </c>
      <c r="W62" s="52">
        <v>1.9</v>
      </c>
      <c r="X62" s="52">
        <v>115</v>
      </c>
      <c r="Y62" t="s">
        <v>1128</v>
      </c>
      <c r="Z62" s="52">
        <v>32.4</v>
      </c>
      <c r="AA62" s="52">
        <v>31.97</v>
      </c>
      <c r="AB62" s="52">
        <v>27.5</v>
      </c>
      <c r="AC62" s="52" t="s">
        <v>1180</v>
      </c>
      <c r="AD62" s="52">
        <v>15</v>
      </c>
      <c r="AE62" s="52">
        <v>7.14</v>
      </c>
      <c r="AF62" s="52">
        <v>0</v>
      </c>
      <c r="AG62" s="52">
        <v>0</v>
      </c>
      <c r="AH62" s="52">
        <v>0</v>
      </c>
      <c r="AI62" s="52">
        <v>5.89</v>
      </c>
      <c r="AJ62" s="52">
        <v>0</v>
      </c>
      <c r="AK62" s="52">
        <v>0</v>
      </c>
      <c r="AL62" s="52">
        <v>94.11</v>
      </c>
      <c r="AM62" s="52">
        <v>0</v>
      </c>
      <c r="AN62" s="52">
        <v>0</v>
      </c>
      <c r="AO62" s="52">
        <v>0</v>
      </c>
      <c r="AP62" s="52">
        <v>175</v>
      </c>
      <c r="AQ62" s="52">
        <v>50</v>
      </c>
      <c r="AR62" s="52">
        <v>0</v>
      </c>
      <c r="AS62" s="52">
        <v>225</v>
      </c>
      <c r="AT62" s="52">
        <v>0</v>
      </c>
      <c r="AU62" s="52">
        <v>21.44</v>
      </c>
      <c r="AV62" s="52">
        <v>0.13</v>
      </c>
      <c r="AW62" s="52">
        <v>0</v>
      </c>
      <c r="AX62" s="52">
        <v>21.57</v>
      </c>
      <c r="AY62" s="52">
        <v>4</v>
      </c>
      <c r="AZ62" s="52">
        <v>0</v>
      </c>
      <c r="BA62" s="52">
        <v>1</v>
      </c>
    </row>
    <row r="63" spans="1:53" x14ac:dyDescent="0.25">
      <c r="A63">
        <v>1</v>
      </c>
      <c r="B63" t="s">
        <v>880</v>
      </c>
      <c r="C63" s="52">
        <v>3.27</v>
      </c>
      <c r="D63" s="52">
        <v>7.5982533817730156</v>
      </c>
      <c r="E63" s="52">
        <v>15.658982166159202</v>
      </c>
      <c r="F63" s="52">
        <v>1.5385342185307018</v>
      </c>
      <c r="G63" s="52">
        <v>2.0068535197206936</v>
      </c>
      <c r="H63" s="52">
        <v>1.2406254348899521</v>
      </c>
      <c r="I63" s="52">
        <v>0.13333532219597288</v>
      </c>
      <c r="J63" s="52">
        <v>0.3773336624362042</v>
      </c>
      <c r="K63" s="52">
        <v>10.8</v>
      </c>
      <c r="L63" s="52">
        <v>9</v>
      </c>
      <c r="M63" s="52">
        <v>1</v>
      </c>
      <c r="N63" s="52">
        <v>1</v>
      </c>
      <c r="O63" s="52">
        <v>8</v>
      </c>
      <c r="P63" s="52">
        <v>6</v>
      </c>
      <c r="Q63" s="52">
        <v>0</v>
      </c>
      <c r="R63" s="52">
        <v>2</v>
      </c>
      <c r="S63" s="52">
        <v>7</v>
      </c>
      <c r="T63" s="52">
        <v>1</v>
      </c>
      <c r="U63" s="52">
        <v>3.13</v>
      </c>
      <c r="V63" s="52">
        <v>793.9</v>
      </c>
      <c r="W63" s="52">
        <v>1.3</v>
      </c>
      <c r="X63" s="52">
        <v>118</v>
      </c>
      <c r="Y63" t="s">
        <v>1128</v>
      </c>
      <c r="Z63" s="52">
        <v>11.8</v>
      </c>
      <c r="AA63" s="52">
        <v>189.97</v>
      </c>
      <c r="AB63" s="52">
        <v>20</v>
      </c>
      <c r="AC63" s="52" t="s">
        <v>1126</v>
      </c>
      <c r="AD63" s="52">
        <v>5</v>
      </c>
      <c r="AE63" s="52">
        <v>0</v>
      </c>
      <c r="AF63" s="52">
        <v>0</v>
      </c>
      <c r="AG63" s="52">
        <v>0</v>
      </c>
      <c r="AH63" s="52">
        <v>0</v>
      </c>
      <c r="AI63" s="52">
        <v>0</v>
      </c>
      <c r="AJ63" s="52">
        <v>0</v>
      </c>
      <c r="AK63" s="52">
        <v>0</v>
      </c>
      <c r="AL63" s="52">
        <v>100</v>
      </c>
      <c r="AM63" s="52">
        <v>0</v>
      </c>
      <c r="AN63" s="52">
        <v>0</v>
      </c>
      <c r="AO63" s="52">
        <v>0</v>
      </c>
      <c r="AP63" s="52">
        <v>75</v>
      </c>
      <c r="AQ63" s="52">
        <v>0</v>
      </c>
      <c r="AR63" s="52">
        <v>0</v>
      </c>
      <c r="AS63" s="52">
        <v>75</v>
      </c>
      <c r="AT63" s="52">
        <v>0</v>
      </c>
      <c r="AU63" s="52">
        <v>23.14</v>
      </c>
      <c r="AV63" s="52">
        <v>0</v>
      </c>
      <c r="AW63" s="52">
        <v>0</v>
      </c>
      <c r="AX63" s="52">
        <v>23.14</v>
      </c>
      <c r="AY63" s="52">
        <v>3</v>
      </c>
      <c r="AZ63" s="52">
        <v>0</v>
      </c>
      <c r="BA63" s="52">
        <v>1</v>
      </c>
    </row>
    <row r="64" spans="1:53" x14ac:dyDescent="0.25">
      <c r="A64">
        <v>1</v>
      </c>
      <c r="B64" t="s">
        <v>798</v>
      </c>
      <c r="C64" s="52">
        <v>3.2749999999999999</v>
      </c>
      <c r="D64" s="52">
        <v>8.5846968337941298</v>
      </c>
      <c r="E64" s="52">
        <v>16.006959547629407</v>
      </c>
      <c r="F64" s="52">
        <v>1.7212145280596869</v>
      </c>
      <c r="G64" s="52">
        <v>2.8274638807465795</v>
      </c>
      <c r="H64" s="52">
        <v>1.8634448299335713</v>
      </c>
      <c r="I64" s="52">
        <v>0.14601811721495145</v>
      </c>
      <c r="J64" s="52">
        <v>0.53593089330200283</v>
      </c>
      <c r="K64" s="52">
        <v>16.45</v>
      </c>
      <c r="L64" s="52">
        <v>10</v>
      </c>
      <c r="M64" s="52">
        <v>2.5</v>
      </c>
      <c r="N64" s="52">
        <v>4</v>
      </c>
      <c r="O64" s="52">
        <v>6</v>
      </c>
      <c r="P64" s="52">
        <v>2</v>
      </c>
      <c r="Q64" s="52">
        <v>1</v>
      </c>
      <c r="R64" s="52">
        <v>3</v>
      </c>
      <c r="S64" s="52">
        <v>29</v>
      </c>
      <c r="T64" s="52">
        <v>6</v>
      </c>
      <c r="U64" s="52">
        <v>1.21</v>
      </c>
      <c r="V64" s="52">
        <v>651.9</v>
      </c>
      <c r="W64" s="52">
        <v>1.7</v>
      </c>
      <c r="X64" s="52">
        <v>23</v>
      </c>
      <c r="Y64" t="s">
        <v>1137</v>
      </c>
      <c r="Z64" s="52">
        <v>9.6</v>
      </c>
      <c r="AA64" s="52">
        <v>154.56</v>
      </c>
      <c r="AB64" s="52">
        <v>17.5</v>
      </c>
      <c r="AC64" s="52" t="s">
        <v>1180</v>
      </c>
      <c r="AD64" s="52">
        <v>15</v>
      </c>
      <c r="AE64" s="52">
        <v>23.93</v>
      </c>
      <c r="AF64" s="52">
        <v>0</v>
      </c>
      <c r="AG64" s="52">
        <v>24.09</v>
      </c>
      <c r="AH64" s="52">
        <v>0</v>
      </c>
      <c r="AI64" s="52">
        <v>0</v>
      </c>
      <c r="AJ64" s="52">
        <v>0</v>
      </c>
      <c r="AK64" s="52">
        <v>75.91</v>
      </c>
      <c r="AL64" s="52">
        <v>0</v>
      </c>
      <c r="AM64" s="52">
        <v>0</v>
      </c>
      <c r="AN64" s="52">
        <v>0</v>
      </c>
      <c r="AO64" s="52">
        <v>300</v>
      </c>
      <c r="AP64" s="52">
        <v>650</v>
      </c>
      <c r="AQ64" s="52">
        <v>25</v>
      </c>
      <c r="AR64" s="52">
        <v>0</v>
      </c>
      <c r="AS64" s="52">
        <v>975</v>
      </c>
      <c r="AT64" s="52">
        <v>3.8</v>
      </c>
      <c r="AU64" s="52">
        <v>8.43</v>
      </c>
      <c r="AV64" s="52">
        <v>0.2</v>
      </c>
      <c r="AW64" s="52">
        <v>0</v>
      </c>
      <c r="AX64" s="52">
        <v>12.43</v>
      </c>
      <c r="AY64" s="52">
        <v>1</v>
      </c>
      <c r="AZ64" s="52">
        <v>1</v>
      </c>
      <c r="BA64" s="52">
        <v>2</v>
      </c>
    </row>
    <row r="65" spans="1:53" x14ac:dyDescent="0.25">
      <c r="A65">
        <v>1</v>
      </c>
      <c r="B65" t="s">
        <v>920</v>
      </c>
      <c r="C65" s="52">
        <v>3.2749999999999999</v>
      </c>
      <c r="D65" s="52">
        <v>10.251566661637703</v>
      </c>
      <c r="E65" s="52">
        <v>18.616789908655939</v>
      </c>
      <c r="F65" s="52">
        <v>2.0212834426037283</v>
      </c>
      <c r="G65" s="52">
        <v>2.150789885732411</v>
      </c>
      <c r="H65" s="52">
        <v>1.4978436372836237</v>
      </c>
      <c r="I65" s="52">
        <v>0.1454272483734215</v>
      </c>
      <c r="J65" s="52">
        <v>0.43251400065744633</v>
      </c>
      <c r="K65" s="52">
        <v>16.3</v>
      </c>
      <c r="L65" s="52">
        <v>6</v>
      </c>
      <c r="M65" s="52">
        <v>2</v>
      </c>
      <c r="N65" s="52">
        <v>4</v>
      </c>
      <c r="O65" s="52">
        <v>12</v>
      </c>
      <c r="P65" s="52">
        <v>6</v>
      </c>
      <c r="Q65" s="52">
        <v>1</v>
      </c>
      <c r="R65" s="52">
        <v>5</v>
      </c>
      <c r="S65" s="52">
        <v>10</v>
      </c>
      <c r="T65" s="52">
        <v>0</v>
      </c>
      <c r="U65" s="52">
        <v>1.06</v>
      </c>
      <c r="V65" s="52">
        <v>551.9</v>
      </c>
      <c r="W65" s="52">
        <v>1.5</v>
      </c>
      <c r="X65" s="52">
        <v>49</v>
      </c>
      <c r="Y65" t="s">
        <v>1130</v>
      </c>
      <c r="Z65" s="52">
        <v>0</v>
      </c>
      <c r="AA65" s="52">
        <v>-1</v>
      </c>
      <c r="AB65" s="52">
        <v>25</v>
      </c>
      <c r="AC65" s="52" t="s">
        <v>1126</v>
      </c>
      <c r="AD65" s="52">
        <v>5</v>
      </c>
      <c r="AE65" s="52">
        <v>35.71</v>
      </c>
      <c r="AF65" s="52">
        <v>0</v>
      </c>
      <c r="AG65" s="52">
        <v>0</v>
      </c>
      <c r="AH65" s="52">
        <v>0</v>
      </c>
      <c r="AI65" s="52">
        <v>67.36</v>
      </c>
      <c r="AJ65" s="52">
        <v>0</v>
      </c>
      <c r="AK65" s="52">
        <v>0</v>
      </c>
      <c r="AL65" s="52">
        <v>0</v>
      </c>
      <c r="AM65" s="52">
        <v>0</v>
      </c>
      <c r="AN65" s="52">
        <v>32.64</v>
      </c>
      <c r="AO65" s="52">
        <v>600</v>
      </c>
      <c r="AP65" s="52">
        <v>100</v>
      </c>
      <c r="AQ65" s="52">
        <v>150</v>
      </c>
      <c r="AR65" s="52">
        <v>0</v>
      </c>
      <c r="AS65" s="52">
        <v>850</v>
      </c>
      <c r="AT65" s="52">
        <v>8.7899999999999991</v>
      </c>
      <c r="AU65" s="52">
        <v>5.2</v>
      </c>
      <c r="AV65" s="52">
        <v>10.32</v>
      </c>
      <c r="AW65" s="52">
        <v>0</v>
      </c>
      <c r="AX65" s="52">
        <v>24.31</v>
      </c>
      <c r="AY65" s="52">
        <v>9</v>
      </c>
      <c r="AZ65" s="52">
        <v>4</v>
      </c>
      <c r="BA65" s="52">
        <v>2</v>
      </c>
    </row>
    <row r="66" spans="1:53" x14ac:dyDescent="0.25">
      <c r="A66">
        <v>1</v>
      </c>
      <c r="B66" t="s">
        <v>709</v>
      </c>
      <c r="C66" s="52">
        <v>3.29</v>
      </c>
      <c r="D66" s="52">
        <v>3.9715274117745176</v>
      </c>
      <c r="E66" s="52">
        <v>10.743801652892564</v>
      </c>
      <c r="F66" s="52">
        <v>1.5783241550705767</v>
      </c>
      <c r="G66" s="52">
        <v>2.7850190925656064</v>
      </c>
      <c r="H66" s="52">
        <v>1.7564327817803178</v>
      </c>
      <c r="I66" s="52">
        <v>0.13903773103677933</v>
      </c>
      <c r="J66" s="52">
        <v>0.46269038944771379</v>
      </c>
      <c r="K66" s="52">
        <v>20.75</v>
      </c>
      <c r="L66" s="52">
        <v>6</v>
      </c>
      <c r="M66" s="52">
        <v>3.5</v>
      </c>
      <c r="N66" s="52">
        <v>2</v>
      </c>
      <c r="O66" s="52">
        <v>6</v>
      </c>
      <c r="P66" s="52">
        <v>1</v>
      </c>
      <c r="Q66" s="52">
        <v>0</v>
      </c>
      <c r="R66" s="52">
        <v>5</v>
      </c>
      <c r="S66" s="52">
        <v>7</v>
      </c>
      <c r="T66" s="52">
        <v>0</v>
      </c>
      <c r="U66" s="52">
        <v>1.17</v>
      </c>
      <c r="V66" s="52">
        <v>755.6</v>
      </c>
      <c r="W66" s="52">
        <v>2</v>
      </c>
      <c r="X66" s="52">
        <v>28</v>
      </c>
      <c r="Y66" t="s">
        <v>1128</v>
      </c>
      <c r="Z66" s="52">
        <v>0</v>
      </c>
      <c r="AA66" s="52">
        <v>-1</v>
      </c>
      <c r="AB66" s="52">
        <v>20</v>
      </c>
      <c r="AC66" s="52" t="s">
        <v>1126</v>
      </c>
      <c r="AD66" s="52">
        <v>5</v>
      </c>
      <c r="AE66" s="52">
        <v>35.71</v>
      </c>
      <c r="AF66" s="52">
        <v>0</v>
      </c>
      <c r="AG66" s="52">
        <v>22.32</v>
      </c>
      <c r="AH66" s="52">
        <v>0</v>
      </c>
      <c r="AI66" s="52">
        <v>0</v>
      </c>
      <c r="AJ66" s="52">
        <v>0</v>
      </c>
      <c r="AK66" s="52">
        <v>0</v>
      </c>
      <c r="AL66" s="52">
        <v>77.69</v>
      </c>
      <c r="AM66" s="52">
        <v>0</v>
      </c>
      <c r="AN66" s="52">
        <v>0</v>
      </c>
      <c r="AO66" s="52">
        <v>125</v>
      </c>
      <c r="AP66" s="52">
        <v>1600</v>
      </c>
      <c r="AQ66" s="52">
        <v>0</v>
      </c>
      <c r="AR66" s="52">
        <v>0</v>
      </c>
      <c r="AS66" s="52">
        <v>1725</v>
      </c>
      <c r="AT66" s="52">
        <v>4.34</v>
      </c>
      <c r="AU66" s="52">
        <v>14.33</v>
      </c>
      <c r="AV66" s="52">
        <v>0</v>
      </c>
      <c r="AW66" s="52">
        <v>0</v>
      </c>
      <c r="AX66" s="52">
        <v>18.670000000000002</v>
      </c>
      <c r="AY66" s="52">
        <v>5</v>
      </c>
      <c r="AZ66" s="52">
        <v>3</v>
      </c>
      <c r="BA66" s="52">
        <v>1.5</v>
      </c>
    </row>
    <row r="67" spans="1:53" x14ac:dyDescent="0.25">
      <c r="A67">
        <v>1</v>
      </c>
      <c r="B67" t="s">
        <v>815</v>
      </c>
      <c r="C67" s="52">
        <v>3.29</v>
      </c>
      <c r="D67" s="52">
        <v>11.302607797620347</v>
      </c>
      <c r="E67" s="52">
        <v>22.61852979556329</v>
      </c>
      <c r="F67" s="52">
        <v>1.6640239670681407</v>
      </c>
      <c r="G67" s="52">
        <v>4.1800587943833429</v>
      </c>
      <c r="H67" s="52">
        <v>2.5390098747579195</v>
      </c>
      <c r="I67" s="52">
        <v>0.21028351030783027</v>
      </c>
      <c r="J67" s="52">
        <v>0.41203893036760303</v>
      </c>
      <c r="K67" s="52">
        <v>17.899999999999999</v>
      </c>
      <c r="L67" s="52">
        <v>3</v>
      </c>
      <c r="M67" s="52">
        <v>3</v>
      </c>
      <c r="N67" s="52">
        <v>0</v>
      </c>
      <c r="O67" s="52">
        <v>13</v>
      </c>
      <c r="P67" s="52">
        <v>6</v>
      </c>
      <c r="Q67" s="52">
        <v>2</v>
      </c>
      <c r="R67" s="52">
        <v>5</v>
      </c>
      <c r="S67" s="52">
        <v>5</v>
      </c>
      <c r="T67" s="52">
        <v>0</v>
      </c>
      <c r="U67" s="52">
        <v>5.47</v>
      </c>
      <c r="V67" s="52">
        <v>1391.2</v>
      </c>
      <c r="W67" s="52">
        <v>1.7</v>
      </c>
      <c r="X67" s="52">
        <v>91</v>
      </c>
      <c r="Y67" t="s">
        <v>1128</v>
      </c>
      <c r="Z67" s="52">
        <v>15.29</v>
      </c>
      <c r="AA67" s="52">
        <v>239.31</v>
      </c>
      <c r="AB67" s="52">
        <v>30</v>
      </c>
      <c r="AC67" s="52" t="s">
        <v>1180</v>
      </c>
      <c r="AD67" s="52">
        <v>15</v>
      </c>
      <c r="AE67" s="52">
        <v>0</v>
      </c>
      <c r="AF67" s="52">
        <v>0</v>
      </c>
      <c r="AG67" s="52">
        <v>0</v>
      </c>
      <c r="AH67" s="52">
        <v>0</v>
      </c>
      <c r="AI67" s="52">
        <v>0</v>
      </c>
      <c r="AJ67" s="52">
        <v>0</v>
      </c>
      <c r="AK67" s="52">
        <v>0</v>
      </c>
      <c r="AL67" s="52">
        <v>100</v>
      </c>
      <c r="AM67" s="52">
        <v>0</v>
      </c>
      <c r="AN67" s="52">
        <v>0</v>
      </c>
      <c r="AO67" s="52">
        <v>0</v>
      </c>
      <c r="AP67" s="52">
        <v>350</v>
      </c>
      <c r="AQ67" s="52">
        <v>0</v>
      </c>
      <c r="AR67" s="52">
        <v>0</v>
      </c>
      <c r="AS67" s="52">
        <v>350</v>
      </c>
      <c r="AT67" s="52">
        <v>0</v>
      </c>
      <c r="AU67" s="52">
        <v>31.46</v>
      </c>
      <c r="AV67" s="52">
        <v>0</v>
      </c>
      <c r="AW67" s="52">
        <v>0</v>
      </c>
      <c r="AX67" s="52">
        <v>31.46</v>
      </c>
      <c r="AY67" s="52">
        <v>5</v>
      </c>
      <c r="AZ67" s="52">
        <v>0</v>
      </c>
      <c r="BA67" s="52">
        <v>1</v>
      </c>
    </row>
    <row r="68" spans="1:53" x14ac:dyDescent="0.25">
      <c r="A68">
        <v>1</v>
      </c>
      <c r="B68" t="s">
        <v>733</v>
      </c>
      <c r="C68" s="52">
        <v>3.2949999999999999</v>
      </c>
      <c r="D68" s="52">
        <v>8.1564921356189473</v>
      </c>
      <c r="E68" s="52">
        <v>18.051326663766858</v>
      </c>
      <c r="F68" s="52">
        <v>1.4540924950080032</v>
      </c>
      <c r="G68" s="52">
        <v>3.0869177769327729</v>
      </c>
      <c r="H68" s="52">
        <v>2.1760667704761905</v>
      </c>
      <c r="I68" s="52">
        <v>0.17540926787314923</v>
      </c>
      <c r="J68" s="52">
        <v>0.46567354997799121</v>
      </c>
      <c r="K68" s="52">
        <v>1.9</v>
      </c>
      <c r="L68" s="52">
        <v>25</v>
      </c>
      <c r="M68" s="52">
        <v>1.5</v>
      </c>
      <c r="N68" s="52">
        <v>5</v>
      </c>
      <c r="O68" s="52">
        <v>10</v>
      </c>
      <c r="P68" s="52">
        <v>7</v>
      </c>
      <c r="Q68" s="52">
        <v>1</v>
      </c>
      <c r="R68" s="52">
        <v>2</v>
      </c>
      <c r="S68" s="52">
        <v>9</v>
      </c>
      <c r="T68" s="52">
        <v>1</v>
      </c>
      <c r="U68" s="52">
        <v>2.34</v>
      </c>
      <c r="V68" s="52">
        <v>1058.8</v>
      </c>
      <c r="W68" s="52">
        <v>2</v>
      </c>
      <c r="X68" s="52">
        <v>7</v>
      </c>
      <c r="Y68" t="s">
        <v>1100</v>
      </c>
      <c r="Z68" s="52">
        <v>14.21</v>
      </c>
      <c r="AA68" s="52">
        <v>335.01</v>
      </c>
      <c r="AB68" s="52">
        <v>15</v>
      </c>
      <c r="AC68" s="52" t="s">
        <v>1126</v>
      </c>
      <c r="AD68" s="52">
        <v>5</v>
      </c>
      <c r="AE68" s="52">
        <v>23.93</v>
      </c>
      <c r="AF68" s="52">
        <v>73.12</v>
      </c>
      <c r="AG68" s="52">
        <v>0</v>
      </c>
      <c r="AH68" s="52">
        <v>0</v>
      </c>
      <c r="AI68" s="52">
        <v>0</v>
      </c>
      <c r="AJ68" s="52">
        <v>0</v>
      </c>
      <c r="AK68" s="52">
        <v>0</v>
      </c>
      <c r="AL68" s="52">
        <v>0</v>
      </c>
      <c r="AM68" s="52">
        <v>0</v>
      </c>
      <c r="AN68" s="52">
        <v>26.88</v>
      </c>
      <c r="AO68" s="52">
        <v>0</v>
      </c>
      <c r="AP68" s="52">
        <v>0</v>
      </c>
      <c r="AQ68" s="52">
        <v>450</v>
      </c>
      <c r="AR68" s="52">
        <v>0</v>
      </c>
      <c r="AS68" s="52">
        <v>450</v>
      </c>
      <c r="AT68" s="52">
        <v>0</v>
      </c>
      <c r="AU68" s="52">
        <v>0</v>
      </c>
      <c r="AV68" s="52">
        <v>8.11</v>
      </c>
      <c r="AW68" s="52">
        <v>0</v>
      </c>
      <c r="AX68" s="52">
        <v>8.11</v>
      </c>
      <c r="AY68" s="52">
        <v>3</v>
      </c>
      <c r="AZ68" s="52">
        <v>0</v>
      </c>
      <c r="BA68" s="52">
        <v>2</v>
      </c>
    </row>
    <row r="69" spans="1:53" x14ac:dyDescent="0.25">
      <c r="A69">
        <v>1</v>
      </c>
      <c r="B69" t="s">
        <v>940</v>
      </c>
      <c r="C69" s="52">
        <v>3.3</v>
      </c>
      <c r="D69" s="52">
        <v>6.0398358856773555</v>
      </c>
      <c r="E69" s="52">
        <v>29.795563288386262</v>
      </c>
      <c r="F69" s="52">
        <v>2.0570170327390875</v>
      </c>
      <c r="G69" s="52">
        <v>4.910510416786706</v>
      </c>
      <c r="H69" s="52">
        <v>3.3360287464990077</v>
      </c>
      <c r="I69" s="52">
        <v>0.17884120002281748</v>
      </c>
      <c r="J69" s="52">
        <v>0.3535134418496032</v>
      </c>
      <c r="K69" s="52">
        <v>19.100000000000001</v>
      </c>
      <c r="L69" s="52">
        <v>3</v>
      </c>
      <c r="M69" s="52">
        <v>1</v>
      </c>
      <c r="N69" s="52">
        <v>2</v>
      </c>
      <c r="O69" s="52">
        <v>12</v>
      </c>
      <c r="P69" s="52">
        <v>6</v>
      </c>
      <c r="Q69" s="52">
        <v>0</v>
      </c>
      <c r="R69" s="52">
        <v>6</v>
      </c>
      <c r="S69" s="52">
        <v>4</v>
      </c>
      <c r="T69" s="52">
        <v>1</v>
      </c>
      <c r="U69" s="52">
        <v>3.48</v>
      </c>
      <c r="V69" s="52">
        <v>964.3</v>
      </c>
      <c r="W69" s="52">
        <v>1.5</v>
      </c>
      <c r="X69" s="52">
        <v>108</v>
      </c>
      <c r="Y69" t="s">
        <v>1128</v>
      </c>
      <c r="Z69" s="52">
        <v>40.700000000000003</v>
      </c>
      <c r="AA69" s="52">
        <v>205.04</v>
      </c>
      <c r="AB69" s="52">
        <v>32.5</v>
      </c>
      <c r="AC69" s="52" t="s">
        <v>1180</v>
      </c>
      <c r="AD69" s="52">
        <v>15</v>
      </c>
      <c r="AE69" s="52">
        <v>2.5</v>
      </c>
      <c r="AF69" s="52">
        <v>3.7</v>
      </c>
      <c r="AG69" s="52">
        <v>0</v>
      </c>
      <c r="AH69" s="52">
        <v>0</v>
      </c>
      <c r="AI69" s="52">
        <v>0</v>
      </c>
      <c r="AJ69" s="52">
        <v>0</v>
      </c>
      <c r="AK69" s="52">
        <v>0</v>
      </c>
      <c r="AL69" s="52">
        <v>96.3</v>
      </c>
      <c r="AM69" s="52">
        <v>0</v>
      </c>
      <c r="AN69" s="52">
        <v>0</v>
      </c>
      <c r="AO69" s="52">
        <v>0</v>
      </c>
      <c r="AP69" s="52">
        <v>475</v>
      </c>
      <c r="AQ69" s="52">
        <v>0</v>
      </c>
      <c r="AR69" s="52">
        <v>0</v>
      </c>
      <c r="AS69" s="52">
        <v>475</v>
      </c>
      <c r="AT69" s="52">
        <v>0</v>
      </c>
      <c r="AU69" s="52">
        <v>43.78</v>
      </c>
      <c r="AV69" s="52">
        <v>0</v>
      </c>
      <c r="AW69" s="52">
        <v>0</v>
      </c>
      <c r="AX69" s="52">
        <v>43.78</v>
      </c>
      <c r="AY69" s="52">
        <v>9</v>
      </c>
      <c r="AZ69" s="52">
        <v>0</v>
      </c>
      <c r="BA69" s="52">
        <v>1.1000000000000001</v>
      </c>
    </row>
    <row r="70" spans="1:53" x14ac:dyDescent="0.25">
      <c r="A70">
        <v>1</v>
      </c>
      <c r="B70" t="s">
        <v>696</v>
      </c>
      <c r="C70" s="52">
        <v>3.31</v>
      </c>
      <c r="D70" s="52">
        <v>5.7721311074127168</v>
      </c>
      <c r="E70" s="52">
        <v>11.787733797303177</v>
      </c>
      <c r="F70" s="52">
        <v>1.4235568851430001</v>
      </c>
      <c r="G70" s="52">
        <v>2.6995287168020003</v>
      </c>
      <c r="H70" s="52">
        <v>1.7365546012819999</v>
      </c>
      <c r="I70" s="52">
        <v>0.160255998047</v>
      </c>
      <c r="J70" s="52">
        <v>0.31910862510300003</v>
      </c>
      <c r="K70" s="52">
        <v>14.95</v>
      </c>
      <c r="L70" s="52">
        <v>7</v>
      </c>
      <c r="M70" s="52">
        <v>2.5</v>
      </c>
      <c r="N70" s="52">
        <v>5</v>
      </c>
      <c r="O70" s="52">
        <v>22</v>
      </c>
      <c r="P70" s="52">
        <v>11</v>
      </c>
      <c r="Q70" s="52">
        <v>1</v>
      </c>
      <c r="R70" s="52">
        <v>10</v>
      </c>
      <c r="S70" s="52">
        <v>9</v>
      </c>
      <c r="T70" s="52">
        <v>0</v>
      </c>
      <c r="U70" s="52">
        <v>0.37</v>
      </c>
      <c r="V70" s="52">
        <v>252.3</v>
      </c>
      <c r="W70" s="52">
        <v>1.2</v>
      </c>
      <c r="X70" s="52">
        <v>98</v>
      </c>
      <c r="Y70" t="s">
        <v>1128</v>
      </c>
      <c r="Z70" s="52">
        <v>29.01</v>
      </c>
      <c r="AA70" s="52">
        <v>228.23</v>
      </c>
      <c r="AB70" s="52">
        <v>17.5</v>
      </c>
      <c r="AC70" s="52" t="s">
        <v>1126</v>
      </c>
      <c r="AD70" s="52">
        <v>5</v>
      </c>
      <c r="AE70" s="52">
        <v>28.57</v>
      </c>
      <c r="AF70" s="52">
        <v>0</v>
      </c>
      <c r="AG70" s="52">
        <v>0</v>
      </c>
      <c r="AH70" s="52">
        <v>0</v>
      </c>
      <c r="AI70" s="52">
        <v>0</v>
      </c>
      <c r="AJ70" s="52">
        <v>0</v>
      </c>
      <c r="AK70" s="52">
        <v>0</v>
      </c>
      <c r="AL70" s="52">
        <v>69.739999999999995</v>
      </c>
      <c r="AM70" s="52">
        <v>12.94</v>
      </c>
      <c r="AN70" s="52">
        <v>17.329999999999998</v>
      </c>
      <c r="AO70" s="52">
        <v>50</v>
      </c>
      <c r="AP70" s="52">
        <v>100</v>
      </c>
      <c r="AQ70" s="52">
        <v>50</v>
      </c>
      <c r="AR70" s="52">
        <v>0</v>
      </c>
      <c r="AS70" s="52">
        <v>200</v>
      </c>
      <c r="AT70" s="52">
        <v>0.18</v>
      </c>
      <c r="AU70" s="52">
        <v>21.72</v>
      </c>
      <c r="AV70" s="52">
        <v>1.06</v>
      </c>
      <c r="AW70" s="52">
        <v>0</v>
      </c>
      <c r="AX70" s="52">
        <v>22.96</v>
      </c>
      <c r="AY70" s="52">
        <v>3</v>
      </c>
      <c r="AZ70" s="52">
        <v>0</v>
      </c>
      <c r="BA70" s="52">
        <v>2</v>
      </c>
    </row>
    <row r="71" spans="1:53" x14ac:dyDescent="0.25">
      <c r="A71">
        <v>1</v>
      </c>
      <c r="B71" t="s">
        <v>744</v>
      </c>
      <c r="C71" s="52">
        <v>3.3250000000000002</v>
      </c>
      <c r="D71" s="52">
        <v>15.21115291635029</v>
      </c>
      <c r="E71" s="52">
        <v>32.51413658112223</v>
      </c>
      <c r="F71" s="52">
        <v>2.3504297963358627</v>
      </c>
      <c r="G71" s="52">
        <v>1.6359167799740413</v>
      </c>
      <c r="H71" s="52">
        <v>1.285073123769968</v>
      </c>
      <c r="I71" s="52">
        <v>0.15399659840854632</v>
      </c>
      <c r="J71" s="52">
        <v>0.32108867298123001</v>
      </c>
      <c r="K71" s="52">
        <v>19.05</v>
      </c>
      <c r="L71" s="52">
        <v>1</v>
      </c>
      <c r="M71" s="52">
        <v>1</v>
      </c>
      <c r="N71" s="52">
        <v>1</v>
      </c>
      <c r="O71" s="52">
        <v>19</v>
      </c>
      <c r="P71" s="52">
        <v>7</v>
      </c>
      <c r="Q71" s="52">
        <v>6</v>
      </c>
      <c r="R71" s="52">
        <v>6</v>
      </c>
      <c r="S71" s="52">
        <v>11</v>
      </c>
      <c r="T71" s="52">
        <v>0</v>
      </c>
      <c r="U71" s="52">
        <v>0.8</v>
      </c>
      <c r="V71" s="52">
        <v>591</v>
      </c>
      <c r="W71" s="52">
        <v>1.9</v>
      </c>
      <c r="X71" s="52">
        <v>63</v>
      </c>
      <c r="Y71" t="s">
        <v>1128</v>
      </c>
      <c r="Z71" s="52">
        <v>2.68</v>
      </c>
      <c r="AA71" s="52">
        <v>80.91</v>
      </c>
      <c r="AB71" s="52">
        <v>15</v>
      </c>
      <c r="AC71" s="52" t="s">
        <v>1173</v>
      </c>
      <c r="AD71" s="52">
        <v>-999</v>
      </c>
      <c r="AE71" s="52">
        <v>42.86</v>
      </c>
      <c r="AF71" s="52">
        <v>4.8099999999999996</v>
      </c>
      <c r="AG71" s="52">
        <v>24.86</v>
      </c>
      <c r="AH71" s="52">
        <v>0</v>
      </c>
      <c r="AI71" s="52">
        <v>0</v>
      </c>
      <c r="AJ71" s="52">
        <v>0</v>
      </c>
      <c r="AK71" s="52">
        <v>0</v>
      </c>
      <c r="AL71" s="52">
        <v>70.33</v>
      </c>
      <c r="AM71" s="52">
        <v>0</v>
      </c>
      <c r="AN71" s="52">
        <v>0</v>
      </c>
      <c r="AO71" s="52">
        <v>0</v>
      </c>
      <c r="AP71" s="52">
        <v>375</v>
      </c>
      <c r="AQ71" s="52">
        <v>0</v>
      </c>
      <c r="AR71" s="52">
        <v>0</v>
      </c>
      <c r="AS71" s="52">
        <v>375</v>
      </c>
      <c r="AT71" s="52">
        <v>0</v>
      </c>
      <c r="AU71" s="52">
        <v>15.02</v>
      </c>
      <c r="AV71" s="52">
        <v>0</v>
      </c>
      <c r="AW71" s="52">
        <v>0</v>
      </c>
      <c r="AX71" s="52">
        <v>15.02</v>
      </c>
      <c r="AY71" s="52">
        <v>8</v>
      </c>
      <c r="AZ71" s="52">
        <v>0</v>
      </c>
      <c r="BA71" s="52">
        <v>1</v>
      </c>
    </row>
    <row r="72" spans="1:53" x14ac:dyDescent="0.25">
      <c r="A72">
        <v>1</v>
      </c>
      <c r="B72" t="s">
        <v>773</v>
      </c>
      <c r="C72" s="52">
        <v>3.3250000000000002</v>
      </c>
      <c r="D72" s="52">
        <v>8.7944199860415324</v>
      </c>
      <c r="E72" s="52">
        <v>16.528925619834713</v>
      </c>
      <c r="F72" s="52">
        <v>1.5574883679028391</v>
      </c>
      <c r="G72" s="52">
        <v>2.545771473092763</v>
      </c>
      <c r="H72" s="52">
        <v>1.6239907285035986</v>
      </c>
      <c r="I72" s="52">
        <v>0.13929753418232707</v>
      </c>
      <c r="J72" s="52">
        <v>0.2902737935041983</v>
      </c>
      <c r="K72" s="52">
        <v>6.2</v>
      </c>
      <c r="L72" s="52">
        <v>2</v>
      </c>
      <c r="M72" s="52">
        <v>4</v>
      </c>
      <c r="N72" s="52">
        <v>3</v>
      </c>
      <c r="O72" s="52">
        <v>12</v>
      </c>
      <c r="P72" s="52">
        <v>1</v>
      </c>
      <c r="Q72" s="52">
        <v>1</v>
      </c>
      <c r="R72" s="52">
        <v>10</v>
      </c>
      <c r="S72" s="52">
        <v>14</v>
      </c>
      <c r="T72" s="52">
        <v>1</v>
      </c>
      <c r="U72" s="52">
        <v>0.88</v>
      </c>
      <c r="V72" s="52">
        <v>397.5</v>
      </c>
      <c r="W72" s="52">
        <v>1.2</v>
      </c>
      <c r="X72" s="52">
        <v>39</v>
      </c>
      <c r="Y72" t="s">
        <v>1137</v>
      </c>
      <c r="Z72" s="52">
        <v>37.840000000000003</v>
      </c>
      <c r="AA72" s="52">
        <v>208.31</v>
      </c>
      <c r="AB72" s="52">
        <v>17.5</v>
      </c>
      <c r="AC72" s="52" t="s">
        <v>1146</v>
      </c>
      <c r="AD72" s="52">
        <v>15</v>
      </c>
      <c r="AE72" s="52">
        <v>59.64</v>
      </c>
      <c r="AF72" s="52">
        <v>29.5</v>
      </c>
      <c r="AG72" s="52">
        <v>22.32</v>
      </c>
      <c r="AH72" s="52">
        <v>0</v>
      </c>
      <c r="AI72" s="52">
        <v>0</v>
      </c>
      <c r="AJ72" s="52">
        <v>0</v>
      </c>
      <c r="AK72" s="52">
        <v>48.19</v>
      </c>
      <c r="AL72" s="52">
        <v>0</v>
      </c>
      <c r="AM72" s="52">
        <v>0</v>
      </c>
      <c r="AN72" s="52">
        <v>0</v>
      </c>
      <c r="AO72" s="52">
        <v>100</v>
      </c>
      <c r="AP72" s="52">
        <v>425</v>
      </c>
      <c r="AQ72" s="52">
        <v>0</v>
      </c>
      <c r="AR72" s="52">
        <v>0</v>
      </c>
      <c r="AS72" s="52">
        <v>525</v>
      </c>
      <c r="AT72" s="52">
        <v>5.65</v>
      </c>
      <c r="AU72" s="52">
        <v>8.4600000000000009</v>
      </c>
      <c r="AV72" s="52">
        <v>0</v>
      </c>
      <c r="AW72" s="52">
        <v>0</v>
      </c>
      <c r="AX72" s="52">
        <v>14.11</v>
      </c>
      <c r="AY72" s="52">
        <v>3</v>
      </c>
      <c r="AZ72" s="52">
        <v>3</v>
      </c>
      <c r="BA72" s="52">
        <v>2</v>
      </c>
    </row>
    <row r="73" spans="1:53" x14ac:dyDescent="0.25">
      <c r="A73">
        <v>1</v>
      </c>
      <c r="B73" t="s">
        <v>997</v>
      </c>
      <c r="C73" s="52">
        <v>3.3250000000000002</v>
      </c>
      <c r="D73" s="52">
        <v>6.0658742486209896</v>
      </c>
      <c r="E73" s="52">
        <v>13.484123531970424</v>
      </c>
      <c r="F73" s="52">
        <v>1.8762897905028879</v>
      </c>
      <c r="G73" s="52">
        <v>2.8422554783728344</v>
      </c>
      <c r="H73" s="52">
        <v>1.8430234016401119</v>
      </c>
      <c r="I73" s="52">
        <v>0.14964392847241589</v>
      </c>
      <c r="J73" s="52">
        <v>0.28287794004082856</v>
      </c>
      <c r="K73" s="52">
        <v>14.65</v>
      </c>
      <c r="L73" s="52">
        <v>3</v>
      </c>
      <c r="M73" s="52">
        <v>2</v>
      </c>
      <c r="N73" s="52">
        <v>3</v>
      </c>
      <c r="O73" s="52">
        <v>22</v>
      </c>
      <c r="P73" s="52">
        <v>13</v>
      </c>
      <c r="Q73" s="52">
        <v>3</v>
      </c>
      <c r="R73" s="52">
        <v>6</v>
      </c>
      <c r="S73" s="52">
        <v>12</v>
      </c>
      <c r="T73" s="52">
        <v>0</v>
      </c>
      <c r="U73" s="52">
        <v>1.52</v>
      </c>
      <c r="V73" s="52">
        <v>520.9</v>
      </c>
      <c r="W73" s="52">
        <v>1.2</v>
      </c>
      <c r="X73" s="52">
        <v>67</v>
      </c>
      <c r="Y73" t="s">
        <v>1128</v>
      </c>
      <c r="Z73" s="52">
        <v>16.600000000000001</v>
      </c>
      <c r="AA73" s="52">
        <v>110.28</v>
      </c>
      <c r="AB73" s="52">
        <v>15</v>
      </c>
      <c r="AC73" s="52" t="s">
        <v>1126</v>
      </c>
      <c r="AD73" s="52">
        <v>15</v>
      </c>
      <c r="AE73" s="52">
        <v>0</v>
      </c>
      <c r="AF73" s="52">
        <v>0</v>
      </c>
      <c r="AG73" s="52">
        <v>0</v>
      </c>
      <c r="AH73" s="52">
        <v>0</v>
      </c>
      <c r="AI73" s="52">
        <v>0</v>
      </c>
      <c r="AJ73" s="52">
        <v>0</v>
      </c>
      <c r="AK73" s="52">
        <v>0</v>
      </c>
      <c r="AL73" s="52">
        <v>100</v>
      </c>
      <c r="AM73" s="52">
        <v>0</v>
      </c>
      <c r="AN73" s="52">
        <v>0</v>
      </c>
      <c r="AO73" s="52">
        <v>0</v>
      </c>
      <c r="AP73" s="52">
        <v>500</v>
      </c>
      <c r="AQ73" s="52">
        <v>0</v>
      </c>
      <c r="AR73" s="52">
        <v>0</v>
      </c>
      <c r="AS73" s="52">
        <v>500</v>
      </c>
      <c r="AT73" s="52">
        <v>0</v>
      </c>
      <c r="AU73" s="52">
        <v>28.68</v>
      </c>
      <c r="AV73" s="52">
        <v>0</v>
      </c>
      <c r="AW73" s="52">
        <v>0</v>
      </c>
      <c r="AX73" s="52">
        <v>28.68</v>
      </c>
      <c r="AY73" s="52">
        <v>10</v>
      </c>
      <c r="AZ73" s="52">
        <v>0</v>
      </c>
      <c r="BA73" s="52">
        <v>1</v>
      </c>
    </row>
    <row r="74" spans="1:53" x14ac:dyDescent="0.25">
      <c r="A74">
        <v>1</v>
      </c>
      <c r="B74" t="s">
        <v>998</v>
      </c>
      <c r="C74" s="52">
        <v>3.3250000000000002</v>
      </c>
      <c r="D74" s="52">
        <v>19.608423572133148</v>
      </c>
      <c r="E74" s="52">
        <v>32.709873858199224</v>
      </c>
      <c r="F74" s="52">
        <v>2.7368466038793104</v>
      </c>
      <c r="G74" s="52">
        <v>2.6937892602083</v>
      </c>
      <c r="H74" s="52">
        <v>1.3384207691275058</v>
      </c>
      <c r="I74" s="52">
        <v>0.14279760788592621</v>
      </c>
      <c r="J74" s="52">
        <v>0.47798499925421012</v>
      </c>
      <c r="K74" s="52">
        <v>41.95</v>
      </c>
      <c r="L74" s="52">
        <v>19</v>
      </c>
      <c r="M74" s="52">
        <v>1</v>
      </c>
      <c r="N74" s="52">
        <v>1</v>
      </c>
      <c r="O74" s="52">
        <v>30</v>
      </c>
      <c r="P74" s="52">
        <v>16</v>
      </c>
      <c r="Q74" s="52">
        <v>5</v>
      </c>
      <c r="R74" s="52">
        <v>9</v>
      </c>
      <c r="S74" s="52">
        <v>1</v>
      </c>
      <c r="T74" s="52">
        <v>0</v>
      </c>
      <c r="U74" s="52">
        <v>0.79</v>
      </c>
      <c r="V74" s="52">
        <v>380</v>
      </c>
      <c r="W74" s="52">
        <v>1.2</v>
      </c>
      <c r="X74" s="52">
        <v>105</v>
      </c>
      <c r="Y74" t="s">
        <v>1128</v>
      </c>
      <c r="Z74" s="52">
        <v>26.95</v>
      </c>
      <c r="AA74" s="52">
        <v>70.989999999999995</v>
      </c>
      <c r="AB74" s="52">
        <v>17.5</v>
      </c>
      <c r="AC74" s="52" t="s">
        <v>1126</v>
      </c>
      <c r="AD74" s="52">
        <v>15</v>
      </c>
      <c r="AE74" s="52">
        <v>2.5</v>
      </c>
      <c r="AF74" s="52">
        <v>0</v>
      </c>
      <c r="AG74" s="52">
        <v>4.5</v>
      </c>
      <c r="AH74" s="52">
        <v>0</v>
      </c>
      <c r="AI74" s="52">
        <v>0</v>
      </c>
      <c r="AJ74" s="52">
        <v>0</v>
      </c>
      <c r="AK74" s="52">
        <v>0</v>
      </c>
      <c r="AL74" s="52">
        <v>95.5</v>
      </c>
      <c r="AM74" s="52">
        <v>0</v>
      </c>
      <c r="AN74" s="52">
        <v>0</v>
      </c>
      <c r="AO74" s="52">
        <v>0</v>
      </c>
      <c r="AP74" s="52">
        <v>275</v>
      </c>
      <c r="AQ74" s="52">
        <v>0</v>
      </c>
      <c r="AR74" s="52">
        <v>0</v>
      </c>
      <c r="AS74" s="52">
        <v>275</v>
      </c>
      <c r="AT74" s="52">
        <v>0</v>
      </c>
      <c r="AU74" s="52">
        <v>29.14</v>
      </c>
      <c r="AV74" s="52">
        <v>0</v>
      </c>
      <c r="AW74" s="52">
        <v>0</v>
      </c>
      <c r="AX74" s="52">
        <v>29.14</v>
      </c>
      <c r="AY74" s="52">
        <v>4</v>
      </c>
      <c r="AZ74" s="52">
        <v>0</v>
      </c>
      <c r="BA74" s="52">
        <v>1</v>
      </c>
    </row>
    <row r="75" spans="1:53" x14ac:dyDescent="0.25">
      <c r="A75">
        <v>1</v>
      </c>
      <c r="B75" t="s">
        <v>703</v>
      </c>
      <c r="C75" s="52">
        <v>3.33</v>
      </c>
      <c r="D75" s="52">
        <v>14.881596607305926</v>
      </c>
      <c r="E75" s="52">
        <v>27.707698999565032</v>
      </c>
      <c r="F75" s="52">
        <v>2.0003519647253412</v>
      </c>
      <c r="G75" s="52">
        <v>2.4526653687068967</v>
      </c>
      <c r="H75" s="52">
        <v>1.5799762878588612</v>
      </c>
      <c r="I75" s="52">
        <v>0.16757782985765837</v>
      </c>
      <c r="J75" s="52">
        <v>0.60073322890737768</v>
      </c>
      <c r="K75" s="52">
        <v>28.65</v>
      </c>
      <c r="L75" s="52">
        <v>2</v>
      </c>
      <c r="M75" s="52">
        <v>2</v>
      </c>
      <c r="N75" s="52">
        <v>1</v>
      </c>
      <c r="O75" s="52">
        <v>14</v>
      </c>
      <c r="P75" s="52">
        <v>6</v>
      </c>
      <c r="Q75" s="52">
        <v>0</v>
      </c>
      <c r="R75" s="52">
        <v>8</v>
      </c>
      <c r="S75" s="52">
        <v>6</v>
      </c>
      <c r="T75" s="52">
        <v>0</v>
      </c>
      <c r="U75" s="52">
        <v>0.6</v>
      </c>
      <c r="V75" s="52">
        <v>381</v>
      </c>
      <c r="W75" s="52">
        <v>1.4</v>
      </c>
      <c r="X75" s="52">
        <v>48</v>
      </c>
      <c r="Y75" t="s">
        <v>1128</v>
      </c>
      <c r="Z75" s="52">
        <v>11.73</v>
      </c>
      <c r="AA75" s="52">
        <v>286.89999999999998</v>
      </c>
      <c r="AB75" s="52">
        <v>15</v>
      </c>
      <c r="AC75" s="52" t="s">
        <v>1126</v>
      </c>
      <c r="AD75" s="52">
        <v>5</v>
      </c>
      <c r="AE75" s="52">
        <v>14.29</v>
      </c>
      <c r="AF75" s="52">
        <v>0</v>
      </c>
      <c r="AG75" s="52">
        <v>0</v>
      </c>
      <c r="AH75" s="52">
        <v>0</v>
      </c>
      <c r="AI75" s="52">
        <v>0</v>
      </c>
      <c r="AJ75" s="52">
        <v>0</v>
      </c>
      <c r="AK75" s="52">
        <v>0</v>
      </c>
      <c r="AL75" s="52">
        <v>81.83</v>
      </c>
      <c r="AM75" s="52">
        <v>0</v>
      </c>
      <c r="AN75" s="52">
        <v>18.170000000000002</v>
      </c>
      <c r="AO75" s="52">
        <v>0</v>
      </c>
      <c r="AP75" s="52">
        <v>50</v>
      </c>
      <c r="AQ75" s="52">
        <v>750</v>
      </c>
      <c r="AR75" s="52">
        <v>0</v>
      </c>
      <c r="AS75" s="52">
        <v>800</v>
      </c>
      <c r="AT75" s="52">
        <v>0</v>
      </c>
      <c r="AU75" s="52">
        <v>0.46</v>
      </c>
      <c r="AV75" s="52">
        <v>15.5</v>
      </c>
      <c r="AW75" s="52">
        <v>0</v>
      </c>
      <c r="AX75" s="52">
        <v>15.96</v>
      </c>
      <c r="AY75" s="52">
        <v>6</v>
      </c>
      <c r="AZ75" s="52">
        <v>0</v>
      </c>
      <c r="BA75" s="52">
        <v>1.3</v>
      </c>
    </row>
    <row r="76" spans="1:53" x14ac:dyDescent="0.25">
      <c r="A76">
        <v>1</v>
      </c>
      <c r="B76" t="s">
        <v>838</v>
      </c>
      <c r="C76" s="52">
        <v>3.33</v>
      </c>
      <c r="D76" s="52">
        <v>8.2715135870068721</v>
      </c>
      <c r="E76" s="52">
        <v>20.574162679425836</v>
      </c>
      <c r="F76" s="52">
        <v>2.9553912356716565</v>
      </c>
      <c r="G76" s="52">
        <v>4.192947624552894</v>
      </c>
      <c r="H76" s="52">
        <v>2.7003160332155685</v>
      </c>
      <c r="I76" s="52">
        <v>0.19377499176347307</v>
      </c>
      <c r="J76" s="52">
        <v>0.83158102645009979</v>
      </c>
      <c r="K76" s="52">
        <v>11.8</v>
      </c>
      <c r="L76" s="52">
        <v>2</v>
      </c>
      <c r="M76" s="52">
        <v>2.5</v>
      </c>
      <c r="N76" s="52">
        <v>1</v>
      </c>
      <c r="O76" s="52">
        <v>16</v>
      </c>
      <c r="P76" s="52">
        <v>10</v>
      </c>
      <c r="Q76" s="52">
        <v>2</v>
      </c>
      <c r="R76" s="52">
        <v>4</v>
      </c>
      <c r="S76" s="52">
        <v>9</v>
      </c>
      <c r="T76" s="52">
        <v>0</v>
      </c>
      <c r="U76" s="52">
        <v>1.9</v>
      </c>
      <c r="V76" s="52">
        <v>949.5</v>
      </c>
      <c r="W76" s="52">
        <v>1.9</v>
      </c>
      <c r="X76" s="52">
        <v>112</v>
      </c>
      <c r="Y76" t="s">
        <v>1128</v>
      </c>
      <c r="Z76" s="52">
        <v>7.76</v>
      </c>
      <c r="AA76" s="52">
        <v>213.1</v>
      </c>
      <c r="AB76" s="52">
        <v>5</v>
      </c>
      <c r="AC76" s="52" t="s">
        <v>1146</v>
      </c>
      <c r="AD76" s="52">
        <v>15</v>
      </c>
      <c r="AE76" s="52">
        <v>42.86</v>
      </c>
      <c r="AF76" s="52">
        <v>0</v>
      </c>
      <c r="AG76" s="52">
        <v>0</v>
      </c>
      <c r="AH76" s="52">
        <v>0</v>
      </c>
      <c r="AI76" s="52">
        <v>0</v>
      </c>
      <c r="AJ76" s="52">
        <v>0</v>
      </c>
      <c r="AK76" s="52">
        <v>8.02</v>
      </c>
      <c r="AL76" s="52">
        <v>60.43</v>
      </c>
      <c r="AM76" s="52">
        <v>0</v>
      </c>
      <c r="AN76" s="52">
        <v>31.56</v>
      </c>
      <c r="AO76" s="52">
        <v>0</v>
      </c>
      <c r="AP76" s="52">
        <v>325</v>
      </c>
      <c r="AQ76" s="52">
        <v>0</v>
      </c>
      <c r="AR76" s="52">
        <v>0</v>
      </c>
      <c r="AS76" s="52">
        <v>325</v>
      </c>
      <c r="AT76" s="52">
        <v>0</v>
      </c>
      <c r="AU76" s="52">
        <v>26.76</v>
      </c>
      <c r="AV76" s="52">
        <v>0</v>
      </c>
      <c r="AW76" s="52">
        <v>0</v>
      </c>
      <c r="AX76" s="52">
        <v>26.76</v>
      </c>
      <c r="AY76" s="52">
        <v>7</v>
      </c>
      <c r="AZ76" s="52">
        <v>0</v>
      </c>
      <c r="BA76" s="52">
        <v>1.2</v>
      </c>
    </row>
    <row r="77" spans="1:53" x14ac:dyDescent="0.25">
      <c r="A77">
        <v>1</v>
      </c>
      <c r="B77" t="s">
        <v>894</v>
      </c>
      <c r="C77" s="52">
        <v>3.33</v>
      </c>
      <c r="D77" s="52">
        <v>11.987498962338456</v>
      </c>
      <c r="E77" s="52">
        <v>23.879947803392781</v>
      </c>
      <c r="F77" s="52">
        <v>1.8576236664297157</v>
      </c>
      <c r="G77" s="52">
        <v>3.0134903974607523</v>
      </c>
      <c r="H77" s="52">
        <v>1.66973207076652</v>
      </c>
      <c r="I77" s="52">
        <v>0.17694069606227472</v>
      </c>
      <c r="J77" s="52">
        <v>0.40429736749699641</v>
      </c>
      <c r="K77" s="52">
        <v>8.25</v>
      </c>
      <c r="L77" s="52">
        <v>2</v>
      </c>
      <c r="M77" s="52">
        <v>2</v>
      </c>
      <c r="N77" s="52">
        <v>2</v>
      </c>
      <c r="O77" s="52">
        <v>4</v>
      </c>
      <c r="P77" s="52">
        <v>0</v>
      </c>
      <c r="Q77" s="52">
        <v>0</v>
      </c>
      <c r="R77" s="52">
        <v>4</v>
      </c>
      <c r="S77" s="52">
        <v>8</v>
      </c>
      <c r="T77" s="52">
        <v>1</v>
      </c>
      <c r="U77" s="52">
        <v>0.67</v>
      </c>
      <c r="V77" s="52">
        <v>393.6</v>
      </c>
      <c r="W77" s="52">
        <v>1.4</v>
      </c>
      <c r="X77" s="52">
        <v>59</v>
      </c>
      <c r="Y77" t="s">
        <v>1128</v>
      </c>
      <c r="Z77" s="52">
        <v>0</v>
      </c>
      <c r="AA77" s="52">
        <v>-1</v>
      </c>
      <c r="AB77" s="52">
        <v>20</v>
      </c>
      <c r="AC77" s="52" t="s">
        <v>1180</v>
      </c>
      <c r="AD77" s="52">
        <v>15</v>
      </c>
      <c r="AE77" s="52">
        <v>7.14</v>
      </c>
      <c r="AF77" s="52">
        <v>6.21</v>
      </c>
      <c r="AG77" s="52">
        <v>0</v>
      </c>
      <c r="AH77" s="52">
        <v>0</v>
      </c>
      <c r="AI77" s="52">
        <v>0</v>
      </c>
      <c r="AJ77" s="52">
        <v>0</v>
      </c>
      <c r="AK77" s="52">
        <v>0</v>
      </c>
      <c r="AL77" s="52">
        <v>93.79</v>
      </c>
      <c r="AM77" s="52">
        <v>0</v>
      </c>
      <c r="AN77" s="52">
        <v>0</v>
      </c>
      <c r="AO77" s="52">
        <v>0</v>
      </c>
      <c r="AP77" s="52">
        <v>450</v>
      </c>
      <c r="AQ77" s="52">
        <v>25</v>
      </c>
      <c r="AR77" s="52">
        <v>0</v>
      </c>
      <c r="AS77" s="52">
        <v>475</v>
      </c>
      <c r="AT77" s="52">
        <v>0</v>
      </c>
      <c r="AU77" s="52">
        <v>23.6</v>
      </c>
      <c r="AV77" s="52">
        <v>1.54</v>
      </c>
      <c r="AW77" s="52">
        <v>0</v>
      </c>
      <c r="AX77" s="52">
        <v>25.14</v>
      </c>
      <c r="AY77" s="52">
        <v>10</v>
      </c>
      <c r="AZ77" s="52">
        <v>0</v>
      </c>
      <c r="BA77" s="52">
        <v>1</v>
      </c>
    </row>
    <row r="78" spans="1:53" x14ac:dyDescent="0.25">
      <c r="A78">
        <v>1</v>
      </c>
      <c r="B78" t="s">
        <v>877</v>
      </c>
      <c r="C78" s="52">
        <v>3.335</v>
      </c>
      <c r="D78" s="52">
        <v>8.9109715392305304</v>
      </c>
      <c r="E78" s="52">
        <v>16.441931274467159</v>
      </c>
      <c r="F78" s="52">
        <v>1.794449823383707</v>
      </c>
      <c r="G78" s="52">
        <v>1.6636703366970975</v>
      </c>
      <c r="H78" s="52">
        <v>1.0403434131645317</v>
      </c>
      <c r="I78" s="52">
        <v>9.447263315452363E-2</v>
      </c>
      <c r="J78" s="52">
        <v>0.47876113965772621</v>
      </c>
      <c r="K78" s="52">
        <v>18.25</v>
      </c>
      <c r="L78" s="52">
        <v>5</v>
      </c>
      <c r="M78" s="52">
        <v>2</v>
      </c>
      <c r="N78" s="52">
        <v>4</v>
      </c>
      <c r="O78" s="52">
        <v>13</v>
      </c>
      <c r="P78" s="52">
        <v>5</v>
      </c>
      <c r="Q78" s="52">
        <v>4</v>
      </c>
      <c r="R78" s="52">
        <v>4</v>
      </c>
      <c r="S78" s="52">
        <v>10</v>
      </c>
      <c r="T78" s="52">
        <v>2</v>
      </c>
      <c r="U78" s="52">
        <v>0.45</v>
      </c>
      <c r="V78" s="52">
        <v>267.2</v>
      </c>
      <c r="W78" s="52">
        <v>1.1000000000000001</v>
      </c>
      <c r="X78" s="52">
        <v>34</v>
      </c>
      <c r="Y78" t="s">
        <v>1137</v>
      </c>
      <c r="Z78" s="52">
        <v>0</v>
      </c>
      <c r="AA78" s="52">
        <v>-1</v>
      </c>
      <c r="AB78" s="52">
        <v>22.5</v>
      </c>
      <c r="AC78" s="52" t="s">
        <v>1254</v>
      </c>
      <c r="AD78" s="52">
        <v>1</v>
      </c>
      <c r="AE78" s="52">
        <v>40.36</v>
      </c>
      <c r="AF78" s="52">
        <v>0</v>
      </c>
      <c r="AG78" s="52">
        <v>19.77</v>
      </c>
      <c r="AH78" s="52">
        <v>0</v>
      </c>
      <c r="AI78" s="52">
        <v>1.46</v>
      </c>
      <c r="AJ78" s="52">
        <v>0</v>
      </c>
      <c r="AK78" s="52">
        <v>76.599999999999994</v>
      </c>
      <c r="AL78" s="52">
        <v>0</v>
      </c>
      <c r="AM78" s="52">
        <v>0</v>
      </c>
      <c r="AN78" s="52">
        <v>2.16</v>
      </c>
      <c r="AO78" s="52">
        <v>100</v>
      </c>
      <c r="AP78" s="52">
        <v>650</v>
      </c>
      <c r="AQ78" s="52">
        <v>25</v>
      </c>
      <c r="AR78" s="52">
        <v>0</v>
      </c>
      <c r="AS78" s="52">
        <v>775</v>
      </c>
      <c r="AT78" s="52">
        <v>0.26</v>
      </c>
      <c r="AU78" s="52">
        <v>15.99</v>
      </c>
      <c r="AV78" s="52">
        <v>0.24</v>
      </c>
      <c r="AW78" s="52">
        <v>0</v>
      </c>
      <c r="AX78" s="52">
        <v>16.48</v>
      </c>
      <c r="AY78" s="52">
        <v>12</v>
      </c>
      <c r="AZ78" s="52">
        <v>0</v>
      </c>
      <c r="BA78" s="52">
        <v>1.5</v>
      </c>
    </row>
    <row r="79" spans="1:53" x14ac:dyDescent="0.25">
      <c r="A79">
        <v>1</v>
      </c>
      <c r="B79" t="s">
        <v>697</v>
      </c>
      <c r="C79" s="52">
        <v>3.35</v>
      </c>
      <c r="D79" s="52">
        <v>9.6973620189364027</v>
      </c>
      <c r="E79" s="52">
        <v>18.094823836450633</v>
      </c>
      <c r="F79" s="52">
        <v>1.9420791681566412</v>
      </c>
      <c r="G79" s="52">
        <v>2.4955350120319633</v>
      </c>
      <c r="H79" s="52">
        <v>1.6275148317162988</v>
      </c>
      <c r="I79" s="52">
        <v>0.18188065318939842</v>
      </c>
      <c r="J79" s="52">
        <v>0.4327342923212229</v>
      </c>
      <c r="K79" s="52">
        <v>11</v>
      </c>
      <c r="L79" s="52">
        <v>4</v>
      </c>
      <c r="M79" s="52">
        <v>2</v>
      </c>
      <c r="N79" s="52">
        <v>3</v>
      </c>
      <c r="O79" s="52">
        <v>15</v>
      </c>
      <c r="P79" s="52">
        <v>6</v>
      </c>
      <c r="Q79" s="52">
        <v>3</v>
      </c>
      <c r="R79" s="52">
        <v>6</v>
      </c>
      <c r="S79" s="52">
        <v>13</v>
      </c>
      <c r="T79" s="52">
        <v>1</v>
      </c>
      <c r="U79" s="52">
        <v>0.44</v>
      </c>
      <c r="V79" s="52">
        <v>264.89999999999998</v>
      </c>
      <c r="W79" s="52">
        <v>1.1000000000000001</v>
      </c>
      <c r="X79" s="52">
        <v>51</v>
      </c>
      <c r="Y79" t="s">
        <v>1141</v>
      </c>
      <c r="Z79" s="52">
        <v>0</v>
      </c>
      <c r="AA79" s="52">
        <v>-1</v>
      </c>
      <c r="AB79" s="52">
        <v>17.5</v>
      </c>
      <c r="AC79" s="52" t="s">
        <v>1126</v>
      </c>
      <c r="AD79" s="52">
        <v>5</v>
      </c>
      <c r="AE79" s="52">
        <v>61.79</v>
      </c>
      <c r="AF79" s="52">
        <v>12.24</v>
      </c>
      <c r="AG79" s="52">
        <v>3.73</v>
      </c>
      <c r="AH79" s="52">
        <v>0</v>
      </c>
      <c r="AI79" s="52">
        <v>0</v>
      </c>
      <c r="AJ79" s="52">
        <v>59.1</v>
      </c>
      <c r="AK79" s="52">
        <v>24.93</v>
      </c>
      <c r="AL79" s="52">
        <v>0</v>
      </c>
      <c r="AM79" s="52">
        <v>0</v>
      </c>
      <c r="AN79" s="52">
        <v>0</v>
      </c>
      <c r="AO79" s="52">
        <v>500</v>
      </c>
      <c r="AP79" s="52">
        <v>125</v>
      </c>
      <c r="AQ79" s="52">
        <v>0</v>
      </c>
      <c r="AR79" s="52">
        <v>0</v>
      </c>
      <c r="AS79" s="52">
        <v>625</v>
      </c>
      <c r="AT79" s="52">
        <v>59.43</v>
      </c>
      <c r="AU79" s="52">
        <v>1.28</v>
      </c>
      <c r="AV79" s="52">
        <v>0</v>
      </c>
      <c r="AW79" s="52">
        <v>0</v>
      </c>
      <c r="AX79" s="52">
        <v>60.71</v>
      </c>
      <c r="AY79" s="52">
        <v>0</v>
      </c>
      <c r="AZ79" s="52">
        <v>19</v>
      </c>
      <c r="BA79" s="52">
        <v>2</v>
      </c>
    </row>
    <row r="80" spans="1:53" x14ac:dyDescent="0.25">
      <c r="A80">
        <v>1</v>
      </c>
      <c r="B80" t="s">
        <v>954</v>
      </c>
      <c r="C80" s="52">
        <v>3.355</v>
      </c>
      <c r="D80" s="52">
        <v>3.8403758486544142</v>
      </c>
      <c r="E80" s="52">
        <v>9.6128751631143992</v>
      </c>
      <c r="F80" s="52">
        <v>0.87055463161426005</v>
      </c>
      <c r="G80" s="52">
        <v>1.086514821734228</v>
      </c>
      <c r="H80" s="52">
        <v>0.63466194270138188</v>
      </c>
      <c r="I80" s="52">
        <v>6.957742779591429E-2</v>
      </c>
      <c r="J80" s="52">
        <v>0.21952845989985981</v>
      </c>
      <c r="K80" s="52">
        <v>7.6</v>
      </c>
      <c r="L80" s="52">
        <v>4</v>
      </c>
      <c r="M80" s="52">
        <v>3</v>
      </c>
      <c r="N80" s="52">
        <v>2</v>
      </c>
      <c r="O80" s="52">
        <v>16</v>
      </c>
      <c r="P80" s="52">
        <v>5</v>
      </c>
      <c r="Q80" s="52">
        <v>3</v>
      </c>
      <c r="R80" s="52">
        <v>8</v>
      </c>
      <c r="S80" s="52">
        <v>7</v>
      </c>
      <c r="T80" s="52">
        <v>4</v>
      </c>
      <c r="U80" s="52">
        <v>0.92</v>
      </c>
      <c r="V80" s="52">
        <v>544.29999999999995</v>
      </c>
      <c r="W80" s="52">
        <v>1.6</v>
      </c>
      <c r="X80" s="52">
        <v>109</v>
      </c>
      <c r="Y80" t="s">
        <v>1128</v>
      </c>
      <c r="Z80" s="52">
        <v>41.23</v>
      </c>
      <c r="AA80" s="52">
        <v>202.54</v>
      </c>
      <c r="AB80" s="52">
        <v>30</v>
      </c>
      <c r="AC80" s="52" t="s">
        <v>1180</v>
      </c>
      <c r="AD80" s="52">
        <v>15</v>
      </c>
      <c r="AE80" s="52">
        <v>26.07</v>
      </c>
      <c r="AF80" s="52">
        <v>0</v>
      </c>
      <c r="AG80" s="52">
        <v>23.26</v>
      </c>
      <c r="AH80" s="52">
        <v>0.7</v>
      </c>
      <c r="AI80" s="52">
        <v>0</v>
      </c>
      <c r="AJ80" s="52">
        <v>0</v>
      </c>
      <c r="AK80" s="52">
        <v>0</v>
      </c>
      <c r="AL80" s="52">
        <v>76.05</v>
      </c>
      <c r="AM80" s="52">
        <v>0</v>
      </c>
      <c r="AN80" s="52">
        <v>0</v>
      </c>
      <c r="AO80" s="52">
        <v>0</v>
      </c>
      <c r="AP80" s="52">
        <v>250</v>
      </c>
      <c r="AQ80" s="52">
        <v>25</v>
      </c>
      <c r="AR80" s="52">
        <v>0</v>
      </c>
      <c r="AS80" s="52">
        <v>275</v>
      </c>
      <c r="AT80" s="52">
        <v>0</v>
      </c>
      <c r="AU80" s="52">
        <v>30.59</v>
      </c>
      <c r="AV80" s="52">
        <v>1.89</v>
      </c>
      <c r="AW80" s="52">
        <v>0</v>
      </c>
      <c r="AX80" s="52">
        <v>32.479999999999997</v>
      </c>
      <c r="AY80" s="52">
        <v>9</v>
      </c>
      <c r="AZ80" s="52">
        <v>0</v>
      </c>
      <c r="BA80" s="52">
        <v>1</v>
      </c>
    </row>
    <row r="81" spans="1:53" x14ac:dyDescent="0.25">
      <c r="A81">
        <v>1</v>
      </c>
      <c r="B81" t="s">
        <v>965</v>
      </c>
      <c r="C81" s="52">
        <v>3.355</v>
      </c>
      <c r="D81" s="52">
        <v>7.6299519754854312</v>
      </c>
      <c r="E81" s="52">
        <v>17.572857764245324</v>
      </c>
      <c r="F81" s="52">
        <v>1.8061864102830569</v>
      </c>
      <c r="G81" s="52">
        <v>2.7973976036417283</v>
      </c>
      <c r="H81" s="52">
        <v>1.6642288902490496</v>
      </c>
      <c r="I81" s="52">
        <v>0.13101910974494901</v>
      </c>
      <c r="J81" s="52">
        <v>0.38939189436327259</v>
      </c>
      <c r="K81" s="52">
        <v>17.05</v>
      </c>
      <c r="L81" s="52">
        <v>11</v>
      </c>
      <c r="M81" s="52">
        <v>0.5</v>
      </c>
      <c r="N81" s="52">
        <v>3</v>
      </c>
      <c r="O81" s="52">
        <v>15</v>
      </c>
      <c r="P81" s="52">
        <v>9</v>
      </c>
      <c r="Q81" s="52">
        <v>0</v>
      </c>
      <c r="R81" s="52">
        <v>6</v>
      </c>
      <c r="S81" s="52">
        <v>4</v>
      </c>
      <c r="T81" s="52">
        <v>1</v>
      </c>
      <c r="U81" s="52">
        <v>0.67</v>
      </c>
      <c r="V81" s="52">
        <v>411.7</v>
      </c>
      <c r="W81" s="52">
        <v>1.4</v>
      </c>
      <c r="X81" s="52">
        <v>46</v>
      </c>
      <c r="Y81" t="s">
        <v>1130</v>
      </c>
      <c r="Z81" s="52">
        <v>18.510000000000002</v>
      </c>
      <c r="AA81" s="52">
        <v>284.08999999999997</v>
      </c>
      <c r="AB81" s="52">
        <v>32.5</v>
      </c>
      <c r="AC81" s="52" t="s">
        <v>1126</v>
      </c>
      <c r="AD81" s="52">
        <v>15</v>
      </c>
      <c r="AE81" s="52">
        <v>61.79</v>
      </c>
      <c r="AF81" s="52">
        <v>19.940000000000001</v>
      </c>
      <c r="AG81" s="52">
        <v>37.549999999999997</v>
      </c>
      <c r="AH81" s="52">
        <v>0</v>
      </c>
      <c r="AI81" s="52">
        <v>0</v>
      </c>
      <c r="AJ81" s="52">
        <v>0</v>
      </c>
      <c r="AK81" s="52">
        <v>0</v>
      </c>
      <c r="AL81" s="52">
        <v>1.4</v>
      </c>
      <c r="AM81" s="52">
        <v>0</v>
      </c>
      <c r="AN81" s="52">
        <v>41.11</v>
      </c>
      <c r="AO81" s="52">
        <v>0</v>
      </c>
      <c r="AP81" s="52">
        <v>0</v>
      </c>
      <c r="AQ81" s="52">
        <v>450</v>
      </c>
      <c r="AR81" s="52">
        <v>0</v>
      </c>
      <c r="AS81" s="52">
        <v>450</v>
      </c>
      <c r="AT81" s="52">
        <v>0</v>
      </c>
      <c r="AU81" s="52">
        <v>0</v>
      </c>
      <c r="AV81" s="52">
        <v>15.42</v>
      </c>
      <c r="AW81" s="52">
        <v>0</v>
      </c>
      <c r="AX81" s="52">
        <v>15.42</v>
      </c>
      <c r="AY81" s="52">
        <v>11</v>
      </c>
      <c r="AZ81" s="52">
        <v>0</v>
      </c>
      <c r="BA81" s="52">
        <v>1.1000000000000001</v>
      </c>
    </row>
    <row r="82" spans="1:53" x14ac:dyDescent="0.25">
      <c r="A82">
        <v>1</v>
      </c>
      <c r="B82" t="s">
        <v>774</v>
      </c>
      <c r="C82" s="52">
        <v>3.3650000000000002</v>
      </c>
      <c r="D82" s="52">
        <v>8.3480436276090586</v>
      </c>
      <c r="E82" s="52">
        <v>16.180948238364508</v>
      </c>
      <c r="F82" s="52">
        <v>1.5851220803521406</v>
      </c>
      <c r="G82" s="52">
        <v>2.9308602866876754</v>
      </c>
      <c r="H82" s="52">
        <v>1.9145043864265707</v>
      </c>
      <c r="I82" s="52">
        <v>0.15450649178471387</v>
      </c>
      <c r="J82" s="52">
        <v>0.4503700927719087</v>
      </c>
      <c r="K82" s="52">
        <v>30.9</v>
      </c>
      <c r="L82" s="52">
        <v>4</v>
      </c>
      <c r="M82" s="52">
        <v>0.5</v>
      </c>
      <c r="N82" s="52">
        <v>4</v>
      </c>
      <c r="O82" s="52">
        <v>14</v>
      </c>
      <c r="P82" s="52">
        <v>5</v>
      </c>
      <c r="Q82" s="52">
        <v>0</v>
      </c>
      <c r="R82" s="52">
        <v>9</v>
      </c>
      <c r="S82" s="52">
        <v>11</v>
      </c>
      <c r="T82" s="52">
        <v>0</v>
      </c>
      <c r="U82" s="52">
        <v>2.73</v>
      </c>
      <c r="V82" s="52">
        <v>973.3</v>
      </c>
      <c r="W82" s="52">
        <v>1.7</v>
      </c>
      <c r="X82" s="52">
        <v>107</v>
      </c>
      <c r="Y82" t="s">
        <v>1128</v>
      </c>
      <c r="Z82" s="52">
        <v>20.62</v>
      </c>
      <c r="AA82" s="52">
        <v>14.41</v>
      </c>
      <c r="AB82" s="52">
        <v>22.5</v>
      </c>
      <c r="AC82" s="52" t="s">
        <v>1126</v>
      </c>
      <c r="AD82" s="52">
        <v>15</v>
      </c>
      <c r="AE82" s="52">
        <v>71.430000000000007</v>
      </c>
      <c r="AF82" s="52">
        <v>6.59</v>
      </c>
      <c r="AG82" s="52">
        <v>5.0599999999999996</v>
      </c>
      <c r="AH82" s="52">
        <v>0</v>
      </c>
      <c r="AI82" s="52">
        <v>0</v>
      </c>
      <c r="AJ82" s="52">
        <v>33.090000000000003</v>
      </c>
      <c r="AK82" s="52">
        <v>5.0199999999999996</v>
      </c>
      <c r="AL82" s="52">
        <v>50.24</v>
      </c>
      <c r="AM82" s="52">
        <v>0</v>
      </c>
      <c r="AN82" s="52">
        <v>0</v>
      </c>
      <c r="AO82" s="52">
        <v>225</v>
      </c>
      <c r="AP82" s="52">
        <v>200</v>
      </c>
      <c r="AQ82" s="52">
        <v>25</v>
      </c>
      <c r="AR82" s="52">
        <v>0</v>
      </c>
      <c r="AS82" s="52">
        <v>450</v>
      </c>
      <c r="AT82" s="52">
        <v>13.09</v>
      </c>
      <c r="AU82" s="52">
        <v>16.690000000000001</v>
      </c>
      <c r="AV82" s="52">
        <v>1.54</v>
      </c>
      <c r="AW82" s="52">
        <v>0</v>
      </c>
      <c r="AX82" s="52">
        <v>31.31</v>
      </c>
      <c r="AY82" s="52">
        <v>5</v>
      </c>
      <c r="AZ82" s="52">
        <v>8</v>
      </c>
      <c r="BA82" s="52">
        <v>1.5</v>
      </c>
    </row>
    <row r="83" spans="1:53" x14ac:dyDescent="0.25">
      <c r="A83">
        <v>1</v>
      </c>
      <c r="B83" t="s">
        <v>908</v>
      </c>
      <c r="C83" s="52">
        <v>3.37</v>
      </c>
      <c r="D83" s="52">
        <v>6.1388051205608498</v>
      </c>
      <c r="E83" s="52">
        <v>18.138321009134412</v>
      </c>
      <c r="F83" s="52">
        <v>2.6934639344652465</v>
      </c>
      <c r="G83" s="52">
        <v>2.7886354678410674</v>
      </c>
      <c r="H83" s="52">
        <v>2.7824477709739095</v>
      </c>
      <c r="I83" s="52">
        <v>0.17726912927106156</v>
      </c>
      <c r="J83" s="52">
        <v>0.32500575186417047</v>
      </c>
      <c r="K83" s="52">
        <v>23.8</v>
      </c>
      <c r="L83" s="52">
        <v>1</v>
      </c>
      <c r="M83" s="52">
        <v>0.5</v>
      </c>
      <c r="N83" s="52">
        <v>5</v>
      </c>
      <c r="O83" s="52">
        <v>16</v>
      </c>
      <c r="P83" s="52">
        <v>8</v>
      </c>
      <c r="Q83" s="52">
        <v>2</v>
      </c>
      <c r="R83" s="52">
        <v>6</v>
      </c>
      <c r="S83" s="52">
        <v>9</v>
      </c>
      <c r="T83" s="52">
        <v>2</v>
      </c>
      <c r="U83" s="52">
        <v>0.7</v>
      </c>
      <c r="V83" s="52">
        <v>388.7</v>
      </c>
      <c r="W83" s="52">
        <v>1.3</v>
      </c>
      <c r="X83" s="52">
        <v>27</v>
      </c>
      <c r="Y83" t="s">
        <v>1149</v>
      </c>
      <c r="Z83" s="52">
        <v>0</v>
      </c>
      <c r="AA83" s="52">
        <v>-1</v>
      </c>
      <c r="AB83" s="52">
        <v>20</v>
      </c>
      <c r="AC83" s="52" t="s">
        <v>1173</v>
      </c>
      <c r="AD83" s="52">
        <v>-999</v>
      </c>
      <c r="AE83" s="52">
        <v>23.93</v>
      </c>
      <c r="AF83" s="52">
        <v>0</v>
      </c>
      <c r="AG83" s="52">
        <v>0</v>
      </c>
      <c r="AH83" s="52">
        <v>0</v>
      </c>
      <c r="AI83" s="52">
        <v>84.14</v>
      </c>
      <c r="AJ83" s="52">
        <v>0</v>
      </c>
      <c r="AK83" s="52">
        <v>0</v>
      </c>
      <c r="AL83" s="52">
        <v>15.87</v>
      </c>
      <c r="AM83" s="52">
        <v>0</v>
      </c>
      <c r="AN83" s="52">
        <v>0</v>
      </c>
      <c r="AO83" s="52">
        <v>575</v>
      </c>
      <c r="AP83" s="52">
        <v>0</v>
      </c>
      <c r="AQ83" s="52">
        <v>50</v>
      </c>
      <c r="AR83" s="52">
        <v>0</v>
      </c>
      <c r="AS83" s="52">
        <v>625</v>
      </c>
      <c r="AT83" s="52">
        <v>17.68</v>
      </c>
      <c r="AU83" s="52">
        <v>0</v>
      </c>
      <c r="AV83" s="52">
        <v>0.67</v>
      </c>
      <c r="AW83" s="52">
        <v>0</v>
      </c>
      <c r="AX83" s="52">
        <v>18.350000000000001</v>
      </c>
      <c r="AY83" s="52">
        <v>0</v>
      </c>
      <c r="AZ83" s="52">
        <v>10</v>
      </c>
      <c r="BA83" s="52">
        <v>2</v>
      </c>
    </row>
    <row r="84" spans="1:53" x14ac:dyDescent="0.25">
      <c r="A84">
        <v>1</v>
      </c>
      <c r="B84" t="s">
        <v>906</v>
      </c>
      <c r="C84" s="52">
        <v>3.375</v>
      </c>
      <c r="D84" s="52">
        <v>7.6928540224267756</v>
      </c>
      <c r="E84" s="52">
        <v>17.659852109612878</v>
      </c>
      <c r="F84" s="52">
        <v>2.3844577664934419</v>
      </c>
      <c r="G84" s="52">
        <v>2.691465878403219</v>
      </c>
      <c r="H84" s="52">
        <v>2.0344123619684025</v>
      </c>
      <c r="I84" s="52">
        <v>0.18033839473171701</v>
      </c>
      <c r="J84" s="52">
        <v>0.33679243392090619</v>
      </c>
      <c r="K84" s="52">
        <v>9.4</v>
      </c>
      <c r="L84" s="52">
        <v>5</v>
      </c>
      <c r="M84" s="52">
        <v>0.5</v>
      </c>
      <c r="N84" s="52">
        <v>3</v>
      </c>
      <c r="O84" s="52">
        <v>20</v>
      </c>
      <c r="P84" s="52">
        <v>11</v>
      </c>
      <c r="Q84" s="52">
        <v>1</v>
      </c>
      <c r="R84" s="52">
        <v>8</v>
      </c>
      <c r="S84" s="52">
        <v>13</v>
      </c>
      <c r="T84" s="52">
        <v>2</v>
      </c>
      <c r="U84" s="52">
        <v>1.1399999999999999</v>
      </c>
      <c r="V84" s="52">
        <v>688.1</v>
      </c>
      <c r="W84" s="52">
        <v>1.8</v>
      </c>
      <c r="X84" s="52">
        <v>113</v>
      </c>
      <c r="Y84" t="s">
        <v>1128</v>
      </c>
      <c r="Z84" s="52">
        <v>4.34</v>
      </c>
      <c r="AA84" s="52">
        <v>292.76</v>
      </c>
      <c r="AB84" s="52">
        <v>20</v>
      </c>
      <c r="AC84" s="52" t="s">
        <v>1180</v>
      </c>
      <c r="AD84" s="52">
        <v>15</v>
      </c>
      <c r="AE84" s="52">
        <v>35.71</v>
      </c>
      <c r="AF84" s="52">
        <v>0</v>
      </c>
      <c r="AG84" s="52">
        <v>0</v>
      </c>
      <c r="AH84" s="52">
        <v>0</v>
      </c>
      <c r="AI84" s="52">
        <v>44.6</v>
      </c>
      <c r="AJ84" s="52">
        <v>0</v>
      </c>
      <c r="AK84" s="52">
        <v>0</v>
      </c>
      <c r="AL84" s="52">
        <v>55.4</v>
      </c>
      <c r="AM84" s="52">
        <v>0</v>
      </c>
      <c r="AN84" s="52">
        <v>0</v>
      </c>
      <c r="AO84" s="52">
        <v>500</v>
      </c>
      <c r="AP84" s="52">
        <v>325</v>
      </c>
      <c r="AQ84" s="52">
        <v>0</v>
      </c>
      <c r="AR84" s="52">
        <v>0</v>
      </c>
      <c r="AS84" s="52">
        <v>825</v>
      </c>
      <c r="AT84" s="52">
        <v>4.7699999999999996</v>
      </c>
      <c r="AU84" s="52">
        <v>1.26</v>
      </c>
      <c r="AV84" s="52">
        <v>0</v>
      </c>
      <c r="AW84" s="52">
        <v>0</v>
      </c>
      <c r="AX84" s="52">
        <v>6.03</v>
      </c>
      <c r="AY84" s="52">
        <v>0</v>
      </c>
      <c r="AZ84" s="52">
        <v>3</v>
      </c>
      <c r="BA84" s="52">
        <v>2.2000000000000002</v>
      </c>
    </row>
    <row r="85" spans="1:53" x14ac:dyDescent="0.25">
      <c r="A85">
        <v>1</v>
      </c>
      <c r="B85" t="s">
        <v>885</v>
      </c>
      <c r="C85" s="52">
        <v>3.38</v>
      </c>
      <c r="D85" s="52">
        <v>9.3160818308769677</v>
      </c>
      <c r="E85" s="52">
        <v>17.7903436276642</v>
      </c>
      <c r="F85" s="52">
        <v>1.7749662445009982</v>
      </c>
      <c r="G85" s="52">
        <v>1.9427999299461076</v>
      </c>
      <c r="H85" s="52">
        <v>1.3979068479161676</v>
      </c>
      <c r="I85" s="52">
        <v>0.13976099003393214</v>
      </c>
      <c r="J85" s="52">
        <v>0.32072066399401195</v>
      </c>
      <c r="K85" s="52">
        <v>15.75</v>
      </c>
      <c r="L85" s="52">
        <v>2</v>
      </c>
      <c r="M85" s="52">
        <v>2</v>
      </c>
      <c r="N85" s="52">
        <v>3</v>
      </c>
      <c r="O85" s="52">
        <v>20</v>
      </c>
      <c r="P85" s="52">
        <v>11</v>
      </c>
      <c r="Q85" s="52">
        <v>1</v>
      </c>
      <c r="R85" s="52">
        <v>8</v>
      </c>
      <c r="S85" s="52">
        <v>18</v>
      </c>
      <c r="T85" s="52">
        <v>1</v>
      </c>
      <c r="U85" s="52">
        <v>2</v>
      </c>
      <c r="V85" s="52">
        <v>1184.8</v>
      </c>
      <c r="W85" s="52">
        <v>2.4</v>
      </c>
      <c r="X85" s="52">
        <v>34</v>
      </c>
      <c r="Y85" t="s">
        <v>1130</v>
      </c>
      <c r="Z85" s="52">
        <v>4.3099999999999996</v>
      </c>
      <c r="AA85" s="52">
        <v>199.67</v>
      </c>
      <c r="AB85" s="52">
        <v>7.5</v>
      </c>
      <c r="AC85" s="52" t="s">
        <v>1180</v>
      </c>
      <c r="AD85" s="52">
        <v>15</v>
      </c>
      <c r="AE85" s="52">
        <v>35.71</v>
      </c>
      <c r="AF85" s="52">
        <v>0</v>
      </c>
      <c r="AG85" s="52">
        <v>0</v>
      </c>
      <c r="AH85" s="52">
        <v>0</v>
      </c>
      <c r="AI85" s="52">
        <v>0</v>
      </c>
      <c r="AJ85" s="52">
        <v>0</v>
      </c>
      <c r="AK85" s="52">
        <v>0</v>
      </c>
      <c r="AL85" s="52">
        <v>36.020000000000003</v>
      </c>
      <c r="AM85" s="52">
        <v>0</v>
      </c>
      <c r="AN85" s="52">
        <v>63.98</v>
      </c>
      <c r="AO85" s="52">
        <v>0</v>
      </c>
      <c r="AP85" s="52">
        <v>100</v>
      </c>
      <c r="AQ85" s="52">
        <v>225</v>
      </c>
      <c r="AR85" s="52">
        <v>0</v>
      </c>
      <c r="AS85" s="52">
        <v>325</v>
      </c>
      <c r="AT85" s="52">
        <v>0</v>
      </c>
      <c r="AU85" s="52">
        <v>3.74</v>
      </c>
      <c r="AV85" s="52">
        <v>11.86</v>
      </c>
      <c r="AW85" s="52">
        <v>0</v>
      </c>
      <c r="AX85" s="52">
        <v>15.6</v>
      </c>
      <c r="AY85" s="52">
        <v>9</v>
      </c>
      <c r="AZ85" s="52">
        <v>0</v>
      </c>
      <c r="BA85" s="52">
        <v>1</v>
      </c>
    </row>
    <row r="86" spans="1:53" x14ac:dyDescent="0.25">
      <c r="A86">
        <v>1</v>
      </c>
      <c r="B86" t="s">
        <v>822</v>
      </c>
      <c r="C86" s="52">
        <v>3.395</v>
      </c>
      <c r="D86" s="52">
        <v>8.3253954681016431</v>
      </c>
      <c r="E86" s="52">
        <v>0</v>
      </c>
      <c r="F86" s="52">
        <v>2.1508162530322648</v>
      </c>
      <c r="G86" s="52">
        <v>2.5253221656512648</v>
      </c>
      <c r="H86" s="52">
        <v>1.7860237845080664</v>
      </c>
      <c r="I86" s="52">
        <v>0.14395624283509262</v>
      </c>
      <c r="J86" s="52">
        <v>0.38103450666201955</v>
      </c>
      <c r="K86" s="52">
        <v>10.35</v>
      </c>
      <c r="L86" s="52">
        <v>3</v>
      </c>
      <c r="M86" s="52">
        <v>1.5</v>
      </c>
      <c r="N86" s="52">
        <v>1</v>
      </c>
      <c r="O86" s="52">
        <v>19</v>
      </c>
      <c r="P86" s="52">
        <v>8</v>
      </c>
      <c r="Q86" s="52">
        <v>3</v>
      </c>
      <c r="R86" s="52">
        <v>8</v>
      </c>
      <c r="S86" s="52">
        <v>7</v>
      </c>
      <c r="T86" s="52">
        <v>2</v>
      </c>
      <c r="U86" s="52">
        <v>5.34</v>
      </c>
      <c r="V86" s="52">
        <v>1104.0999999999999</v>
      </c>
      <c r="W86" s="52">
        <v>1.3</v>
      </c>
      <c r="X86" s="52">
        <v>109</v>
      </c>
      <c r="Y86" t="s">
        <v>1128</v>
      </c>
      <c r="Z86" s="52">
        <v>6.49</v>
      </c>
      <c r="AA86" s="52">
        <v>138.65</v>
      </c>
      <c r="AB86" s="52">
        <v>10</v>
      </c>
      <c r="AC86" s="52" t="s">
        <v>1180</v>
      </c>
      <c r="AD86" s="52">
        <v>15</v>
      </c>
      <c r="AE86" s="52">
        <v>16.79</v>
      </c>
      <c r="AF86" s="52">
        <v>0</v>
      </c>
      <c r="AG86" s="52">
        <v>4.43</v>
      </c>
      <c r="AH86" s="52">
        <v>0</v>
      </c>
      <c r="AI86" s="52">
        <v>0</v>
      </c>
      <c r="AJ86" s="52">
        <v>0</v>
      </c>
      <c r="AK86" s="52">
        <v>0</v>
      </c>
      <c r="AL86" s="52">
        <v>76.260000000000005</v>
      </c>
      <c r="AM86" s="52">
        <v>0</v>
      </c>
      <c r="AN86" s="52">
        <v>19.32</v>
      </c>
      <c r="AO86" s="52">
        <v>0</v>
      </c>
      <c r="AP86" s="52">
        <v>225</v>
      </c>
      <c r="AQ86" s="52">
        <v>0</v>
      </c>
      <c r="AR86" s="52">
        <v>0</v>
      </c>
      <c r="AS86" s="52">
        <v>225</v>
      </c>
      <c r="AT86" s="52">
        <v>0</v>
      </c>
      <c r="AU86" s="52">
        <v>29.18</v>
      </c>
      <c r="AV86" s="52">
        <v>0</v>
      </c>
      <c r="AW86" s="52">
        <v>0</v>
      </c>
      <c r="AX86" s="52">
        <v>29.18</v>
      </c>
      <c r="AY86" s="52">
        <v>7</v>
      </c>
      <c r="AZ86" s="52">
        <v>0</v>
      </c>
      <c r="BA86" s="52">
        <v>1</v>
      </c>
    </row>
    <row r="87" spans="1:53" x14ac:dyDescent="0.25">
      <c r="A87">
        <v>1</v>
      </c>
      <c r="B87" t="s">
        <v>984</v>
      </c>
      <c r="C87" s="52">
        <v>3.4049999999999998</v>
      </c>
      <c r="D87" s="52">
        <v>11.680170122616826</v>
      </c>
      <c r="E87" s="52">
        <v>21.574597651152679</v>
      </c>
      <c r="F87" s="52">
        <v>2.7304913617430735</v>
      </c>
      <c r="G87" s="52">
        <v>6.3589123934805665</v>
      </c>
      <c r="H87" s="52">
        <v>4.1651708254445881</v>
      </c>
      <c r="I87" s="52">
        <v>0.25815229737990825</v>
      </c>
      <c r="J87" s="52">
        <v>0.47945683105740478</v>
      </c>
      <c r="K87" s="52">
        <v>21.7</v>
      </c>
      <c r="L87" s="52">
        <v>14</v>
      </c>
      <c r="M87" s="52">
        <v>0.5</v>
      </c>
      <c r="N87" s="52">
        <v>2</v>
      </c>
      <c r="O87" s="52">
        <v>18</v>
      </c>
      <c r="P87" s="52">
        <v>9</v>
      </c>
      <c r="Q87" s="52">
        <v>3</v>
      </c>
      <c r="R87" s="52">
        <v>6</v>
      </c>
      <c r="S87" s="52">
        <v>5</v>
      </c>
      <c r="T87" s="52">
        <v>0</v>
      </c>
      <c r="U87" s="52">
        <v>2.12</v>
      </c>
      <c r="V87" s="52">
        <v>718.1</v>
      </c>
      <c r="W87" s="52">
        <v>1.4</v>
      </c>
      <c r="X87" s="52">
        <v>3</v>
      </c>
      <c r="Y87" t="s">
        <v>1128</v>
      </c>
      <c r="Z87" s="52">
        <v>11.57</v>
      </c>
      <c r="AA87" s="52">
        <v>-1</v>
      </c>
      <c r="AB87" s="52">
        <v>35</v>
      </c>
      <c r="AC87" s="52" t="s">
        <v>1153</v>
      </c>
      <c r="AD87" s="52">
        <v>30</v>
      </c>
      <c r="AE87" s="52">
        <v>0</v>
      </c>
      <c r="AF87" s="52">
        <v>0</v>
      </c>
      <c r="AG87" s="52">
        <v>0</v>
      </c>
      <c r="AH87" s="52">
        <v>0</v>
      </c>
      <c r="AI87" s="52">
        <v>0</v>
      </c>
      <c r="AJ87" s="52">
        <v>0</v>
      </c>
      <c r="AK87" s="52">
        <v>0</v>
      </c>
      <c r="AL87" s="52">
        <v>100</v>
      </c>
      <c r="AM87" s="52">
        <v>0</v>
      </c>
      <c r="AN87" s="52">
        <v>0</v>
      </c>
      <c r="AO87" s="52">
        <v>0</v>
      </c>
      <c r="AP87" s="52">
        <v>400</v>
      </c>
      <c r="AQ87" s="52">
        <v>0</v>
      </c>
      <c r="AR87" s="52">
        <v>0</v>
      </c>
      <c r="AS87" s="52">
        <v>400</v>
      </c>
      <c r="AT87" s="52">
        <v>0</v>
      </c>
      <c r="AU87" s="52">
        <v>21.43</v>
      </c>
      <c r="AV87" s="52">
        <v>0</v>
      </c>
      <c r="AW87" s="52">
        <v>0</v>
      </c>
      <c r="AX87" s="52">
        <v>21.43</v>
      </c>
      <c r="AY87" s="52">
        <v>6</v>
      </c>
      <c r="AZ87" s="52">
        <v>0</v>
      </c>
      <c r="BA87" s="52">
        <v>1.3</v>
      </c>
    </row>
    <row r="88" spans="1:53" x14ac:dyDescent="0.25">
      <c r="A88">
        <v>1</v>
      </c>
      <c r="B88" t="s">
        <v>783</v>
      </c>
      <c r="C88" s="52">
        <v>3.41</v>
      </c>
      <c r="D88" s="52">
        <v>10.259434446479698</v>
      </c>
      <c r="E88" s="52">
        <v>20.226185297955634</v>
      </c>
      <c r="F88" s="52">
        <v>2.1161073484796962</v>
      </c>
      <c r="G88" s="52">
        <v>1.9182277103640728</v>
      </c>
      <c r="H88" s="52">
        <v>1.2105224212522505</v>
      </c>
      <c r="I88" s="52">
        <v>0.12533582663132625</v>
      </c>
      <c r="J88" s="52">
        <v>0.45147299655731143</v>
      </c>
      <c r="K88" s="52">
        <v>21.65</v>
      </c>
      <c r="L88" s="52">
        <v>2</v>
      </c>
      <c r="M88" s="52">
        <v>2</v>
      </c>
      <c r="N88" s="52">
        <v>3</v>
      </c>
      <c r="O88" s="52">
        <v>18</v>
      </c>
      <c r="P88" s="52">
        <v>4</v>
      </c>
      <c r="Q88" s="52">
        <v>0</v>
      </c>
      <c r="R88" s="52">
        <v>14</v>
      </c>
      <c r="S88" s="52">
        <v>13</v>
      </c>
      <c r="T88" s="52">
        <v>0</v>
      </c>
      <c r="U88" s="52">
        <v>1.57</v>
      </c>
      <c r="V88" s="52">
        <v>558.20000000000005</v>
      </c>
      <c r="W88" s="52">
        <v>1.3</v>
      </c>
      <c r="X88" s="52">
        <v>17</v>
      </c>
      <c r="Y88" t="s">
        <v>1149</v>
      </c>
      <c r="Z88" s="52">
        <v>6.16</v>
      </c>
      <c r="AA88" s="52">
        <v>147.88</v>
      </c>
      <c r="AB88" s="52">
        <v>15</v>
      </c>
      <c r="AC88" s="52" t="s">
        <v>1205</v>
      </c>
      <c r="AD88" s="52">
        <v>5</v>
      </c>
      <c r="AE88" s="52">
        <v>7.14</v>
      </c>
      <c r="AF88" s="52">
        <v>0</v>
      </c>
      <c r="AG88" s="52">
        <v>0</v>
      </c>
      <c r="AH88" s="52">
        <v>0</v>
      </c>
      <c r="AI88" s="52">
        <v>94.11</v>
      </c>
      <c r="AJ88" s="52">
        <v>0</v>
      </c>
      <c r="AK88" s="52">
        <v>0</v>
      </c>
      <c r="AL88" s="52">
        <v>0</v>
      </c>
      <c r="AM88" s="52">
        <v>0</v>
      </c>
      <c r="AN88" s="52">
        <v>5.89</v>
      </c>
      <c r="AO88" s="52">
        <v>225</v>
      </c>
      <c r="AP88" s="52">
        <v>1625</v>
      </c>
      <c r="AQ88" s="52">
        <v>0</v>
      </c>
      <c r="AR88" s="52">
        <v>75</v>
      </c>
      <c r="AS88" s="52">
        <v>1925</v>
      </c>
      <c r="AT88" s="52">
        <v>9.06</v>
      </c>
      <c r="AU88" s="52">
        <v>9.91</v>
      </c>
      <c r="AV88" s="52">
        <v>0</v>
      </c>
      <c r="AW88" s="52">
        <v>2.4700000000000002</v>
      </c>
      <c r="AX88" s="52">
        <v>21.45</v>
      </c>
      <c r="AY88" s="52">
        <v>1</v>
      </c>
      <c r="AZ88" s="52">
        <v>6</v>
      </c>
      <c r="BA88" s="52">
        <v>1</v>
      </c>
    </row>
    <row r="89" spans="1:53" x14ac:dyDescent="0.25">
      <c r="A89">
        <v>1</v>
      </c>
      <c r="B89" t="s">
        <v>836</v>
      </c>
      <c r="C89" s="52">
        <v>3.415</v>
      </c>
      <c r="D89" s="52">
        <v>12.428629909461591</v>
      </c>
      <c r="E89" s="52">
        <v>26.228795128316662</v>
      </c>
      <c r="F89" s="52">
        <v>2.2216529486602683</v>
      </c>
      <c r="G89" s="52">
        <v>2.9410389938832235</v>
      </c>
      <c r="H89" s="52">
        <v>1.7760247088532297</v>
      </c>
      <c r="I89" s="52">
        <v>0.15928494640671867</v>
      </c>
      <c r="J89" s="52">
        <v>0.43384867528654275</v>
      </c>
      <c r="K89" s="52">
        <v>28.1</v>
      </c>
      <c r="L89" s="52">
        <v>2</v>
      </c>
      <c r="M89" s="52">
        <v>1.5</v>
      </c>
      <c r="N89" s="52">
        <v>3</v>
      </c>
      <c r="O89" s="52">
        <v>20</v>
      </c>
      <c r="P89" s="52">
        <v>6</v>
      </c>
      <c r="Q89" s="52">
        <v>1</v>
      </c>
      <c r="R89" s="52">
        <v>13</v>
      </c>
      <c r="S89" s="52">
        <v>8</v>
      </c>
      <c r="T89" s="52">
        <v>0</v>
      </c>
      <c r="U89" s="52">
        <v>1.45</v>
      </c>
      <c r="V89" s="52">
        <v>774.7</v>
      </c>
      <c r="W89" s="52">
        <v>1.8</v>
      </c>
      <c r="X89" s="52">
        <v>58</v>
      </c>
      <c r="Y89" t="s">
        <v>1128</v>
      </c>
      <c r="Z89" s="52">
        <v>0</v>
      </c>
      <c r="AA89" s="52">
        <v>-1</v>
      </c>
      <c r="AB89" s="52">
        <v>20</v>
      </c>
      <c r="AC89" s="52" t="s">
        <v>1180</v>
      </c>
      <c r="AD89" s="52">
        <v>15</v>
      </c>
      <c r="AE89" s="52">
        <v>35.71</v>
      </c>
      <c r="AF89" s="52">
        <v>0</v>
      </c>
      <c r="AG89" s="52">
        <v>36.049999999999997</v>
      </c>
      <c r="AH89" s="52">
        <v>0</v>
      </c>
      <c r="AI89" s="52">
        <v>0</v>
      </c>
      <c r="AJ89" s="52">
        <v>0</v>
      </c>
      <c r="AK89" s="52">
        <v>0</v>
      </c>
      <c r="AL89" s="52">
        <v>63.95</v>
      </c>
      <c r="AM89" s="52">
        <v>0</v>
      </c>
      <c r="AN89" s="52">
        <v>0</v>
      </c>
      <c r="AO89" s="52">
        <v>50</v>
      </c>
      <c r="AP89" s="52">
        <v>100</v>
      </c>
      <c r="AQ89" s="52">
        <v>25</v>
      </c>
      <c r="AR89" s="52">
        <v>0</v>
      </c>
      <c r="AS89" s="52">
        <v>175</v>
      </c>
      <c r="AT89" s="52">
        <v>5.35</v>
      </c>
      <c r="AU89" s="52">
        <v>10.43</v>
      </c>
      <c r="AV89" s="52">
        <v>0.64</v>
      </c>
      <c r="AW89" s="52">
        <v>0</v>
      </c>
      <c r="AX89" s="52">
        <v>16.41</v>
      </c>
      <c r="AY89" s="52">
        <v>4</v>
      </c>
      <c r="AZ89" s="52">
        <v>2</v>
      </c>
      <c r="BA89" s="52">
        <v>1.8</v>
      </c>
    </row>
    <row r="90" spans="1:53" x14ac:dyDescent="0.25">
      <c r="A90">
        <v>1</v>
      </c>
      <c r="B90" t="s">
        <v>994</v>
      </c>
      <c r="C90" s="52">
        <v>3.415</v>
      </c>
      <c r="D90" s="52">
        <v>11.874245356435488</v>
      </c>
      <c r="E90" s="52">
        <v>24.032187907785996</v>
      </c>
      <c r="F90" s="52">
        <v>2.3415276957750701</v>
      </c>
      <c r="G90" s="52">
        <v>2.3046773240331602</v>
      </c>
      <c r="H90" s="52">
        <v>1.3905732019256891</v>
      </c>
      <c r="I90" s="52">
        <v>0.16191944173591688</v>
      </c>
      <c r="J90" s="52">
        <v>0.42947936611865761</v>
      </c>
      <c r="K90" s="52">
        <v>17.95</v>
      </c>
      <c r="L90" s="52">
        <v>2</v>
      </c>
      <c r="M90" s="52">
        <v>3</v>
      </c>
      <c r="N90" s="52">
        <v>0</v>
      </c>
      <c r="O90" s="52">
        <v>15</v>
      </c>
      <c r="P90" s="52">
        <v>6</v>
      </c>
      <c r="Q90" s="52">
        <v>1</v>
      </c>
      <c r="R90" s="52">
        <v>8</v>
      </c>
      <c r="S90" s="52">
        <v>10</v>
      </c>
      <c r="T90" s="52">
        <v>1</v>
      </c>
      <c r="U90" s="52">
        <v>2.09</v>
      </c>
      <c r="V90" s="52">
        <v>598.20000000000005</v>
      </c>
      <c r="W90" s="52">
        <v>1.2</v>
      </c>
      <c r="X90" s="52">
        <v>44</v>
      </c>
      <c r="Y90" t="s">
        <v>1128</v>
      </c>
      <c r="Z90" s="52">
        <v>0</v>
      </c>
      <c r="AA90" s="52">
        <v>-1</v>
      </c>
      <c r="AB90" s="52">
        <v>10</v>
      </c>
      <c r="AC90" s="52" t="s">
        <v>1184</v>
      </c>
      <c r="AD90" s="52">
        <v>1</v>
      </c>
      <c r="AE90" s="52">
        <v>35.71</v>
      </c>
      <c r="AF90" s="52">
        <v>0</v>
      </c>
      <c r="AG90" s="52">
        <v>20.89</v>
      </c>
      <c r="AH90" s="52">
        <v>0</v>
      </c>
      <c r="AI90" s="52">
        <v>0</v>
      </c>
      <c r="AJ90" s="52">
        <v>0</v>
      </c>
      <c r="AK90" s="52">
        <v>0</v>
      </c>
      <c r="AL90" s="52">
        <v>79.11</v>
      </c>
      <c r="AM90" s="52">
        <v>0</v>
      </c>
      <c r="AN90" s="52">
        <v>0</v>
      </c>
      <c r="AO90" s="52">
        <v>0</v>
      </c>
      <c r="AP90" s="52">
        <v>1100</v>
      </c>
      <c r="AQ90" s="52">
        <v>0</v>
      </c>
      <c r="AR90" s="52">
        <v>0</v>
      </c>
      <c r="AS90" s="52">
        <v>1100</v>
      </c>
      <c r="AT90" s="52">
        <v>0</v>
      </c>
      <c r="AU90" s="52">
        <v>19.239999999999998</v>
      </c>
      <c r="AV90" s="52">
        <v>0</v>
      </c>
      <c r="AW90" s="52">
        <v>0</v>
      </c>
      <c r="AX90" s="52">
        <v>19.239999999999998</v>
      </c>
      <c r="AY90" s="52">
        <v>12</v>
      </c>
      <c r="AZ90" s="52">
        <v>0</v>
      </c>
      <c r="BA90" s="52">
        <v>1</v>
      </c>
    </row>
    <row r="91" spans="1:53" x14ac:dyDescent="0.25">
      <c r="A91">
        <v>1</v>
      </c>
      <c r="B91" t="s">
        <v>721</v>
      </c>
      <c r="C91" s="52">
        <v>3.4249999999999998</v>
      </c>
      <c r="D91" s="52">
        <v>6.0512027757617357</v>
      </c>
      <c r="E91" s="52">
        <v>13.005654632448893</v>
      </c>
      <c r="F91" s="52">
        <v>1.7915511410593978</v>
      </c>
      <c r="G91" s="52">
        <v>2.4350000978453257</v>
      </c>
      <c r="H91" s="52">
        <v>1.6368221925533184</v>
      </c>
      <c r="I91" s="52">
        <v>0.22220114805062788</v>
      </c>
      <c r="J91" s="52">
        <v>0.29026132052122783</v>
      </c>
      <c r="K91" s="52">
        <v>12.5</v>
      </c>
      <c r="L91" s="52">
        <v>1</v>
      </c>
      <c r="M91" s="52">
        <v>3.5</v>
      </c>
      <c r="N91" s="52">
        <v>9</v>
      </c>
      <c r="O91" s="52">
        <v>11</v>
      </c>
      <c r="P91" s="52">
        <v>9</v>
      </c>
      <c r="Q91" s="52">
        <v>1</v>
      </c>
      <c r="R91" s="52">
        <v>1</v>
      </c>
      <c r="S91" s="52">
        <v>14</v>
      </c>
      <c r="T91" s="52">
        <v>1</v>
      </c>
      <c r="U91" s="52">
        <v>0.99</v>
      </c>
      <c r="V91" s="52">
        <v>526.4</v>
      </c>
      <c r="W91" s="52">
        <v>1.5</v>
      </c>
      <c r="X91" s="52">
        <v>35</v>
      </c>
      <c r="Y91" t="s">
        <v>1123</v>
      </c>
      <c r="Z91" s="52">
        <v>58.38</v>
      </c>
      <c r="AA91" s="52">
        <v>181.73</v>
      </c>
      <c r="AB91" s="52">
        <v>7.5</v>
      </c>
      <c r="AC91" s="52" t="s">
        <v>1166</v>
      </c>
      <c r="AD91" s="52">
        <v>-999</v>
      </c>
      <c r="AE91" s="52">
        <v>7.14</v>
      </c>
      <c r="AF91" s="52">
        <v>0</v>
      </c>
      <c r="AG91" s="52">
        <v>0</v>
      </c>
      <c r="AH91" s="52">
        <v>0</v>
      </c>
      <c r="AI91" s="52">
        <v>0</v>
      </c>
      <c r="AJ91" s="52">
        <v>0</v>
      </c>
      <c r="AK91" s="52">
        <v>0</v>
      </c>
      <c r="AL91" s="52">
        <v>0</v>
      </c>
      <c r="AM91" s="52">
        <v>93.83</v>
      </c>
      <c r="AN91" s="52">
        <v>6.17</v>
      </c>
      <c r="AO91" s="52">
        <v>0</v>
      </c>
      <c r="AP91" s="52">
        <v>200</v>
      </c>
      <c r="AQ91" s="52">
        <v>650</v>
      </c>
      <c r="AR91" s="52">
        <v>0</v>
      </c>
      <c r="AS91" s="52">
        <v>850</v>
      </c>
      <c r="AT91" s="52">
        <v>0</v>
      </c>
      <c r="AU91" s="52">
        <v>0.67</v>
      </c>
      <c r="AV91" s="52">
        <v>7.46</v>
      </c>
      <c r="AW91" s="52">
        <v>0</v>
      </c>
      <c r="AX91" s="52">
        <v>8.1300000000000008</v>
      </c>
      <c r="AY91" s="52">
        <v>1</v>
      </c>
      <c r="AZ91" s="52">
        <v>0</v>
      </c>
      <c r="BA91" s="52">
        <v>1.3</v>
      </c>
    </row>
    <row r="92" spans="1:53" x14ac:dyDescent="0.25">
      <c r="A92">
        <v>1</v>
      </c>
      <c r="B92" t="s">
        <v>807</v>
      </c>
      <c r="C92" s="52">
        <v>3.4249999999999998</v>
      </c>
      <c r="D92" s="52">
        <v>8.8672506772785269</v>
      </c>
      <c r="E92" s="52">
        <v>18.877772944758593</v>
      </c>
      <c r="F92" s="52">
        <v>1.9365508019160185</v>
      </c>
      <c r="G92" s="52">
        <v>1.200075346220826</v>
      </c>
      <c r="H92" s="52">
        <v>0.77097380946638738</v>
      </c>
      <c r="I92" s="52">
        <v>8.794671649012567E-2</v>
      </c>
      <c r="J92" s="52">
        <v>0.57302867004229019</v>
      </c>
      <c r="K92" s="52">
        <v>20.149999999999999</v>
      </c>
      <c r="L92" s="52">
        <v>4</v>
      </c>
      <c r="M92" s="52">
        <v>0.5</v>
      </c>
      <c r="N92" s="52">
        <v>2</v>
      </c>
      <c r="O92" s="52">
        <v>15</v>
      </c>
      <c r="P92" s="52">
        <v>7</v>
      </c>
      <c r="Q92" s="52">
        <v>1</v>
      </c>
      <c r="R92" s="52">
        <v>7</v>
      </c>
      <c r="S92" s="52">
        <v>13</v>
      </c>
      <c r="T92" s="52">
        <v>1</v>
      </c>
      <c r="U92" s="52">
        <v>0.24</v>
      </c>
      <c r="V92" s="52">
        <v>198.6</v>
      </c>
      <c r="W92" s="52">
        <v>1.1000000000000001</v>
      </c>
      <c r="X92" s="52">
        <v>3</v>
      </c>
      <c r="Y92" t="s">
        <v>1130</v>
      </c>
      <c r="Z92" s="52">
        <v>5.3</v>
      </c>
      <c r="AA92" s="52">
        <v>162.43</v>
      </c>
      <c r="AB92" s="52">
        <v>2.5</v>
      </c>
      <c r="AC92" s="52" t="s">
        <v>1156</v>
      </c>
      <c r="AD92" s="52">
        <v>1</v>
      </c>
      <c r="AE92" s="52">
        <v>16.79</v>
      </c>
      <c r="AF92" s="52">
        <v>18.100000000000001</v>
      </c>
      <c r="AG92" s="52">
        <v>0</v>
      </c>
      <c r="AH92" s="52">
        <v>2.16</v>
      </c>
      <c r="AI92" s="52">
        <v>0</v>
      </c>
      <c r="AJ92" s="52">
        <v>0</v>
      </c>
      <c r="AK92" s="52">
        <v>0</v>
      </c>
      <c r="AL92" s="52">
        <v>0</v>
      </c>
      <c r="AM92" s="52">
        <v>0</v>
      </c>
      <c r="AN92" s="52">
        <v>79.739999999999995</v>
      </c>
      <c r="AO92" s="52">
        <v>50</v>
      </c>
      <c r="AP92" s="52">
        <v>0</v>
      </c>
      <c r="AQ92" s="52">
        <v>125</v>
      </c>
      <c r="AR92" s="52">
        <v>0</v>
      </c>
      <c r="AS92" s="52">
        <v>175</v>
      </c>
      <c r="AT92" s="52">
        <v>0.95</v>
      </c>
      <c r="AU92" s="52">
        <v>0</v>
      </c>
      <c r="AV92" s="52">
        <v>2.91</v>
      </c>
      <c r="AW92" s="52">
        <v>0</v>
      </c>
      <c r="AX92" s="52">
        <v>3.86</v>
      </c>
      <c r="AY92" s="52">
        <v>4</v>
      </c>
      <c r="AZ92" s="52">
        <v>0</v>
      </c>
      <c r="BA92" s="52">
        <v>1</v>
      </c>
    </row>
    <row r="93" spans="1:53" x14ac:dyDescent="0.25">
      <c r="A93">
        <v>1</v>
      </c>
      <c r="B93" t="s">
        <v>972</v>
      </c>
      <c r="C93" s="52">
        <v>3.43</v>
      </c>
      <c r="D93" s="52">
        <v>7.1284260282849603</v>
      </c>
      <c r="E93" s="52">
        <v>14.832535885167466</v>
      </c>
      <c r="F93" s="52">
        <v>1.9902375885846615</v>
      </c>
      <c r="G93" s="52">
        <v>2.3750332332450199</v>
      </c>
      <c r="H93" s="52">
        <v>2.0365589123585655</v>
      </c>
      <c r="I93" s="52">
        <v>0.1322165855119522</v>
      </c>
      <c r="J93" s="52">
        <v>0.51547636305876487</v>
      </c>
      <c r="K93" s="52">
        <v>24.85</v>
      </c>
      <c r="L93" s="52">
        <v>4</v>
      </c>
      <c r="M93" s="52">
        <v>2</v>
      </c>
      <c r="N93" s="52">
        <v>4</v>
      </c>
      <c r="O93" s="52">
        <v>25</v>
      </c>
      <c r="P93" s="52">
        <v>14</v>
      </c>
      <c r="Q93" s="52">
        <v>4</v>
      </c>
      <c r="R93" s="52">
        <v>7</v>
      </c>
      <c r="S93" s="52">
        <v>9</v>
      </c>
      <c r="T93" s="52">
        <v>2</v>
      </c>
      <c r="U93" s="52">
        <v>1.2</v>
      </c>
      <c r="V93" s="52">
        <v>537.4</v>
      </c>
      <c r="W93" s="52">
        <v>1.4</v>
      </c>
      <c r="X93" s="52">
        <v>55</v>
      </c>
      <c r="Y93" t="s">
        <v>1130</v>
      </c>
      <c r="Z93" s="52">
        <v>18.7</v>
      </c>
      <c r="AA93" s="52">
        <v>221.65</v>
      </c>
      <c r="AB93" s="52">
        <v>57.5</v>
      </c>
      <c r="AC93" s="52" t="s">
        <v>1126</v>
      </c>
      <c r="AD93" s="52">
        <v>15</v>
      </c>
      <c r="AE93" s="52">
        <v>4.6399999999999997</v>
      </c>
      <c r="AF93" s="52">
        <v>1.46</v>
      </c>
      <c r="AG93" s="52">
        <v>0</v>
      </c>
      <c r="AH93" s="52">
        <v>0</v>
      </c>
      <c r="AI93" s="52">
        <v>0</v>
      </c>
      <c r="AJ93" s="52">
        <v>0.7</v>
      </c>
      <c r="AK93" s="52">
        <v>0</v>
      </c>
      <c r="AL93" s="52">
        <v>0</v>
      </c>
      <c r="AM93" s="52">
        <v>0</v>
      </c>
      <c r="AN93" s="52">
        <v>97.84</v>
      </c>
      <c r="AO93" s="52">
        <v>0</v>
      </c>
      <c r="AP93" s="52">
        <v>850</v>
      </c>
      <c r="AQ93" s="52">
        <v>125</v>
      </c>
      <c r="AR93" s="52">
        <v>0</v>
      </c>
      <c r="AS93" s="52">
        <v>975</v>
      </c>
      <c r="AT93" s="52">
        <v>0</v>
      </c>
      <c r="AU93" s="52">
        <v>7.62</v>
      </c>
      <c r="AV93" s="52">
        <v>14.4</v>
      </c>
      <c r="AW93" s="52">
        <v>0</v>
      </c>
      <c r="AX93" s="52">
        <v>22.02</v>
      </c>
      <c r="AY93" s="52">
        <v>7</v>
      </c>
      <c r="AZ93" s="52">
        <v>0</v>
      </c>
      <c r="BA93" s="52">
        <v>1.2</v>
      </c>
    </row>
    <row r="94" spans="1:53" x14ac:dyDescent="0.25">
      <c r="A94">
        <v>1</v>
      </c>
      <c r="B94" t="s">
        <v>698</v>
      </c>
      <c r="C94" s="52">
        <v>3.4350000000000001</v>
      </c>
      <c r="D94" s="52">
        <v>5.1156726901085561</v>
      </c>
      <c r="E94" s="52">
        <v>11.439756415832973</v>
      </c>
      <c r="F94" s="52">
        <v>1.6013468921957776</v>
      </c>
      <c r="G94" s="52">
        <v>2.6715749908404702</v>
      </c>
      <c r="H94" s="52">
        <v>1.7110916523421631</v>
      </c>
      <c r="I94" s="52">
        <v>0.13830983125572596</v>
      </c>
      <c r="J94" s="52">
        <v>0.52016089444632541</v>
      </c>
      <c r="K94" s="52">
        <v>20.9</v>
      </c>
      <c r="L94" s="52">
        <v>1</v>
      </c>
      <c r="M94" s="52">
        <v>1.5</v>
      </c>
      <c r="N94" s="52">
        <v>1</v>
      </c>
      <c r="O94" s="52">
        <v>15</v>
      </c>
      <c r="P94" s="52">
        <v>8</v>
      </c>
      <c r="Q94" s="52">
        <v>3</v>
      </c>
      <c r="R94" s="52">
        <v>4</v>
      </c>
      <c r="S94" s="52">
        <v>6</v>
      </c>
      <c r="T94" s="52">
        <v>1</v>
      </c>
      <c r="U94" s="52">
        <v>0.73</v>
      </c>
      <c r="V94" s="52">
        <v>369.6</v>
      </c>
      <c r="W94" s="52">
        <v>1.2</v>
      </c>
      <c r="X94" s="52">
        <v>28</v>
      </c>
      <c r="Y94" t="s">
        <v>1137</v>
      </c>
      <c r="Z94" s="52">
        <v>10.94</v>
      </c>
      <c r="AA94" s="52">
        <v>307.95999999999998</v>
      </c>
      <c r="AB94" s="52">
        <v>17.5</v>
      </c>
      <c r="AC94" s="52" t="s">
        <v>1126</v>
      </c>
      <c r="AD94" s="52">
        <v>15</v>
      </c>
      <c r="AE94" s="52">
        <v>2.5</v>
      </c>
      <c r="AF94" s="52">
        <v>0</v>
      </c>
      <c r="AG94" s="52">
        <v>0</v>
      </c>
      <c r="AH94" s="52">
        <v>0</v>
      </c>
      <c r="AI94" s="52">
        <v>0</v>
      </c>
      <c r="AJ94" s="52">
        <v>0</v>
      </c>
      <c r="AK94" s="52">
        <v>95.57</v>
      </c>
      <c r="AL94" s="52">
        <v>0</v>
      </c>
      <c r="AM94" s="52">
        <v>4.43</v>
      </c>
      <c r="AN94" s="52">
        <v>0</v>
      </c>
      <c r="AO94" s="52">
        <v>25</v>
      </c>
      <c r="AP94" s="52">
        <v>1575</v>
      </c>
      <c r="AQ94" s="52">
        <v>0</v>
      </c>
      <c r="AR94" s="52">
        <v>0</v>
      </c>
      <c r="AS94" s="52">
        <v>1600</v>
      </c>
      <c r="AT94" s="52">
        <v>0.02</v>
      </c>
      <c r="AU94" s="52">
        <v>15.71</v>
      </c>
      <c r="AV94" s="52">
        <v>0</v>
      </c>
      <c r="AW94" s="52">
        <v>0</v>
      </c>
      <c r="AX94" s="52">
        <v>15.73</v>
      </c>
      <c r="AY94" s="52">
        <v>0</v>
      </c>
      <c r="AZ94" s="52">
        <v>0</v>
      </c>
      <c r="BA94" s="52">
        <v>1</v>
      </c>
    </row>
    <row r="95" spans="1:53" x14ac:dyDescent="0.25">
      <c r="A95">
        <v>1</v>
      </c>
      <c r="B95" t="s">
        <v>863</v>
      </c>
      <c r="C95" s="52">
        <v>3.4350000000000001</v>
      </c>
      <c r="D95" s="52">
        <v>5.5426564420495037</v>
      </c>
      <c r="E95" s="52">
        <v>12.135711178773381</v>
      </c>
      <c r="F95" s="52">
        <v>1.5937310771828879</v>
      </c>
      <c r="G95" s="52">
        <v>2.1604727064469484</v>
      </c>
      <c r="H95" s="52">
        <v>1.4279936977313525</v>
      </c>
      <c r="I95" s="52">
        <v>0.10407093533905067</v>
      </c>
      <c r="J95" s="52">
        <v>0.38349514698643794</v>
      </c>
      <c r="K95" s="52">
        <v>10.25</v>
      </c>
      <c r="L95" s="52">
        <v>6</v>
      </c>
      <c r="M95" s="52">
        <v>1</v>
      </c>
      <c r="N95" s="52">
        <v>2</v>
      </c>
      <c r="O95" s="52">
        <v>22</v>
      </c>
      <c r="P95" s="52">
        <v>11</v>
      </c>
      <c r="Q95" s="52">
        <v>2</v>
      </c>
      <c r="R95" s="52">
        <v>9</v>
      </c>
      <c r="S95" s="52">
        <v>12</v>
      </c>
      <c r="T95" s="52">
        <v>0</v>
      </c>
      <c r="U95" s="52">
        <v>0.25</v>
      </c>
      <c r="V95" s="52">
        <v>210</v>
      </c>
      <c r="W95" s="52">
        <v>1.2</v>
      </c>
      <c r="X95" s="52">
        <v>107</v>
      </c>
      <c r="Y95" t="s">
        <v>1128</v>
      </c>
      <c r="Z95" s="52">
        <v>22.07</v>
      </c>
      <c r="AA95" s="52">
        <v>252.97</v>
      </c>
      <c r="AB95" s="52">
        <v>22.5</v>
      </c>
      <c r="AC95" s="52" t="s">
        <v>1254</v>
      </c>
      <c r="AD95" s="52">
        <v>1</v>
      </c>
      <c r="AE95" s="52">
        <v>42.86</v>
      </c>
      <c r="AF95" s="52">
        <v>5.37</v>
      </c>
      <c r="AG95" s="52">
        <v>0</v>
      </c>
      <c r="AH95" s="52">
        <v>0</v>
      </c>
      <c r="AI95" s="52">
        <v>0</v>
      </c>
      <c r="AJ95" s="52">
        <v>0</v>
      </c>
      <c r="AK95" s="52">
        <v>0</v>
      </c>
      <c r="AL95" s="52">
        <v>49.62</v>
      </c>
      <c r="AM95" s="52">
        <v>0</v>
      </c>
      <c r="AN95" s="52">
        <v>45.01</v>
      </c>
      <c r="AO95" s="52">
        <v>0</v>
      </c>
      <c r="AP95" s="52">
        <v>50</v>
      </c>
      <c r="AQ95" s="52">
        <v>200</v>
      </c>
      <c r="AR95" s="52">
        <v>0</v>
      </c>
      <c r="AS95" s="52">
        <v>250</v>
      </c>
      <c r="AT95" s="52">
        <v>0</v>
      </c>
      <c r="AU95" s="52">
        <v>1.1200000000000001</v>
      </c>
      <c r="AV95" s="52">
        <v>15.42</v>
      </c>
      <c r="AW95" s="52">
        <v>0</v>
      </c>
      <c r="AX95" s="52">
        <v>16.54</v>
      </c>
      <c r="AY95" s="52">
        <v>8</v>
      </c>
      <c r="AZ95" s="52">
        <v>0</v>
      </c>
      <c r="BA95" s="52">
        <v>1.2</v>
      </c>
    </row>
    <row r="96" spans="1:53" x14ac:dyDescent="0.25">
      <c r="A96">
        <v>1</v>
      </c>
      <c r="B96" t="s">
        <v>681</v>
      </c>
      <c r="C96" s="52">
        <v>3.44</v>
      </c>
      <c r="D96" s="52">
        <v>5.932435227267705</v>
      </c>
      <c r="E96" s="52">
        <v>13.658112222705526</v>
      </c>
      <c r="F96" s="52">
        <v>1.6226566582288562</v>
      </c>
      <c r="G96" s="52">
        <v>3.2296730742019899</v>
      </c>
      <c r="H96" s="52">
        <v>2.2277529389771145</v>
      </c>
      <c r="I96" s="52">
        <v>0.21100995779900497</v>
      </c>
      <c r="J96" s="52">
        <v>0.34594295346746273</v>
      </c>
      <c r="K96" s="52">
        <v>16.899999999999999</v>
      </c>
      <c r="L96" s="52">
        <v>2</v>
      </c>
      <c r="M96" s="52">
        <v>1</v>
      </c>
      <c r="N96" s="52">
        <v>2</v>
      </c>
      <c r="O96" s="52">
        <v>16</v>
      </c>
      <c r="P96" s="52">
        <v>7</v>
      </c>
      <c r="Q96" s="52">
        <v>1</v>
      </c>
      <c r="R96" s="52">
        <v>8</v>
      </c>
      <c r="S96" s="52">
        <v>14</v>
      </c>
      <c r="T96" s="52">
        <v>0</v>
      </c>
      <c r="U96" s="52">
        <v>1.3</v>
      </c>
      <c r="V96" s="52">
        <v>768.4</v>
      </c>
      <c r="W96" s="52">
        <v>1.9</v>
      </c>
      <c r="X96" s="52">
        <v>35</v>
      </c>
      <c r="Y96" t="s">
        <v>1123</v>
      </c>
      <c r="Z96" s="52">
        <v>10.27</v>
      </c>
      <c r="AA96" s="52">
        <v>265.74</v>
      </c>
      <c r="AB96" s="52">
        <v>10</v>
      </c>
      <c r="AC96" s="52" t="s">
        <v>1124</v>
      </c>
      <c r="AD96" s="52">
        <v>5</v>
      </c>
      <c r="AE96" s="52">
        <v>28.57</v>
      </c>
      <c r="AF96" s="52">
        <v>0</v>
      </c>
      <c r="AG96" s="52">
        <v>0.84</v>
      </c>
      <c r="AH96" s="52">
        <v>0</v>
      </c>
      <c r="AI96" s="52">
        <v>0</v>
      </c>
      <c r="AJ96" s="52">
        <v>0</v>
      </c>
      <c r="AK96" s="52">
        <v>0</v>
      </c>
      <c r="AL96" s="52">
        <v>0.7</v>
      </c>
      <c r="AM96" s="52">
        <v>74.2</v>
      </c>
      <c r="AN96" s="52">
        <v>24.27</v>
      </c>
      <c r="AO96" s="52">
        <v>0</v>
      </c>
      <c r="AP96" s="52">
        <v>675</v>
      </c>
      <c r="AQ96" s="52">
        <v>250</v>
      </c>
      <c r="AR96" s="52">
        <v>0</v>
      </c>
      <c r="AS96" s="52">
        <v>925</v>
      </c>
      <c r="AT96" s="52">
        <v>0</v>
      </c>
      <c r="AU96" s="52">
        <v>12.45</v>
      </c>
      <c r="AV96" s="52">
        <v>6.89</v>
      </c>
      <c r="AW96" s="52">
        <v>0</v>
      </c>
      <c r="AX96" s="52">
        <v>19.329999999999998</v>
      </c>
      <c r="AY96" s="52">
        <v>5</v>
      </c>
      <c r="AZ96" s="52">
        <v>0</v>
      </c>
      <c r="BA96" s="52">
        <v>1</v>
      </c>
    </row>
    <row r="97" spans="1:53" x14ac:dyDescent="0.25">
      <c r="A97">
        <v>1</v>
      </c>
      <c r="B97" t="s">
        <v>688</v>
      </c>
      <c r="C97" s="52">
        <v>3.44</v>
      </c>
      <c r="D97" s="52">
        <v>5.1647027241666965</v>
      </c>
      <c r="E97" s="52">
        <v>11.352762070465422</v>
      </c>
      <c r="F97" s="52">
        <v>1.3825891906946657</v>
      </c>
      <c r="G97" s="52">
        <v>2.8874495786464971</v>
      </c>
      <c r="H97" s="52">
        <v>1.8612531259133163</v>
      </c>
      <c r="I97" s="52">
        <v>0.1552030579428742</v>
      </c>
      <c r="J97" s="52">
        <v>0.43190744324442681</v>
      </c>
      <c r="K97" s="52">
        <v>18.05</v>
      </c>
      <c r="L97" s="52">
        <v>6</v>
      </c>
      <c r="M97" s="52">
        <v>1.5</v>
      </c>
      <c r="N97" s="52">
        <v>4</v>
      </c>
      <c r="O97" s="52">
        <v>18</v>
      </c>
      <c r="P97" s="52">
        <v>4</v>
      </c>
      <c r="Q97" s="52">
        <v>4</v>
      </c>
      <c r="R97" s="52">
        <v>10</v>
      </c>
      <c r="S97" s="52">
        <v>6</v>
      </c>
      <c r="T97" s="52">
        <v>0</v>
      </c>
      <c r="U97" s="52">
        <v>1.5</v>
      </c>
      <c r="V97" s="52">
        <v>973.1</v>
      </c>
      <c r="W97" s="52">
        <v>2.2000000000000002</v>
      </c>
      <c r="X97" s="52">
        <v>36</v>
      </c>
      <c r="Y97" t="s">
        <v>1123</v>
      </c>
      <c r="Z97" s="52">
        <v>7.81</v>
      </c>
      <c r="AA97" s="52">
        <v>3.54</v>
      </c>
      <c r="AB97" s="52">
        <v>15</v>
      </c>
      <c r="AC97" s="52" t="s">
        <v>1126</v>
      </c>
      <c r="AD97" s="52">
        <v>15</v>
      </c>
      <c r="AE97" s="52">
        <v>7.14</v>
      </c>
      <c r="AF97" s="52">
        <v>0</v>
      </c>
      <c r="AG97" s="52">
        <v>0</v>
      </c>
      <c r="AH97" s="52">
        <v>0</v>
      </c>
      <c r="AI97" s="52">
        <v>0</v>
      </c>
      <c r="AJ97" s="52">
        <v>0</v>
      </c>
      <c r="AK97" s="52">
        <v>7.78</v>
      </c>
      <c r="AL97" s="52">
        <v>0</v>
      </c>
      <c r="AM97" s="52">
        <v>92.23</v>
      </c>
      <c r="AN97" s="52">
        <v>0</v>
      </c>
      <c r="AO97" s="52">
        <v>600</v>
      </c>
      <c r="AP97" s="52">
        <v>0</v>
      </c>
      <c r="AQ97" s="52">
        <v>525</v>
      </c>
      <c r="AR97" s="52">
        <v>0</v>
      </c>
      <c r="AS97" s="52">
        <v>1125</v>
      </c>
      <c r="AT97" s="52">
        <v>2.5299999999999998</v>
      </c>
      <c r="AU97" s="52">
        <v>0</v>
      </c>
      <c r="AV97" s="52">
        <v>12.31</v>
      </c>
      <c r="AW97" s="52">
        <v>0</v>
      </c>
      <c r="AX97" s="52">
        <v>14.84</v>
      </c>
      <c r="AY97" s="52">
        <v>7</v>
      </c>
      <c r="AZ97" s="52">
        <v>0</v>
      </c>
      <c r="BA97" s="52">
        <v>2</v>
      </c>
    </row>
    <row r="98" spans="1:53" x14ac:dyDescent="0.25">
      <c r="A98">
        <v>1</v>
      </c>
      <c r="B98" t="s">
        <v>758</v>
      </c>
      <c r="C98" s="52">
        <v>3.45</v>
      </c>
      <c r="D98" s="52">
        <v>9.8646332577304587</v>
      </c>
      <c r="E98" s="52">
        <v>18.181818181818183</v>
      </c>
      <c r="F98" s="52">
        <v>1.9672153794001193</v>
      </c>
      <c r="G98" s="52">
        <v>2.4701448016498211</v>
      </c>
      <c r="H98" s="52">
        <v>1.710057856397831</v>
      </c>
      <c r="I98" s="52">
        <v>0.14908326680362116</v>
      </c>
      <c r="J98" s="52">
        <v>0.38624686399025071</v>
      </c>
      <c r="K98" s="52">
        <v>11.2</v>
      </c>
      <c r="L98" s="52">
        <v>12</v>
      </c>
      <c r="M98" s="52">
        <v>3</v>
      </c>
      <c r="N98" s="52">
        <v>2</v>
      </c>
      <c r="O98" s="52">
        <v>16</v>
      </c>
      <c r="P98" s="52">
        <v>9</v>
      </c>
      <c r="Q98" s="52">
        <v>2</v>
      </c>
      <c r="R98" s="52">
        <v>5</v>
      </c>
      <c r="S98" s="52">
        <v>23</v>
      </c>
      <c r="T98" s="52">
        <v>2</v>
      </c>
      <c r="U98" s="52">
        <v>2.5099999999999998</v>
      </c>
      <c r="V98" s="52">
        <v>1383</v>
      </c>
      <c r="W98" s="52">
        <v>2.5</v>
      </c>
      <c r="X98" s="52">
        <v>88</v>
      </c>
      <c r="Y98" t="s">
        <v>1128</v>
      </c>
      <c r="Z98" s="52">
        <v>15.59</v>
      </c>
      <c r="AA98" s="52">
        <v>287.8</v>
      </c>
      <c r="AB98" s="52">
        <v>17.5</v>
      </c>
      <c r="AC98" s="52" t="s">
        <v>1146</v>
      </c>
      <c r="AD98" s="52">
        <v>15</v>
      </c>
      <c r="AE98" s="52">
        <v>73.930000000000007</v>
      </c>
      <c r="AF98" s="52">
        <v>20.64</v>
      </c>
      <c r="AG98" s="52">
        <v>31.17</v>
      </c>
      <c r="AH98" s="52">
        <v>0</v>
      </c>
      <c r="AI98" s="52">
        <v>6.42</v>
      </c>
      <c r="AJ98" s="52">
        <v>0</v>
      </c>
      <c r="AK98" s="52">
        <v>0</v>
      </c>
      <c r="AL98" s="52">
        <v>41.77</v>
      </c>
      <c r="AM98" s="52">
        <v>0</v>
      </c>
      <c r="AN98" s="52">
        <v>0</v>
      </c>
      <c r="AO98" s="52">
        <v>25</v>
      </c>
      <c r="AP98" s="52">
        <v>200</v>
      </c>
      <c r="AQ98" s="52">
        <v>0</v>
      </c>
      <c r="AR98" s="52">
        <v>0</v>
      </c>
      <c r="AS98" s="52">
        <v>225</v>
      </c>
      <c r="AT98" s="52">
        <v>7.0000000000000007E-2</v>
      </c>
      <c r="AU98" s="52">
        <v>13.91</v>
      </c>
      <c r="AV98" s="52">
        <v>0</v>
      </c>
      <c r="AW98" s="52">
        <v>0</v>
      </c>
      <c r="AX98" s="52">
        <v>13.98</v>
      </c>
      <c r="AY98" s="52">
        <v>8</v>
      </c>
      <c r="AZ98" s="52">
        <v>0</v>
      </c>
      <c r="BA98" s="52">
        <v>2.2999999999999998</v>
      </c>
    </row>
    <row r="99" spans="1:53" x14ac:dyDescent="0.25">
      <c r="A99">
        <v>1</v>
      </c>
      <c r="B99" t="s">
        <v>975</v>
      </c>
      <c r="C99" s="52">
        <v>3.4550000000000001</v>
      </c>
      <c r="D99" s="52">
        <v>5.2245221622798432</v>
      </c>
      <c r="E99" s="52">
        <v>13.157894736842106</v>
      </c>
      <c r="F99" s="52">
        <v>1.7027701916213265</v>
      </c>
      <c r="G99" s="52">
        <v>2.9277750249414214</v>
      </c>
      <c r="H99" s="52">
        <v>1.698746031047458</v>
      </c>
      <c r="I99" s="52">
        <v>0.13110142873610009</v>
      </c>
      <c r="J99" s="52">
        <v>0.39133861565170774</v>
      </c>
      <c r="K99" s="52">
        <v>22.1</v>
      </c>
      <c r="L99" s="52">
        <v>10</v>
      </c>
      <c r="M99" s="52">
        <v>1.5</v>
      </c>
      <c r="N99" s="52">
        <v>1</v>
      </c>
      <c r="O99" s="52">
        <v>22</v>
      </c>
      <c r="P99" s="52">
        <v>10</v>
      </c>
      <c r="Q99" s="52">
        <v>3</v>
      </c>
      <c r="R99" s="52">
        <v>9</v>
      </c>
      <c r="S99" s="52">
        <v>9</v>
      </c>
      <c r="T99" s="52">
        <v>1</v>
      </c>
      <c r="U99" s="52">
        <v>0.56999999999999995</v>
      </c>
      <c r="V99" s="52">
        <v>325.8</v>
      </c>
      <c r="W99" s="52">
        <v>1.2</v>
      </c>
      <c r="X99" s="52">
        <v>56</v>
      </c>
      <c r="Y99" t="s">
        <v>1130</v>
      </c>
      <c r="Z99" s="52">
        <v>11.81</v>
      </c>
      <c r="AA99" s="52">
        <v>246.9</v>
      </c>
      <c r="AB99" s="52">
        <v>12.5</v>
      </c>
      <c r="AC99" s="52" t="s">
        <v>1126</v>
      </c>
      <c r="AD99" s="52">
        <v>15</v>
      </c>
      <c r="AE99" s="52">
        <v>2.5</v>
      </c>
      <c r="AF99" s="52">
        <v>0</v>
      </c>
      <c r="AG99" s="52">
        <v>0.7</v>
      </c>
      <c r="AH99" s="52">
        <v>0</v>
      </c>
      <c r="AI99" s="52">
        <v>0</v>
      </c>
      <c r="AJ99" s="52">
        <v>0</v>
      </c>
      <c r="AK99" s="52">
        <v>0</v>
      </c>
      <c r="AL99" s="52">
        <v>0</v>
      </c>
      <c r="AM99" s="52">
        <v>0</v>
      </c>
      <c r="AN99" s="52">
        <v>99.3</v>
      </c>
      <c r="AO99" s="52">
        <v>0</v>
      </c>
      <c r="AP99" s="52">
        <v>275</v>
      </c>
      <c r="AQ99" s="52">
        <v>450</v>
      </c>
      <c r="AR99" s="52">
        <v>0</v>
      </c>
      <c r="AS99" s="52">
        <v>725</v>
      </c>
      <c r="AT99" s="52">
        <v>0</v>
      </c>
      <c r="AU99" s="52">
        <v>1.75</v>
      </c>
      <c r="AV99" s="52">
        <v>14.06</v>
      </c>
      <c r="AW99" s="52">
        <v>0</v>
      </c>
      <c r="AX99" s="52">
        <v>15.81</v>
      </c>
      <c r="AY99" s="52">
        <v>6</v>
      </c>
      <c r="AZ99" s="52">
        <v>0</v>
      </c>
      <c r="BA99" s="52">
        <v>1</v>
      </c>
    </row>
    <row r="100" spans="1:53" x14ac:dyDescent="0.25">
      <c r="A100">
        <v>1</v>
      </c>
      <c r="B100" t="s">
        <v>687</v>
      </c>
      <c r="C100" s="52">
        <v>3.46</v>
      </c>
      <c r="D100" s="52">
        <v>6.7413072593912169</v>
      </c>
      <c r="E100" s="52">
        <v>13.179643323183996</v>
      </c>
      <c r="F100" s="52">
        <v>1.7744793568204511</v>
      </c>
      <c r="G100" s="52">
        <v>2.3580108527012178</v>
      </c>
      <c r="H100" s="52">
        <v>1.5526191444367883</v>
      </c>
      <c r="I100" s="52">
        <v>0.1955171502226882</v>
      </c>
      <c r="J100" s="52">
        <v>0.38424634553075687</v>
      </c>
      <c r="K100" s="52">
        <v>17.899999999999999</v>
      </c>
      <c r="L100" s="52">
        <v>9</v>
      </c>
      <c r="M100" s="52">
        <v>2</v>
      </c>
      <c r="N100" s="52">
        <v>4</v>
      </c>
      <c r="O100" s="52">
        <v>17</v>
      </c>
      <c r="P100" s="52">
        <v>8</v>
      </c>
      <c r="Q100" s="52">
        <v>2</v>
      </c>
      <c r="R100" s="52">
        <v>7</v>
      </c>
      <c r="S100" s="52">
        <v>9</v>
      </c>
      <c r="T100" s="52">
        <v>1</v>
      </c>
      <c r="U100" s="52">
        <v>1.61</v>
      </c>
      <c r="V100" s="52">
        <v>813.1</v>
      </c>
      <c r="W100" s="52">
        <v>1.8</v>
      </c>
      <c r="X100" s="52">
        <v>100</v>
      </c>
      <c r="Y100" t="s">
        <v>1130</v>
      </c>
      <c r="Z100" s="52">
        <v>27.51</v>
      </c>
      <c r="AA100" s="52">
        <v>233.24</v>
      </c>
      <c r="AB100" s="52">
        <v>17.5</v>
      </c>
      <c r="AC100" s="52" t="s">
        <v>1126</v>
      </c>
      <c r="AD100" s="52">
        <v>5</v>
      </c>
      <c r="AE100" s="52">
        <v>23.93</v>
      </c>
      <c r="AF100" s="52">
        <v>0</v>
      </c>
      <c r="AG100" s="52">
        <v>0</v>
      </c>
      <c r="AH100" s="52">
        <v>0</v>
      </c>
      <c r="AI100" s="52">
        <v>0</v>
      </c>
      <c r="AJ100" s="52">
        <v>0</v>
      </c>
      <c r="AK100" s="52">
        <v>0</v>
      </c>
      <c r="AL100" s="52">
        <v>0</v>
      </c>
      <c r="AM100" s="52">
        <v>30.47</v>
      </c>
      <c r="AN100" s="52">
        <v>69.53</v>
      </c>
      <c r="AO100" s="52">
        <v>175</v>
      </c>
      <c r="AP100" s="52">
        <v>225</v>
      </c>
      <c r="AQ100" s="52">
        <v>275</v>
      </c>
      <c r="AR100" s="52">
        <v>0</v>
      </c>
      <c r="AS100" s="52">
        <v>675</v>
      </c>
      <c r="AT100" s="52">
        <v>0.35</v>
      </c>
      <c r="AU100" s="52">
        <v>22.18</v>
      </c>
      <c r="AV100" s="52">
        <v>2.2599999999999998</v>
      </c>
      <c r="AW100" s="52">
        <v>0</v>
      </c>
      <c r="AX100" s="52">
        <v>24.79</v>
      </c>
      <c r="AY100" s="52">
        <v>7</v>
      </c>
      <c r="AZ100" s="52">
        <v>0</v>
      </c>
      <c r="BA100" s="52">
        <v>1.5</v>
      </c>
    </row>
    <row r="101" spans="1:53" x14ac:dyDescent="0.25">
      <c r="A101">
        <v>1</v>
      </c>
      <c r="B101" t="s">
        <v>711</v>
      </c>
      <c r="C101" s="52">
        <v>3.46</v>
      </c>
      <c r="D101" s="52">
        <v>6.9361755035529526</v>
      </c>
      <c r="E101" s="52">
        <v>15.702479338842979</v>
      </c>
      <c r="F101" s="52">
        <v>1.7424546842795934</v>
      </c>
      <c r="G101" s="52">
        <v>3.3894968272239936</v>
      </c>
      <c r="H101" s="52">
        <v>2.2366838783200476</v>
      </c>
      <c r="I101" s="52">
        <v>0.15517224187624551</v>
      </c>
      <c r="J101" s="52">
        <v>0.52149483997907531</v>
      </c>
      <c r="K101" s="52">
        <v>15.65</v>
      </c>
      <c r="L101" s="52">
        <v>0</v>
      </c>
      <c r="M101" s="52">
        <v>1</v>
      </c>
      <c r="N101" s="52">
        <v>1</v>
      </c>
      <c r="O101" s="52">
        <v>8</v>
      </c>
      <c r="P101" s="52">
        <v>5</v>
      </c>
      <c r="Q101" s="52">
        <v>0</v>
      </c>
      <c r="R101" s="52">
        <v>3</v>
      </c>
      <c r="S101" s="52">
        <v>7</v>
      </c>
      <c r="T101" s="52">
        <v>5</v>
      </c>
      <c r="U101" s="52">
        <v>2.52</v>
      </c>
      <c r="V101" s="52">
        <v>634.29999999999995</v>
      </c>
      <c r="W101" s="52">
        <v>1.1000000000000001</v>
      </c>
      <c r="X101" s="52">
        <v>7</v>
      </c>
      <c r="Y101" t="s">
        <v>1100</v>
      </c>
      <c r="Z101" s="52">
        <v>0</v>
      </c>
      <c r="AA101" s="52">
        <v>-1</v>
      </c>
      <c r="AB101" s="52">
        <v>20</v>
      </c>
      <c r="AC101" s="52" t="s">
        <v>1126</v>
      </c>
      <c r="AD101" s="52">
        <v>15</v>
      </c>
      <c r="AE101" s="52">
        <v>0</v>
      </c>
      <c r="AF101" s="52">
        <v>100</v>
      </c>
      <c r="AG101" s="52">
        <v>0</v>
      </c>
      <c r="AH101" s="52">
        <v>0</v>
      </c>
      <c r="AI101" s="52">
        <v>0</v>
      </c>
      <c r="AJ101" s="52">
        <v>0</v>
      </c>
      <c r="AK101" s="52">
        <v>0</v>
      </c>
      <c r="AL101" s="52">
        <v>0</v>
      </c>
      <c r="AM101" s="52">
        <v>0</v>
      </c>
      <c r="AN101" s="52">
        <v>0</v>
      </c>
      <c r="AO101" s="52">
        <v>2300</v>
      </c>
      <c r="AP101" s="52">
        <v>0</v>
      </c>
      <c r="AQ101" s="52">
        <v>0</v>
      </c>
      <c r="AR101" s="52">
        <v>0</v>
      </c>
      <c r="AS101" s="52">
        <v>2300</v>
      </c>
      <c r="AT101" s="52">
        <v>1.85</v>
      </c>
      <c r="AU101" s="52">
        <v>0</v>
      </c>
      <c r="AV101" s="52">
        <v>0</v>
      </c>
      <c r="AW101" s="52">
        <v>0</v>
      </c>
      <c r="AX101" s="52">
        <v>1.85</v>
      </c>
      <c r="AY101" s="52">
        <v>0</v>
      </c>
      <c r="AZ101" s="52">
        <v>0</v>
      </c>
      <c r="BA101" s="52">
        <v>1</v>
      </c>
    </row>
    <row r="102" spans="1:53" x14ac:dyDescent="0.25">
      <c r="A102">
        <v>1</v>
      </c>
      <c r="B102" t="s">
        <v>820</v>
      </c>
      <c r="C102" s="52">
        <v>3.4649999999999999</v>
      </c>
      <c r="D102" s="52">
        <v>7.7780660494643818</v>
      </c>
      <c r="E102" s="52">
        <v>11.526750761200525</v>
      </c>
      <c r="F102" s="52">
        <v>2.2965730065403078</v>
      </c>
      <c r="G102" s="52">
        <v>2.4765804772734543</v>
      </c>
      <c r="H102" s="52">
        <v>1.5507043508781757</v>
      </c>
      <c r="I102" s="52">
        <v>0.13328305186437284</v>
      </c>
      <c r="J102" s="52">
        <v>0.57775466834466882</v>
      </c>
      <c r="K102" s="52">
        <v>22.3</v>
      </c>
      <c r="L102" s="52">
        <v>1</v>
      </c>
      <c r="M102" s="52">
        <v>4</v>
      </c>
      <c r="N102" s="52">
        <v>3</v>
      </c>
      <c r="O102" s="52">
        <v>9</v>
      </c>
      <c r="P102" s="52">
        <v>5</v>
      </c>
      <c r="Q102" s="52">
        <v>1</v>
      </c>
      <c r="R102" s="52">
        <v>3</v>
      </c>
      <c r="S102" s="52">
        <v>15</v>
      </c>
      <c r="T102" s="52">
        <v>0</v>
      </c>
      <c r="U102" s="52">
        <v>1.77</v>
      </c>
      <c r="V102" s="52">
        <v>612.20000000000005</v>
      </c>
      <c r="W102" s="52">
        <v>1.3</v>
      </c>
      <c r="X102" s="52">
        <v>53</v>
      </c>
      <c r="Y102" t="s">
        <v>1128</v>
      </c>
      <c r="Z102" s="52">
        <v>3.83</v>
      </c>
      <c r="AA102" s="52">
        <v>129.02000000000001</v>
      </c>
      <c r="AB102" s="52">
        <v>7.5</v>
      </c>
      <c r="AC102" s="52" t="s">
        <v>1126</v>
      </c>
      <c r="AD102" s="52">
        <v>15</v>
      </c>
      <c r="AE102" s="52">
        <v>38.21</v>
      </c>
      <c r="AF102" s="52">
        <v>0</v>
      </c>
      <c r="AG102" s="52">
        <v>10.67</v>
      </c>
      <c r="AH102" s="52">
        <v>0</v>
      </c>
      <c r="AI102" s="52">
        <v>11.93</v>
      </c>
      <c r="AJ102" s="52">
        <v>0</v>
      </c>
      <c r="AK102" s="52">
        <v>0</v>
      </c>
      <c r="AL102" s="52">
        <v>77.41</v>
      </c>
      <c r="AM102" s="52">
        <v>0</v>
      </c>
      <c r="AN102" s="52">
        <v>0</v>
      </c>
      <c r="AO102" s="52">
        <v>25</v>
      </c>
      <c r="AP102" s="52">
        <v>675</v>
      </c>
      <c r="AQ102" s="52">
        <v>25</v>
      </c>
      <c r="AR102" s="52">
        <v>0</v>
      </c>
      <c r="AS102" s="52">
        <v>725</v>
      </c>
      <c r="AT102" s="52">
        <v>0.64</v>
      </c>
      <c r="AU102" s="52">
        <v>26.6</v>
      </c>
      <c r="AV102" s="52">
        <v>0.64</v>
      </c>
      <c r="AW102" s="52">
        <v>0</v>
      </c>
      <c r="AX102" s="52">
        <v>27.87</v>
      </c>
      <c r="AY102" s="52">
        <v>13</v>
      </c>
      <c r="AZ102" s="52">
        <v>1</v>
      </c>
      <c r="BA102" s="52">
        <v>1</v>
      </c>
    </row>
    <row r="103" spans="1:53" x14ac:dyDescent="0.25">
      <c r="A103">
        <v>1</v>
      </c>
      <c r="B103" t="s">
        <v>683</v>
      </c>
      <c r="C103" s="52">
        <v>3.47</v>
      </c>
      <c r="D103" s="52">
        <v>6.7108137407590167</v>
      </c>
      <c r="E103" s="52">
        <v>13.310134841235321</v>
      </c>
      <c r="F103" s="52">
        <v>1.7366202268044439</v>
      </c>
      <c r="G103" s="52">
        <v>2.1998593979003203</v>
      </c>
      <c r="H103" s="52">
        <v>1.4980176830734588</v>
      </c>
      <c r="I103" s="52">
        <v>0.17304194082465976</v>
      </c>
      <c r="J103" s="52">
        <v>0.37412987508907131</v>
      </c>
      <c r="K103" s="52">
        <v>19.2</v>
      </c>
      <c r="L103" s="52">
        <v>5</v>
      </c>
      <c r="M103" s="52">
        <v>1</v>
      </c>
      <c r="N103" s="52">
        <v>5</v>
      </c>
      <c r="O103" s="52">
        <v>20</v>
      </c>
      <c r="P103" s="52">
        <v>13</v>
      </c>
      <c r="Q103" s="52">
        <v>1</v>
      </c>
      <c r="R103" s="52">
        <v>6</v>
      </c>
      <c r="S103" s="52">
        <v>7</v>
      </c>
      <c r="T103" s="52">
        <v>0</v>
      </c>
      <c r="U103" s="52">
        <v>1.3</v>
      </c>
      <c r="V103" s="52">
        <v>768.4</v>
      </c>
      <c r="W103" s="52">
        <v>1.9</v>
      </c>
      <c r="X103" s="52">
        <v>35</v>
      </c>
      <c r="Y103" t="s">
        <v>1123</v>
      </c>
      <c r="Z103" s="52">
        <v>0</v>
      </c>
      <c r="AA103" s="52">
        <v>-1</v>
      </c>
      <c r="AB103" s="52">
        <v>2.5</v>
      </c>
      <c r="AC103" s="52" t="s">
        <v>1126</v>
      </c>
      <c r="AD103" s="52">
        <v>5</v>
      </c>
      <c r="AE103" s="52">
        <v>14.29</v>
      </c>
      <c r="AF103" s="52">
        <v>0</v>
      </c>
      <c r="AG103" s="52">
        <v>0</v>
      </c>
      <c r="AH103" s="52">
        <v>0</v>
      </c>
      <c r="AI103" s="52">
        <v>0</v>
      </c>
      <c r="AJ103" s="52">
        <v>0</v>
      </c>
      <c r="AK103" s="52">
        <v>0</v>
      </c>
      <c r="AL103" s="52">
        <v>0</v>
      </c>
      <c r="AM103" s="52">
        <v>87.31</v>
      </c>
      <c r="AN103" s="52">
        <v>12.69</v>
      </c>
      <c r="AO103" s="52">
        <v>300</v>
      </c>
      <c r="AP103" s="52">
        <v>0</v>
      </c>
      <c r="AQ103" s="52">
        <v>475</v>
      </c>
      <c r="AR103" s="52">
        <v>0</v>
      </c>
      <c r="AS103" s="52">
        <v>775</v>
      </c>
      <c r="AT103" s="52">
        <v>0.93</v>
      </c>
      <c r="AU103" s="52">
        <v>0</v>
      </c>
      <c r="AV103" s="52">
        <v>15.72</v>
      </c>
      <c r="AW103" s="52">
        <v>0</v>
      </c>
      <c r="AX103" s="52">
        <v>16.649999999999999</v>
      </c>
      <c r="AY103" s="52">
        <v>12</v>
      </c>
      <c r="AZ103" s="52">
        <v>0</v>
      </c>
      <c r="BA103" s="52">
        <v>1</v>
      </c>
    </row>
    <row r="104" spans="1:53" x14ac:dyDescent="0.25">
      <c r="A104">
        <v>1</v>
      </c>
      <c r="B104" t="s">
        <v>912</v>
      </c>
      <c r="C104" s="52">
        <v>3.4849999999999999</v>
      </c>
      <c r="D104" s="52">
        <v>11.048713404525238</v>
      </c>
      <c r="E104" s="52">
        <v>22.749021313614616</v>
      </c>
      <c r="F104" s="52">
        <v>2.7193340175667595</v>
      </c>
      <c r="G104" s="52">
        <v>3.5540805161257469</v>
      </c>
      <c r="H104" s="52">
        <v>2.3149536003204463</v>
      </c>
      <c r="I104" s="52">
        <v>0.21051442131028297</v>
      </c>
      <c r="J104" s="52">
        <v>0.43413285746911118</v>
      </c>
      <c r="K104" s="52">
        <v>36.35</v>
      </c>
      <c r="L104" s="52">
        <v>4</v>
      </c>
      <c r="M104" s="52">
        <v>2</v>
      </c>
      <c r="N104" s="52">
        <v>2</v>
      </c>
      <c r="O104" s="52">
        <v>9</v>
      </c>
      <c r="P104" s="52">
        <v>7</v>
      </c>
      <c r="Q104" s="52">
        <v>0</v>
      </c>
      <c r="R104" s="52">
        <v>2</v>
      </c>
      <c r="S104" s="52">
        <v>6</v>
      </c>
      <c r="T104" s="52">
        <v>0</v>
      </c>
      <c r="U104" s="52">
        <v>1.53</v>
      </c>
      <c r="V104" s="52">
        <v>672.1</v>
      </c>
      <c r="W104" s="52">
        <v>1.5</v>
      </c>
      <c r="X104" s="52">
        <v>116</v>
      </c>
      <c r="Y104" t="s">
        <v>1128</v>
      </c>
      <c r="Z104" s="52">
        <v>0</v>
      </c>
      <c r="AA104" s="52">
        <v>-1</v>
      </c>
      <c r="AB104" s="52">
        <v>42.5</v>
      </c>
      <c r="AC104" s="52" t="s">
        <v>1180</v>
      </c>
      <c r="AD104" s="52">
        <v>15</v>
      </c>
      <c r="AE104" s="52">
        <v>7.14</v>
      </c>
      <c r="AF104" s="52">
        <v>0</v>
      </c>
      <c r="AG104" s="52">
        <v>7.92</v>
      </c>
      <c r="AH104" s="52">
        <v>0</v>
      </c>
      <c r="AI104" s="52">
        <v>0</v>
      </c>
      <c r="AJ104" s="52">
        <v>0</v>
      </c>
      <c r="AK104" s="52">
        <v>0</v>
      </c>
      <c r="AL104" s="52">
        <v>92.09</v>
      </c>
      <c r="AM104" s="52">
        <v>0</v>
      </c>
      <c r="AN104" s="52">
        <v>0</v>
      </c>
      <c r="AO104" s="52">
        <v>0</v>
      </c>
      <c r="AP104" s="52">
        <v>275</v>
      </c>
      <c r="AQ104" s="52">
        <v>0</v>
      </c>
      <c r="AR104" s="52">
        <v>0</v>
      </c>
      <c r="AS104" s="52">
        <v>275</v>
      </c>
      <c r="AT104" s="52">
        <v>0</v>
      </c>
      <c r="AU104" s="52">
        <v>35.020000000000003</v>
      </c>
      <c r="AV104" s="52">
        <v>0</v>
      </c>
      <c r="AW104" s="52">
        <v>0</v>
      </c>
      <c r="AX104" s="52">
        <v>35.020000000000003</v>
      </c>
      <c r="AY104" s="52">
        <v>4</v>
      </c>
      <c r="AZ104" s="52">
        <v>0</v>
      </c>
      <c r="BA104" s="52">
        <v>1</v>
      </c>
    </row>
    <row r="105" spans="1:53" x14ac:dyDescent="0.25">
      <c r="A105">
        <v>1</v>
      </c>
      <c r="B105" t="s">
        <v>780</v>
      </c>
      <c r="C105" s="52">
        <v>3.49</v>
      </c>
      <c r="D105" s="52">
        <v>6.3393961953744906</v>
      </c>
      <c r="E105" s="52">
        <v>0</v>
      </c>
      <c r="F105" s="52">
        <v>2.0255685467558693</v>
      </c>
      <c r="G105" s="52">
        <v>2.6596099671955824</v>
      </c>
      <c r="H105" s="52">
        <v>1.6207154397980501</v>
      </c>
      <c r="I105" s="52">
        <v>0.13403305347990449</v>
      </c>
      <c r="J105" s="52">
        <v>0.53266120911062476</v>
      </c>
      <c r="K105" s="52">
        <v>21.65</v>
      </c>
      <c r="L105" s="52">
        <v>2</v>
      </c>
      <c r="M105" s="52">
        <v>3</v>
      </c>
      <c r="N105" s="52">
        <v>1</v>
      </c>
      <c r="O105" s="52">
        <v>9</v>
      </c>
      <c r="P105" s="52">
        <v>4</v>
      </c>
      <c r="Q105" s="52">
        <v>0</v>
      </c>
      <c r="R105" s="52">
        <v>5</v>
      </c>
      <c r="S105" s="52">
        <v>13</v>
      </c>
      <c r="T105" s="52">
        <v>0</v>
      </c>
      <c r="U105" s="52">
        <v>1.1599999999999999</v>
      </c>
      <c r="V105" s="52">
        <v>637.9</v>
      </c>
      <c r="W105" s="52">
        <v>1.7</v>
      </c>
      <c r="X105" s="52">
        <v>55</v>
      </c>
      <c r="Y105" t="s">
        <v>1128</v>
      </c>
      <c r="Z105" s="52">
        <v>11.66</v>
      </c>
      <c r="AA105" s="52">
        <v>63.37</v>
      </c>
      <c r="AB105" s="52">
        <v>10</v>
      </c>
      <c r="AC105" s="52" t="s">
        <v>1180</v>
      </c>
      <c r="AD105" s="52">
        <v>15</v>
      </c>
      <c r="AE105" s="52">
        <v>14.29</v>
      </c>
      <c r="AF105" s="52">
        <v>0</v>
      </c>
      <c r="AG105" s="52">
        <v>18.97</v>
      </c>
      <c r="AH105" s="52">
        <v>0</v>
      </c>
      <c r="AI105" s="52">
        <v>0</v>
      </c>
      <c r="AJ105" s="52">
        <v>0</v>
      </c>
      <c r="AK105" s="52">
        <v>0</v>
      </c>
      <c r="AL105" s="52">
        <v>81.03</v>
      </c>
      <c r="AM105" s="52">
        <v>0</v>
      </c>
      <c r="AN105" s="52">
        <v>0</v>
      </c>
      <c r="AO105" s="52">
        <v>0</v>
      </c>
      <c r="AP105" s="52">
        <v>525</v>
      </c>
      <c r="AQ105" s="52">
        <v>0</v>
      </c>
      <c r="AR105" s="52">
        <v>0</v>
      </c>
      <c r="AS105" s="52">
        <v>525</v>
      </c>
      <c r="AT105" s="52">
        <v>0</v>
      </c>
      <c r="AU105" s="52">
        <v>20.07</v>
      </c>
      <c r="AV105" s="52">
        <v>0</v>
      </c>
      <c r="AW105" s="52">
        <v>0</v>
      </c>
      <c r="AX105" s="52">
        <v>20.07</v>
      </c>
      <c r="AY105" s="52">
        <v>12</v>
      </c>
      <c r="AZ105" s="52">
        <v>0</v>
      </c>
      <c r="BA105" s="52">
        <v>1</v>
      </c>
    </row>
    <row r="106" spans="1:53" x14ac:dyDescent="0.25">
      <c r="A106">
        <v>1</v>
      </c>
      <c r="B106" t="s">
        <v>803</v>
      </c>
      <c r="C106" s="52">
        <v>3.49</v>
      </c>
      <c r="D106" s="52">
        <v>7.94894780866312</v>
      </c>
      <c r="E106" s="52">
        <v>34.449760765550245</v>
      </c>
      <c r="F106" s="52">
        <v>1.7470468832566974</v>
      </c>
      <c r="G106" s="52">
        <v>2.7638501797500998</v>
      </c>
      <c r="H106" s="52">
        <v>1.7529900027668934</v>
      </c>
      <c r="I106" s="52">
        <v>0.13868574246901241</v>
      </c>
      <c r="J106" s="52">
        <v>0.46569520197720915</v>
      </c>
      <c r="K106" s="52">
        <v>17.2</v>
      </c>
      <c r="L106" s="52">
        <v>2</v>
      </c>
      <c r="M106" s="52">
        <v>2</v>
      </c>
      <c r="N106" s="52">
        <v>1</v>
      </c>
      <c r="O106" s="52">
        <v>12</v>
      </c>
      <c r="P106" s="52">
        <v>7</v>
      </c>
      <c r="Q106" s="52">
        <v>1</v>
      </c>
      <c r="R106" s="52">
        <v>4</v>
      </c>
      <c r="S106" s="52">
        <v>5</v>
      </c>
      <c r="T106" s="52">
        <v>0</v>
      </c>
      <c r="U106" s="52">
        <v>1.97</v>
      </c>
      <c r="V106" s="52">
        <v>929.5</v>
      </c>
      <c r="W106" s="52">
        <v>1.9</v>
      </c>
      <c r="X106" s="52">
        <v>111</v>
      </c>
      <c r="Y106" t="s">
        <v>1128</v>
      </c>
      <c r="Z106" s="52">
        <v>0</v>
      </c>
      <c r="AA106" s="52">
        <v>-1</v>
      </c>
      <c r="AB106" s="52">
        <v>27.5</v>
      </c>
      <c r="AC106" s="52" t="s">
        <v>1184</v>
      </c>
      <c r="AD106" s="52">
        <v>1</v>
      </c>
      <c r="AE106" s="52">
        <v>0</v>
      </c>
      <c r="AF106" s="52">
        <v>0</v>
      </c>
      <c r="AG106" s="52">
        <v>0</v>
      </c>
      <c r="AH106" s="52">
        <v>0</v>
      </c>
      <c r="AI106" s="52">
        <v>0</v>
      </c>
      <c r="AJ106" s="52">
        <v>0</v>
      </c>
      <c r="AK106" s="52">
        <v>0</v>
      </c>
      <c r="AL106" s="52">
        <v>100</v>
      </c>
      <c r="AM106" s="52">
        <v>0</v>
      </c>
      <c r="AN106" s="52">
        <v>0</v>
      </c>
      <c r="AO106" s="52">
        <v>0</v>
      </c>
      <c r="AP106" s="52">
        <v>75</v>
      </c>
      <c r="AQ106" s="52">
        <v>0</v>
      </c>
      <c r="AR106" s="52">
        <v>0</v>
      </c>
      <c r="AS106" s="52">
        <v>75</v>
      </c>
      <c r="AT106" s="52">
        <v>0</v>
      </c>
      <c r="AU106" s="52">
        <v>23.78</v>
      </c>
      <c r="AV106" s="52">
        <v>0</v>
      </c>
      <c r="AW106" s="52">
        <v>0</v>
      </c>
      <c r="AX106" s="52">
        <v>23.78</v>
      </c>
      <c r="AY106" s="52">
        <v>3</v>
      </c>
      <c r="AZ106" s="52">
        <v>0</v>
      </c>
      <c r="BA106" s="52">
        <v>1</v>
      </c>
    </row>
    <row r="107" spans="1:53" x14ac:dyDescent="0.25">
      <c r="A107">
        <v>1</v>
      </c>
      <c r="B107" t="s">
        <v>800</v>
      </c>
      <c r="C107" s="52">
        <v>3.5249999999999999</v>
      </c>
      <c r="D107" s="52">
        <v>7.009404402990584</v>
      </c>
      <c r="E107" s="52">
        <v>18.747281426707268</v>
      </c>
      <c r="F107" s="52">
        <v>1.7052476436718593</v>
      </c>
      <c r="G107" s="52">
        <v>3.9105405238849609</v>
      </c>
      <c r="H107" s="52">
        <v>2.416344176404134</v>
      </c>
      <c r="I107" s="52">
        <v>0.16419427520571198</v>
      </c>
      <c r="J107" s="52">
        <v>0.32928167753445176</v>
      </c>
      <c r="K107" s="52">
        <v>24.8</v>
      </c>
      <c r="L107" s="52">
        <v>3</v>
      </c>
      <c r="M107" s="52">
        <v>2.5</v>
      </c>
      <c r="N107" s="52">
        <v>0</v>
      </c>
      <c r="O107" s="52">
        <v>13</v>
      </c>
      <c r="P107" s="52">
        <v>8</v>
      </c>
      <c r="Q107" s="52">
        <v>2</v>
      </c>
      <c r="R107" s="52">
        <v>3</v>
      </c>
      <c r="S107" s="52">
        <v>10</v>
      </c>
      <c r="T107" s="52">
        <v>0</v>
      </c>
      <c r="U107" s="52">
        <v>5.47</v>
      </c>
      <c r="V107" s="52">
        <v>1391.2</v>
      </c>
      <c r="W107" s="52">
        <v>1.7</v>
      </c>
      <c r="X107" s="52">
        <v>91</v>
      </c>
      <c r="Y107" t="s">
        <v>1128</v>
      </c>
      <c r="Z107" s="52">
        <v>0</v>
      </c>
      <c r="AA107" s="52">
        <v>-1</v>
      </c>
      <c r="AB107" s="52">
        <v>20</v>
      </c>
      <c r="AC107" s="52" t="s">
        <v>1146</v>
      </c>
      <c r="AD107" s="52">
        <v>15</v>
      </c>
      <c r="AE107" s="52">
        <v>0</v>
      </c>
      <c r="AF107" s="52">
        <v>0</v>
      </c>
      <c r="AG107" s="52">
        <v>0</v>
      </c>
      <c r="AH107" s="52">
        <v>0</v>
      </c>
      <c r="AI107" s="52">
        <v>0</v>
      </c>
      <c r="AJ107" s="52">
        <v>0</v>
      </c>
      <c r="AK107" s="52">
        <v>0</v>
      </c>
      <c r="AL107" s="52">
        <v>100</v>
      </c>
      <c r="AM107" s="52">
        <v>0</v>
      </c>
      <c r="AN107" s="52">
        <v>0</v>
      </c>
      <c r="AO107" s="52">
        <v>0</v>
      </c>
      <c r="AP107" s="52">
        <v>250</v>
      </c>
      <c r="AQ107" s="52">
        <v>0</v>
      </c>
      <c r="AR107" s="52">
        <v>0</v>
      </c>
      <c r="AS107" s="52">
        <v>250</v>
      </c>
      <c r="AT107" s="52">
        <v>0</v>
      </c>
      <c r="AU107" s="52">
        <v>29.66</v>
      </c>
      <c r="AV107" s="52">
        <v>0</v>
      </c>
      <c r="AW107" s="52">
        <v>0</v>
      </c>
      <c r="AX107" s="52">
        <v>29.66</v>
      </c>
      <c r="AY107" s="52">
        <v>7</v>
      </c>
      <c r="AZ107" s="52">
        <v>0</v>
      </c>
      <c r="BA107" s="52">
        <v>1.2</v>
      </c>
    </row>
    <row r="108" spans="1:53" x14ac:dyDescent="0.25">
      <c r="A108">
        <v>1</v>
      </c>
      <c r="B108" t="s">
        <v>996</v>
      </c>
      <c r="C108" s="52">
        <v>3.5249999999999999</v>
      </c>
      <c r="D108" s="52">
        <v>7.7853625583802781</v>
      </c>
      <c r="E108" s="52">
        <v>17.920835145715529</v>
      </c>
      <c r="F108" s="52">
        <v>2.0725829722112512</v>
      </c>
      <c r="G108" s="52">
        <v>3.4123012259904253</v>
      </c>
      <c r="H108" s="52">
        <v>2.2862317933453022</v>
      </c>
      <c r="I108" s="52">
        <v>0.15875761335926594</v>
      </c>
      <c r="J108" s="52">
        <v>0.4206080548683423</v>
      </c>
      <c r="K108" s="52">
        <v>15.75</v>
      </c>
      <c r="L108" s="52">
        <v>2</v>
      </c>
      <c r="M108" s="52">
        <v>1.5</v>
      </c>
      <c r="N108" s="52">
        <v>3</v>
      </c>
      <c r="O108" s="52">
        <v>15</v>
      </c>
      <c r="P108" s="52">
        <v>11</v>
      </c>
      <c r="Q108" s="52">
        <v>1</v>
      </c>
      <c r="R108" s="52">
        <v>3</v>
      </c>
      <c r="S108" s="52">
        <v>9</v>
      </c>
      <c r="T108" s="52">
        <v>1</v>
      </c>
      <c r="U108" s="52">
        <v>1.6</v>
      </c>
      <c r="V108" s="52">
        <v>572.29999999999995</v>
      </c>
      <c r="W108" s="52">
        <v>1.3</v>
      </c>
      <c r="X108" s="52">
        <v>57</v>
      </c>
      <c r="Y108" t="s">
        <v>1130</v>
      </c>
      <c r="Z108" s="52">
        <v>22.14</v>
      </c>
      <c r="AA108" s="52">
        <v>94.36</v>
      </c>
      <c r="AB108" s="52">
        <v>12.5</v>
      </c>
      <c r="AC108" s="52" t="s">
        <v>1126</v>
      </c>
      <c r="AD108" s="52">
        <v>15</v>
      </c>
      <c r="AE108" s="52">
        <v>21.43</v>
      </c>
      <c r="AF108" s="52">
        <v>0</v>
      </c>
      <c r="AG108" s="52">
        <v>8.19</v>
      </c>
      <c r="AH108" s="52">
        <v>0</v>
      </c>
      <c r="AI108" s="52">
        <v>0</v>
      </c>
      <c r="AJ108" s="52">
        <v>0</v>
      </c>
      <c r="AK108" s="52">
        <v>0</v>
      </c>
      <c r="AL108" s="52">
        <v>6.17</v>
      </c>
      <c r="AM108" s="52">
        <v>0</v>
      </c>
      <c r="AN108" s="52">
        <v>85.64</v>
      </c>
      <c r="AO108" s="52">
        <v>0</v>
      </c>
      <c r="AP108" s="52">
        <v>350</v>
      </c>
      <c r="AQ108" s="52">
        <v>500</v>
      </c>
      <c r="AR108" s="52">
        <v>0</v>
      </c>
      <c r="AS108" s="52">
        <v>850</v>
      </c>
      <c r="AT108" s="52">
        <v>0</v>
      </c>
      <c r="AU108" s="52">
        <v>4.96</v>
      </c>
      <c r="AV108" s="52">
        <v>13.82</v>
      </c>
      <c r="AW108" s="52">
        <v>0</v>
      </c>
      <c r="AX108" s="52">
        <v>18.78</v>
      </c>
      <c r="AY108" s="52">
        <v>9</v>
      </c>
      <c r="AZ108" s="52">
        <v>0</v>
      </c>
      <c r="BA108" s="52">
        <v>1</v>
      </c>
    </row>
    <row r="109" spans="1:53" x14ac:dyDescent="0.25">
      <c r="A109">
        <v>1</v>
      </c>
      <c r="B109" t="s">
        <v>987</v>
      </c>
      <c r="C109" s="52">
        <v>3.53</v>
      </c>
      <c r="D109" s="52">
        <v>20.709223027015103</v>
      </c>
      <c r="E109" s="52">
        <v>42.714223575467599</v>
      </c>
      <c r="F109" s="52">
        <v>2.8743153966490809</v>
      </c>
      <c r="G109" s="52">
        <v>3.1124012660582867</v>
      </c>
      <c r="H109" s="52">
        <v>1.8003863051063944</v>
      </c>
      <c r="I109" s="52">
        <v>0.2715284818478223</v>
      </c>
      <c r="J109" s="52">
        <v>0.52177602515946964</v>
      </c>
      <c r="K109" s="52">
        <v>12.75</v>
      </c>
      <c r="L109" s="52">
        <v>2</v>
      </c>
      <c r="M109" s="52">
        <v>4</v>
      </c>
      <c r="N109" s="52">
        <v>4</v>
      </c>
      <c r="O109" s="52">
        <v>13</v>
      </c>
      <c r="P109" s="52">
        <v>5</v>
      </c>
      <c r="Q109" s="52">
        <v>2</v>
      </c>
      <c r="R109" s="52">
        <v>6</v>
      </c>
      <c r="S109" s="52">
        <v>8</v>
      </c>
      <c r="T109" s="52">
        <v>0</v>
      </c>
      <c r="U109" s="52">
        <v>2.65</v>
      </c>
      <c r="V109" s="52">
        <v>680</v>
      </c>
      <c r="W109" s="52">
        <v>1.2</v>
      </c>
      <c r="X109" s="52">
        <v>7</v>
      </c>
      <c r="Y109" t="s">
        <v>1100</v>
      </c>
      <c r="Z109" s="52">
        <v>17.559999999999999</v>
      </c>
      <c r="AA109" s="52">
        <v>75.94</v>
      </c>
      <c r="AB109" s="52">
        <v>25</v>
      </c>
      <c r="AC109" s="52" t="s">
        <v>1126</v>
      </c>
      <c r="AD109" s="52">
        <v>15</v>
      </c>
      <c r="AE109" s="52">
        <v>35.71</v>
      </c>
      <c r="AF109" s="52">
        <v>55.23</v>
      </c>
      <c r="AG109" s="52">
        <v>0</v>
      </c>
      <c r="AH109" s="52">
        <v>0</v>
      </c>
      <c r="AI109" s="52">
        <v>0</v>
      </c>
      <c r="AJ109" s="52">
        <v>0</v>
      </c>
      <c r="AK109" s="52">
        <v>0</v>
      </c>
      <c r="AL109" s="52">
        <v>44.77</v>
      </c>
      <c r="AM109" s="52">
        <v>0</v>
      </c>
      <c r="AN109" s="52">
        <v>0</v>
      </c>
      <c r="AO109" s="52">
        <v>25</v>
      </c>
      <c r="AP109" s="52">
        <v>150</v>
      </c>
      <c r="AQ109" s="52">
        <v>175</v>
      </c>
      <c r="AR109" s="52">
        <v>0</v>
      </c>
      <c r="AS109" s="52">
        <v>350</v>
      </c>
      <c r="AT109" s="52">
        <v>1.89</v>
      </c>
      <c r="AU109" s="52">
        <v>13.66</v>
      </c>
      <c r="AV109" s="52">
        <v>0.33</v>
      </c>
      <c r="AW109" s="52">
        <v>0</v>
      </c>
      <c r="AX109" s="52">
        <v>15.87</v>
      </c>
      <c r="AY109" s="52">
        <v>5</v>
      </c>
      <c r="AZ109" s="52">
        <v>1</v>
      </c>
      <c r="BA109" s="52">
        <v>2</v>
      </c>
    </row>
    <row r="110" spans="1:53" x14ac:dyDescent="0.25">
      <c r="A110">
        <v>1</v>
      </c>
      <c r="B110" t="s">
        <v>727</v>
      </c>
      <c r="C110" s="52">
        <v>3.5350000000000001</v>
      </c>
      <c r="D110" s="52">
        <v>8.87334723692517</v>
      </c>
      <c r="E110" s="52">
        <v>14.310569812962159</v>
      </c>
      <c r="F110" s="52">
        <v>2.7636545102311394</v>
      </c>
      <c r="G110" s="52">
        <v>2.1036913622450868</v>
      </c>
      <c r="H110" s="52">
        <v>1.8592122127616568</v>
      </c>
      <c r="I110" s="52">
        <v>0.14273577350210126</v>
      </c>
      <c r="J110" s="52">
        <v>0.54548336006203724</v>
      </c>
      <c r="K110" s="52">
        <v>24.8</v>
      </c>
      <c r="L110" s="52">
        <v>2</v>
      </c>
      <c r="M110" s="52">
        <v>0.5</v>
      </c>
      <c r="N110" s="52">
        <v>4</v>
      </c>
      <c r="O110" s="52">
        <v>21</v>
      </c>
      <c r="P110" s="52">
        <v>6</v>
      </c>
      <c r="Q110" s="52">
        <v>10</v>
      </c>
      <c r="R110" s="52">
        <v>5</v>
      </c>
      <c r="S110" s="52">
        <v>9</v>
      </c>
      <c r="T110" s="52">
        <v>0</v>
      </c>
      <c r="U110" s="52">
        <v>0.54</v>
      </c>
      <c r="V110" s="52">
        <v>343.5</v>
      </c>
      <c r="W110" s="52">
        <v>1.3</v>
      </c>
      <c r="X110" s="52">
        <v>49</v>
      </c>
      <c r="Y110" t="s">
        <v>1128</v>
      </c>
      <c r="Z110" s="52">
        <v>0</v>
      </c>
      <c r="AA110" s="52">
        <v>-1</v>
      </c>
      <c r="AB110" s="52">
        <v>15</v>
      </c>
      <c r="AC110" s="52" t="s">
        <v>1146</v>
      </c>
      <c r="AD110" s="52">
        <v>15</v>
      </c>
      <c r="AE110" s="52">
        <v>14.29</v>
      </c>
      <c r="AF110" s="52">
        <v>13.67</v>
      </c>
      <c r="AG110" s="52">
        <v>0</v>
      </c>
      <c r="AH110" s="52">
        <v>0</v>
      </c>
      <c r="AI110" s="52">
        <v>0</v>
      </c>
      <c r="AJ110" s="52">
        <v>0</v>
      </c>
      <c r="AK110" s="52">
        <v>0</v>
      </c>
      <c r="AL110" s="52">
        <v>86.33</v>
      </c>
      <c r="AM110" s="52">
        <v>0</v>
      </c>
      <c r="AN110" s="52">
        <v>0</v>
      </c>
      <c r="AO110" s="52">
        <v>0</v>
      </c>
      <c r="AP110" s="52">
        <v>150</v>
      </c>
      <c r="AQ110" s="52">
        <v>125</v>
      </c>
      <c r="AR110" s="52">
        <v>0</v>
      </c>
      <c r="AS110" s="52">
        <v>275</v>
      </c>
      <c r="AT110" s="52">
        <v>0</v>
      </c>
      <c r="AU110" s="52">
        <v>11.32</v>
      </c>
      <c r="AV110" s="52">
        <v>0.2</v>
      </c>
      <c r="AW110" s="52">
        <v>0</v>
      </c>
      <c r="AX110" s="52">
        <v>11.52</v>
      </c>
      <c r="AY110" s="52">
        <v>3</v>
      </c>
      <c r="AZ110" s="52">
        <v>0</v>
      </c>
      <c r="BA110" s="52">
        <v>2.2000000000000002</v>
      </c>
    </row>
    <row r="111" spans="1:53" x14ac:dyDescent="0.25">
      <c r="A111">
        <v>1</v>
      </c>
      <c r="B111" t="s">
        <v>857</v>
      </c>
      <c r="C111" s="52">
        <v>3.5350000000000001</v>
      </c>
      <c r="D111" s="52">
        <v>9.2996984043513393</v>
      </c>
      <c r="E111" s="52">
        <v>25.489343192692477</v>
      </c>
      <c r="F111" s="52">
        <v>3.3719497307791944</v>
      </c>
      <c r="G111" s="52">
        <v>3.4780600265284973</v>
      </c>
      <c r="H111" s="52">
        <v>2.9655341549598444</v>
      </c>
      <c r="I111" s="52">
        <v>0.18793829784874452</v>
      </c>
      <c r="J111" s="52">
        <v>0.66402271151056202</v>
      </c>
      <c r="K111" s="52">
        <v>28.45</v>
      </c>
      <c r="L111" s="52">
        <v>2</v>
      </c>
      <c r="M111" s="52">
        <v>1</v>
      </c>
      <c r="N111" s="52">
        <v>3</v>
      </c>
      <c r="O111" s="52">
        <v>15</v>
      </c>
      <c r="P111" s="52">
        <v>6</v>
      </c>
      <c r="Q111" s="52">
        <v>1</v>
      </c>
      <c r="R111" s="52">
        <v>8</v>
      </c>
      <c r="S111" s="52">
        <v>12</v>
      </c>
      <c r="T111" s="52">
        <v>1</v>
      </c>
      <c r="U111" s="52">
        <v>0.77</v>
      </c>
      <c r="V111" s="52">
        <v>394.7</v>
      </c>
      <c r="W111" s="52">
        <v>1.3</v>
      </c>
      <c r="X111" s="52">
        <v>21</v>
      </c>
      <c r="Y111" t="s">
        <v>1130</v>
      </c>
      <c r="Z111" s="52">
        <v>4.75</v>
      </c>
      <c r="AA111" s="52">
        <v>307.37</v>
      </c>
      <c r="AB111" s="52">
        <v>12.5</v>
      </c>
      <c r="AC111" s="52" t="s">
        <v>1146</v>
      </c>
      <c r="AD111" s="52">
        <v>15</v>
      </c>
      <c r="AE111" s="52">
        <v>14.29</v>
      </c>
      <c r="AF111" s="52">
        <v>0</v>
      </c>
      <c r="AG111" s="52">
        <v>0</v>
      </c>
      <c r="AH111" s="52">
        <v>0</v>
      </c>
      <c r="AI111" s="52">
        <v>0</v>
      </c>
      <c r="AJ111" s="52">
        <v>0</v>
      </c>
      <c r="AK111" s="52">
        <v>0</v>
      </c>
      <c r="AL111" s="52">
        <v>11.16</v>
      </c>
      <c r="AM111" s="52">
        <v>0</v>
      </c>
      <c r="AN111" s="52">
        <v>88.84</v>
      </c>
      <c r="AO111" s="52">
        <v>0</v>
      </c>
      <c r="AP111" s="52">
        <v>0</v>
      </c>
      <c r="AQ111" s="52">
        <v>1400</v>
      </c>
      <c r="AR111" s="52">
        <v>0</v>
      </c>
      <c r="AS111" s="52">
        <v>1400</v>
      </c>
      <c r="AT111" s="52">
        <v>0</v>
      </c>
      <c r="AU111" s="52">
        <v>0</v>
      </c>
      <c r="AV111" s="52">
        <v>12.04</v>
      </c>
      <c r="AW111" s="52">
        <v>0</v>
      </c>
      <c r="AX111" s="52">
        <v>12.04</v>
      </c>
      <c r="AY111" s="52">
        <v>0</v>
      </c>
      <c r="AZ111" s="52">
        <v>0</v>
      </c>
      <c r="BA111" s="52">
        <v>1.4</v>
      </c>
    </row>
    <row r="112" spans="1:53" x14ac:dyDescent="0.25">
      <c r="A112">
        <v>1</v>
      </c>
      <c r="B112" t="s">
        <v>992</v>
      </c>
      <c r="C112" s="52">
        <v>3.5350000000000001</v>
      </c>
      <c r="D112" s="52">
        <v>8.2918088289912113</v>
      </c>
      <c r="E112" s="52">
        <v>15.093518921270121</v>
      </c>
      <c r="F112" s="52">
        <v>2.075034342556398</v>
      </c>
      <c r="G112" s="52">
        <v>2.5494398758418844</v>
      </c>
      <c r="H112" s="52">
        <v>1.7650391807257935</v>
      </c>
      <c r="I112" s="52">
        <v>0.16380913983928924</v>
      </c>
      <c r="J112" s="52">
        <v>0.34560723166600121</v>
      </c>
      <c r="K112" s="52">
        <v>6.6</v>
      </c>
      <c r="L112" s="52">
        <v>1</v>
      </c>
      <c r="M112" s="52">
        <v>1.5</v>
      </c>
      <c r="N112" s="52">
        <v>4</v>
      </c>
      <c r="O112" s="52">
        <v>23</v>
      </c>
      <c r="P112" s="52">
        <v>14</v>
      </c>
      <c r="Q112" s="52">
        <v>4</v>
      </c>
      <c r="R112" s="52">
        <v>5</v>
      </c>
      <c r="S112" s="52">
        <v>8</v>
      </c>
      <c r="T112" s="52">
        <v>3</v>
      </c>
      <c r="U112" s="52">
        <v>0.35</v>
      </c>
      <c r="V112" s="52">
        <v>288.89999999999998</v>
      </c>
      <c r="W112" s="52">
        <v>1.4</v>
      </c>
      <c r="X112" s="52">
        <v>7</v>
      </c>
      <c r="Y112" t="s">
        <v>1100</v>
      </c>
      <c r="Z112" s="52">
        <v>0</v>
      </c>
      <c r="AA112" s="52">
        <v>-1</v>
      </c>
      <c r="AB112" s="52">
        <v>30</v>
      </c>
      <c r="AC112" s="52" t="s">
        <v>1126</v>
      </c>
      <c r="AD112" s="52">
        <v>15</v>
      </c>
      <c r="AE112" s="52">
        <v>14.29</v>
      </c>
      <c r="AF112" s="52">
        <v>88.6</v>
      </c>
      <c r="AG112" s="52">
        <v>4.71</v>
      </c>
      <c r="AH112" s="52">
        <v>0</v>
      </c>
      <c r="AI112" s="52">
        <v>0</v>
      </c>
      <c r="AJ112" s="52">
        <v>0</v>
      </c>
      <c r="AK112" s="52">
        <v>0</v>
      </c>
      <c r="AL112" s="52">
        <v>6.7</v>
      </c>
      <c r="AM112" s="52">
        <v>0</v>
      </c>
      <c r="AN112" s="52">
        <v>0</v>
      </c>
      <c r="AO112" s="52">
        <v>2200</v>
      </c>
      <c r="AP112" s="52">
        <v>0</v>
      </c>
      <c r="AQ112" s="52">
        <v>0</v>
      </c>
      <c r="AR112" s="52">
        <v>0</v>
      </c>
      <c r="AS112" s="52">
        <v>2200</v>
      </c>
      <c r="AT112" s="52">
        <v>1.4</v>
      </c>
      <c r="AU112" s="52">
        <v>0</v>
      </c>
      <c r="AV112" s="52">
        <v>0</v>
      </c>
      <c r="AW112" s="52">
        <v>0</v>
      </c>
      <c r="AX112" s="52">
        <v>1.4</v>
      </c>
      <c r="AY112" s="52">
        <v>0</v>
      </c>
      <c r="AZ112" s="52">
        <v>0</v>
      </c>
      <c r="BA112" s="52">
        <v>1</v>
      </c>
    </row>
    <row r="113" spans="1:53" x14ac:dyDescent="0.25">
      <c r="A113">
        <v>1</v>
      </c>
      <c r="B113" t="s">
        <v>916</v>
      </c>
      <c r="C113" s="52">
        <v>3.54</v>
      </c>
      <c r="D113" s="52">
        <v>10.353604729973004</v>
      </c>
      <c r="E113" s="52">
        <v>26.141800782949115</v>
      </c>
      <c r="F113" s="52">
        <v>3.3969320983233531</v>
      </c>
      <c r="G113" s="52">
        <v>2.5832908468792417</v>
      </c>
      <c r="H113" s="52">
        <v>2.7872549018682635</v>
      </c>
      <c r="I113" s="52">
        <v>0.17906821545708582</v>
      </c>
      <c r="J113" s="52">
        <v>0.27278468955568869</v>
      </c>
      <c r="K113" s="52">
        <v>5.0999999999999996</v>
      </c>
      <c r="L113" s="52">
        <v>1</v>
      </c>
      <c r="M113" s="52">
        <v>1</v>
      </c>
      <c r="N113" s="52">
        <v>1</v>
      </c>
      <c r="O113" s="52">
        <v>23</v>
      </c>
      <c r="P113" s="52">
        <v>11</v>
      </c>
      <c r="Q113" s="52">
        <v>1</v>
      </c>
      <c r="R113" s="52">
        <v>11</v>
      </c>
      <c r="S113" s="52">
        <v>12</v>
      </c>
      <c r="T113" s="52">
        <v>2</v>
      </c>
      <c r="U113" s="52">
        <v>1.25</v>
      </c>
      <c r="V113" s="52">
        <v>503.4</v>
      </c>
      <c r="W113" s="52">
        <v>1.3</v>
      </c>
      <c r="X113" s="52">
        <v>6</v>
      </c>
      <c r="Y113" t="s">
        <v>1100</v>
      </c>
      <c r="Z113" s="52">
        <v>4.8899999999999997</v>
      </c>
      <c r="AA113" s="52">
        <v>28.63</v>
      </c>
      <c r="AB113" s="52">
        <v>7.5</v>
      </c>
      <c r="AC113" s="52" t="s">
        <v>1146</v>
      </c>
      <c r="AD113" s="52">
        <v>15</v>
      </c>
      <c r="AE113" s="52">
        <v>7.14</v>
      </c>
      <c r="AF113" s="52">
        <v>89.09</v>
      </c>
      <c r="AG113" s="52">
        <v>0</v>
      </c>
      <c r="AH113" s="52">
        <v>0</v>
      </c>
      <c r="AI113" s="52">
        <v>0</v>
      </c>
      <c r="AJ113" s="52">
        <v>0</v>
      </c>
      <c r="AK113" s="52">
        <v>0</v>
      </c>
      <c r="AL113" s="52">
        <v>0</v>
      </c>
      <c r="AM113" s="52">
        <v>0</v>
      </c>
      <c r="AN113" s="52">
        <v>10.91</v>
      </c>
      <c r="AO113" s="52">
        <v>1000</v>
      </c>
      <c r="AP113" s="52">
        <v>0</v>
      </c>
      <c r="AQ113" s="52">
        <v>0</v>
      </c>
      <c r="AR113" s="52">
        <v>0</v>
      </c>
      <c r="AS113" s="52">
        <v>1000</v>
      </c>
      <c r="AT113" s="52">
        <v>1</v>
      </c>
      <c r="AU113" s="52">
        <v>0</v>
      </c>
      <c r="AV113" s="52">
        <v>0</v>
      </c>
      <c r="AW113" s="52">
        <v>0</v>
      </c>
      <c r="AX113" s="52">
        <v>1</v>
      </c>
      <c r="AY113" s="52">
        <v>0</v>
      </c>
      <c r="AZ113" s="52">
        <v>0</v>
      </c>
      <c r="BA113" s="52">
        <v>1</v>
      </c>
    </row>
    <row r="114" spans="1:53" x14ac:dyDescent="0.25">
      <c r="A114">
        <v>1</v>
      </c>
      <c r="B114" t="s">
        <v>938</v>
      </c>
      <c r="C114" s="52">
        <v>3.5449999999999999</v>
      </c>
      <c r="D114" s="52">
        <v>6.9826617632078332</v>
      </c>
      <c r="E114" s="52">
        <v>14.267072640278384</v>
      </c>
      <c r="F114" s="52">
        <v>0</v>
      </c>
      <c r="G114" s="52">
        <v>0</v>
      </c>
      <c r="H114" s="52">
        <v>0</v>
      </c>
      <c r="I114" s="52">
        <v>0</v>
      </c>
      <c r="J114" s="52">
        <v>0</v>
      </c>
      <c r="K114" s="52">
        <v>35.35</v>
      </c>
      <c r="L114" s="52">
        <v>17</v>
      </c>
      <c r="M114" s="52">
        <v>2</v>
      </c>
      <c r="N114" s="52">
        <v>0</v>
      </c>
      <c r="O114" s="52">
        <v>23</v>
      </c>
      <c r="P114" s="52">
        <v>14</v>
      </c>
      <c r="Q114" s="52">
        <v>4</v>
      </c>
      <c r="R114" s="52">
        <v>5</v>
      </c>
      <c r="S114" s="52">
        <v>10</v>
      </c>
      <c r="T114" s="52">
        <v>3</v>
      </c>
      <c r="U114" s="52">
        <v>3.8</v>
      </c>
      <c r="V114" s="52">
        <v>990.1</v>
      </c>
      <c r="W114" s="52">
        <v>1.4</v>
      </c>
      <c r="X114" s="52">
        <v>112</v>
      </c>
      <c r="Y114" t="s">
        <v>1128</v>
      </c>
      <c r="Z114" s="52">
        <v>0</v>
      </c>
      <c r="AA114" s="52">
        <v>-1</v>
      </c>
      <c r="AB114" s="52">
        <v>25</v>
      </c>
      <c r="AC114" s="52" t="s">
        <v>1126</v>
      </c>
      <c r="AD114" s="52">
        <v>5</v>
      </c>
      <c r="AE114" s="52">
        <v>0</v>
      </c>
      <c r="AF114" s="52">
        <v>0</v>
      </c>
      <c r="AG114" s="52">
        <v>0</v>
      </c>
      <c r="AH114" s="52">
        <v>0</v>
      </c>
      <c r="AI114" s="52">
        <v>0</v>
      </c>
      <c r="AJ114" s="52">
        <v>0</v>
      </c>
      <c r="AK114" s="52">
        <v>0</v>
      </c>
      <c r="AL114" s="52">
        <v>100</v>
      </c>
      <c r="AM114" s="52">
        <v>0</v>
      </c>
      <c r="AN114" s="52">
        <v>0</v>
      </c>
      <c r="AO114" s="52">
        <v>0</v>
      </c>
      <c r="AP114" s="52">
        <v>225</v>
      </c>
      <c r="AQ114" s="52">
        <v>25</v>
      </c>
      <c r="AR114" s="52">
        <v>0</v>
      </c>
      <c r="AS114" s="52">
        <v>250</v>
      </c>
      <c r="AT114" s="52">
        <v>0</v>
      </c>
      <c r="AU114" s="52">
        <v>14.21</v>
      </c>
      <c r="AV114" s="52">
        <v>3.14</v>
      </c>
      <c r="AW114" s="52">
        <v>0</v>
      </c>
      <c r="AX114" s="52">
        <v>17.350000000000001</v>
      </c>
      <c r="AY114" s="52">
        <v>5</v>
      </c>
      <c r="AZ114" s="52">
        <v>0</v>
      </c>
      <c r="BA114" s="52">
        <v>1</v>
      </c>
    </row>
    <row r="115" spans="1:53" x14ac:dyDescent="0.25">
      <c r="A115">
        <v>1</v>
      </c>
      <c r="B115" t="s">
        <v>999</v>
      </c>
      <c r="C115" s="52">
        <v>3.5449999999999999</v>
      </c>
      <c r="D115" s="52">
        <v>19.774409326188071</v>
      </c>
      <c r="E115" s="52">
        <v>35.276207046541977</v>
      </c>
      <c r="F115" s="52">
        <v>2.612778172520537</v>
      </c>
      <c r="G115" s="52">
        <v>2.8194902560849529</v>
      </c>
      <c r="H115" s="52">
        <v>1.6469125274671412</v>
      </c>
      <c r="I115" s="52">
        <v>0.20096255241534763</v>
      </c>
      <c r="J115" s="52">
        <v>0.50652246941695056</v>
      </c>
      <c r="K115" s="52">
        <v>27.3</v>
      </c>
      <c r="L115" s="52">
        <v>2</v>
      </c>
      <c r="M115" s="52">
        <v>2</v>
      </c>
      <c r="N115" s="52">
        <v>2</v>
      </c>
      <c r="O115" s="52">
        <v>11</v>
      </c>
      <c r="P115" s="52">
        <v>5</v>
      </c>
      <c r="Q115" s="52">
        <v>3</v>
      </c>
      <c r="R115" s="52">
        <v>3</v>
      </c>
      <c r="S115" s="52">
        <v>7</v>
      </c>
      <c r="T115" s="52">
        <v>1</v>
      </c>
      <c r="U115" s="52">
        <v>1.63</v>
      </c>
      <c r="V115" s="52">
        <v>809.7</v>
      </c>
      <c r="W115" s="52">
        <v>1.8</v>
      </c>
      <c r="X115" s="52">
        <v>109</v>
      </c>
      <c r="Y115" t="s">
        <v>1128</v>
      </c>
      <c r="Z115" s="52">
        <v>12.22</v>
      </c>
      <c r="AA115" s="52">
        <v>246.2</v>
      </c>
      <c r="AB115" s="52">
        <v>22.5</v>
      </c>
      <c r="AC115" s="52" t="s">
        <v>1126</v>
      </c>
      <c r="AD115" s="52">
        <v>15</v>
      </c>
      <c r="AE115" s="52">
        <v>7.14</v>
      </c>
      <c r="AF115" s="52">
        <v>0</v>
      </c>
      <c r="AG115" s="52">
        <v>8.02</v>
      </c>
      <c r="AH115" s="52">
        <v>0</v>
      </c>
      <c r="AI115" s="52">
        <v>0</v>
      </c>
      <c r="AJ115" s="52">
        <v>0</v>
      </c>
      <c r="AK115" s="52">
        <v>0</v>
      </c>
      <c r="AL115" s="52">
        <v>91.98</v>
      </c>
      <c r="AM115" s="52">
        <v>0</v>
      </c>
      <c r="AN115" s="52">
        <v>0</v>
      </c>
      <c r="AO115" s="52">
        <v>0</v>
      </c>
      <c r="AP115" s="52">
        <v>300</v>
      </c>
      <c r="AQ115" s="52">
        <v>0</v>
      </c>
      <c r="AR115" s="52">
        <v>0</v>
      </c>
      <c r="AS115" s="52">
        <v>300</v>
      </c>
      <c r="AT115" s="52">
        <v>0</v>
      </c>
      <c r="AU115" s="52">
        <v>20.83</v>
      </c>
      <c r="AV115" s="52">
        <v>0</v>
      </c>
      <c r="AW115" s="52">
        <v>0</v>
      </c>
      <c r="AX115" s="52">
        <v>20.83</v>
      </c>
      <c r="AY115" s="52">
        <v>8</v>
      </c>
      <c r="AZ115" s="52">
        <v>0</v>
      </c>
      <c r="BA115" s="52">
        <v>1</v>
      </c>
    </row>
    <row r="116" spans="1:53" x14ac:dyDescent="0.25">
      <c r="A116">
        <v>1</v>
      </c>
      <c r="B116" t="s">
        <v>750</v>
      </c>
      <c r="C116" s="52">
        <v>3.56</v>
      </c>
      <c r="D116" s="52">
        <v>6.4867576218622673</v>
      </c>
      <c r="E116" s="52">
        <v>13.310134841235321</v>
      </c>
      <c r="F116" s="52">
        <v>1.9085060383669801</v>
      </c>
      <c r="G116" s="52">
        <v>3.3975022154767149</v>
      </c>
      <c r="H116" s="52">
        <v>2.1099617575574658</v>
      </c>
      <c r="I116" s="52">
        <v>0.15038537888666803</v>
      </c>
      <c r="J116" s="52">
        <v>0.3768516335418749</v>
      </c>
      <c r="K116" s="52">
        <v>22.4</v>
      </c>
      <c r="L116" s="52">
        <v>3</v>
      </c>
      <c r="M116" s="52">
        <v>3</v>
      </c>
      <c r="N116" s="52">
        <v>1</v>
      </c>
      <c r="O116" s="52">
        <v>13</v>
      </c>
      <c r="P116" s="52">
        <v>8</v>
      </c>
      <c r="Q116" s="52">
        <v>4</v>
      </c>
      <c r="R116" s="52">
        <v>1</v>
      </c>
      <c r="S116" s="52">
        <v>7</v>
      </c>
      <c r="T116" s="52">
        <v>0</v>
      </c>
      <c r="U116" s="52">
        <v>2.56</v>
      </c>
      <c r="V116" s="52">
        <v>902.3</v>
      </c>
      <c r="W116" s="52">
        <v>1.6</v>
      </c>
      <c r="X116" s="52">
        <v>51</v>
      </c>
      <c r="Y116" t="s">
        <v>1128</v>
      </c>
      <c r="Z116" s="52">
        <v>25.98</v>
      </c>
      <c r="AA116" s="52">
        <v>157.91999999999999</v>
      </c>
      <c r="AB116" s="52">
        <v>10</v>
      </c>
      <c r="AC116" s="52" t="s">
        <v>1126</v>
      </c>
      <c r="AD116" s="52">
        <v>15</v>
      </c>
      <c r="AE116" s="52">
        <v>0</v>
      </c>
      <c r="AF116" s="52">
        <v>0</v>
      </c>
      <c r="AG116" s="52">
        <v>0</v>
      </c>
      <c r="AH116" s="52">
        <v>0</v>
      </c>
      <c r="AI116" s="52">
        <v>0</v>
      </c>
      <c r="AJ116" s="52">
        <v>0</v>
      </c>
      <c r="AK116" s="52">
        <v>0</v>
      </c>
      <c r="AL116" s="52">
        <v>100</v>
      </c>
      <c r="AM116" s="52">
        <v>0</v>
      </c>
      <c r="AN116" s="52">
        <v>0</v>
      </c>
      <c r="AO116" s="52">
        <v>0</v>
      </c>
      <c r="AP116" s="52">
        <v>550</v>
      </c>
      <c r="AQ116" s="52">
        <v>0</v>
      </c>
      <c r="AR116" s="52">
        <v>0</v>
      </c>
      <c r="AS116" s="52">
        <v>550</v>
      </c>
      <c r="AT116" s="52">
        <v>0</v>
      </c>
      <c r="AU116" s="52">
        <v>22.11</v>
      </c>
      <c r="AV116" s="52">
        <v>0</v>
      </c>
      <c r="AW116" s="52">
        <v>0</v>
      </c>
      <c r="AX116" s="52">
        <v>22.11</v>
      </c>
      <c r="AY116" s="52">
        <v>14</v>
      </c>
      <c r="AZ116" s="52">
        <v>0</v>
      </c>
      <c r="BA116" s="52">
        <v>1.2</v>
      </c>
    </row>
    <row r="117" spans="1:53" x14ac:dyDescent="0.25">
      <c r="A117">
        <v>1</v>
      </c>
      <c r="B117" t="s">
        <v>879</v>
      </c>
      <c r="C117" s="52">
        <v>3.56</v>
      </c>
      <c r="D117" s="52">
        <v>6.4726986428655655</v>
      </c>
      <c r="E117" s="52">
        <v>13.745106568073076</v>
      </c>
      <c r="F117" s="52">
        <v>2.1922660312387796</v>
      </c>
      <c r="G117" s="52">
        <v>2.0323851973818079</v>
      </c>
      <c r="H117" s="52">
        <v>1.7837435270686215</v>
      </c>
      <c r="I117" s="52">
        <v>0.17213312750149609</v>
      </c>
      <c r="J117" s="52">
        <v>0.23582868942200283</v>
      </c>
      <c r="K117" s="52">
        <v>6.35</v>
      </c>
      <c r="L117" s="52">
        <v>8</v>
      </c>
      <c r="M117" s="52">
        <v>1.5</v>
      </c>
      <c r="N117" s="52">
        <v>1</v>
      </c>
      <c r="O117" s="52">
        <v>16</v>
      </c>
      <c r="P117" s="52">
        <v>13</v>
      </c>
      <c r="Q117" s="52">
        <v>0</v>
      </c>
      <c r="R117" s="52">
        <v>3</v>
      </c>
      <c r="S117" s="52">
        <v>10</v>
      </c>
      <c r="T117" s="52">
        <v>1</v>
      </c>
      <c r="U117" s="52">
        <v>3.13</v>
      </c>
      <c r="V117" s="52">
        <v>793.9</v>
      </c>
      <c r="W117" s="52">
        <v>1.3</v>
      </c>
      <c r="X117" s="52">
        <v>118</v>
      </c>
      <c r="Y117" t="s">
        <v>1128</v>
      </c>
      <c r="Z117" s="52">
        <v>19.28</v>
      </c>
      <c r="AA117" s="52">
        <v>300.31</v>
      </c>
      <c r="AB117" s="52">
        <v>17.5</v>
      </c>
      <c r="AC117" s="52" t="s">
        <v>1153</v>
      </c>
      <c r="AD117" s="52">
        <v>30</v>
      </c>
      <c r="AE117" s="52">
        <v>0</v>
      </c>
      <c r="AF117" s="52">
        <v>0</v>
      </c>
      <c r="AG117" s="52">
        <v>0</v>
      </c>
      <c r="AH117" s="52">
        <v>0</v>
      </c>
      <c r="AI117" s="52">
        <v>0</v>
      </c>
      <c r="AJ117" s="52">
        <v>0</v>
      </c>
      <c r="AK117" s="52">
        <v>0</v>
      </c>
      <c r="AL117" s="52">
        <v>100</v>
      </c>
      <c r="AM117" s="52">
        <v>0</v>
      </c>
      <c r="AN117" s="52">
        <v>0</v>
      </c>
      <c r="AO117" s="52">
        <v>0</v>
      </c>
      <c r="AP117" s="52">
        <v>200</v>
      </c>
      <c r="AQ117" s="52">
        <v>0</v>
      </c>
      <c r="AR117" s="52">
        <v>0</v>
      </c>
      <c r="AS117" s="52">
        <v>200</v>
      </c>
      <c r="AT117" s="52">
        <v>0</v>
      </c>
      <c r="AU117" s="52">
        <v>37.54</v>
      </c>
      <c r="AV117" s="52">
        <v>0</v>
      </c>
      <c r="AW117" s="52">
        <v>0</v>
      </c>
      <c r="AX117" s="52">
        <v>37.54</v>
      </c>
      <c r="AY117" s="52">
        <v>7</v>
      </c>
      <c r="AZ117" s="52">
        <v>0</v>
      </c>
      <c r="BA117" s="52">
        <v>1</v>
      </c>
    </row>
    <row r="118" spans="1:53" x14ac:dyDescent="0.25">
      <c r="A118">
        <v>1</v>
      </c>
      <c r="B118" t="s">
        <v>883</v>
      </c>
      <c r="C118" s="52">
        <v>3.5649999999999999</v>
      </c>
      <c r="D118" s="52">
        <v>9.8068751958857483</v>
      </c>
      <c r="E118" s="52">
        <v>20.530665506742064</v>
      </c>
      <c r="F118" s="52">
        <v>2.6315321046223596</v>
      </c>
      <c r="G118" s="52">
        <v>2.5594471433090868</v>
      </c>
      <c r="H118" s="52">
        <v>1.8369001455609806</v>
      </c>
      <c r="I118" s="52">
        <v>0.16216940948385811</v>
      </c>
      <c r="J118" s="52">
        <v>0.42948994649063371</v>
      </c>
      <c r="K118" s="52">
        <v>32.75</v>
      </c>
      <c r="L118" s="52">
        <v>1</v>
      </c>
      <c r="M118" s="52">
        <v>1.5</v>
      </c>
      <c r="N118" s="52">
        <v>3</v>
      </c>
      <c r="O118" s="52">
        <v>32</v>
      </c>
      <c r="P118" s="52">
        <v>19</v>
      </c>
      <c r="Q118" s="52">
        <v>1</v>
      </c>
      <c r="R118" s="52">
        <v>12</v>
      </c>
      <c r="S118" s="52">
        <v>4</v>
      </c>
      <c r="T118" s="52">
        <v>5</v>
      </c>
      <c r="U118" s="52">
        <v>7.0000000000000007E-2</v>
      </c>
      <c r="V118" s="52">
        <v>169.5</v>
      </c>
      <c r="W118" s="52">
        <v>1.8</v>
      </c>
      <c r="X118" s="52">
        <v>73</v>
      </c>
      <c r="Y118" t="s">
        <v>1130</v>
      </c>
      <c r="Z118" s="52">
        <v>17.829999999999998</v>
      </c>
      <c r="AA118" s="52">
        <v>206.97</v>
      </c>
      <c r="AB118" s="52">
        <v>35</v>
      </c>
      <c r="AC118" s="52" t="s">
        <v>1146</v>
      </c>
      <c r="AD118" s="52">
        <v>15</v>
      </c>
      <c r="AE118" s="52">
        <v>71.430000000000007</v>
      </c>
      <c r="AF118" s="52">
        <v>0</v>
      </c>
      <c r="AG118" s="52">
        <v>0</v>
      </c>
      <c r="AH118" s="52">
        <v>0</v>
      </c>
      <c r="AI118" s="52">
        <v>43.62</v>
      </c>
      <c r="AJ118" s="52">
        <v>0</v>
      </c>
      <c r="AK118" s="52">
        <v>0</v>
      </c>
      <c r="AL118" s="52">
        <v>43.03</v>
      </c>
      <c r="AM118" s="52">
        <v>0</v>
      </c>
      <c r="AN118" s="52">
        <v>13.35</v>
      </c>
      <c r="AO118" s="52">
        <v>1300</v>
      </c>
      <c r="AP118" s="52">
        <v>75</v>
      </c>
      <c r="AQ118" s="52">
        <v>0</v>
      </c>
      <c r="AR118" s="52">
        <v>0</v>
      </c>
      <c r="AS118" s="52">
        <v>1375</v>
      </c>
      <c r="AT118" s="52">
        <v>8.34</v>
      </c>
      <c r="AU118" s="52">
        <v>5.69</v>
      </c>
      <c r="AV118" s="52">
        <v>0</v>
      </c>
      <c r="AW118" s="52">
        <v>0</v>
      </c>
      <c r="AX118" s="52">
        <v>14.03</v>
      </c>
      <c r="AY118" s="52">
        <v>2</v>
      </c>
      <c r="AZ118" s="52">
        <v>0</v>
      </c>
      <c r="BA118" s="52">
        <v>2.2999999999999998</v>
      </c>
    </row>
    <row r="119" spans="1:53" x14ac:dyDescent="0.25">
      <c r="A119">
        <v>1</v>
      </c>
      <c r="B119" t="s">
        <v>899</v>
      </c>
      <c r="C119" s="52">
        <v>3.57</v>
      </c>
      <c r="D119" s="52">
        <v>6.9892655645834907</v>
      </c>
      <c r="E119" s="52">
        <v>14.049586776859504</v>
      </c>
      <c r="F119" s="52">
        <v>1.8860334922261095</v>
      </c>
      <c r="G119" s="52">
        <v>1.9583730731527391</v>
      </c>
      <c r="H119" s="52">
        <v>1.3379751378718512</v>
      </c>
      <c r="I119" s="52">
        <v>0.14823074387445023</v>
      </c>
      <c r="J119" s="52">
        <v>0.29229925228808479</v>
      </c>
      <c r="K119" s="52">
        <v>13.5</v>
      </c>
      <c r="L119" s="52">
        <v>8</v>
      </c>
      <c r="M119" s="52">
        <v>1</v>
      </c>
      <c r="N119" s="52">
        <v>1</v>
      </c>
      <c r="O119" s="52">
        <v>23</v>
      </c>
      <c r="P119" s="52">
        <v>10</v>
      </c>
      <c r="Q119" s="52">
        <v>3</v>
      </c>
      <c r="R119" s="52">
        <v>10</v>
      </c>
      <c r="S119" s="52">
        <v>13</v>
      </c>
      <c r="T119" s="52">
        <v>2</v>
      </c>
      <c r="U119" s="52">
        <v>2</v>
      </c>
      <c r="V119" s="52">
        <v>1184.8</v>
      </c>
      <c r="W119" s="52">
        <v>2.4</v>
      </c>
      <c r="X119" s="52">
        <v>34</v>
      </c>
      <c r="Y119" t="s">
        <v>1130</v>
      </c>
      <c r="Z119" s="52">
        <v>0</v>
      </c>
      <c r="AA119" s="52">
        <v>-1</v>
      </c>
      <c r="AB119" s="52">
        <v>5</v>
      </c>
      <c r="AC119" s="52" t="s">
        <v>1126</v>
      </c>
      <c r="AD119" s="52">
        <v>5</v>
      </c>
      <c r="AE119" s="52">
        <v>28.57</v>
      </c>
      <c r="AF119" s="52">
        <v>0</v>
      </c>
      <c r="AG119" s="52">
        <v>0</v>
      </c>
      <c r="AH119" s="52">
        <v>0</v>
      </c>
      <c r="AI119" s="52">
        <v>10.32</v>
      </c>
      <c r="AJ119" s="52">
        <v>0</v>
      </c>
      <c r="AK119" s="52">
        <v>0</v>
      </c>
      <c r="AL119" s="52">
        <v>10.98</v>
      </c>
      <c r="AM119" s="52">
        <v>0</v>
      </c>
      <c r="AN119" s="52">
        <v>78.7</v>
      </c>
      <c r="AO119" s="52">
        <v>25</v>
      </c>
      <c r="AP119" s="52">
        <v>300</v>
      </c>
      <c r="AQ119" s="52">
        <v>175</v>
      </c>
      <c r="AR119" s="52">
        <v>0</v>
      </c>
      <c r="AS119" s="52">
        <v>500</v>
      </c>
      <c r="AT119" s="52">
        <v>0.5</v>
      </c>
      <c r="AU119" s="52">
        <v>5.21</v>
      </c>
      <c r="AV119" s="52">
        <v>8.61</v>
      </c>
      <c r="AW119" s="52">
        <v>0</v>
      </c>
      <c r="AX119" s="52">
        <v>14.33</v>
      </c>
      <c r="AY119" s="52">
        <v>9</v>
      </c>
      <c r="AZ119" s="52">
        <v>0</v>
      </c>
      <c r="BA119" s="52">
        <v>1.8</v>
      </c>
    </row>
    <row r="120" spans="1:53" x14ac:dyDescent="0.25">
      <c r="A120">
        <v>1</v>
      </c>
      <c r="B120" t="s">
        <v>704</v>
      </c>
      <c r="C120" s="52">
        <v>3.58</v>
      </c>
      <c r="D120" s="52">
        <v>4.3014760772184104</v>
      </c>
      <c r="E120" s="52">
        <v>10.461070030448022</v>
      </c>
      <c r="F120" s="52">
        <v>1.3799813718853442</v>
      </c>
      <c r="G120" s="52">
        <v>1.9306971935403794</v>
      </c>
      <c r="H120" s="52">
        <v>1.2644141510179465</v>
      </c>
      <c r="I120" s="52">
        <v>0.10448787001296114</v>
      </c>
      <c r="J120" s="52">
        <v>0.46864204265643072</v>
      </c>
      <c r="K120" s="52">
        <v>20.350000000000001</v>
      </c>
      <c r="L120" s="52">
        <v>4</v>
      </c>
      <c r="M120" s="52">
        <v>1.5</v>
      </c>
      <c r="N120" s="52">
        <v>4</v>
      </c>
      <c r="O120" s="52">
        <v>27</v>
      </c>
      <c r="P120" s="52">
        <v>9</v>
      </c>
      <c r="Q120" s="52">
        <v>5</v>
      </c>
      <c r="R120" s="52">
        <v>13</v>
      </c>
      <c r="S120" s="52">
        <v>13</v>
      </c>
      <c r="T120" s="52">
        <v>6</v>
      </c>
      <c r="U120" s="52">
        <v>1.85</v>
      </c>
      <c r="V120" s="52">
        <v>588.5</v>
      </c>
      <c r="W120" s="52">
        <v>1.2</v>
      </c>
      <c r="X120" s="52">
        <v>24</v>
      </c>
      <c r="Y120" t="s">
        <v>1137</v>
      </c>
      <c r="Z120" s="52">
        <v>0</v>
      </c>
      <c r="AA120" s="52">
        <v>-1</v>
      </c>
      <c r="AB120" s="52">
        <v>12.5</v>
      </c>
      <c r="AC120" s="52" t="s">
        <v>1126</v>
      </c>
      <c r="AD120" s="52">
        <v>5</v>
      </c>
      <c r="AE120" s="52">
        <v>73.930000000000007</v>
      </c>
      <c r="AF120" s="52">
        <v>0</v>
      </c>
      <c r="AG120" s="52">
        <v>40.380000000000003</v>
      </c>
      <c r="AH120" s="52">
        <v>0</v>
      </c>
      <c r="AI120" s="52">
        <v>0</v>
      </c>
      <c r="AJ120" s="52">
        <v>0</v>
      </c>
      <c r="AK120" s="52">
        <v>30.09</v>
      </c>
      <c r="AL120" s="52">
        <v>19.7</v>
      </c>
      <c r="AM120" s="52">
        <v>0</v>
      </c>
      <c r="AN120" s="52">
        <v>9.83</v>
      </c>
      <c r="AO120" s="52">
        <v>125</v>
      </c>
      <c r="AP120" s="52">
        <v>250</v>
      </c>
      <c r="AQ120" s="52">
        <v>100</v>
      </c>
      <c r="AR120" s="52">
        <v>0</v>
      </c>
      <c r="AS120" s="52">
        <v>475</v>
      </c>
      <c r="AT120" s="52">
        <v>2.54</v>
      </c>
      <c r="AU120" s="52">
        <v>3.21</v>
      </c>
      <c r="AV120" s="52">
        <v>0.21</v>
      </c>
      <c r="AW120" s="52">
        <v>0</v>
      </c>
      <c r="AX120" s="52">
        <v>5.96</v>
      </c>
      <c r="AY120" s="52">
        <v>1</v>
      </c>
      <c r="AZ120" s="52">
        <v>0</v>
      </c>
      <c r="BA120" s="52">
        <v>2.2999999999999998</v>
      </c>
    </row>
    <row r="121" spans="1:53" x14ac:dyDescent="0.25">
      <c r="A121">
        <v>1</v>
      </c>
      <c r="B121" t="s">
        <v>724</v>
      </c>
      <c r="C121" s="52">
        <v>3.58</v>
      </c>
      <c r="D121" s="52">
        <v>5.920458921939475</v>
      </c>
      <c r="E121" s="52">
        <v>13.353632013919098</v>
      </c>
      <c r="F121" s="52">
        <v>1.9895826280917632</v>
      </c>
      <c r="G121" s="52">
        <v>2.8139162942842861</v>
      </c>
      <c r="H121" s="52">
        <v>1.9831930840483807</v>
      </c>
      <c r="I121" s="52">
        <v>0.15360380012694921</v>
      </c>
      <c r="J121" s="52">
        <v>0.43198044912335071</v>
      </c>
      <c r="K121" s="52">
        <v>12.85</v>
      </c>
      <c r="L121" s="52">
        <v>7</v>
      </c>
      <c r="M121" s="52">
        <v>0</v>
      </c>
      <c r="N121" s="52">
        <v>1</v>
      </c>
      <c r="O121" s="52">
        <v>18</v>
      </c>
      <c r="P121" s="52">
        <v>8</v>
      </c>
      <c r="Q121" s="52">
        <v>2</v>
      </c>
      <c r="R121" s="52">
        <v>8</v>
      </c>
      <c r="S121" s="52">
        <v>15</v>
      </c>
      <c r="T121" s="52">
        <v>0</v>
      </c>
      <c r="U121" s="52">
        <v>4.83</v>
      </c>
      <c r="V121" s="52">
        <v>1379.1</v>
      </c>
      <c r="W121" s="52">
        <v>1.8</v>
      </c>
      <c r="X121" s="52">
        <v>42</v>
      </c>
      <c r="Y121" t="s">
        <v>1128</v>
      </c>
      <c r="Z121" s="52">
        <v>0</v>
      </c>
      <c r="AA121" s="52">
        <v>-1</v>
      </c>
      <c r="AB121" s="52">
        <v>20</v>
      </c>
      <c r="AC121" s="52" t="s">
        <v>1126</v>
      </c>
      <c r="AD121" s="52">
        <v>15</v>
      </c>
      <c r="AE121" s="52">
        <v>21.43</v>
      </c>
      <c r="AF121" s="52">
        <v>13.98</v>
      </c>
      <c r="AG121" s="52">
        <v>0</v>
      </c>
      <c r="AH121" s="52">
        <v>1.71</v>
      </c>
      <c r="AI121" s="52">
        <v>0</v>
      </c>
      <c r="AJ121" s="52">
        <v>0</v>
      </c>
      <c r="AK121" s="52">
        <v>0</v>
      </c>
      <c r="AL121" s="52">
        <v>84.31</v>
      </c>
      <c r="AM121" s="52">
        <v>0</v>
      </c>
      <c r="AN121" s="52">
        <v>0</v>
      </c>
      <c r="AO121" s="52">
        <v>0</v>
      </c>
      <c r="AP121" s="52">
        <v>1000</v>
      </c>
      <c r="AQ121" s="52">
        <v>50</v>
      </c>
      <c r="AR121" s="52">
        <v>0</v>
      </c>
      <c r="AS121" s="52">
        <v>1050</v>
      </c>
      <c r="AT121" s="52">
        <v>0</v>
      </c>
      <c r="AU121" s="52">
        <v>17.61</v>
      </c>
      <c r="AV121" s="52">
        <v>0.33</v>
      </c>
      <c r="AW121" s="52">
        <v>0</v>
      </c>
      <c r="AX121" s="52">
        <v>17.940000000000001</v>
      </c>
      <c r="AY121" s="52">
        <v>4</v>
      </c>
      <c r="AZ121" s="52">
        <v>0</v>
      </c>
      <c r="BA121" s="52">
        <v>1</v>
      </c>
    </row>
    <row r="122" spans="1:53" x14ac:dyDescent="0.25">
      <c r="A122">
        <v>1</v>
      </c>
      <c r="B122" t="s">
        <v>995</v>
      </c>
      <c r="C122" s="52">
        <v>3.58</v>
      </c>
      <c r="D122" s="52">
        <v>8.8338628212440931</v>
      </c>
      <c r="E122" s="52">
        <v>18.138321009134412</v>
      </c>
      <c r="F122" s="52">
        <v>1.9757684448761486</v>
      </c>
      <c r="G122" s="52">
        <v>3.5394214450878945</v>
      </c>
      <c r="H122" s="52">
        <v>2.4141357179065124</v>
      </c>
      <c r="I122" s="52">
        <v>0.16992333456452255</v>
      </c>
      <c r="J122" s="52">
        <v>0.44434706707750699</v>
      </c>
      <c r="K122" s="52">
        <v>19.100000000000001</v>
      </c>
      <c r="L122" s="52">
        <v>6</v>
      </c>
      <c r="M122" s="52">
        <v>1</v>
      </c>
      <c r="N122" s="52">
        <v>0</v>
      </c>
      <c r="O122" s="52">
        <v>36</v>
      </c>
      <c r="P122" s="52">
        <v>18</v>
      </c>
      <c r="Q122" s="52">
        <v>7</v>
      </c>
      <c r="R122" s="52">
        <v>11</v>
      </c>
      <c r="S122" s="52">
        <v>9</v>
      </c>
      <c r="T122" s="52">
        <v>0</v>
      </c>
      <c r="U122" s="52">
        <v>2.09</v>
      </c>
      <c r="V122" s="52">
        <v>598.20000000000005</v>
      </c>
      <c r="W122" s="52">
        <v>1.2</v>
      </c>
      <c r="X122" s="52">
        <v>44</v>
      </c>
      <c r="Y122" t="s">
        <v>1128</v>
      </c>
      <c r="Z122" s="52">
        <v>0</v>
      </c>
      <c r="AA122" s="52">
        <v>-1</v>
      </c>
      <c r="AB122" s="52">
        <v>10</v>
      </c>
      <c r="AC122" s="52" t="s">
        <v>1126</v>
      </c>
      <c r="AD122" s="52">
        <v>15</v>
      </c>
      <c r="AE122" s="52">
        <v>71.430000000000007</v>
      </c>
      <c r="AF122" s="52">
        <v>0</v>
      </c>
      <c r="AG122" s="52">
        <v>23.88</v>
      </c>
      <c r="AH122" s="52">
        <v>0</v>
      </c>
      <c r="AI122" s="52">
        <v>0</v>
      </c>
      <c r="AJ122" s="52">
        <v>0</v>
      </c>
      <c r="AK122" s="52">
        <v>0</v>
      </c>
      <c r="AL122" s="52">
        <v>38.950000000000003</v>
      </c>
      <c r="AM122" s="52">
        <v>0</v>
      </c>
      <c r="AN122" s="52">
        <v>37.17</v>
      </c>
      <c r="AO122" s="52">
        <v>0</v>
      </c>
      <c r="AP122" s="52">
        <v>375</v>
      </c>
      <c r="AQ122" s="52">
        <v>425</v>
      </c>
      <c r="AR122" s="52">
        <v>0</v>
      </c>
      <c r="AS122" s="52">
        <v>800</v>
      </c>
      <c r="AT122" s="52">
        <v>0</v>
      </c>
      <c r="AU122" s="52">
        <v>4.2699999999999996</v>
      </c>
      <c r="AV122" s="52">
        <v>13.52</v>
      </c>
      <c r="AW122" s="52">
        <v>0</v>
      </c>
      <c r="AX122" s="52">
        <v>17.8</v>
      </c>
      <c r="AY122" s="52">
        <v>9</v>
      </c>
      <c r="AZ122" s="52">
        <v>0</v>
      </c>
      <c r="BA122" s="52">
        <v>1.5</v>
      </c>
    </row>
    <row r="123" spans="1:53" x14ac:dyDescent="0.25">
      <c r="A123">
        <v>1</v>
      </c>
      <c r="B123" t="s">
        <v>797</v>
      </c>
      <c r="C123" s="52">
        <v>3.5950000000000002</v>
      </c>
      <c r="D123" s="52">
        <v>8.6726556698245254</v>
      </c>
      <c r="E123" s="52">
        <v>18.551544149630278</v>
      </c>
      <c r="F123" s="52">
        <v>2.2542763053350621</v>
      </c>
      <c r="G123" s="52">
        <v>3.7070865045931396</v>
      </c>
      <c r="H123" s="52">
        <v>2.2817450893617872</v>
      </c>
      <c r="I123" s="52">
        <v>0.17087054458915038</v>
      </c>
      <c r="J123" s="52">
        <v>0.56748765289389713</v>
      </c>
      <c r="K123" s="52">
        <v>13.65</v>
      </c>
      <c r="L123" s="52">
        <v>9</v>
      </c>
      <c r="M123" s="52">
        <v>1.5</v>
      </c>
      <c r="N123" s="52">
        <v>1</v>
      </c>
      <c r="O123" s="52">
        <v>6</v>
      </c>
      <c r="P123" s="52">
        <v>2</v>
      </c>
      <c r="Q123" s="52">
        <v>0</v>
      </c>
      <c r="R123" s="52">
        <v>4</v>
      </c>
      <c r="S123" s="52">
        <v>3</v>
      </c>
      <c r="T123" s="52">
        <v>0</v>
      </c>
      <c r="U123" s="52">
        <v>0.92</v>
      </c>
      <c r="V123" s="52">
        <v>507.1</v>
      </c>
      <c r="W123" s="52">
        <v>1.5</v>
      </c>
      <c r="X123" s="52">
        <v>30</v>
      </c>
      <c r="Y123" t="s">
        <v>1137</v>
      </c>
      <c r="Z123" s="52">
        <v>7.56</v>
      </c>
      <c r="AA123" s="52">
        <v>150.84</v>
      </c>
      <c r="AB123" s="52">
        <v>15</v>
      </c>
      <c r="AC123" s="52" t="s">
        <v>1146</v>
      </c>
      <c r="AD123" s="52">
        <v>15</v>
      </c>
      <c r="AE123" s="52">
        <v>23.93</v>
      </c>
      <c r="AF123" s="52">
        <v>0</v>
      </c>
      <c r="AG123" s="52">
        <v>0</v>
      </c>
      <c r="AH123" s="52">
        <v>0</v>
      </c>
      <c r="AI123" s="52">
        <v>0</v>
      </c>
      <c r="AJ123" s="52">
        <v>31.8</v>
      </c>
      <c r="AK123" s="52">
        <v>68.2</v>
      </c>
      <c r="AL123" s="52">
        <v>0</v>
      </c>
      <c r="AM123" s="52">
        <v>0</v>
      </c>
      <c r="AN123" s="52">
        <v>0</v>
      </c>
      <c r="AO123" s="52">
        <v>50</v>
      </c>
      <c r="AP123" s="52">
        <v>1025</v>
      </c>
      <c r="AQ123" s="52">
        <v>0</v>
      </c>
      <c r="AR123" s="52">
        <v>0</v>
      </c>
      <c r="AS123" s="52">
        <v>1075</v>
      </c>
      <c r="AT123" s="52">
        <v>4.8600000000000003</v>
      </c>
      <c r="AU123" s="52">
        <v>12.16</v>
      </c>
      <c r="AV123" s="52">
        <v>0</v>
      </c>
      <c r="AW123" s="52">
        <v>0</v>
      </c>
      <c r="AX123" s="52">
        <v>17.03</v>
      </c>
      <c r="AY123" s="52">
        <v>2</v>
      </c>
      <c r="AZ123" s="52">
        <v>1</v>
      </c>
      <c r="BA123" s="52">
        <v>1</v>
      </c>
    </row>
    <row r="124" spans="1:53" x14ac:dyDescent="0.25">
      <c r="A124">
        <v>1</v>
      </c>
      <c r="B124" t="s">
        <v>738</v>
      </c>
      <c r="C124" s="52">
        <v>3.605</v>
      </c>
      <c r="D124" s="52">
        <v>5.029183004058277</v>
      </c>
      <c r="E124" s="52">
        <v>11.87472814267073</v>
      </c>
      <c r="F124" s="52">
        <v>1.6580752570388837</v>
      </c>
      <c r="G124" s="52">
        <v>3.8279552987278169</v>
      </c>
      <c r="H124" s="52">
        <v>2.1376194655211367</v>
      </c>
      <c r="I124" s="52">
        <v>0.14105408476669989</v>
      </c>
      <c r="J124" s="52">
        <v>0.5423081290847459</v>
      </c>
      <c r="K124" s="52">
        <v>29.75</v>
      </c>
      <c r="L124" s="52">
        <v>2</v>
      </c>
      <c r="M124" s="52">
        <v>2</v>
      </c>
      <c r="N124" s="52">
        <v>1</v>
      </c>
      <c r="O124" s="52">
        <v>9</v>
      </c>
      <c r="P124" s="52">
        <v>1</v>
      </c>
      <c r="Q124" s="52">
        <v>1</v>
      </c>
      <c r="R124" s="52">
        <v>7</v>
      </c>
      <c r="S124" s="52">
        <v>8</v>
      </c>
      <c r="T124" s="52">
        <v>1</v>
      </c>
      <c r="U124" s="52">
        <v>4.83</v>
      </c>
      <c r="V124" s="52">
        <v>1379.1</v>
      </c>
      <c r="W124" s="52">
        <v>1.8</v>
      </c>
      <c r="X124" s="52">
        <v>42</v>
      </c>
      <c r="Y124" t="s">
        <v>1128</v>
      </c>
      <c r="Z124" s="52">
        <v>0</v>
      </c>
      <c r="AA124" s="52">
        <v>-1</v>
      </c>
      <c r="AB124" s="52">
        <v>22.5</v>
      </c>
      <c r="AC124" s="52" t="s">
        <v>1182</v>
      </c>
      <c r="AD124" s="52">
        <v>15</v>
      </c>
      <c r="AE124" s="52">
        <v>16.79</v>
      </c>
      <c r="AF124" s="52">
        <v>0</v>
      </c>
      <c r="AG124" s="52">
        <v>8.19</v>
      </c>
      <c r="AH124" s="52">
        <v>0</v>
      </c>
      <c r="AI124" s="52">
        <v>0</v>
      </c>
      <c r="AJ124" s="52">
        <v>0.7</v>
      </c>
      <c r="AK124" s="52">
        <v>0</v>
      </c>
      <c r="AL124" s="52">
        <v>91.11</v>
      </c>
      <c r="AM124" s="52">
        <v>0</v>
      </c>
      <c r="AN124" s="52">
        <v>0</v>
      </c>
      <c r="AO124" s="52">
        <v>0</v>
      </c>
      <c r="AP124" s="52">
        <v>1150</v>
      </c>
      <c r="AQ124" s="52">
        <v>0</v>
      </c>
      <c r="AR124" s="52">
        <v>0</v>
      </c>
      <c r="AS124" s="52">
        <v>1150</v>
      </c>
      <c r="AT124" s="52">
        <v>0</v>
      </c>
      <c r="AU124" s="52">
        <v>18.760000000000002</v>
      </c>
      <c r="AV124" s="52">
        <v>0</v>
      </c>
      <c r="AW124" s="52">
        <v>0</v>
      </c>
      <c r="AX124" s="52">
        <v>18.760000000000002</v>
      </c>
      <c r="AY124" s="52">
        <v>2</v>
      </c>
      <c r="AZ124" s="52">
        <v>0</v>
      </c>
      <c r="BA124" s="52">
        <v>1</v>
      </c>
    </row>
    <row r="125" spans="1:53" x14ac:dyDescent="0.25">
      <c r="A125">
        <v>1</v>
      </c>
      <c r="B125" t="s">
        <v>690</v>
      </c>
      <c r="C125" s="52">
        <v>3.6150000000000002</v>
      </c>
      <c r="D125" s="52">
        <v>4.7440384389438375</v>
      </c>
      <c r="E125" s="52">
        <v>20.008699434536759</v>
      </c>
      <c r="F125" s="52">
        <v>1.7917144445946214</v>
      </c>
      <c r="G125" s="52">
        <v>4.4296548183450204</v>
      </c>
      <c r="H125" s="52">
        <v>2.9741179335170318</v>
      </c>
      <c r="I125" s="52">
        <v>0.22616633674402387</v>
      </c>
      <c r="J125" s="52">
        <v>0.36748068404681278</v>
      </c>
      <c r="K125" s="52">
        <v>12.05</v>
      </c>
      <c r="L125" s="52">
        <v>1</v>
      </c>
      <c r="M125" s="52">
        <v>2</v>
      </c>
      <c r="N125" s="52">
        <v>1</v>
      </c>
      <c r="O125" s="52">
        <v>6</v>
      </c>
      <c r="P125" s="52">
        <v>4</v>
      </c>
      <c r="Q125" s="52">
        <v>0</v>
      </c>
      <c r="R125" s="52">
        <v>2</v>
      </c>
      <c r="S125" s="52">
        <v>6</v>
      </c>
      <c r="T125" s="52">
        <v>0</v>
      </c>
      <c r="U125" s="52">
        <v>0.72</v>
      </c>
      <c r="V125" s="52">
        <v>344</v>
      </c>
      <c r="W125" s="52">
        <v>1.1000000000000001</v>
      </c>
      <c r="X125" s="52">
        <v>50</v>
      </c>
      <c r="Y125" t="s">
        <v>1128</v>
      </c>
      <c r="Z125" s="52">
        <v>5.44</v>
      </c>
      <c r="AA125" s="52">
        <v>272.45</v>
      </c>
      <c r="AB125" s="52">
        <v>12.5</v>
      </c>
      <c r="AC125" s="52" t="s">
        <v>1126</v>
      </c>
      <c r="AD125" s="52">
        <v>15</v>
      </c>
      <c r="AE125" s="52">
        <v>23.93</v>
      </c>
      <c r="AF125" s="52">
        <v>0</v>
      </c>
      <c r="AG125" s="52">
        <v>21.69</v>
      </c>
      <c r="AH125" s="52">
        <v>0</v>
      </c>
      <c r="AI125" s="52">
        <v>0</v>
      </c>
      <c r="AJ125" s="52">
        <v>0</v>
      </c>
      <c r="AK125" s="52">
        <v>0</v>
      </c>
      <c r="AL125" s="52">
        <v>78.31</v>
      </c>
      <c r="AM125" s="52">
        <v>0</v>
      </c>
      <c r="AN125" s="52">
        <v>0</v>
      </c>
      <c r="AO125" s="52">
        <v>0</v>
      </c>
      <c r="AP125" s="52">
        <v>1025</v>
      </c>
      <c r="AQ125" s="52">
        <v>25</v>
      </c>
      <c r="AR125" s="52">
        <v>0</v>
      </c>
      <c r="AS125" s="52">
        <v>1050</v>
      </c>
      <c r="AT125" s="52">
        <v>0</v>
      </c>
      <c r="AU125" s="52">
        <v>15.65</v>
      </c>
      <c r="AV125" s="52">
        <v>2.41</v>
      </c>
      <c r="AW125" s="52">
        <v>0</v>
      </c>
      <c r="AX125" s="52">
        <v>18.059999999999999</v>
      </c>
      <c r="AY125" s="52">
        <v>11</v>
      </c>
      <c r="AZ125" s="52">
        <v>0</v>
      </c>
      <c r="BA125" s="52">
        <v>1</v>
      </c>
    </row>
    <row r="126" spans="1:53" x14ac:dyDescent="0.25">
      <c r="A126">
        <v>1</v>
      </c>
      <c r="B126" t="s">
        <v>849</v>
      </c>
      <c r="C126" s="52">
        <v>3.625</v>
      </c>
      <c r="D126" s="52">
        <v>1.6398814346782817</v>
      </c>
      <c r="E126" s="52">
        <v>5.9591126576772524</v>
      </c>
      <c r="F126" s="52">
        <v>1.169638535040902</v>
      </c>
      <c r="G126" s="52">
        <v>1.2828223637547289</v>
      </c>
      <c r="H126" s="52">
        <v>0.74625118129888268</v>
      </c>
      <c r="I126" s="52">
        <v>9.0498336600159615E-2</v>
      </c>
      <c r="J126" s="52">
        <v>0.32008278955107738</v>
      </c>
      <c r="K126" s="52">
        <v>9</v>
      </c>
      <c r="L126" s="52">
        <v>25</v>
      </c>
      <c r="M126" s="52">
        <v>0.5</v>
      </c>
      <c r="N126" s="52">
        <v>2</v>
      </c>
      <c r="O126" s="52">
        <v>3</v>
      </c>
      <c r="P126" s="52">
        <v>2</v>
      </c>
      <c r="Q126" s="52">
        <v>0</v>
      </c>
      <c r="R126" s="52">
        <v>1</v>
      </c>
      <c r="S126" s="52">
        <v>2</v>
      </c>
      <c r="T126" s="52">
        <v>3</v>
      </c>
      <c r="U126" s="52">
        <v>0.42</v>
      </c>
      <c r="V126" s="52">
        <v>276.89999999999998</v>
      </c>
      <c r="W126" s="52">
        <v>1.2</v>
      </c>
      <c r="X126" s="52">
        <v>1</v>
      </c>
      <c r="Y126" t="s">
        <v>1100</v>
      </c>
      <c r="Z126" s="52">
        <v>6.61</v>
      </c>
      <c r="AA126" s="52">
        <v>206.29</v>
      </c>
      <c r="AB126" s="52">
        <v>0</v>
      </c>
      <c r="AC126" s="52" t="s">
        <v>1156</v>
      </c>
      <c r="AD126" s="52">
        <v>1</v>
      </c>
      <c r="AE126" s="52">
        <v>0</v>
      </c>
      <c r="AF126" s="52">
        <v>100</v>
      </c>
      <c r="AG126" s="52">
        <v>0</v>
      </c>
      <c r="AH126" s="52">
        <v>0</v>
      </c>
      <c r="AI126" s="52">
        <v>0</v>
      </c>
      <c r="AJ126" s="52">
        <v>0</v>
      </c>
      <c r="AK126" s="52">
        <v>0</v>
      </c>
      <c r="AL126" s="52">
        <v>0</v>
      </c>
      <c r="AM126" s="52">
        <v>0</v>
      </c>
      <c r="AN126" s="52">
        <v>0</v>
      </c>
      <c r="AO126" s="52">
        <v>2000</v>
      </c>
      <c r="AP126" s="52">
        <v>0</v>
      </c>
      <c r="AQ126" s="52">
        <v>0</v>
      </c>
      <c r="AR126" s="52">
        <v>0</v>
      </c>
      <c r="AS126" s="52">
        <v>2000</v>
      </c>
      <c r="AT126" s="52">
        <v>0.2</v>
      </c>
      <c r="AU126" s="52">
        <v>0</v>
      </c>
      <c r="AV126" s="52">
        <v>0</v>
      </c>
      <c r="AW126" s="52">
        <v>0</v>
      </c>
      <c r="AX126" s="52">
        <v>0.2</v>
      </c>
      <c r="AY126" s="52">
        <v>0</v>
      </c>
      <c r="AZ126" s="52">
        <v>0</v>
      </c>
      <c r="BA126" s="52">
        <v>1</v>
      </c>
    </row>
    <row r="127" spans="1:53" x14ac:dyDescent="0.25">
      <c r="A127">
        <v>1</v>
      </c>
      <c r="B127" t="s">
        <v>871</v>
      </c>
      <c r="C127" s="52">
        <v>3.64</v>
      </c>
      <c r="D127" s="52">
        <v>6.8091385547152292</v>
      </c>
      <c r="E127" s="52">
        <v>13.440626359286648</v>
      </c>
      <c r="F127" s="52">
        <v>2.2374797176875498</v>
      </c>
      <c r="G127" s="52">
        <v>2.6198093932781323</v>
      </c>
      <c r="H127" s="52">
        <v>1.9796780514445333</v>
      </c>
      <c r="I127" s="52">
        <v>0.17764792833798884</v>
      </c>
      <c r="J127" s="52">
        <v>0.44017197850957707</v>
      </c>
      <c r="K127" s="52">
        <v>29</v>
      </c>
      <c r="L127" s="52">
        <v>6</v>
      </c>
      <c r="M127" s="52">
        <v>1.5</v>
      </c>
      <c r="N127" s="52">
        <v>4</v>
      </c>
      <c r="O127" s="52">
        <v>14</v>
      </c>
      <c r="P127" s="52">
        <v>11</v>
      </c>
      <c r="Q127" s="52">
        <v>0</v>
      </c>
      <c r="R127" s="52">
        <v>3</v>
      </c>
      <c r="S127" s="52">
        <v>9</v>
      </c>
      <c r="T127" s="52">
        <v>1</v>
      </c>
      <c r="U127" s="52">
        <v>1.2</v>
      </c>
      <c r="V127" s="52">
        <v>568.4</v>
      </c>
      <c r="W127" s="52">
        <v>1.5</v>
      </c>
      <c r="X127" s="52">
        <v>66</v>
      </c>
      <c r="Y127" t="s">
        <v>1130</v>
      </c>
      <c r="Z127" s="52">
        <v>10.61</v>
      </c>
      <c r="AA127" s="52">
        <v>178.93</v>
      </c>
      <c r="AB127" s="52">
        <v>32.5</v>
      </c>
      <c r="AC127" s="52" t="s">
        <v>1180</v>
      </c>
      <c r="AD127" s="52">
        <v>15</v>
      </c>
      <c r="AE127" s="52">
        <v>9.64</v>
      </c>
      <c r="AF127" s="52">
        <v>0.7</v>
      </c>
      <c r="AG127" s="52">
        <v>0</v>
      </c>
      <c r="AH127" s="52">
        <v>0</v>
      </c>
      <c r="AI127" s="52">
        <v>0</v>
      </c>
      <c r="AJ127" s="52">
        <v>9.9700000000000006</v>
      </c>
      <c r="AK127" s="52">
        <v>0</v>
      </c>
      <c r="AL127" s="52">
        <v>0</v>
      </c>
      <c r="AM127" s="52">
        <v>0</v>
      </c>
      <c r="AN127" s="52">
        <v>89.33</v>
      </c>
      <c r="AO127" s="52">
        <v>25</v>
      </c>
      <c r="AP127" s="52">
        <v>50</v>
      </c>
      <c r="AQ127" s="52">
        <v>600</v>
      </c>
      <c r="AR127" s="52">
        <v>0</v>
      </c>
      <c r="AS127" s="52">
        <v>675</v>
      </c>
      <c r="AT127" s="52">
        <v>2.69</v>
      </c>
      <c r="AU127" s="52">
        <v>1.67</v>
      </c>
      <c r="AV127" s="52">
        <v>28.83</v>
      </c>
      <c r="AW127" s="52">
        <v>0</v>
      </c>
      <c r="AX127" s="52">
        <v>33.19</v>
      </c>
      <c r="AY127" s="52">
        <v>9</v>
      </c>
      <c r="AZ127" s="52">
        <v>1</v>
      </c>
      <c r="BA127" s="52">
        <v>1.2</v>
      </c>
    </row>
    <row r="128" spans="1:53" x14ac:dyDescent="0.25">
      <c r="A128">
        <v>1</v>
      </c>
      <c r="B128" t="s">
        <v>722</v>
      </c>
      <c r="C128" s="52">
        <v>3.645</v>
      </c>
      <c r="D128" s="52">
        <v>3.4752846170403044</v>
      </c>
      <c r="E128" s="52">
        <v>9.9173553719008289</v>
      </c>
      <c r="F128" s="52">
        <v>1.8035981971807449</v>
      </c>
      <c r="G128" s="52">
        <v>2.3504801795256207</v>
      </c>
      <c r="H128" s="52">
        <v>1.4836974568925139</v>
      </c>
      <c r="I128" s="52">
        <v>0.13663459805044037</v>
      </c>
      <c r="J128" s="52">
        <v>0.432816137098679</v>
      </c>
      <c r="K128" s="52">
        <v>17.7</v>
      </c>
      <c r="L128" s="52">
        <v>4</v>
      </c>
      <c r="M128" s="52">
        <v>1</v>
      </c>
      <c r="N128" s="52">
        <v>4</v>
      </c>
      <c r="O128" s="52">
        <v>10</v>
      </c>
      <c r="P128" s="52">
        <v>4</v>
      </c>
      <c r="Q128" s="52">
        <v>1</v>
      </c>
      <c r="R128" s="52">
        <v>5</v>
      </c>
      <c r="S128" s="52">
        <v>5</v>
      </c>
      <c r="T128" s="52">
        <v>0</v>
      </c>
      <c r="U128" s="52">
        <v>0.8</v>
      </c>
      <c r="V128" s="52">
        <v>399.6</v>
      </c>
      <c r="W128" s="52">
        <v>1.3</v>
      </c>
      <c r="X128" s="52">
        <v>61</v>
      </c>
      <c r="Y128" t="s">
        <v>1128</v>
      </c>
      <c r="Z128" s="52">
        <v>10.31</v>
      </c>
      <c r="AA128" s="52">
        <v>157.83000000000001</v>
      </c>
      <c r="AB128" s="52">
        <v>15</v>
      </c>
      <c r="AC128" s="52" t="s">
        <v>1126</v>
      </c>
      <c r="AD128" s="52">
        <v>15</v>
      </c>
      <c r="AE128" s="52">
        <v>7.14</v>
      </c>
      <c r="AF128" s="52">
        <v>0</v>
      </c>
      <c r="AG128" s="52">
        <v>3.87</v>
      </c>
      <c r="AH128" s="52">
        <v>0</v>
      </c>
      <c r="AI128" s="52">
        <v>0</v>
      </c>
      <c r="AJ128" s="52">
        <v>0</v>
      </c>
      <c r="AK128" s="52">
        <v>0</v>
      </c>
      <c r="AL128" s="52">
        <v>96.13</v>
      </c>
      <c r="AM128" s="52">
        <v>0</v>
      </c>
      <c r="AN128" s="52">
        <v>0</v>
      </c>
      <c r="AO128" s="52">
        <v>0</v>
      </c>
      <c r="AP128" s="52">
        <v>375</v>
      </c>
      <c r="AQ128" s="52">
        <v>25</v>
      </c>
      <c r="AR128" s="52">
        <v>0</v>
      </c>
      <c r="AS128" s="52">
        <v>400</v>
      </c>
      <c r="AT128" s="52">
        <v>0</v>
      </c>
      <c r="AU128" s="52">
        <v>21.25</v>
      </c>
      <c r="AV128" s="52">
        <v>2.14</v>
      </c>
      <c r="AW128" s="52">
        <v>0</v>
      </c>
      <c r="AX128" s="52">
        <v>23.38</v>
      </c>
      <c r="AY128" s="52">
        <v>11</v>
      </c>
      <c r="AZ128" s="52">
        <v>0</v>
      </c>
      <c r="BA128" s="52">
        <v>1</v>
      </c>
    </row>
    <row r="129" spans="1:53" x14ac:dyDescent="0.25">
      <c r="A129">
        <v>1</v>
      </c>
      <c r="B129" t="s">
        <v>876</v>
      </c>
      <c r="C129" s="52">
        <v>3.6549999999999998</v>
      </c>
      <c r="D129" s="52">
        <v>5.9853220384246288</v>
      </c>
      <c r="E129" s="52">
        <v>12.527185732927363</v>
      </c>
      <c r="F129" s="52">
        <v>2.2647398123996423</v>
      </c>
      <c r="G129" s="52">
        <v>2.5978687818213433</v>
      </c>
      <c r="H129" s="52">
        <v>2.0440724066822336</v>
      </c>
      <c r="I129" s="52">
        <v>0.19344353026430844</v>
      </c>
      <c r="J129" s="52">
        <v>0.32805273698131954</v>
      </c>
      <c r="K129" s="52">
        <v>7.35</v>
      </c>
      <c r="L129" s="52">
        <v>2</v>
      </c>
      <c r="M129" s="52">
        <v>1.5</v>
      </c>
      <c r="N129" s="52">
        <v>1</v>
      </c>
      <c r="O129" s="52">
        <v>9</v>
      </c>
      <c r="P129" s="52">
        <v>4</v>
      </c>
      <c r="Q129" s="52">
        <v>0</v>
      </c>
      <c r="R129" s="52">
        <v>5</v>
      </c>
      <c r="S129" s="52">
        <v>11</v>
      </c>
      <c r="T129" s="52">
        <v>0</v>
      </c>
      <c r="U129" s="52">
        <v>0.09</v>
      </c>
      <c r="V129" s="52">
        <v>187.8</v>
      </c>
      <c r="W129" s="52">
        <v>1.8</v>
      </c>
      <c r="X129" s="52">
        <v>107</v>
      </c>
      <c r="Y129" t="s">
        <v>1128</v>
      </c>
      <c r="Z129" s="52">
        <v>13</v>
      </c>
      <c r="AA129" s="52">
        <v>157.26</v>
      </c>
      <c r="AB129" s="52">
        <v>17.5</v>
      </c>
      <c r="AC129" s="52" t="s">
        <v>1254</v>
      </c>
      <c r="AD129" s="52">
        <v>1</v>
      </c>
      <c r="AE129" s="52">
        <v>47.5</v>
      </c>
      <c r="AF129" s="52">
        <v>0</v>
      </c>
      <c r="AG129" s="52">
        <v>25.66</v>
      </c>
      <c r="AH129" s="52">
        <v>0</v>
      </c>
      <c r="AI129" s="52">
        <v>0</v>
      </c>
      <c r="AJ129" s="52">
        <v>0</v>
      </c>
      <c r="AK129" s="52">
        <v>33.65</v>
      </c>
      <c r="AL129" s="52">
        <v>40.69</v>
      </c>
      <c r="AM129" s="52">
        <v>0</v>
      </c>
      <c r="AN129" s="52">
        <v>0</v>
      </c>
      <c r="AO129" s="52">
        <v>0</v>
      </c>
      <c r="AP129" s="52">
        <v>200</v>
      </c>
      <c r="AQ129" s="52">
        <v>0</v>
      </c>
      <c r="AR129" s="52">
        <v>0</v>
      </c>
      <c r="AS129" s="52">
        <v>200</v>
      </c>
      <c r="AT129" s="52">
        <v>0</v>
      </c>
      <c r="AU129" s="52">
        <v>27.36</v>
      </c>
      <c r="AV129" s="52">
        <v>0</v>
      </c>
      <c r="AW129" s="52">
        <v>0</v>
      </c>
      <c r="AX129" s="52">
        <v>27.36</v>
      </c>
      <c r="AY129" s="52">
        <v>4</v>
      </c>
      <c r="AZ129" s="52">
        <v>0</v>
      </c>
      <c r="BA129" s="52">
        <v>2</v>
      </c>
    </row>
    <row r="130" spans="1:53" x14ac:dyDescent="0.25">
      <c r="A130">
        <v>1</v>
      </c>
      <c r="B130" t="s">
        <v>763</v>
      </c>
      <c r="C130" s="52">
        <v>3.665</v>
      </c>
      <c r="D130" s="52">
        <v>8.2647492232428146</v>
      </c>
      <c r="E130" s="52">
        <v>15.441496302740324</v>
      </c>
      <c r="F130" s="52">
        <v>2.2632800478816946</v>
      </c>
      <c r="G130" s="52">
        <v>2.6339074419414472</v>
      </c>
      <c r="H130" s="52">
        <v>1.6700159584722223</v>
      </c>
      <c r="I130" s="52">
        <v>0.15314307976918465</v>
      </c>
      <c r="J130" s="52">
        <v>0.34364285752847723</v>
      </c>
      <c r="K130" s="52">
        <v>16.600000000000001</v>
      </c>
      <c r="L130" s="52">
        <v>2</v>
      </c>
      <c r="M130" s="52">
        <v>4</v>
      </c>
      <c r="N130" s="52">
        <v>3</v>
      </c>
      <c r="O130" s="52">
        <v>7</v>
      </c>
      <c r="P130" s="52">
        <v>4</v>
      </c>
      <c r="Q130" s="52">
        <v>2</v>
      </c>
      <c r="R130" s="52">
        <v>1</v>
      </c>
      <c r="S130" s="52">
        <v>6</v>
      </c>
      <c r="T130" s="52">
        <v>0</v>
      </c>
      <c r="U130" s="52">
        <v>0.37</v>
      </c>
      <c r="V130" s="52">
        <v>269.39999999999998</v>
      </c>
      <c r="W130" s="52">
        <v>1.3</v>
      </c>
      <c r="X130" s="52">
        <v>107</v>
      </c>
      <c r="Y130" t="s">
        <v>1128</v>
      </c>
      <c r="Z130" s="52">
        <v>33.07</v>
      </c>
      <c r="AA130" s="52">
        <v>310.91000000000003</v>
      </c>
      <c r="AB130" s="52">
        <v>7.5</v>
      </c>
      <c r="AC130" s="52" t="s">
        <v>1126</v>
      </c>
      <c r="AD130" s="52">
        <v>15</v>
      </c>
      <c r="AE130" s="52">
        <v>31.07</v>
      </c>
      <c r="AF130" s="52">
        <v>10.53</v>
      </c>
      <c r="AG130" s="52">
        <v>2.16</v>
      </c>
      <c r="AH130" s="52">
        <v>0</v>
      </c>
      <c r="AI130" s="52">
        <v>0</v>
      </c>
      <c r="AJ130" s="52">
        <v>14.16</v>
      </c>
      <c r="AK130" s="52">
        <v>0</v>
      </c>
      <c r="AL130" s="52">
        <v>73.150000000000006</v>
      </c>
      <c r="AM130" s="52">
        <v>0</v>
      </c>
      <c r="AN130" s="52">
        <v>0</v>
      </c>
      <c r="AO130" s="52">
        <v>0</v>
      </c>
      <c r="AP130" s="52">
        <v>475</v>
      </c>
      <c r="AQ130" s="52">
        <v>0</v>
      </c>
      <c r="AR130" s="52">
        <v>0</v>
      </c>
      <c r="AS130" s="52">
        <v>475</v>
      </c>
      <c r="AT130" s="52">
        <v>0</v>
      </c>
      <c r="AU130" s="52">
        <v>46.94</v>
      </c>
      <c r="AV130" s="52">
        <v>0</v>
      </c>
      <c r="AW130" s="52">
        <v>0</v>
      </c>
      <c r="AX130" s="52">
        <v>46.94</v>
      </c>
      <c r="AY130" s="52">
        <v>10</v>
      </c>
      <c r="AZ130" s="52">
        <v>0</v>
      </c>
      <c r="BA130" s="52">
        <v>1</v>
      </c>
    </row>
    <row r="131" spans="1:53" x14ac:dyDescent="0.25">
      <c r="A131">
        <v>1</v>
      </c>
      <c r="B131" t="s">
        <v>856</v>
      </c>
      <c r="C131" s="52">
        <v>3.665</v>
      </c>
      <c r="D131" s="52">
        <v>8.9470802055429228</v>
      </c>
      <c r="E131" s="52">
        <v>0</v>
      </c>
      <c r="F131" s="52">
        <v>3.9058559927287253</v>
      </c>
      <c r="G131" s="52">
        <v>2.2054595154764285</v>
      </c>
      <c r="H131" s="52">
        <v>2.227937109707351</v>
      </c>
      <c r="I131" s="52">
        <v>0.22070543121554134</v>
      </c>
      <c r="J131" s="52">
        <v>0.45189690402966437</v>
      </c>
      <c r="K131" s="52">
        <v>13.8</v>
      </c>
      <c r="L131" s="52">
        <v>1</v>
      </c>
      <c r="M131" s="52">
        <v>2</v>
      </c>
      <c r="N131" s="52">
        <v>6</v>
      </c>
      <c r="O131" s="52">
        <v>16</v>
      </c>
      <c r="P131" s="52">
        <v>7</v>
      </c>
      <c r="Q131" s="52">
        <v>3</v>
      </c>
      <c r="R131" s="52">
        <v>6</v>
      </c>
      <c r="S131" s="52">
        <v>12</v>
      </c>
      <c r="T131" s="52">
        <v>3</v>
      </c>
      <c r="U131" s="52">
        <v>1.77</v>
      </c>
      <c r="V131" s="52">
        <v>545</v>
      </c>
      <c r="W131" s="52">
        <v>1.2</v>
      </c>
      <c r="X131" s="52">
        <v>11</v>
      </c>
      <c r="Y131" t="s">
        <v>1149</v>
      </c>
      <c r="Z131" s="52">
        <v>5.25</v>
      </c>
      <c r="AA131" s="52">
        <v>233.27</v>
      </c>
      <c r="AB131" s="52">
        <v>12.5</v>
      </c>
      <c r="AC131" s="52" t="s">
        <v>1126</v>
      </c>
      <c r="AD131" s="52">
        <v>5</v>
      </c>
      <c r="AE131" s="52">
        <v>0</v>
      </c>
      <c r="AF131" s="52">
        <v>0</v>
      </c>
      <c r="AG131" s="52">
        <v>0</v>
      </c>
      <c r="AH131" s="52">
        <v>0</v>
      </c>
      <c r="AI131" s="52">
        <v>100</v>
      </c>
      <c r="AJ131" s="52">
        <v>0</v>
      </c>
      <c r="AK131" s="52">
        <v>0</v>
      </c>
      <c r="AL131" s="52">
        <v>0</v>
      </c>
      <c r="AM131" s="52">
        <v>0</v>
      </c>
      <c r="AN131" s="52">
        <v>0</v>
      </c>
      <c r="AO131" s="52">
        <v>350</v>
      </c>
      <c r="AP131" s="52">
        <v>300</v>
      </c>
      <c r="AQ131" s="52">
        <v>750</v>
      </c>
      <c r="AR131" s="52">
        <v>725</v>
      </c>
      <c r="AS131" s="52">
        <v>2125</v>
      </c>
      <c r="AT131" s="52">
        <v>2.46</v>
      </c>
      <c r="AU131" s="52">
        <v>0.95</v>
      </c>
      <c r="AV131" s="52">
        <v>1.58</v>
      </c>
      <c r="AW131" s="52">
        <v>5.33</v>
      </c>
      <c r="AX131" s="52">
        <v>10.32</v>
      </c>
      <c r="AY131" s="52">
        <v>0</v>
      </c>
      <c r="AZ131" s="52">
        <v>0</v>
      </c>
      <c r="BA131" s="52">
        <v>1.5</v>
      </c>
    </row>
    <row r="132" spans="1:53" x14ac:dyDescent="0.25">
      <c r="A132">
        <v>1</v>
      </c>
      <c r="B132" t="s">
        <v>919</v>
      </c>
      <c r="C132" s="52">
        <v>3.665</v>
      </c>
      <c r="D132" s="52">
        <v>7.5777281203634068</v>
      </c>
      <c r="E132" s="52">
        <v>14.310569812962159</v>
      </c>
      <c r="F132" s="52">
        <v>1.8820468215598249</v>
      </c>
      <c r="G132" s="52">
        <v>2.7753539440354369</v>
      </c>
      <c r="H132" s="52">
        <v>1.7217819022576151</v>
      </c>
      <c r="I132" s="52">
        <v>0.14803158088194307</v>
      </c>
      <c r="J132" s="52">
        <v>0.43784045939777033</v>
      </c>
      <c r="K132" s="52">
        <v>6.35</v>
      </c>
      <c r="L132" s="52">
        <v>10</v>
      </c>
      <c r="M132" s="52">
        <v>1</v>
      </c>
      <c r="N132" s="52">
        <v>0</v>
      </c>
      <c r="O132" s="52">
        <v>18</v>
      </c>
      <c r="P132" s="52">
        <v>11</v>
      </c>
      <c r="Q132" s="52">
        <v>2</v>
      </c>
      <c r="R132" s="52">
        <v>5</v>
      </c>
      <c r="S132" s="52">
        <v>11</v>
      </c>
      <c r="T132" s="52">
        <v>0</v>
      </c>
      <c r="U132" s="52">
        <v>1.06</v>
      </c>
      <c r="V132" s="52">
        <v>551.9</v>
      </c>
      <c r="W132" s="52">
        <v>1.5</v>
      </c>
      <c r="X132" s="52">
        <v>49</v>
      </c>
      <c r="Y132" t="s">
        <v>1130</v>
      </c>
      <c r="Z132" s="52">
        <v>7.56</v>
      </c>
      <c r="AA132" s="52">
        <v>160.52000000000001</v>
      </c>
      <c r="AB132" s="52">
        <v>22.5</v>
      </c>
      <c r="AC132" s="52" t="s">
        <v>1180</v>
      </c>
      <c r="AD132" s="52">
        <v>15</v>
      </c>
      <c r="AE132" s="52">
        <v>45.36</v>
      </c>
      <c r="AF132" s="52">
        <v>0</v>
      </c>
      <c r="AG132" s="52">
        <v>9.48</v>
      </c>
      <c r="AH132" s="52">
        <v>0</v>
      </c>
      <c r="AI132" s="52">
        <v>0</v>
      </c>
      <c r="AJ132" s="52">
        <v>8.68</v>
      </c>
      <c r="AK132" s="52">
        <v>0</v>
      </c>
      <c r="AL132" s="52">
        <v>7.39</v>
      </c>
      <c r="AM132" s="52">
        <v>0</v>
      </c>
      <c r="AN132" s="52">
        <v>74.44</v>
      </c>
      <c r="AO132" s="52">
        <v>100</v>
      </c>
      <c r="AP132" s="52">
        <v>75</v>
      </c>
      <c r="AQ132" s="52">
        <v>225</v>
      </c>
      <c r="AR132" s="52">
        <v>0</v>
      </c>
      <c r="AS132" s="52">
        <v>400</v>
      </c>
      <c r="AT132" s="52">
        <v>6.49</v>
      </c>
      <c r="AU132" s="52">
        <v>1.3</v>
      </c>
      <c r="AV132" s="52">
        <v>11.13</v>
      </c>
      <c r="AW132" s="52">
        <v>0</v>
      </c>
      <c r="AX132" s="52">
        <v>18.93</v>
      </c>
      <c r="AY132" s="52">
        <v>9</v>
      </c>
      <c r="AZ132" s="52">
        <v>4</v>
      </c>
      <c r="BA132" s="52">
        <v>2</v>
      </c>
    </row>
    <row r="133" spans="1:53" x14ac:dyDescent="0.25">
      <c r="A133">
        <v>1</v>
      </c>
      <c r="B133" t="s">
        <v>743</v>
      </c>
      <c r="C133" s="52">
        <v>3.67</v>
      </c>
      <c r="D133" s="52">
        <v>13.807658872507641</v>
      </c>
      <c r="E133" s="52">
        <v>26.489778164419313</v>
      </c>
      <c r="F133" s="52">
        <v>2.7525210643457383</v>
      </c>
      <c r="G133" s="52">
        <v>1.4490185683223289</v>
      </c>
      <c r="H133" s="52">
        <v>1.4369620860734293</v>
      </c>
      <c r="I133" s="52">
        <v>0.16837809647158861</v>
      </c>
      <c r="J133" s="52">
        <v>0.45372066257953181</v>
      </c>
      <c r="K133" s="52">
        <v>12.9</v>
      </c>
      <c r="L133" s="52">
        <v>1</v>
      </c>
      <c r="M133" s="52">
        <v>1</v>
      </c>
      <c r="N133" s="52">
        <v>1</v>
      </c>
      <c r="O133" s="52">
        <v>22</v>
      </c>
      <c r="P133" s="52">
        <v>10</v>
      </c>
      <c r="Q133" s="52">
        <v>1</v>
      </c>
      <c r="R133" s="52">
        <v>11</v>
      </c>
      <c r="S133" s="52">
        <v>9</v>
      </c>
      <c r="T133" s="52">
        <v>0</v>
      </c>
      <c r="U133" s="52">
        <v>2.5099999999999998</v>
      </c>
      <c r="V133" s="52">
        <v>1383</v>
      </c>
      <c r="W133" s="52">
        <v>2.5</v>
      </c>
      <c r="X133" s="52">
        <v>88</v>
      </c>
      <c r="Y133" t="s">
        <v>1128</v>
      </c>
      <c r="Z133" s="52">
        <v>3.06</v>
      </c>
      <c r="AA133" s="52">
        <v>148.36000000000001</v>
      </c>
      <c r="AB133" s="52">
        <v>15</v>
      </c>
      <c r="AC133" s="52" t="s">
        <v>1146</v>
      </c>
      <c r="AD133" s="52">
        <v>15</v>
      </c>
      <c r="AE133" s="52">
        <v>9.64</v>
      </c>
      <c r="AF133" s="52">
        <v>9.3800000000000008</v>
      </c>
      <c r="AG133" s="52">
        <v>0</v>
      </c>
      <c r="AH133" s="52">
        <v>0.7</v>
      </c>
      <c r="AI133" s="52">
        <v>0</v>
      </c>
      <c r="AJ133" s="52">
        <v>0</v>
      </c>
      <c r="AK133" s="52">
        <v>0</v>
      </c>
      <c r="AL133" s="52">
        <v>89.92</v>
      </c>
      <c r="AM133" s="52">
        <v>0</v>
      </c>
      <c r="AN133" s="52">
        <v>0</v>
      </c>
      <c r="AO133" s="52">
        <v>0</v>
      </c>
      <c r="AP133" s="52">
        <v>200</v>
      </c>
      <c r="AQ133" s="52">
        <v>0</v>
      </c>
      <c r="AR133" s="52">
        <v>125</v>
      </c>
      <c r="AS133" s="52">
        <v>325</v>
      </c>
      <c r="AT133" s="52">
        <v>0</v>
      </c>
      <c r="AU133" s="52">
        <v>13.38</v>
      </c>
      <c r="AV133" s="52">
        <v>0</v>
      </c>
      <c r="AW133" s="52">
        <v>1.48</v>
      </c>
      <c r="AX133" s="52">
        <v>14.86</v>
      </c>
      <c r="AY133" s="52">
        <v>5</v>
      </c>
      <c r="AZ133" s="52">
        <v>0</v>
      </c>
      <c r="BA133" s="52">
        <v>1.5</v>
      </c>
    </row>
    <row r="134" spans="1:53" x14ac:dyDescent="0.25">
      <c r="A134">
        <v>1</v>
      </c>
      <c r="B134" t="s">
        <v>846</v>
      </c>
      <c r="C134" s="52">
        <v>3.68</v>
      </c>
      <c r="D134" s="52">
        <v>21.585755444668525</v>
      </c>
      <c r="E134" s="52">
        <v>44.36711613745107</v>
      </c>
      <c r="F134" s="52">
        <v>4.0672511351969085</v>
      </c>
      <c r="G134" s="52">
        <v>2.3374942402505523</v>
      </c>
      <c r="H134" s="52">
        <v>1.8397124764507455</v>
      </c>
      <c r="I134" s="52">
        <v>0.35186901684559135</v>
      </c>
      <c r="J134" s="52">
        <v>0.48287006998352622</v>
      </c>
      <c r="K134" s="52">
        <v>10.55</v>
      </c>
      <c r="L134" s="52">
        <v>3</v>
      </c>
      <c r="M134" s="52">
        <v>1.5</v>
      </c>
      <c r="N134" s="52">
        <v>3</v>
      </c>
      <c r="O134" s="52">
        <v>3</v>
      </c>
      <c r="P134" s="52">
        <v>0</v>
      </c>
      <c r="Q134" s="52">
        <v>0</v>
      </c>
      <c r="R134" s="52">
        <v>3</v>
      </c>
      <c r="S134" s="52">
        <v>24</v>
      </c>
      <c r="T134" s="52">
        <v>4</v>
      </c>
      <c r="U134" s="52">
        <v>0.97</v>
      </c>
      <c r="V134" s="52">
        <v>456.9</v>
      </c>
      <c r="W134" s="52">
        <v>1.3</v>
      </c>
      <c r="X134" s="52">
        <v>29</v>
      </c>
      <c r="Y134" t="s">
        <v>1149</v>
      </c>
      <c r="Z134" s="52">
        <v>7.75</v>
      </c>
      <c r="AA134" s="52">
        <v>198.12</v>
      </c>
      <c r="AB134" s="52">
        <v>15</v>
      </c>
      <c r="AC134" s="52" t="s">
        <v>1146</v>
      </c>
      <c r="AD134" s="52">
        <v>15</v>
      </c>
      <c r="AE134" s="52">
        <v>26.07</v>
      </c>
      <c r="AF134" s="52">
        <v>0</v>
      </c>
      <c r="AG134" s="52">
        <v>20.64</v>
      </c>
      <c r="AH134" s="52">
        <v>0</v>
      </c>
      <c r="AI134" s="52">
        <v>75.7</v>
      </c>
      <c r="AJ134" s="52">
        <v>0</v>
      </c>
      <c r="AK134" s="52">
        <v>0</v>
      </c>
      <c r="AL134" s="52">
        <v>3.66</v>
      </c>
      <c r="AM134" s="52">
        <v>0</v>
      </c>
      <c r="AN134" s="52">
        <v>0</v>
      </c>
      <c r="AO134" s="52">
        <v>700</v>
      </c>
      <c r="AP134" s="52">
        <v>0</v>
      </c>
      <c r="AQ134" s="52">
        <v>275</v>
      </c>
      <c r="AR134" s="52">
        <v>0</v>
      </c>
      <c r="AS134" s="52">
        <v>975</v>
      </c>
      <c r="AT134" s="52">
        <v>21.98</v>
      </c>
      <c r="AU134" s="52">
        <v>0</v>
      </c>
      <c r="AV134" s="52">
        <v>3.16</v>
      </c>
      <c r="AW134" s="52">
        <v>0</v>
      </c>
      <c r="AX134" s="52">
        <v>25.13</v>
      </c>
      <c r="AY134" s="52">
        <v>0</v>
      </c>
      <c r="AZ134" s="52">
        <v>10</v>
      </c>
      <c r="BA134" s="52">
        <v>2</v>
      </c>
    </row>
    <row r="135" spans="1:53" x14ac:dyDescent="0.25">
      <c r="A135">
        <v>1</v>
      </c>
      <c r="B135" t="s">
        <v>875</v>
      </c>
      <c r="C135" s="52">
        <v>3.71</v>
      </c>
      <c r="D135" s="52">
        <v>11.561425763159267</v>
      </c>
      <c r="E135" s="52">
        <v>22.22705524140931</v>
      </c>
      <c r="F135" s="52">
        <v>2.5508043993294636</v>
      </c>
      <c r="G135" s="52">
        <v>2.348242452586069</v>
      </c>
      <c r="H135" s="52">
        <v>1.967603616811149</v>
      </c>
      <c r="I135" s="52">
        <v>0.16693056016913529</v>
      </c>
      <c r="J135" s="52">
        <v>0.2973742621817454</v>
      </c>
      <c r="K135" s="52">
        <v>11.9</v>
      </c>
      <c r="L135" s="52">
        <v>6</v>
      </c>
      <c r="M135" s="52">
        <v>1.5</v>
      </c>
      <c r="N135" s="52">
        <v>1</v>
      </c>
      <c r="O135" s="52">
        <v>26</v>
      </c>
      <c r="P135" s="52">
        <v>9</v>
      </c>
      <c r="Q135" s="52">
        <v>6</v>
      </c>
      <c r="R135" s="52">
        <v>11</v>
      </c>
      <c r="S135" s="52">
        <v>26</v>
      </c>
      <c r="T135" s="52">
        <v>2</v>
      </c>
      <c r="U135" s="52">
        <v>1.1399999999999999</v>
      </c>
      <c r="V135" s="52">
        <v>690.9</v>
      </c>
      <c r="W135" s="52">
        <v>1.8</v>
      </c>
      <c r="X135" s="52">
        <v>110</v>
      </c>
      <c r="Y135" t="s">
        <v>1128</v>
      </c>
      <c r="Z135" s="52">
        <v>14.98</v>
      </c>
      <c r="AA135" s="52">
        <v>210.68</v>
      </c>
      <c r="AB135" s="52">
        <v>10</v>
      </c>
      <c r="AC135" s="52" t="s">
        <v>1126</v>
      </c>
      <c r="AD135" s="52">
        <v>5</v>
      </c>
      <c r="AE135" s="52">
        <v>50</v>
      </c>
      <c r="AF135" s="52">
        <v>31.56</v>
      </c>
      <c r="AG135" s="52">
        <v>10.57</v>
      </c>
      <c r="AH135" s="52">
        <v>0</v>
      </c>
      <c r="AI135" s="52">
        <v>0</v>
      </c>
      <c r="AJ135" s="52">
        <v>0</v>
      </c>
      <c r="AK135" s="52">
        <v>0</v>
      </c>
      <c r="AL135" s="52">
        <v>57.88</v>
      </c>
      <c r="AM135" s="52">
        <v>0</v>
      </c>
      <c r="AN135" s="52">
        <v>0</v>
      </c>
      <c r="AO135" s="52">
        <v>0</v>
      </c>
      <c r="AP135" s="52">
        <v>325</v>
      </c>
      <c r="AQ135" s="52">
        <v>0</v>
      </c>
      <c r="AR135" s="52">
        <v>0</v>
      </c>
      <c r="AS135" s="52">
        <v>325</v>
      </c>
      <c r="AT135" s="52">
        <v>0</v>
      </c>
      <c r="AU135" s="52">
        <v>14.56</v>
      </c>
      <c r="AV135" s="52">
        <v>0</v>
      </c>
      <c r="AW135" s="52">
        <v>0</v>
      </c>
      <c r="AX135" s="52">
        <v>14.56</v>
      </c>
      <c r="AY135" s="52">
        <v>5</v>
      </c>
      <c r="AZ135" s="52">
        <v>0</v>
      </c>
      <c r="BA135" s="52">
        <v>2</v>
      </c>
    </row>
    <row r="136" spans="1:53" x14ac:dyDescent="0.25">
      <c r="A136">
        <v>1</v>
      </c>
      <c r="B136" t="s">
        <v>759</v>
      </c>
      <c r="C136" s="52">
        <v>3.7349999999999999</v>
      </c>
      <c r="D136" s="52">
        <v>8.1947839086438279</v>
      </c>
      <c r="E136" s="52">
        <v>19.486733362331449</v>
      </c>
      <c r="F136" s="52">
        <v>2.7522444562764683</v>
      </c>
      <c r="G136" s="52">
        <v>2.5020341612794645</v>
      </c>
      <c r="H136" s="52">
        <v>2.2223512611213545</v>
      </c>
      <c r="I136" s="52">
        <v>0.17644707355373551</v>
      </c>
      <c r="J136" s="52">
        <v>0.36359672384938069</v>
      </c>
      <c r="K136" s="52">
        <v>20.3</v>
      </c>
      <c r="L136" s="52">
        <v>2</v>
      </c>
      <c r="M136" s="52">
        <v>1</v>
      </c>
      <c r="N136" s="52">
        <v>1</v>
      </c>
      <c r="O136" s="52">
        <v>20</v>
      </c>
      <c r="P136" s="52">
        <v>12</v>
      </c>
      <c r="Q136" s="52">
        <v>3</v>
      </c>
      <c r="R136" s="52">
        <v>5</v>
      </c>
      <c r="S136" s="52">
        <v>16</v>
      </c>
      <c r="T136" s="52">
        <v>1</v>
      </c>
      <c r="U136" s="52">
        <v>0.45</v>
      </c>
      <c r="V136" s="52">
        <v>291.89999999999998</v>
      </c>
      <c r="W136" s="52">
        <v>1.2</v>
      </c>
      <c r="X136" s="52">
        <v>63</v>
      </c>
      <c r="Y136" t="s">
        <v>1128</v>
      </c>
      <c r="Z136" s="52">
        <v>0</v>
      </c>
      <c r="AA136" s="52">
        <v>-1</v>
      </c>
      <c r="AB136" s="52">
        <v>12.5</v>
      </c>
      <c r="AC136" s="52" t="s">
        <v>1146</v>
      </c>
      <c r="AD136" s="52">
        <v>15</v>
      </c>
      <c r="AE136" s="52">
        <v>28.57</v>
      </c>
      <c r="AF136" s="52">
        <v>0</v>
      </c>
      <c r="AG136" s="52">
        <v>11.72</v>
      </c>
      <c r="AH136" s="52">
        <v>0</v>
      </c>
      <c r="AI136" s="52">
        <v>0</v>
      </c>
      <c r="AJ136" s="52">
        <v>0</v>
      </c>
      <c r="AK136" s="52">
        <v>19.84</v>
      </c>
      <c r="AL136" s="52">
        <v>68.45</v>
      </c>
      <c r="AM136" s="52">
        <v>0</v>
      </c>
      <c r="AN136" s="52">
        <v>0</v>
      </c>
      <c r="AO136" s="52">
        <v>0</v>
      </c>
      <c r="AP136" s="52">
        <v>300</v>
      </c>
      <c r="AQ136" s="52">
        <v>25</v>
      </c>
      <c r="AR136" s="52">
        <v>0</v>
      </c>
      <c r="AS136" s="52">
        <v>325</v>
      </c>
      <c r="AT136" s="52">
        <v>0</v>
      </c>
      <c r="AU136" s="52">
        <v>16.649999999999999</v>
      </c>
      <c r="AV136" s="52">
        <v>1.65</v>
      </c>
      <c r="AW136" s="52">
        <v>0</v>
      </c>
      <c r="AX136" s="52">
        <v>18.3</v>
      </c>
      <c r="AY136" s="52">
        <v>11</v>
      </c>
      <c r="AZ136" s="52">
        <v>0</v>
      </c>
      <c r="BA136" s="52">
        <v>1.1000000000000001</v>
      </c>
    </row>
    <row r="137" spans="1:53" x14ac:dyDescent="0.25">
      <c r="A137">
        <v>1</v>
      </c>
      <c r="B137" t="s">
        <v>969</v>
      </c>
      <c r="C137" s="52">
        <v>3.74</v>
      </c>
      <c r="D137" s="52">
        <v>8.3977646916760431</v>
      </c>
      <c r="E137" s="52">
        <v>18.921270117442372</v>
      </c>
      <c r="F137" s="52">
        <v>2.0739768878769724</v>
      </c>
      <c r="G137" s="52">
        <v>1.8724996600489314</v>
      </c>
      <c r="H137" s="52">
        <v>1.5451109353624923</v>
      </c>
      <c r="I137" s="52">
        <v>0.12740763599760335</v>
      </c>
      <c r="J137" s="52">
        <v>0.25163047257319748</v>
      </c>
      <c r="K137" s="52">
        <v>30.3</v>
      </c>
      <c r="L137" s="52">
        <v>2</v>
      </c>
      <c r="M137" s="52">
        <v>1.5</v>
      </c>
      <c r="N137" s="52">
        <v>0</v>
      </c>
      <c r="O137" s="52">
        <v>10</v>
      </c>
      <c r="P137" s="52">
        <v>5</v>
      </c>
      <c r="Q137" s="52">
        <v>3</v>
      </c>
      <c r="R137" s="52">
        <v>2</v>
      </c>
      <c r="S137" s="52">
        <v>6</v>
      </c>
      <c r="T137" s="52">
        <v>2</v>
      </c>
      <c r="U137" s="52">
        <v>3.35</v>
      </c>
      <c r="V137" s="52">
        <v>1167.0999999999999</v>
      </c>
      <c r="W137" s="52">
        <v>1.8</v>
      </c>
      <c r="X137" s="52">
        <v>58</v>
      </c>
      <c r="Y137" t="s">
        <v>1130</v>
      </c>
      <c r="Z137" s="52">
        <v>5.49</v>
      </c>
      <c r="AA137" s="52">
        <v>227.3</v>
      </c>
      <c r="AB137" s="52">
        <v>25</v>
      </c>
      <c r="AC137" s="52" t="s">
        <v>1126</v>
      </c>
      <c r="AD137" s="52">
        <v>5</v>
      </c>
      <c r="AE137" s="52">
        <v>0</v>
      </c>
      <c r="AF137" s="52">
        <v>0</v>
      </c>
      <c r="AG137" s="52">
        <v>0</v>
      </c>
      <c r="AH137" s="52">
        <v>0</v>
      </c>
      <c r="AI137" s="52">
        <v>0</v>
      </c>
      <c r="AJ137" s="52">
        <v>0</v>
      </c>
      <c r="AK137" s="52">
        <v>0</v>
      </c>
      <c r="AL137" s="52">
        <v>0</v>
      </c>
      <c r="AM137" s="52">
        <v>0</v>
      </c>
      <c r="AN137" s="52">
        <v>100</v>
      </c>
      <c r="AO137" s="52">
        <v>0</v>
      </c>
      <c r="AP137" s="52">
        <v>675</v>
      </c>
      <c r="AQ137" s="52">
        <v>125</v>
      </c>
      <c r="AR137" s="52">
        <v>0</v>
      </c>
      <c r="AS137" s="52">
        <v>800</v>
      </c>
      <c r="AT137" s="52">
        <v>0</v>
      </c>
      <c r="AU137" s="52">
        <v>13.3</v>
      </c>
      <c r="AV137" s="52">
        <v>10.43</v>
      </c>
      <c r="AW137" s="52">
        <v>0</v>
      </c>
      <c r="AX137" s="52">
        <v>23.73</v>
      </c>
      <c r="AY137" s="52">
        <v>9</v>
      </c>
      <c r="AZ137" s="52">
        <v>0</v>
      </c>
      <c r="BA137" s="52">
        <v>1</v>
      </c>
    </row>
    <row r="138" spans="1:53" x14ac:dyDescent="0.25">
      <c r="A138">
        <v>1</v>
      </c>
      <c r="B138" t="s">
        <v>1006</v>
      </c>
      <c r="C138" s="52">
        <v>3.74</v>
      </c>
      <c r="D138" s="52">
        <v>18.242439807775092</v>
      </c>
      <c r="E138" s="52">
        <v>38.234014789038717</v>
      </c>
      <c r="F138" s="52">
        <v>3.7676733194957053</v>
      </c>
      <c r="G138" s="52">
        <v>3.0245036916337127</v>
      </c>
      <c r="H138" s="52">
        <v>2.3855304186958257</v>
      </c>
      <c r="I138" s="52">
        <v>0.22228677056820451</v>
      </c>
      <c r="J138" s="52">
        <v>0.76583397483822635</v>
      </c>
      <c r="K138" s="52">
        <v>12.2</v>
      </c>
      <c r="L138" s="52">
        <v>3</v>
      </c>
      <c r="M138" s="52">
        <v>0.5</v>
      </c>
      <c r="N138" s="52">
        <v>6</v>
      </c>
      <c r="O138" s="52">
        <v>26</v>
      </c>
      <c r="P138" s="52">
        <v>13</v>
      </c>
      <c r="Q138" s="52">
        <v>5</v>
      </c>
      <c r="R138" s="52">
        <v>8</v>
      </c>
      <c r="S138" s="52">
        <v>26</v>
      </c>
      <c r="T138" s="52">
        <v>2</v>
      </c>
      <c r="U138" s="52">
        <v>0.46</v>
      </c>
      <c r="V138" s="52">
        <v>297.10000000000002</v>
      </c>
      <c r="W138" s="52">
        <v>1.2</v>
      </c>
      <c r="X138" s="52">
        <v>49</v>
      </c>
      <c r="Y138" t="s">
        <v>1130</v>
      </c>
      <c r="Z138" s="52">
        <v>3.87</v>
      </c>
      <c r="AA138" s="52">
        <v>91.81</v>
      </c>
      <c r="AB138" s="52">
        <v>2.5</v>
      </c>
      <c r="AC138" s="52" t="s">
        <v>1173</v>
      </c>
      <c r="AD138" s="52">
        <v>-999</v>
      </c>
      <c r="AE138" s="52">
        <v>35.71</v>
      </c>
      <c r="AF138" s="52">
        <v>54.39</v>
      </c>
      <c r="AG138" s="52">
        <v>0</v>
      </c>
      <c r="AH138" s="52">
        <v>0</v>
      </c>
      <c r="AI138" s="52">
        <v>0</v>
      </c>
      <c r="AJ138" s="52">
        <v>0</v>
      </c>
      <c r="AK138" s="52">
        <v>0</v>
      </c>
      <c r="AL138" s="52">
        <v>0</v>
      </c>
      <c r="AM138" s="52">
        <v>0</v>
      </c>
      <c r="AN138" s="52">
        <v>45.61</v>
      </c>
      <c r="AO138" s="52">
        <v>175</v>
      </c>
      <c r="AP138" s="52">
        <v>0</v>
      </c>
      <c r="AQ138" s="52">
        <v>250</v>
      </c>
      <c r="AR138" s="52">
        <v>275</v>
      </c>
      <c r="AS138" s="52">
        <v>700</v>
      </c>
      <c r="AT138" s="52">
        <v>9.98</v>
      </c>
      <c r="AU138" s="52">
        <v>0</v>
      </c>
      <c r="AV138" s="52">
        <v>4.76</v>
      </c>
      <c r="AW138" s="52">
        <v>2.4900000000000002</v>
      </c>
      <c r="AX138" s="52">
        <v>17.23</v>
      </c>
      <c r="AY138" s="52">
        <v>3</v>
      </c>
      <c r="AZ138" s="52">
        <v>7</v>
      </c>
      <c r="BA138" s="52">
        <v>2.2000000000000002</v>
      </c>
    </row>
    <row r="139" spans="1:53" x14ac:dyDescent="0.25">
      <c r="A139">
        <v>1</v>
      </c>
      <c r="B139" t="s">
        <v>855</v>
      </c>
      <c r="C139" s="52">
        <v>3.7450000000000001</v>
      </c>
      <c r="D139" s="52">
        <v>19.730245947962914</v>
      </c>
      <c r="E139" s="52">
        <v>19.747716398434104</v>
      </c>
      <c r="F139" s="52">
        <v>2.1295958480288175</v>
      </c>
      <c r="G139" s="52">
        <v>1.681914194089454</v>
      </c>
      <c r="H139" s="52">
        <v>1.0734360462997801</v>
      </c>
      <c r="I139" s="52">
        <v>0.10867322462277366</v>
      </c>
      <c r="J139" s="52">
        <v>0.42275424087932756</v>
      </c>
      <c r="K139" s="52">
        <v>11.9</v>
      </c>
      <c r="L139" s="52">
        <v>1</v>
      </c>
      <c r="M139" s="52">
        <v>2</v>
      </c>
      <c r="N139" s="52">
        <v>10</v>
      </c>
      <c r="O139" s="52">
        <v>17</v>
      </c>
      <c r="P139" s="52">
        <v>8</v>
      </c>
      <c r="Q139" s="52">
        <v>1</v>
      </c>
      <c r="R139" s="52">
        <v>8</v>
      </c>
      <c r="S139" s="52">
        <v>15</v>
      </c>
      <c r="T139" s="52">
        <v>5</v>
      </c>
      <c r="U139" s="52">
        <v>1.77</v>
      </c>
      <c r="V139" s="52">
        <v>545</v>
      </c>
      <c r="W139" s="52">
        <v>1.2</v>
      </c>
      <c r="X139" s="52">
        <v>11</v>
      </c>
      <c r="Y139" t="s">
        <v>1149</v>
      </c>
      <c r="Z139" s="52">
        <v>9.5299999999999994</v>
      </c>
      <c r="AA139" s="52">
        <v>295.77999999999997</v>
      </c>
      <c r="AB139" s="52">
        <v>12.5</v>
      </c>
      <c r="AC139" s="52" t="s">
        <v>1254</v>
      </c>
      <c r="AD139" s="52">
        <v>1</v>
      </c>
      <c r="AE139" s="52">
        <v>31.07</v>
      </c>
      <c r="AF139" s="52">
        <v>0</v>
      </c>
      <c r="AG139" s="52">
        <v>8.4700000000000006</v>
      </c>
      <c r="AH139" s="52">
        <v>26.4</v>
      </c>
      <c r="AI139" s="52">
        <v>65.13</v>
      </c>
      <c r="AJ139" s="52">
        <v>0</v>
      </c>
      <c r="AK139" s="52">
        <v>0</v>
      </c>
      <c r="AL139" s="52">
        <v>0</v>
      </c>
      <c r="AM139" s="52">
        <v>0</v>
      </c>
      <c r="AN139" s="52">
        <v>0</v>
      </c>
      <c r="AO139" s="52">
        <v>750</v>
      </c>
      <c r="AP139" s="52">
        <v>1350</v>
      </c>
      <c r="AQ139" s="52">
        <v>425</v>
      </c>
      <c r="AR139" s="52">
        <v>0</v>
      </c>
      <c r="AS139" s="52">
        <v>2525</v>
      </c>
      <c r="AT139" s="52">
        <v>2.36</v>
      </c>
      <c r="AU139" s="52">
        <v>5.62</v>
      </c>
      <c r="AV139" s="52">
        <v>0.45</v>
      </c>
      <c r="AW139" s="52">
        <v>0</v>
      </c>
      <c r="AX139" s="52">
        <v>8.44</v>
      </c>
      <c r="AY139" s="52">
        <v>1</v>
      </c>
      <c r="AZ139" s="52">
        <v>0</v>
      </c>
      <c r="BA139" s="52">
        <v>2</v>
      </c>
    </row>
    <row r="140" spans="1:53" x14ac:dyDescent="0.25">
      <c r="A140">
        <v>1</v>
      </c>
      <c r="B140" t="s">
        <v>689</v>
      </c>
      <c r="C140" s="52">
        <v>3.7549999999999999</v>
      </c>
      <c r="D140" s="52">
        <v>9.8034129615737893</v>
      </c>
      <c r="E140" s="52">
        <v>19.617224880382782</v>
      </c>
      <c r="F140" s="52">
        <v>2.3027191860242291</v>
      </c>
      <c r="G140" s="52">
        <v>3.2359497938736475</v>
      </c>
      <c r="H140" s="52">
        <v>2.0099568416810172</v>
      </c>
      <c r="I140" s="52">
        <v>0.18039902915798958</v>
      </c>
      <c r="J140" s="52">
        <v>0.56651243680857033</v>
      </c>
      <c r="K140" s="52">
        <v>15.95</v>
      </c>
      <c r="L140" s="52">
        <v>6</v>
      </c>
      <c r="M140" s="52">
        <v>1</v>
      </c>
      <c r="N140" s="52">
        <v>3</v>
      </c>
      <c r="O140" s="52">
        <v>14</v>
      </c>
      <c r="P140" s="52">
        <v>8</v>
      </c>
      <c r="Q140" s="52">
        <v>1</v>
      </c>
      <c r="R140" s="52">
        <v>5</v>
      </c>
      <c r="S140" s="52">
        <v>7</v>
      </c>
      <c r="T140" s="52">
        <v>2</v>
      </c>
      <c r="U140" s="52">
        <v>0.66</v>
      </c>
      <c r="V140" s="52">
        <v>328.3</v>
      </c>
      <c r="W140" s="52">
        <v>1.1000000000000001</v>
      </c>
      <c r="X140" s="52">
        <v>56</v>
      </c>
      <c r="Y140" t="s">
        <v>1128</v>
      </c>
      <c r="Z140" s="52">
        <v>5.62</v>
      </c>
      <c r="AA140" s="52">
        <v>300.2</v>
      </c>
      <c r="AB140" s="52">
        <v>12.5</v>
      </c>
      <c r="AC140" s="52" t="s">
        <v>1126</v>
      </c>
      <c r="AD140" s="52">
        <v>15</v>
      </c>
      <c r="AE140" s="52">
        <v>7.14</v>
      </c>
      <c r="AF140" s="52">
        <v>0</v>
      </c>
      <c r="AG140" s="52">
        <v>3.87</v>
      </c>
      <c r="AH140" s="52">
        <v>0</v>
      </c>
      <c r="AI140" s="52">
        <v>0</v>
      </c>
      <c r="AJ140" s="52">
        <v>0</v>
      </c>
      <c r="AK140" s="52">
        <v>0</v>
      </c>
      <c r="AL140" s="52">
        <v>96.13</v>
      </c>
      <c r="AM140" s="52">
        <v>0</v>
      </c>
      <c r="AN140" s="52">
        <v>0</v>
      </c>
      <c r="AO140" s="52">
        <v>0</v>
      </c>
      <c r="AP140" s="52">
        <v>475</v>
      </c>
      <c r="AQ140" s="52">
        <v>0</v>
      </c>
      <c r="AR140" s="52">
        <v>0</v>
      </c>
      <c r="AS140" s="52">
        <v>475</v>
      </c>
      <c r="AT140" s="52">
        <v>0</v>
      </c>
      <c r="AU140" s="52">
        <v>23.92</v>
      </c>
      <c r="AV140" s="52">
        <v>0</v>
      </c>
      <c r="AW140" s="52">
        <v>0</v>
      </c>
      <c r="AX140" s="52">
        <v>23.92</v>
      </c>
      <c r="AY140" s="52">
        <v>8</v>
      </c>
      <c r="AZ140" s="52">
        <v>0</v>
      </c>
      <c r="BA140" s="52">
        <v>1</v>
      </c>
    </row>
    <row r="141" spans="1:53" x14ac:dyDescent="0.25">
      <c r="A141">
        <v>1</v>
      </c>
      <c r="B141" t="s">
        <v>864</v>
      </c>
      <c r="C141" s="52">
        <v>3.76</v>
      </c>
      <c r="D141" s="52">
        <v>6.5810567142011456</v>
      </c>
      <c r="E141" s="52">
        <v>14.658547194432364</v>
      </c>
      <c r="F141" s="52">
        <v>2.2432720367714802</v>
      </c>
      <c r="G141" s="52">
        <v>2.1525322460394554</v>
      </c>
      <c r="H141" s="52">
        <v>1.4855075618255558</v>
      </c>
      <c r="I141" s="52">
        <v>0.12219518629381131</v>
      </c>
      <c r="J141" s="52">
        <v>0.53202835521179648</v>
      </c>
      <c r="K141" s="52">
        <v>9.6999999999999993</v>
      </c>
      <c r="L141" s="52">
        <v>2</v>
      </c>
      <c r="M141" s="52">
        <v>2.5</v>
      </c>
      <c r="N141" s="52">
        <v>3</v>
      </c>
      <c r="O141" s="52">
        <v>17</v>
      </c>
      <c r="P141" s="52">
        <v>5</v>
      </c>
      <c r="Q141" s="52">
        <v>2</v>
      </c>
      <c r="R141" s="52">
        <v>10</v>
      </c>
      <c r="S141" s="52">
        <v>12</v>
      </c>
      <c r="T141" s="52">
        <v>0</v>
      </c>
      <c r="U141" s="52">
        <v>0.98</v>
      </c>
      <c r="V141" s="52">
        <v>427.3</v>
      </c>
      <c r="W141" s="52">
        <v>1.2</v>
      </c>
      <c r="X141" s="52">
        <v>47</v>
      </c>
      <c r="Y141" t="s">
        <v>1130</v>
      </c>
      <c r="Z141" s="52">
        <v>21.25</v>
      </c>
      <c r="AA141" s="52">
        <v>278.67</v>
      </c>
      <c r="AB141" s="52">
        <v>17.5</v>
      </c>
      <c r="AC141" s="52" t="s">
        <v>1254</v>
      </c>
      <c r="AD141" s="52">
        <v>1</v>
      </c>
      <c r="AE141" s="52">
        <v>11.79</v>
      </c>
      <c r="AF141" s="52">
        <v>0</v>
      </c>
      <c r="AG141" s="52">
        <v>7.08</v>
      </c>
      <c r="AH141" s="52">
        <v>0.7</v>
      </c>
      <c r="AI141" s="52">
        <v>0</v>
      </c>
      <c r="AJ141" s="52">
        <v>0</v>
      </c>
      <c r="AK141" s="52">
        <v>0</v>
      </c>
      <c r="AL141" s="52">
        <v>2.16</v>
      </c>
      <c r="AM141" s="52">
        <v>0</v>
      </c>
      <c r="AN141" s="52">
        <v>90.06</v>
      </c>
      <c r="AO141" s="52">
        <v>25</v>
      </c>
      <c r="AP141" s="52">
        <v>250</v>
      </c>
      <c r="AQ141" s="52">
        <v>525</v>
      </c>
      <c r="AR141" s="52">
        <v>0</v>
      </c>
      <c r="AS141" s="52">
        <v>800</v>
      </c>
      <c r="AT141" s="52">
        <v>0.79</v>
      </c>
      <c r="AU141" s="52">
        <v>4.46</v>
      </c>
      <c r="AV141" s="52">
        <v>10.86</v>
      </c>
      <c r="AW141" s="52">
        <v>0</v>
      </c>
      <c r="AX141" s="52">
        <v>16.11</v>
      </c>
      <c r="AY141" s="52">
        <v>6</v>
      </c>
      <c r="AZ141" s="52">
        <v>1</v>
      </c>
      <c r="BA141" s="52">
        <v>1</v>
      </c>
    </row>
    <row r="142" spans="1:53" x14ac:dyDescent="0.25">
      <c r="A142">
        <v>1</v>
      </c>
      <c r="B142" t="s">
        <v>813</v>
      </c>
      <c r="C142" s="52">
        <v>3.7650000000000001</v>
      </c>
      <c r="D142" s="52">
        <v>10.659311185626791</v>
      </c>
      <c r="E142" s="52">
        <v>25.445846020008705</v>
      </c>
      <c r="F142" s="52">
        <v>3.0877980030223955</v>
      </c>
      <c r="G142" s="52">
        <v>3.6081508272165563</v>
      </c>
      <c r="H142" s="52">
        <v>2.6820474244421115</v>
      </c>
      <c r="I142" s="52">
        <v>0.18582927771645674</v>
      </c>
      <c r="J142" s="52">
        <v>0.37995164905918827</v>
      </c>
      <c r="K142" s="52">
        <v>28.2</v>
      </c>
      <c r="L142" s="52">
        <v>2</v>
      </c>
      <c r="M142" s="52">
        <v>2</v>
      </c>
      <c r="N142" s="52">
        <v>1</v>
      </c>
      <c r="O142" s="52">
        <v>13</v>
      </c>
      <c r="P142" s="52">
        <v>9</v>
      </c>
      <c r="Q142" s="52">
        <v>2</v>
      </c>
      <c r="R142" s="52">
        <v>2</v>
      </c>
      <c r="S142" s="52">
        <v>3</v>
      </c>
      <c r="T142" s="52">
        <v>1</v>
      </c>
      <c r="U142" s="52">
        <v>5.34</v>
      </c>
      <c r="V142" s="52">
        <v>1104.0999999999999</v>
      </c>
      <c r="W142" s="52">
        <v>1.3</v>
      </c>
      <c r="X142" s="52">
        <v>109</v>
      </c>
      <c r="Y142" t="s">
        <v>1128</v>
      </c>
      <c r="Z142" s="52">
        <v>0</v>
      </c>
      <c r="AA142" s="52">
        <v>-1</v>
      </c>
      <c r="AB142" s="52">
        <v>20</v>
      </c>
      <c r="AC142" s="52" t="s">
        <v>1146</v>
      </c>
      <c r="AD142" s="52">
        <v>15</v>
      </c>
      <c r="AE142" s="52">
        <v>0</v>
      </c>
      <c r="AF142" s="52">
        <v>0</v>
      </c>
      <c r="AG142" s="52">
        <v>0</v>
      </c>
      <c r="AH142" s="52">
        <v>0</v>
      </c>
      <c r="AI142" s="52">
        <v>0</v>
      </c>
      <c r="AJ142" s="52">
        <v>0</v>
      </c>
      <c r="AK142" s="52">
        <v>0</v>
      </c>
      <c r="AL142" s="52">
        <v>100</v>
      </c>
      <c r="AM142" s="52">
        <v>0</v>
      </c>
      <c r="AN142" s="52">
        <v>0</v>
      </c>
      <c r="AO142" s="52">
        <v>0</v>
      </c>
      <c r="AP142" s="52">
        <v>375</v>
      </c>
      <c r="AQ142" s="52">
        <v>0</v>
      </c>
      <c r="AR142" s="52">
        <v>0</v>
      </c>
      <c r="AS142" s="52">
        <v>375</v>
      </c>
      <c r="AT142" s="52">
        <v>0</v>
      </c>
      <c r="AU142" s="52">
        <v>37.57</v>
      </c>
      <c r="AV142" s="52">
        <v>0</v>
      </c>
      <c r="AW142" s="52">
        <v>0</v>
      </c>
      <c r="AX142" s="52">
        <v>37.57</v>
      </c>
      <c r="AY142" s="52">
        <v>8</v>
      </c>
      <c r="AZ142" s="52">
        <v>0</v>
      </c>
      <c r="BA142" s="52">
        <v>1</v>
      </c>
    </row>
    <row r="143" spans="1:53" x14ac:dyDescent="0.25">
      <c r="A143">
        <v>1</v>
      </c>
      <c r="B143" t="s">
        <v>1008</v>
      </c>
      <c r="C143" s="52">
        <v>3.8</v>
      </c>
      <c r="D143" s="52">
        <v>9.2563276323431687</v>
      </c>
      <c r="E143" s="52">
        <v>17.311874728142669</v>
      </c>
      <c r="F143" s="52">
        <v>2.1724220778874503</v>
      </c>
      <c r="G143" s="52">
        <v>2.1841950089890436</v>
      </c>
      <c r="H143" s="52">
        <v>1.6419335678137452</v>
      </c>
      <c r="I143" s="52">
        <v>0.15289393252788844</v>
      </c>
      <c r="J143" s="52">
        <v>0.48054773475896417</v>
      </c>
      <c r="K143" s="52">
        <v>5.45</v>
      </c>
      <c r="L143" s="52">
        <v>0</v>
      </c>
      <c r="M143" s="52">
        <v>2</v>
      </c>
      <c r="N143" s="52">
        <v>0</v>
      </c>
      <c r="O143" s="52">
        <v>10</v>
      </c>
      <c r="P143" s="52">
        <v>2</v>
      </c>
      <c r="Q143" s="52">
        <v>4</v>
      </c>
      <c r="R143" s="52">
        <v>4</v>
      </c>
      <c r="S143" s="52">
        <v>8</v>
      </c>
      <c r="T143" s="52">
        <v>4</v>
      </c>
      <c r="U143" s="52">
        <v>0.4</v>
      </c>
      <c r="V143" s="52">
        <v>296.5</v>
      </c>
      <c r="W143" s="52">
        <v>1.3</v>
      </c>
      <c r="X143" s="52">
        <v>5</v>
      </c>
      <c r="Y143" t="s">
        <v>1128</v>
      </c>
      <c r="Z143" s="52">
        <v>17.27</v>
      </c>
      <c r="AA143" s="52">
        <v>97.61</v>
      </c>
      <c r="AB143" s="52">
        <v>22.5</v>
      </c>
      <c r="AC143" s="52" t="s">
        <v>1184</v>
      </c>
      <c r="AD143" s="52">
        <v>1</v>
      </c>
      <c r="AE143" s="52">
        <v>0</v>
      </c>
      <c r="AF143" s="52">
        <v>0</v>
      </c>
      <c r="AG143" s="52">
        <v>0</v>
      </c>
      <c r="AH143" s="52">
        <v>0</v>
      </c>
      <c r="AI143" s="52">
        <v>0</v>
      </c>
      <c r="AJ143" s="52">
        <v>0</v>
      </c>
      <c r="AK143" s="52">
        <v>0</v>
      </c>
      <c r="AL143" s="52">
        <v>100</v>
      </c>
      <c r="AM143" s="52">
        <v>0</v>
      </c>
      <c r="AN143" s="52">
        <v>0</v>
      </c>
      <c r="AO143" s="52">
        <v>0</v>
      </c>
      <c r="AP143" s="52">
        <v>75</v>
      </c>
      <c r="AQ143" s="52">
        <v>0</v>
      </c>
      <c r="AR143" s="52">
        <v>0</v>
      </c>
      <c r="AS143" s="52">
        <v>75</v>
      </c>
      <c r="AT143" s="52">
        <v>0</v>
      </c>
      <c r="AU143" s="52">
        <v>11.18</v>
      </c>
      <c r="AV143" s="52">
        <v>0</v>
      </c>
      <c r="AW143" s="52">
        <v>0</v>
      </c>
      <c r="AX143" s="52">
        <v>11.18</v>
      </c>
      <c r="AY143" s="52">
        <v>3</v>
      </c>
      <c r="AZ143" s="52">
        <v>0</v>
      </c>
      <c r="BA143" s="52">
        <v>2</v>
      </c>
    </row>
    <row r="144" spans="1:53" x14ac:dyDescent="0.25">
      <c r="A144">
        <v>1</v>
      </c>
      <c r="B144" t="s">
        <v>739</v>
      </c>
      <c r="C144" s="52">
        <v>3.8050000000000002</v>
      </c>
      <c r="D144" s="52">
        <v>3.4004930891788012</v>
      </c>
      <c r="E144" s="52">
        <v>7.872988255763377</v>
      </c>
      <c r="F144" s="52">
        <v>1.1868998236092847</v>
      </c>
      <c r="G144" s="52">
        <v>1.1361623990615659</v>
      </c>
      <c r="H144" s="52">
        <v>0.7226666834110379</v>
      </c>
      <c r="I144" s="52">
        <v>9.5851276433552499E-2</v>
      </c>
      <c r="J144" s="52">
        <v>0.33197734410340701</v>
      </c>
      <c r="K144" s="52">
        <v>9.3000000000000007</v>
      </c>
      <c r="L144" s="52">
        <v>8</v>
      </c>
      <c r="M144" s="52">
        <v>0.5</v>
      </c>
      <c r="N144" s="52">
        <v>3</v>
      </c>
      <c r="O144" s="52">
        <v>12</v>
      </c>
      <c r="P144" s="52">
        <v>3</v>
      </c>
      <c r="Q144" s="52">
        <v>1</v>
      </c>
      <c r="R144" s="52">
        <v>8</v>
      </c>
      <c r="S144" s="52">
        <v>9</v>
      </c>
      <c r="T144" s="52">
        <v>2</v>
      </c>
      <c r="U144" s="52">
        <v>0.14000000000000001</v>
      </c>
      <c r="V144" s="52">
        <v>164.5</v>
      </c>
      <c r="W144" s="52">
        <v>1.2</v>
      </c>
      <c r="X144" s="52">
        <v>28</v>
      </c>
      <c r="Y144" t="s">
        <v>1149</v>
      </c>
      <c r="Z144" s="52">
        <v>0</v>
      </c>
      <c r="AA144" s="52">
        <v>-1</v>
      </c>
      <c r="AB144" s="52">
        <v>20</v>
      </c>
      <c r="AC144" s="52" t="s">
        <v>1184</v>
      </c>
      <c r="AD144" s="52">
        <v>1</v>
      </c>
      <c r="AE144" s="52">
        <v>47.5</v>
      </c>
      <c r="AF144" s="52">
        <v>5.27</v>
      </c>
      <c r="AG144" s="52">
        <v>9.9</v>
      </c>
      <c r="AH144" s="52">
        <v>0</v>
      </c>
      <c r="AI144" s="52">
        <v>68.72</v>
      </c>
      <c r="AJ144" s="52">
        <v>4.71</v>
      </c>
      <c r="AK144" s="52">
        <v>0</v>
      </c>
      <c r="AL144" s="52">
        <v>11.4</v>
      </c>
      <c r="AM144" s="52">
        <v>0</v>
      </c>
      <c r="AN144" s="52">
        <v>0</v>
      </c>
      <c r="AO144" s="52">
        <v>1300</v>
      </c>
      <c r="AP144" s="52">
        <v>0</v>
      </c>
      <c r="AQ144" s="52">
        <v>25</v>
      </c>
      <c r="AR144" s="52">
        <v>0</v>
      </c>
      <c r="AS144" s="52">
        <v>1325</v>
      </c>
      <c r="AT144" s="52">
        <v>33.64</v>
      </c>
      <c r="AU144" s="52">
        <v>0</v>
      </c>
      <c r="AV144" s="52">
        <v>0.5</v>
      </c>
      <c r="AW144" s="52">
        <v>0</v>
      </c>
      <c r="AX144" s="52">
        <v>34.14</v>
      </c>
      <c r="AY144" s="52">
        <v>0</v>
      </c>
      <c r="AZ144" s="52">
        <v>18</v>
      </c>
      <c r="BA144" s="52">
        <v>1</v>
      </c>
    </row>
    <row r="145" spans="1:53" x14ac:dyDescent="0.25">
      <c r="A145">
        <v>1</v>
      </c>
      <c r="B145" t="s">
        <v>993</v>
      </c>
      <c r="C145" s="52">
        <v>3.81</v>
      </c>
      <c r="D145" s="52">
        <v>9.1546150346480175</v>
      </c>
      <c r="E145" s="52">
        <v>18.747281426707268</v>
      </c>
      <c r="F145" s="52">
        <v>2.4530486857268374</v>
      </c>
      <c r="G145" s="52">
        <v>4.80456198709365</v>
      </c>
      <c r="H145" s="52">
        <v>3.1080214642918329</v>
      </c>
      <c r="I145" s="52">
        <v>0.23245241208266773</v>
      </c>
      <c r="J145" s="52">
        <v>0.49364222485822684</v>
      </c>
      <c r="K145" s="52">
        <v>21.2</v>
      </c>
      <c r="L145" s="52">
        <v>15</v>
      </c>
      <c r="M145" s="52">
        <v>3.5</v>
      </c>
      <c r="N145" s="52">
        <v>1</v>
      </c>
      <c r="O145" s="52">
        <v>17</v>
      </c>
      <c r="P145" s="52">
        <v>9</v>
      </c>
      <c r="Q145" s="52">
        <v>6</v>
      </c>
      <c r="R145" s="52">
        <v>2</v>
      </c>
      <c r="S145" s="52">
        <v>8</v>
      </c>
      <c r="T145" s="52">
        <v>0</v>
      </c>
      <c r="U145" s="52">
        <v>1.17</v>
      </c>
      <c r="V145" s="52">
        <v>469.2</v>
      </c>
      <c r="W145" s="52">
        <v>1.2</v>
      </c>
      <c r="X145" s="52">
        <v>109</v>
      </c>
      <c r="Y145" t="s">
        <v>1128</v>
      </c>
      <c r="Z145" s="52">
        <v>0</v>
      </c>
      <c r="AA145" s="52">
        <v>-1</v>
      </c>
      <c r="AB145" s="52">
        <v>32.5</v>
      </c>
      <c r="AC145" s="52" t="s">
        <v>1153</v>
      </c>
      <c r="AD145" s="52">
        <v>30</v>
      </c>
      <c r="AE145" s="52">
        <v>14.29</v>
      </c>
      <c r="AF145" s="52">
        <v>13.67</v>
      </c>
      <c r="AG145" s="52">
        <v>0</v>
      </c>
      <c r="AH145" s="52">
        <v>0</v>
      </c>
      <c r="AI145" s="52">
        <v>0</v>
      </c>
      <c r="AJ145" s="52">
        <v>0</v>
      </c>
      <c r="AK145" s="52">
        <v>0</v>
      </c>
      <c r="AL145" s="52">
        <v>86.33</v>
      </c>
      <c r="AM145" s="52">
        <v>0</v>
      </c>
      <c r="AN145" s="52">
        <v>0</v>
      </c>
      <c r="AO145" s="52">
        <v>0</v>
      </c>
      <c r="AP145" s="52">
        <v>175</v>
      </c>
      <c r="AQ145" s="52">
        <v>25</v>
      </c>
      <c r="AR145" s="52">
        <v>0</v>
      </c>
      <c r="AS145" s="52">
        <v>200</v>
      </c>
      <c r="AT145" s="52">
        <v>0</v>
      </c>
      <c r="AU145" s="52">
        <v>19.72</v>
      </c>
      <c r="AV145" s="52">
        <v>0.03</v>
      </c>
      <c r="AW145" s="52">
        <v>0</v>
      </c>
      <c r="AX145" s="52">
        <v>19.75</v>
      </c>
      <c r="AY145" s="52">
        <v>5</v>
      </c>
      <c r="AZ145" s="52">
        <v>0</v>
      </c>
      <c r="BA145" s="52">
        <v>1</v>
      </c>
    </row>
    <row r="146" spans="1:53" x14ac:dyDescent="0.25">
      <c r="A146">
        <v>1</v>
      </c>
      <c r="B146" t="s">
        <v>775</v>
      </c>
      <c r="C146" s="52">
        <v>3.8250000000000002</v>
      </c>
      <c r="D146" s="52">
        <v>7.467963337798313</v>
      </c>
      <c r="E146" s="52">
        <v>14.006089604175731</v>
      </c>
      <c r="F146" s="52">
        <v>2.8425200895513592</v>
      </c>
      <c r="G146" s="52">
        <v>3.1543904290387688</v>
      </c>
      <c r="H146" s="52">
        <v>2.1940136330205835</v>
      </c>
      <c r="I146" s="52">
        <v>0.16649183430455639</v>
      </c>
      <c r="J146" s="52">
        <v>0.36540450928157475</v>
      </c>
      <c r="K146" s="52">
        <v>29.25</v>
      </c>
      <c r="L146" s="52">
        <v>2</v>
      </c>
      <c r="M146" s="52">
        <v>2</v>
      </c>
      <c r="N146" s="52">
        <v>1</v>
      </c>
      <c r="O146" s="52">
        <v>14</v>
      </c>
      <c r="P146" s="52">
        <v>6</v>
      </c>
      <c r="Q146" s="52">
        <v>4</v>
      </c>
      <c r="R146" s="52">
        <v>4</v>
      </c>
      <c r="S146" s="52">
        <v>7</v>
      </c>
      <c r="T146" s="52">
        <v>4</v>
      </c>
      <c r="U146" s="52">
        <v>0.89</v>
      </c>
      <c r="V146" s="52">
        <v>416.7</v>
      </c>
      <c r="W146" s="52">
        <v>1.2</v>
      </c>
      <c r="X146" s="52">
        <v>7</v>
      </c>
      <c r="Y146" t="s">
        <v>1137</v>
      </c>
      <c r="Z146" s="52">
        <v>32.119999999999997</v>
      </c>
      <c r="AA146" s="52">
        <v>268.12</v>
      </c>
      <c r="AB146" s="52">
        <v>17.5</v>
      </c>
      <c r="AC146" s="52" t="s">
        <v>1126</v>
      </c>
      <c r="AD146" s="52">
        <v>15</v>
      </c>
      <c r="AE146" s="52">
        <v>38.21</v>
      </c>
      <c r="AF146" s="52">
        <v>0.7</v>
      </c>
      <c r="AG146" s="52">
        <v>18.2</v>
      </c>
      <c r="AH146" s="52">
        <v>0</v>
      </c>
      <c r="AI146" s="52">
        <v>0</v>
      </c>
      <c r="AJ146" s="52">
        <v>0</v>
      </c>
      <c r="AK146" s="52">
        <v>81.099999999999994</v>
      </c>
      <c r="AL146" s="52">
        <v>0</v>
      </c>
      <c r="AM146" s="52">
        <v>0</v>
      </c>
      <c r="AN146" s="52">
        <v>0</v>
      </c>
      <c r="AO146" s="52">
        <v>0</v>
      </c>
      <c r="AP146" s="52">
        <v>950</v>
      </c>
      <c r="AQ146" s="52">
        <v>0</v>
      </c>
      <c r="AR146" s="52">
        <v>0</v>
      </c>
      <c r="AS146" s="52">
        <v>950</v>
      </c>
      <c r="AT146" s="52">
        <v>0</v>
      </c>
      <c r="AU146" s="52">
        <v>17.2</v>
      </c>
      <c r="AV146" s="52">
        <v>0</v>
      </c>
      <c r="AW146" s="52">
        <v>0</v>
      </c>
      <c r="AX146" s="52">
        <v>17.2</v>
      </c>
      <c r="AY146" s="52">
        <v>10</v>
      </c>
      <c r="AZ146" s="52">
        <v>0</v>
      </c>
      <c r="BA146" s="52">
        <v>1</v>
      </c>
    </row>
    <row r="147" spans="1:53" x14ac:dyDescent="0.25">
      <c r="A147">
        <v>1</v>
      </c>
      <c r="B147" t="s">
        <v>692</v>
      </c>
      <c r="C147" s="52">
        <v>3.83</v>
      </c>
      <c r="D147" s="52">
        <v>6.8299274587173988</v>
      </c>
      <c r="E147" s="52">
        <v>13.614615050021751</v>
      </c>
      <c r="F147" s="52">
        <v>1.9237407017643529</v>
      </c>
      <c r="G147" s="52">
        <v>2.0613784869703937</v>
      </c>
      <c r="H147" s="52">
        <v>1.4703247025752149</v>
      </c>
      <c r="I147" s="52">
        <v>0.14427152564712942</v>
      </c>
      <c r="J147" s="52">
        <v>0.27603575926985396</v>
      </c>
      <c r="K147" s="52">
        <v>18.399999999999999</v>
      </c>
      <c r="L147" s="52">
        <v>2</v>
      </c>
      <c r="M147" s="52">
        <v>1</v>
      </c>
      <c r="N147" s="52">
        <v>6</v>
      </c>
      <c r="O147" s="52">
        <v>17</v>
      </c>
      <c r="P147" s="52">
        <v>8</v>
      </c>
      <c r="Q147" s="52">
        <v>5</v>
      </c>
      <c r="R147" s="52">
        <v>4</v>
      </c>
      <c r="S147" s="52">
        <v>8</v>
      </c>
      <c r="T147" s="52">
        <v>0</v>
      </c>
      <c r="U147" s="52">
        <v>1.7</v>
      </c>
      <c r="V147" s="52">
        <v>852.6</v>
      </c>
      <c r="W147" s="52">
        <v>1.8</v>
      </c>
      <c r="X147" s="52">
        <v>61</v>
      </c>
      <c r="Y147" t="s">
        <v>1128</v>
      </c>
      <c r="Z147" s="52">
        <v>6.8</v>
      </c>
      <c r="AA147" s="52">
        <v>231.86</v>
      </c>
      <c r="AB147" s="52">
        <v>10</v>
      </c>
      <c r="AC147" s="52" t="s">
        <v>1126</v>
      </c>
      <c r="AD147" s="52">
        <v>5</v>
      </c>
      <c r="AE147" s="52">
        <v>23.93</v>
      </c>
      <c r="AF147" s="52">
        <v>0</v>
      </c>
      <c r="AG147" s="52">
        <v>0</v>
      </c>
      <c r="AH147" s="52">
        <v>0</v>
      </c>
      <c r="AI147" s="52">
        <v>21.83</v>
      </c>
      <c r="AJ147" s="52">
        <v>0</v>
      </c>
      <c r="AK147" s="52">
        <v>0</v>
      </c>
      <c r="AL147" s="52">
        <v>78.17</v>
      </c>
      <c r="AM147" s="52">
        <v>0</v>
      </c>
      <c r="AN147" s="52">
        <v>0</v>
      </c>
      <c r="AO147" s="52">
        <v>25</v>
      </c>
      <c r="AP147" s="52">
        <v>325</v>
      </c>
      <c r="AQ147" s="52">
        <v>25</v>
      </c>
      <c r="AR147" s="52">
        <v>0</v>
      </c>
      <c r="AS147" s="52">
        <v>375</v>
      </c>
      <c r="AT147" s="52">
        <v>1.23</v>
      </c>
      <c r="AU147" s="52">
        <v>19.98</v>
      </c>
      <c r="AV147" s="52">
        <v>1.77</v>
      </c>
      <c r="AW147" s="52">
        <v>0</v>
      </c>
      <c r="AX147" s="52">
        <v>22.97</v>
      </c>
      <c r="AY147" s="52">
        <v>9</v>
      </c>
      <c r="AZ147" s="52">
        <v>0</v>
      </c>
      <c r="BA147" s="52">
        <v>1.5</v>
      </c>
    </row>
    <row r="148" spans="1:53" x14ac:dyDescent="0.25">
      <c r="A148">
        <v>1</v>
      </c>
      <c r="B148" t="s">
        <v>710</v>
      </c>
      <c r="C148" s="52">
        <v>3.8450000000000002</v>
      </c>
      <c r="D148" s="52">
        <v>7.7752839844912618</v>
      </c>
      <c r="E148" s="52">
        <v>14.78903871248369</v>
      </c>
      <c r="F148" s="52">
        <v>1.9549069110877404</v>
      </c>
      <c r="G148" s="52">
        <v>2.4653487209372997</v>
      </c>
      <c r="H148" s="52">
        <v>1.6492890267243592</v>
      </c>
      <c r="I148" s="52">
        <v>0.15692413243890227</v>
      </c>
      <c r="J148" s="52">
        <v>0.53889069526842948</v>
      </c>
      <c r="K148" s="52">
        <v>13.2</v>
      </c>
      <c r="L148" s="52">
        <v>2</v>
      </c>
      <c r="M148" s="52">
        <v>1</v>
      </c>
      <c r="N148" s="52">
        <v>8</v>
      </c>
      <c r="O148" s="52">
        <v>13</v>
      </c>
      <c r="P148" s="52">
        <v>3</v>
      </c>
      <c r="Q148" s="52">
        <v>1</v>
      </c>
      <c r="R148" s="52">
        <v>9</v>
      </c>
      <c r="S148" s="52">
        <v>13</v>
      </c>
      <c r="T148" s="52">
        <v>1</v>
      </c>
      <c r="U148" s="52">
        <v>0.15</v>
      </c>
      <c r="V148" s="52">
        <v>268</v>
      </c>
      <c r="W148" s="52">
        <v>1.9</v>
      </c>
      <c r="X148" s="52">
        <v>55</v>
      </c>
      <c r="Y148" t="s">
        <v>1130</v>
      </c>
      <c r="Z148" s="52">
        <v>0</v>
      </c>
      <c r="AA148" s="52">
        <v>-1</v>
      </c>
      <c r="AB148" s="52">
        <v>17.5</v>
      </c>
      <c r="AC148" s="52" t="s">
        <v>1126</v>
      </c>
      <c r="AD148" s="52">
        <v>15</v>
      </c>
      <c r="AE148" s="52">
        <v>64.290000000000006</v>
      </c>
      <c r="AF148" s="52">
        <v>46.76</v>
      </c>
      <c r="AG148" s="52">
        <v>10.84</v>
      </c>
      <c r="AH148" s="52">
        <v>0</v>
      </c>
      <c r="AI148" s="52">
        <v>0</v>
      </c>
      <c r="AJ148" s="52">
        <v>0</v>
      </c>
      <c r="AK148" s="52">
        <v>0</v>
      </c>
      <c r="AL148" s="52">
        <v>0</v>
      </c>
      <c r="AM148" s="52">
        <v>9.94</v>
      </c>
      <c r="AN148" s="52">
        <v>32.46</v>
      </c>
      <c r="AO148" s="52">
        <v>75</v>
      </c>
      <c r="AP148" s="52">
        <v>0</v>
      </c>
      <c r="AQ148" s="52">
        <v>675</v>
      </c>
      <c r="AR148" s="52">
        <v>0</v>
      </c>
      <c r="AS148" s="52">
        <v>750</v>
      </c>
      <c r="AT148" s="52">
        <v>1.93</v>
      </c>
      <c r="AU148" s="52">
        <v>0</v>
      </c>
      <c r="AV148" s="52">
        <v>13.16</v>
      </c>
      <c r="AW148" s="52">
        <v>0</v>
      </c>
      <c r="AX148" s="52">
        <v>15.1</v>
      </c>
      <c r="AY148" s="52">
        <v>4</v>
      </c>
      <c r="AZ148" s="52">
        <v>1</v>
      </c>
      <c r="BA148" s="52">
        <v>2</v>
      </c>
    </row>
    <row r="149" spans="1:53" x14ac:dyDescent="0.25">
      <c r="A149">
        <v>1</v>
      </c>
      <c r="B149" t="s">
        <v>886</v>
      </c>
      <c r="C149" s="52">
        <v>3.8450000000000002</v>
      </c>
      <c r="D149" s="52">
        <v>9.1660267728168741</v>
      </c>
      <c r="E149" s="52">
        <v>17.572857764245324</v>
      </c>
      <c r="F149" s="52">
        <v>2.4583226165903893</v>
      </c>
      <c r="G149" s="52">
        <v>2.3978208118969455</v>
      </c>
      <c r="H149" s="52">
        <v>1.6876643411984167</v>
      </c>
      <c r="I149" s="52">
        <v>0.16390683907062203</v>
      </c>
      <c r="J149" s="52">
        <v>0.31939213252227772</v>
      </c>
      <c r="K149" s="52">
        <v>10.25</v>
      </c>
      <c r="L149" s="52">
        <v>0</v>
      </c>
      <c r="M149" s="52">
        <v>3</v>
      </c>
      <c r="N149" s="52">
        <v>2</v>
      </c>
      <c r="O149" s="52">
        <v>11</v>
      </c>
      <c r="P149" s="52">
        <v>5</v>
      </c>
      <c r="Q149" s="52">
        <v>0</v>
      </c>
      <c r="R149" s="52">
        <v>6</v>
      </c>
      <c r="S149" s="52">
        <v>27</v>
      </c>
      <c r="T149" s="52">
        <v>1</v>
      </c>
      <c r="U149" s="52">
        <v>2.35</v>
      </c>
      <c r="V149" s="52">
        <v>796.9</v>
      </c>
      <c r="W149" s="52">
        <v>1.5</v>
      </c>
      <c r="X149" s="52">
        <v>50</v>
      </c>
      <c r="Y149" t="s">
        <v>1128</v>
      </c>
      <c r="Z149" s="52">
        <v>4.13</v>
      </c>
      <c r="AA149" s="52">
        <v>327.33</v>
      </c>
      <c r="AB149" s="52">
        <v>7.5</v>
      </c>
      <c r="AC149" s="52" t="s">
        <v>1180</v>
      </c>
      <c r="AD149" s="52">
        <v>15</v>
      </c>
      <c r="AE149" s="52">
        <v>0</v>
      </c>
      <c r="AF149" s="52">
        <v>0</v>
      </c>
      <c r="AG149" s="52">
        <v>0</v>
      </c>
      <c r="AH149" s="52">
        <v>0</v>
      </c>
      <c r="AI149" s="52">
        <v>0</v>
      </c>
      <c r="AJ149" s="52">
        <v>0</v>
      </c>
      <c r="AK149" s="52">
        <v>0</v>
      </c>
      <c r="AL149" s="52">
        <v>100</v>
      </c>
      <c r="AM149" s="52">
        <v>0</v>
      </c>
      <c r="AN149" s="52">
        <v>0</v>
      </c>
      <c r="AO149" s="52">
        <v>0</v>
      </c>
      <c r="AP149" s="52">
        <v>650</v>
      </c>
      <c r="AQ149" s="52">
        <v>0</v>
      </c>
      <c r="AR149" s="52">
        <v>0</v>
      </c>
      <c r="AS149" s="52">
        <v>650</v>
      </c>
      <c r="AT149" s="52">
        <v>0</v>
      </c>
      <c r="AU149" s="52">
        <v>21.5</v>
      </c>
      <c r="AV149" s="52">
        <v>0</v>
      </c>
      <c r="AW149" s="52">
        <v>0</v>
      </c>
      <c r="AX149" s="52">
        <v>21.5</v>
      </c>
      <c r="AY149" s="52">
        <v>11</v>
      </c>
      <c r="AZ149" s="52">
        <v>0</v>
      </c>
      <c r="BA149" s="52">
        <v>1</v>
      </c>
    </row>
    <row r="150" spans="1:53" x14ac:dyDescent="0.25">
      <c r="A150">
        <v>1</v>
      </c>
      <c r="B150" t="s">
        <v>691</v>
      </c>
      <c r="C150" s="52">
        <v>3.85</v>
      </c>
      <c r="D150" s="52">
        <v>8.5475457823157175</v>
      </c>
      <c r="E150" s="52">
        <v>15.528490648107876</v>
      </c>
      <c r="F150" s="52">
        <v>2.208037863079833</v>
      </c>
      <c r="G150" s="52">
        <v>1.8775747130021903</v>
      </c>
      <c r="H150" s="52">
        <v>1.5156880169171811</v>
      </c>
      <c r="I150" s="52">
        <v>0.16572751243878162</v>
      </c>
      <c r="J150" s="52">
        <v>0.36438269562174003</v>
      </c>
      <c r="K150" s="52">
        <v>25.35</v>
      </c>
      <c r="L150" s="52">
        <v>2</v>
      </c>
      <c r="M150" s="52">
        <v>1</v>
      </c>
      <c r="N150" s="52">
        <v>1</v>
      </c>
      <c r="O150" s="52">
        <v>8</v>
      </c>
      <c r="P150" s="52">
        <v>3</v>
      </c>
      <c r="Q150" s="52">
        <v>2</v>
      </c>
      <c r="R150" s="52">
        <v>3</v>
      </c>
      <c r="S150" s="52">
        <v>7</v>
      </c>
      <c r="T150" s="52">
        <v>1</v>
      </c>
      <c r="U150" s="52">
        <v>1.7</v>
      </c>
      <c r="V150" s="52">
        <v>852.6</v>
      </c>
      <c r="W150" s="52">
        <v>1.8</v>
      </c>
      <c r="X150" s="52">
        <v>61</v>
      </c>
      <c r="Y150" t="s">
        <v>1128</v>
      </c>
      <c r="Z150" s="52">
        <v>7.98</v>
      </c>
      <c r="AA150" s="52">
        <v>277.70999999999998</v>
      </c>
      <c r="AB150" s="52">
        <v>10</v>
      </c>
      <c r="AC150" s="52" t="s">
        <v>1126</v>
      </c>
      <c r="AD150" s="52">
        <v>5</v>
      </c>
      <c r="AE150" s="52">
        <v>2.5</v>
      </c>
      <c r="AF150" s="52">
        <v>0</v>
      </c>
      <c r="AG150" s="52">
        <v>4.5</v>
      </c>
      <c r="AH150" s="52">
        <v>0</v>
      </c>
      <c r="AI150" s="52">
        <v>0</v>
      </c>
      <c r="AJ150" s="52">
        <v>0</v>
      </c>
      <c r="AK150" s="52">
        <v>0</v>
      </c>
      <c r="AL150" s="52">
        <v>95.5</v>
      </c>
      <c r="AM150" s="52">
        <v>0</v>
      </c>
      <c r="AN150" s="52">
        <v>0</v>
      </c>
      <c r="AO150" s="52">
        <v>0</v>
      </c>
      <c r="AP150" s="52">
        <v>325</v>
      </c>
      <c r="AQ150" s="52">
        <v>50</v>
      </c>
      <c r="AR150" s="52">
        <v>0</v>
      </c>
      <c r="AS150" s="52">
        <v>375</v>
      </c>
      <c r="AT150" s="52">
        <v>0</v>
      </c>
      <c r="AU150" s="52">
        <v>29.82</v>
      </c>
      <c r="AV150" s="52">
        <v>7.28</v>
      </c>
      <c r="AW150" s="52">
        <v>0</v>
      </c>
      <c r="AX150" s="52">
        <v>37.1</v>
      </c>
      <c r="AY150" s="52">
        <v>9</v>
      </c>
      <c r="AZ150" s="52">
        <v>0</v>
      </c>
      <c r="BA150" s="52">
        <v>1</v>
      </c>
    </row>
    <row r="151" spans="1:53" x14ac:dyDescent="0.25">
      <c r="A151">
        <v>1</v>
      </c>
      <c r="B151" t="s">
        <v>882</v>
      </c>
      <c r="C151" s="52">
        <v>3.85</v>
      </c>
      <c r="D151" s="52">
        <v>8.1467629597317668</v>
      </c>
      <c r="E151" s="52">
        <v>15.789473684210527</v>
      </c>
      <c r="F151" s="52">
        <v>2.5002490955098784</v>
      </c>
      <c r="G151" s="52">
        <v>2.3505828852255037</v>
      </c>
      <c r="H151" s="52">
        <v>2.0240886236998605</v>
      </c>
      <c r="I151" s="52">
        <v>0.17597196197166234</v>
      </c>
      <c r="J151" s="52">
        <v>0.35518192559848338</v>
      </c>
      <c r="K151" s="52">
        <v>8.4</v>
      </c>
      <c r="L151" s="52">
        <v>2</v>
      </c>
      <c r="M151" s="52">
        <v>2</v>
      </c>
      <c r="N151" s="52">
        <v>1</v>
      </c>
      <c r="O151" s="52">
        <v>17</v>
      </c>
      <c r="P151" s="52">
        <v>12</v>
      </c>
      <c r="Q151" s="52">
        <v>2</v>
      </c>
      <c r="R151" s="52">
        <v>3</v>
      </c>
      <c r="S151" s="52">
        <v>4</v>
      </c>
      <c r="T151" s="52">
        <v>1</v>
      </c>
      <c r="U151" s="52">
        <v>1.64</v>
      </c>
      <c r="V151" s="52">
        <v>623.9</v>
      </c>
      <c r="W151" s="52">
        <v>1.4</v>
      </c>
      <c r="X151" s="52">
        <v>116</v>
      </c>
      <c r="Y151" t="s">
        <v>1128</v>
      </c>
      <c r="Z151" s="52">
        <v>0</v>
      </c>
      <c r="AA151" s="52">
        <v>-1</v>
      </c>
      <c r="AB151" s="52">
        <v>30</v>
      </c>
      <c r="AC151" s="52" t="s">
        <v>1180</v>
      </c>
      <c r="AD151" s="52">
        <v>15</v>
      </c>
      <c r="AE151" s="52">
        <v>0</v>
      </c>
      <c r="AF151" s="52">
        <v>0</v>
      </c>
      <c r="AG151" s="52">
        <v>0</v>
      </c>
      <c r="AH151" s="52">
        <v>0</v>
      </c>
      <c r="AI151" s="52">
        <v>0</v>
      </c>
      <c r="AJ151" s="52">
        <v>0</v>
      </c>
      <c r="AK151" s="52">
        <v>0</v>
      </c>
      <c r="AL151" s="52">
        <v>100</v>
      </c>
      <c r="AM151" s="52">
        <v>0</v>
      </c>
      <c r="AN151" s="52">
        <v>0</v>
      </c>
      <c r="AO151" s="52">
        <v>0</v>
      </c>
      <c r="AP151" s="52">
        <v>175</v>
      </c>
      <c r="AQ151" s="52">
        <v>0</v>
      </c>
      <c r="AR151" s="52">
        <v>0</v>
      </c>
      <c r="AS151" s="52">
        <v>175</v>
      </c>
      <c r="AT151" s="52">
        <v>0</v>
      </c>
      <c r="AU151" s="52">
        <v>24.06</v>
      </c>
      <c r="AV151" s="52">
        <v>0</v>
      </c>
      <c r="AW151" s="52">
        <v>0</v>
      </c>
      <c r="AX151" s="52">
        <v>24.06</v>
      </c>
      <c r="AY151" s="52">
        <v>4</v>
      </c>
      <c r="AZ151" s="52">
        <v>0</v>
      </c>
      <c r="BA151" s="52">
        <v>1.5</v>
      </c>
    </row>
    <row r="152" spans="1:53" x14ac:dyDescent="0.25">
      <c r="A152">
        <v>1</v>
      </c>
      <c r="B152" t="s">
        <v>700</v>
      </c>
      <c r="C152" s="52">
        <v>3.86</v>
      </c>
      <c r="D152" s="52">
        <v>5.348377821303588</v>
      </c>
      <c r="E152" s="52">
        <v>13.005654632448893</v>
      </c>
      <c r="F152" s="52">
        <v>2.1065947330267893</v>
      </c>
      <c r="G152" s="52">
        <v>4.2268516282437032</v>
      </c>
      <c r="H152" s="52">
        <v>2.6555866135935626</v>
      </c>
      <c r="I152" s="52">
        <v>0.1994183362984806</v>
      </c>
      <c r="J152" s="52">
        <v>0.4372200816818273</v>
      </c>
      <c r="K152" s="52">
        <v>10.95</v>
      </c>
      <c r="L152" s="52">
        <v>4</v>
      </c>
      <c r="M152" s="52">
        <v>1</v>
      </c>
      <c r="N152" s="52">
        <v>2</v>
      </c>
      <c r="O152" s="52">
        <v>18</v>
      </c>
      <c r="P152" s="52">
        <v>5</v>
      </c>
      <c r="Q152" s="52">
        <v>5</v>
      </c>
      <c r="R152" s="52">
        <v>8</v>
      </c>
      <c r="S152" s="52">
        <v>6</v>
      </c>
      <c r="T152" s="52">
        <v>0</v>
      </c>
      <c r="U152" s="52">
        <v>0.78</v>
      </c>
      <c r="V152" s="52">
        <v>378.5</v>
      </c>
      <c r="W152" s="52">
        <v>1.2</v>
      </c>
      <c r="X152" s="52">
        <v>1</v>
      </c>
      <c r="Y152" t="s">
        <v>1100</v>
      </c>
      <c r="Z152" s="52">
        <v>6.42</v>
      </c>
      <c r="AA152" s="52">
        <v>292.36</v>
      </c>
      <c r="AB152" s="52">
        <v>15</v>
      </c>
      <c r="AC152" s="52" t="s">
        <v>1126</v>
      </c>
      <c r="AD152" s="52">
        <v>15</v>
      </c>
      <c r="AE152" s="52">
        <v>47.5</v>
      </c>
      <c r="AF152" s="52">
        <v>51.33</v>
      </c>
      <c r="AG152" s="52">
        <v>7.22</v>
      </c>
      <c r="AH152" s="52">
        <v>0</v>
      </c>
      <c r="AI152" s="52">
        <v>0</v>
      </c>
      <c r="AJ152" s="52">
        <v>0.7</v>
      </c>
      <c r="AK152" s="52">
        <v>0</v>
      </c>
      <c r="AL152" s="52">
        <v>0.7</v>
      </c>
      <c r="AM152" s="52">
        <v>0</v>
      </c>
      <c r="AN152" s="52">
        <v>40.06</v>
      </c>
      <c r="AO152" s="52">
        <v>0</v>
      </c>
      <c r="AP152" s="52">
        <v>25</v>
      </c>
      <c r="AQ152" s="52">
        <v>200</v>
      </c>
      <c r="AR152" s="52">
        <v>0</v>
      </c>
      <c r="AS152" s="52">
        <v>225</v>
      </c>
      <c r="AT152" s="52">
        <v>0</v>
      </c>
      <c r="AU152" s="52">
        <v>0.56999999999999995</v>
      </c>
      <c r="AV152" s="52">
        <v>7.51</v>
      </c>
      <c r="AW152" s="52">
        <v>0</v>
      </c>
      <c r="AX152" s="52">
        <v>8.07</v>
      </c>
      <c r="AY152" s="52">
        <v>5</v>
      </c>
      <c r="AZ152" s="52">
        <v>0</v>
      </c>
      <c r="BA152" s="52">
        <v>2</v>
      </c>
    </row>
    <row r="153" spans="1:53" x14ac:dyDescent="0.25">
      <c r="A153">
        <v>1</v>
      </c>
      <c r="B153" t="s">
        <v>936</v>
      </c>
      <c r="C153" s="52">
        <v>3.86</v>
      </c>
      <c r="D153" s="52">
        <v>7.9783682734677601</v>
      </c>
      <c r="E153" s="52">
        <v>18.181818181818183</v>
      </c>
      <c r="F153" s="52">
        <v>2.8791751062415307</v>
      </c>
      <c r="G153" s="52">
        <v>3.8768647671113987</v>
      </c>
      <c r="H153" s="52">
        <v>2.8400815201621161</v>
      </c>
      <c r="I153" s="52">
        <v>0.20221131032483058</v>
      </c>
      <c r="J153" s="52">
        <v>0.38141633281984849</v>
      </c>
      <c r="K153" s="52">
        <v>26.5</v>
      </c>
      <c r="L153" s="52">
        <v>2</v>
      </c>
      <c r="M153" s="52">
        <v>1</v>
      </c>
      <c r="N153" s="52">
        <v>2</v>
      </c>
      <c r="O153" s="52">
        <v>16</v>
      </c>
      <c r="P153" s="52">
        <v>7</v>
      </c>
      <c r="Q153" s="52">
        <v>4</v>
      </c>
      <c r="R153" s="52">
        <v>5</v>
      </c>
      <c r="S153" s="52">
        <v>14</v>
      </c>
      <c r="T153" s="52">
        <v>0</v>
      </c>
      <c r="U153" s="52">
        <v>1.99</v>
      </c>
      <c r="V153" s="52">
        <v>707.5</v>
      </c>
      <c r="W153" s="52">
        <v>1.4</v>
      </c>
      <c r="X153" s="52">
        <v>97</v>
      </c>
      <c r="Y153" t="s">
        <v>1128</v>
      </c>
      <c r="Z153" s="52">
        <v>9.5399999999999991</v>
      </c>
      <c r="AA153" s="52">
        <v>138.38</v>
      </c>
      <c r="AB153" s="52">
        <v>22.5</v>
      </c>
      <c r="AC153" s="52" t="s">
        <v>1146</v>
      </c>
      <c r="AD153" s="52">
        <v>15</v>
      </c>
      <c r="AE153" s="52">
        <v>2.5</v>
      </c>
      <c r="AF153" s="52">
        <v>0</v>
      </c>
      <c r="AG153" s="52">
        <v>0</v>
      </c>
      <c r="AH153" s="52">
        <v>0</v>
      </c>
      <c r="AI153" s="52">
        <v>3.73</v>
      </c>
      <c r="AJ153" s="52">
        <v>0</v>
      </c>
      <c r="AK153" s="52">
        <v>0</v>
      </c>
      <c r="AL153" s="52">
        <v>96.27</v>
      </c>
      <c r="AM153" s="52">
        <v>0</v>
      </c>
      <c r="AN153" s="52">
        <v>0</v>
      </c>
      <c r="AO153" s="52">
        <v>200</v>
      </c>
      <c r="AP153" s="52">
        <v>525</v>
      </c>
      <c r="AQ153" s="52">
        <v>75</v>
      </c>
      <c r="AR153" s="52">
        <v>0</v>
      </c>
      <c r="AS153" s="52">
        <v>800</v>
      </c>
      <c r="AT153" s="52">
        <v>1.06</v>
      </c>
      <c r="AU153" s="52">
        <v>12.62</v>
      </c>
      <c r="AV153" s="52">
        <v>4.1399999999999997</v>
      </c>
      <c r="AW153" s="52">
        <v>0</v>
      </c>
      <c r="AX153" s="52">
        <v>17.82</v>
      </c>
      <c r="AY153" s="52">
        <v>6</v>
      </c>
      <c r="AZ153" s="52">
        <v>1</v>
      </c>
      <c r="BA153" s="52">
        <v>1.5</v>
      </c>
    </row>
    <row r="154" spans="1:53" x14ac:dyDescent="0.25">
      <c r="A154">
        <v>1</v>
      </c>
      <c r="B154" t="s">
        <v>787</v>
      </c>
      <c r="C154" s="52">
        <v>3.875</v>
      </c>
      <c r="D154" s="52">
        <v>7.1572190285799433</v>
      </c>
      <c r="E154" s="52">
        <v>24.488908220965637</v>
      </c>
      <c r="F154" s="52">
        <v>2.2123421918695043</v>
      </c>
      <c r="G154" s="52">
        <v>6.4822555499420469</v>
      </c>
      <c r="H154" s="52">
        <v>4.9376654945313749</v>
      </c>
      <c r="I154" s="52">
        <v>0.33945564345723422</v>
      </c>
      <c r="J154" s="52">
        <v>0.46205588857813751</v>
      </c>
      <c r="K154" s="52">
        <v>38.75</v>
      </c>
      <c r="L154" s="52">
        <v>2</v>
      </c>
      <c r="M154" s="52">
        <v>1.5</v>
      </c>
      <c r="N154" s="52">
        <v>1</v>
      </c>
      <c r="O154" s="52">
        <v>19</v>
      </c>
      <c r="P154" s="52">
        <v>6</v>
      </c>
      <c r="Q154" s="52">
        <v>5</v>
      </c>
      <c r="R154" s="52">
        <v>8</v>
      </c>
      <c r="S154" s="52">
        <v>7</v>
      </c>
      <c r="T154" s="52">
        <v>1</v>
      </c>
      <c r="U154" s="52">
        <v>5.47</v>
      </c>
      <c r="V154" s="52">
        <v>1391.2</v>
      </c>
      <c r="W154" s="52">
        <v>1.7</v>
      </c>
      <c r="X154" s="52">
        <v>91</v>
      </c>
      <c r="Y154" t="s">
        <v>1128</v>
      </c>
      <c r="Z154" s="52">
        <v>0</v>
      </c>
      <c r="AA154" s="52">
        <v>-1</v>
      </c>
      <c r="AB154" s="52">
        <v>20</v>
      </c>
      <c r="AC154" s="52" t="s">
        <v>1153</v>
      </c>
      <c r="AD154" s="52">
        <v>30</v>
      </c>
      <c r="AE154" s="52">
        <v>35.71</v>
      </c>
      <c r="AF154" s="52">
        <v>25.7</v>
      </c>
      <c r="AG154" s="52">
        <v>0</v>
      </c>
      <c r="AH154" s="52">
        <v>0</v>
      </c>
      <c r="AI154" s="52">
        <v>0</v>
      </c>
      <c r="AJ154" s="52">
        <v>0</v>
      </c>
      <c r="AK154" s="52">
        <v>0</v>
      </c>
      <c r="AL154" s="52">
        <v>74.3</v>
      </c>
      <c r="AM154" s="52">
        <v>0</v>
      </c>
      <c r="AN154" s="52">
        <v>0</v>
      </c>
      <c r="AO154" s="52">
        <v>1000</v>
      </c>
      <c r="AP154" s="52">
        <v>250</v>
      </c>
      <c r="AQ154" s="52">
        <v>0</v>
      </c>
      <c r="AR154" s="52">
        <v>0</v>
      </c>
      <c r="AS154" s="52">
        <v>1250</v>
      </c>
      <c r="AT154" s="52">
        <v>0.75</v>
      </c>
      <c r="AU154" s="52">
        <v>30.32</v>
      </c>
      <c r="AV154" s="52">
        <v>0</v>
      </c>
      <c r="AW154" s="52">
        <v>0</v>
      </c>
      <c r="AX154" s="52">
        <v>31.07</v>
      </c>
      <c r="AY154" s="52">
        <v>4</v>
      </c>
      <c r="AZ154" s="52">
        <v>0</v>
      </c>
      <c r="BA154" s="52">
        <v>2.5</v>
      </c>
    </row>
    <row r="155" spans="1:53" x14ac:dyDescent="0.25">
      <c r="A155">
        <v>1</v>
      </c>
      <c r="B155" t="s">
        <v>907</v>
      </c>
      <c r="C155" s="52">
        <v>3.8849999999999998</v>
      </c>
      <c r="D155" s="52">
        <v>9.2296305772059632</v>
      </c>
      <c r="E155" s="52">
        <v>28.903871248368858</v>
      </c>
      <c r="F155" s="52">
        <v>3.7393717334798571</v>
      </c>
      <c r="G155" s="52">
        <v>3.7010984055576497</v>
      </c>
      <c r="H155" s="52">
        <v>3.3704030596060726</v>
      </c>
      <c r="I155" s="52">
        <v>0.25320273677614602</v>
      </c>
      <c r="J155" s="52">
        <v>0.32700845920261962</v>
      </c>
      <c r="K155" s="52">
        <v>20.25</v>
      </c>
      <c r="L155" s="52">
        <v>8</v>
      </c>
      <c r="M155" s="52">
        <v>1.5</v>
      </c>
      <c r="N155" s="52">
        <v>1</v>
      </c>
      <c r="O155" s="52">
        <v>14</v>
      </c>
      <c r="P155" s="52">
        <v>2</v>
      </c>
      <c r="Q155" s="52">
        <v>1</v>
      </c>
      <c r="R155" s="52">
        <v>11</v>
      </c>
      <c r="S155" s="52">
        <v>14</v>
      </c>
      <c r="T155" s="52">
        <v>0</v>
      </c>
      <c r="U155" s="52">
        <v>0.7</v>
      </c>
      <c r="V155" s="52">
        <v>388.7</v>
      </c>
      <c r="W155" s="52">
        <v>1.3</v>
      </c>
      <c r="X155" s="52">
        <v>27</v>
      </c>
      <c r="Y155" t="s">
        <v>1149</v>
      </c>
      <c r="Z155" s="52">
        <v>6.97</v>
      </c>
      <c r="AA155" s="52">
        <v>211.5</v>
      </c>
      <c r="AB155" s="52">
        <v>20</v>
      </c>
      <c r="AC155" s="52" t="s">
        <v>1180</v>
      </c>
      <c r="AD155" s="52">
        <v>15</v>
      </c>
      <c r="AE155" s="52">
        <v>95.36</v>
      </c>
      <c r="AF155" s="52">
        <v>0</v>
      </c>
      <c r="AG155" s="52">
        <v>20.61</v>
      </c>
      <c r="AH155" s="52">
        <v>0</v>
      </c>
      <c r="AI155" s="52">
        <v>31.73</v>
      </c>
      <c r="AJ155" s="52">
        <v>12.41</v>
      </c>
      <c r="AK155" s="52">
        <v>0</v>
      </c>
      <c r="AL155" s="52">
        <v>35.25</v>
      </c>
      <c r="AM155" s="52">
        <v>0</v>
      </c>
      <c r="AN155" s="52">
        <v>0</v>
      </c>
      <c r="AO155" s="52">
        <v>500</v>
      </c>
      <c r="AP155" s="52">
        <v>75</v>
      </c>
      <c r="AQ155" s="52">
        <v>0</v>
      </c>
      <c r="AR155" s="52">
        <v>0</v>
      </c>
      <c r="AS155" s="52">
        <v>575</v>
      </c>
      <c r="AT155" s="52">
        <v>17.16</v>
      </c>
      <c r="AU155" s="52">
        <v>6.07</v>
      </c>
      <c r="AV155" s="52">
        <v>0</v>
      </c>
      <c r="AW155" s="52">
        <v>0</v>
      </c>
      <c r="AX155" s="52">
        <v>23.23</v>
      </c>
      <c r="AY155" s="52">
        <v>2</v>
      </c>
      <c r="AZ155" s="52">
        <v>7</v>
      </c>
      <c r="BA155" s="52">
        <v>2.2000000000000002</v>
      </c>
    </row>
    <row r="156" spans="1:53" x14ac:dyDescent="0.25">
      <c r="A156">
        <v>1</v>
      </c>
      <c r="B156" t="s">
        <v>793</v>
      </c>
      <c r="C156" s="52">
        <v>3.9049999999999998</v>
      </c>
      <c r="D156" s="52">
        <v>6.1614498048991555</v>
      </c>
      <c r="E156" s="52">
        <v>14.571552849064812</v>
      </c>
      <c r="F156" s="52">
        <v>2.4473520107992015</v>
      </c>
      <c r="G156" s="52">
        <v>2.9554774381858144</v>
      </c>
      <c r="H156" s="52">
        <v>2.0036385413763238</v>
      </c>
      <c r="I156" s="52">
        <v>0.16600328223876124</v>
      </c>
      <c r="J156" s="52">
        <v>0.54588809297902108</v>
      </c>
      <c r="K156" s="52">
        <v>30.8</v>
      </c>
      <c r="L156" s="52">
        <v>1</v>
      </c>
      <c r="M156" s="52">
        <v>2</v>
      </c>
      <c r="N156" s="52">
        <v>1</v>
      </c>
      <c r="O156" s="52">
        <v>21</v>
      </c>
      <c r="P156" s="52">
        <v>12</v>
      </c>
      <c r="Q156" s="52">
        <v>2</v>
      </c>
      <c r="R156" s="52">
        <v>7</v>
      </c>
      <c r="S156" s="52">
        <v>16</v>
      </c>
      <c r="T156" s="52">
        <v>0</v>
      </c>
      <c r="U156" s="52">
        <v>1.1599999999999999</v>
      </c>
      <c r="V156" s="52">
        <v>637.9</v>
      </c>
      <c r="W156" s="52">
        <v>1.7</v>
      </c>
      <c r="X156" s="52">
        <v>55</v>
      </c>
      <c r="Y156" t="s">
        <v>1128</v>
      </c>
      <c r="Z156" s="52">
        <v>5.17</v>
      </c>
      <c r="AA156" s="52">
        <v>274.5</v>
      </c>
      <c r="AB156" s="52">
        <v>2.5</v>
      </c>
      <c r="AC156" s="52" t="s">
        <v>1173</v>
      </c>
      <c r="AD156" s="52">
        <v>-999</v>
      </c>
      <c r="AE156" s="52">
        <v>47.5</v>
      </c>
      <c r="AF156" s="52">
        <v>0</v>
      </c>
      <c r="AG156" s="52">
        <v>26.53</v>
      </c>
      <c r="AH156" s="52">
        <v>28.24</v>
      </c>
      <c r="AI156" s="52">
        <v>0</v>
      </c>
      <c r="AJ156" s="52">
        <v>0</v>
      </c>
      <c r="AK156" s="52">
        <v>0</v>
      </c>
      <c r="AL156" s="52">
        <v>45.22</v>
      </c>
      <c r="AM156" s="52">
        <v>0</v>
      </c>
      <c r="AN156" s="52">
        <v>0</v>
      </c>
      <c r="AO156" s="52">
        <v>0</v>
      </c>
      <c r="AP156" s="52">
        <v>850</v>
      </c>
      <c r="AQ156" s="52">
        <v>50</v>
      </c>
      <c r="AR156" s="52">
        <v>25</v>
      </c>
      <c r="AS156" s="52">
        <v>925</v>
      </c>
      <c r="AT156" s="52">
        <v>0</v>
      </c>
      <c r="AU156" s="52">
        <v>14.55</v>
      </c>
      <c r="AV156" s="52">
        <v>7.32</v>
      </c>
      <c r="AW156" s="52">
        <v>4.34</v>
      </c>
      <c r="AX156" s="52">
        <v>26.21</v>
      </c>
      <c r="AY156" s="52">
        <v>8</v>
      </c>
      <c r="AZ156" s="52">
        <v>0</v>
      </c>
      <c r="BA156" s="52">
        <v>1.3</v>
      </c>
    </row>
    <row r="157" spans="1:53" x14ac:dyDescent="0.25">
      <c r="A157">
        <v>1</v>
      </c>
      <c r="B157" t="s">
        <v>917</v>
      </c>
      <c r="C157" s="52">
        <v>3.9350000000000001</v>
      </c>
      <c r="D157" s="52">
        <v>6.3837188070710411</v>
      </c>
      <c r="E157" s="52">
        <v>14.267072640278384</v>
      </c>
      <c r="F157" s="52">
        <v>2.6075224427186687</v>
      </c>
      <c r="G157" s="52">
        <v>1.8442312603317392</v>
      </c>
      <c r="H157" s="52">
        <v>1.5995839584289695</v>
      </c>
      <c r="I157" s="52">
        <v>0.14035802253735805</v>
      </c>
      <c r="J157" s="52">
        <v>0.28234033909583578</v>
      </c>
      <c r="K157" s="52">
        <v>7.1</v>
      </c>
      <c r="L157" s="52">
        <v>3</v>
      </c>
      <c r="M157" s="52">
        <v>1.5</v>
      </c>
      <c r="N157" s="52">
        <v>3</v>
      </c>
      <c r="O157" s="52">
        <v>29</v>
      </c>
      <c r="P157" s="52">
        <v>13</v>
      </c>
      <c r="Q157" s="52">
        <v>2</v>
      </c>
      <c r="R157" s="52">
        <v>14</v>
      </c>
      <c r="S157" s="52">
        <v>10</v>
      </c>
      <c r="T157" s="52">
        <v>1</v>
      </c>
      <c r="U157" s="52">
        <v>0.82</v>
      </c>
      <c r="V157" s="52">
        <v>401.2</v>
      </c>
      <c r="W157" s="52">
        <v>1.3</v>
      </c>
      <c r="X157" s="52">
        <v>3</v>
      </c>
      <c r="Y157" t="s">
        <v>1100</v>
      </c>
      <c r="Z157" s="52">
        <v>0</v>
      </c>
      <c r="AA157" s="52">
        <v>-1</v>
      </c>
      <c r="AB157" s="52">
        <v>10</v>
      </c>
      <c r="AC157" s="52" t="s">
        <v>1146</v>
      </c>
      <c r="AD157" s="52">
        <v>15</v>
      </c>
      <c r="AE157" s="52">
        <v>7.14</v>
      </c>
      <c r="AF157" s="52">
        <v>96.13</v>
      </c>
      <c r="AG157" s="52">
        <v>0</v>
      </c>
      <c r="AH157" s="52">
        <v>0</v>
      </c>
      <c r="AI157" s="52">
        <v>0</v>
      </c>
      <c r="AJ157" s="52">
        <v>0</v>
      </c>
      <c r="AK157" s="52">
        <v>0</v>
      </c>
      <c r="AL157" s="52">
        <v>3.87</v>
      </c>
      <c r="AM157" s="52">
        <v>0</v>
      </c>
      <c r="AN157" s="52">
        <v>0</v>
      </c>
      <c r="AO157" s="52">
        <v>0</v>
      </c>
      <c r="AP157" s="52">
        <v>200</v>
      </c>
      <c r="AQ157" s="52">
        <v>25</v>
      </c>
      <c r="AR157" s="52">
        <v>0</v>
      </c>
      <c r="AS157" s="52">
        <v>225</v>
      </c>
      <c r="AT157" s="52">
        <v>0</v>
      </c>
      <c r="AU157" s="52">
        <v>8.69</v>
      </c>
      <c r="AV157" s="52">
        <v>2.27</v>
      </c>
      <c r="AW157" s="52">
        <v>0</v>
      </c>
      <c r="AX157" s="52">
        <v>10.96</v>
      </c>
      <c r="AY157" s="52">
        <v>5</v>
      </c>
      <c r="AZ157" s="52">
        <v>0</v>
      </c>
      <c r="BA157" s="52">
        <v>2</v>
      </c>
    </row>
    <row r="158" spans="1:53" x14ac:dyDescent="0.25">
      <c r="A158">
        <v>1</v>
      </c>
      <c r="B158" t="s">
        <v>802</v>
      </c>
      <c r="C158" s="52">
        <v>3.94</v>
      </c>
      <c r="D158" s="52">
        <v>8.6344939998270949</v>
      </c>
      <c r="E158" s="52">
        <v>18.964767290126144</v>
      </c>
      <c r="F158" s="52">
        <v>2.5904328254928028</v>
      </c>
      <c r="G158" s="52">
        <v>3.0975288698340666</v>
      </c>
      <c r="H158" s="52">
        <v>2.2724896640613759</v>
      </c>
      <c r="I158" s="52">
        <v>0.16217610812874853</v>
      </c>
      <c r="J158" s="52">
        <v>0.39788775948520594</v>
      </c>
      <c r="K158" s="52">
        <v>22.35</v>
      </c>
      <c r="L158" s="52">
        <v>1</v>
      </c>
      <c r="M158" s="52">
        <v>1.5</v>
      </c>
      <c r="N158" s="52">
        <v>2</v>
      </c>
      <c r="O158" s="52">
        <v>13</v>
      </c>
      <c r="P158" s="52">
        <v>7</v>
      </c>
      <c r="Q158" s="52">
        <v>1</v>
      </c>
      <c r="R158" s="52">
        <v>5</v>
      </c>
      <c r="S158" s="52">
        <v>6</v>
      </c>
      <c r="T158" s="52">
        <v>0</v>
      </c>
      <c r="U158" s="52">
        <v>5.47</v>
      </c>
      <c r="V158" s="52">
        <v>1391.2</v>
      </c>
      <c r="W158" s="52">
        <v>1.7</v>
      </c>
      <c r="X158" s="52">
        <v>91</v>
      </c>
      <c r="Y158" t="s">
        <v>1128</v>
      </c>
      <c r="Z158" s="52">
        <v>0</v>
      </c>
      <c r="AA158" s="52">
        <v>-1</v>
      </c>
      <c r="AB158" s="52">
        <v>27.5</v>
      </c>
      <c r="AC158" s="52" t="s">
        <v>1126</v>
      </c>
      <c r="AD158" s="52">
        <v>15</v>
      </c>
      <c r="AE158" s="52">
        <v>23.93</v>
      </c>
      <c r="AF158" s="52">
        <v>0</v>
      </c>
      <c r="AG158" s="52">
        <v>14.89</v>
      </c>
      <c r="AH158" s="52">
        <v>0</v>
      </c>
      <c r="AI158" s="52">
        <v>0</v>
      </c>
      <c r="AJ158" s="52">
        <v>0</v>
      </c>
      <c r="AK158" s="52">
        <v>0</v>
      </c>
      <c r="AL158" s="52">
        <v>85.11</v>
      </c>
      <c r="AM158" s="52">
        <v>0</v>
      </c>
      <c r="AN158" s="52">
        <v>0</v>
      </c>
      <c r="AO158" s="52">
        <v>0</v>
      </c>
      <c r="AP158" s="52">
        <v>325</v>
      </c>
      <c r="AQ158" s="52">
        <v>0</v>
      </c>
      <c r="AR158" s="52">
        <v>0</v>
      </c>
      <c r="AS158" s="52">
        <v>325</v>
      </c>
      <c r="AT158" s="52">
        <v>0</v>
      </c>
      <c r="AU158" s="52">
        <v>37.61</v>
      </c>
      <c r="AV158" s="52">
        <v>0</v>
      </c>
      <c r="AW158" s="52">
        <v>0</v>
      </c>
      <c r="AX158" s="52">
        <v>37.61</v>
      </c>
      <c r="AY158" s="52">
        <v>5</v>
      </c>
      <c r="AZ158" s="52">
        <v>0</v>
      </c>
      <c r="BA158" s="52">
        <v>1.1000000000000001</v>
      </c>
    </row>
    <row r="159" spans="1:53" x14ac:dyDescent="0.25">
      <c r="A159">
        <v>1</v>
      </c>
      <c r="B159" t="s">
        <v>949</v>
      </c>
      <c r="C159" s="52">
        <v>3.95</v>
      </c>
      <c r="D159" s="52">
        <v>10.265277891649173</v>
      </c>
      <c r="E159" s="52">
        <v>23.357981731187479</v>
      </c>
      <c r="F159" s="52">
        <v>0</v>
      </c>
      <c r="G159" s="52">
        <v>0</v>
      </c>
      <c r="H159" s="52">
        <v>0</v>
      </c>
      <c r="I159" s="52">
        <v>0</v>
      </c>
      <c r="J159" s="52">
        <v>0</v>
      </c>
      <c r="K159" s="52">
        <v>19.95</v>
      </c>
      <c r="L159" s="52">
        <v>1</v>
      </c>
      <c r="M159" s="52">
        <v>1.5</v>
      </c>
      <c r="N159" s="52">
        <v>0</v>
      </c>
      <c r="O159" s="52">
        <v>19</v>
      </c>
      <c r="P159" s="52">
        <v>11</v>
      </c>
      <c r="Q159" s="52">
        <v>4</v>
      </c>
      <c r="R159" s="52">
        <v>4</v>
      </c>
      <c r="S159" s="52">
        <v>27</v>
      </c>
      <c r="T159" s="52">
        <v>1</v>
      </c>
      <c r="U159" s="52">
        <v>1.63</v>
      </c>
      <c r="V159" s="52">
        <v>513.29999999999995</v>
      </c>
      <c r="W159" s="52">
        <v>1.1000000000000001</v>
      </c>
      <c r="X159" s="52">
        <v>49</v>
      </c>
      <c r="Y159" t="s">
        <v>1128</v>
      </c>
      <c r="Z159" s="52">
        <v>6.81</v>
      </c>
      <c r="AA159" s="52">
        <v>194.51</v>
      </c>
      <c r="AB159" s="52">
        <v>20</v>
      </c>
      <c r="AC159" s="52" t="s">
        <v>1126</v>
      </c>
      <c r="AD159" s="52">
        <v>15</v>
      </c>
      <c r="AE159" s="52">
        <v>28.57</v>
      </c>
      <c r="AF159" s="52">
        <v>0.77</v>
      </c>
      <c r="AG159" s="52">
        <v>22.04</v>
      </c>
      <c r="AH159" s="52">
        <v>0</v>
      </c>
      <c r="AI159" s="52">
        <v>0</v>
      </c>
      <c r="AJ159" s="52">
        <v>0</v>
      </c>
      <c r="AK159" s="52">
        <v>0</v>
      </c>
      <c r="AL159" s="52">
        <v>75.73</v>
      </c>
      <c r="AM159" s="52">
        <v>1.46</v>
      </c>
      <c r="AN159" s="52">
        <v>0</v>
      </c>
      <c r="AO159" s="52">
        <v>0</v>
      </c>
      <c r="AP159" s="52">
        <v>750</v>
      </c>
      <c r="AQ159" s="52">
        <v>25</v>
      </c>
      <c r="AR159" s="52">
        <v>0</v>
      </c>
      <c r="AS159" s="52">
        <v>775</v>
      </c>
      <c r="AT159" s="52">
        <v>0</v>
      </c>
      <c r="AU159" s="52">
        <v>20.149999999999999</v>
      </c>
      <c r="AV159" s="52">
        <v>1.1299999999999999</v>
      </c>
      <c r="AW159" s="52">
        <v>0</v>
      </c>
      <c r="AX159" s="52">
        <v>21.28</v>
      </c>
      <c r="AY159" s="52">
        <v>14</v>
      </c>
      <c r="AZ159" s="52">
        <v>0</v>
      </c>
      <c r="BA159" s="52">
        <v>1.1000000000000001</v>
      </c>
    </row>
    <row r="160" spans="1:53" x14ac:dyDescent="0.25">
      <c r="A160">
        <v>1</v>
      </c>
      <c r="B160" t="s">
        <v>737</v>
      </c>
      <c r="C160" s="52">
        <v>3.96</v>
      </c>
      <c r="D160" s="52">
        <v>5.5336282099066345</v>
      </c>
      <c r="E160" s="52">
        <v>14.571552849064812</v>
      </c>
      <c r="F160" s="52">
        <v>2.088802437089984</v>
      </c>
      <c r="G160" s="52">
        <v>4.0446093726835599</v>
      </c>
      <c r="H160" s="52">
        <v>2.1531465024022345</v>
      </c>
      <c r="I160" s="52">
        <v>0.16261985979050278</v>
      </c>
      <c r="J160" s="52">
        <v>0.55492585485933754</v>
      </c>
      <c r="K160" s="52">
        <v>55.6</v>
      </c>
      <c r="L160" s="52">
        <v>1</v>
      </c>
      <c r="M160" s="52">
        <v>1</v>
      </c>
      <c r="N160" s="52">
        <v>1</v>
      </c>
      <c r="O160" s="52">
        <v>5</v>
      </c>
      <c r="P160" s="52">
        <v>2</v>
      </c>
      <c r="Q160" s="52">
        <v>0</v>
      </c>
      <c r="R160" s="52">
        <v>3</v>
      </c>
      <c r="S160" s="52">
        <v>8</v>
      </c>
      <c r="T160" s="52">
        <v>0</v>
      </c>
      <c r="U160" s="52">
        <v>0.74</v>
      </c>
      <c r="V160" s="52">
        <v>466.2</v>
      </c>
      <c r="W160" s="52">
        <v>1.5</v>
      </c>
      <c r="X160" s="52">
        <v>102</v>
      </c>
      <c r="Y160" t="s">
        <v>1128</v>
      </c>
      <c r="Z160" s="52">
        <v>21.71</v>
      </c>
      <c r="AA160" s="52">
        <v>-1</v>
      </c>
      <c r="AB160" s="52">
        <v>20</v>
      </c>
      <c r="AC160" s="52" t="s">
        <v>1180</v>
      </c>
      <c r="AD160" s="52">
        <v>15</v>
      </c>
      <c r="AE160" s="52">
        <v>7.14</v>
      </c>
      <c r="AF160" s="52">
        <v>0</v>
      </c>
      <c r="AG160" s="52">
        <v>5.47</v>
      </c>
      <c r="AH160" s="52">
        <v>0</v>
      </c>
      <c r="AI160" s="52">
        <v>0</v>
      </c>
      <c r="AJ160" s="52">
        <v>0</v>
      </c>
      <c r="AK160" s="52">
        <v>0</v>
      </c>
      <c r="AL160" s="52">
        <v>94.53</v>
      </c>
      <c r="AM160" s="52">
        <v>0</v>
      </c>
      <c r="AN160" s="52">
        <v>0</v>
      </c>
      <c r="AO160" s="52">
        <v>0</v>
      </c>
      <c r="AP160" s="52">
        <v>725</v>
      </c>
      <c r="AQ160" s="52">
        <v>0</v>
      </c>
      <c r="AR160" s="52">
        <v>0</v>
      </c>
      <c r="AS160" s="52">
        <v>725</v>
      </c>
      <c r="AT160" s="52">
        <v>0</v>
      </c>
      <c r="AU160" s="52">
        <v>12.33</v>
      </c>
      <c r="AV160" s="52">
        <v>0</v>
      </c>
      <c r="AW160" s="52">
        <v>0</v>
      </c>
      <c r="AX160" s="52">
        <v>12.33</v>
      </c>
      <c r="AY160" s="52">
        <v>6</v>
      </c>
      <c r="AZ160" s="52">
        <v>0</v>
      </c>
      <c r="BA160" s="52">
        <v>1</v>
      </c>
    </row>
    <row r="161" spans="1:53" x14ac:dyDescent="0.25">
      <c r="A161">
        <v>1</v>
      </c>
      <c r="B161" t="s">
        <v>778</v>
      </c>
      <c r="C161" s="52">
        <v>3.96</v>
      </c>
      <c r="D161" s="52">
        <v>8.270485522264666</v>
      </c>
      <c r="E161" s="52">
        <v>15.919965202261855</v>
      </c>
      <c r="F161" s="52">
        <v>2.21074406421168</v>
      </c>
      <c r="G161" s="52">
        <v>2.8712778203944587</v>
      </c>
      <c r="H161" s="52">
        <v>1.820742997091489</v>
      </c>
      <c r="I161" s="52">
        <v>0.18649448826689258</v>
      </c>
      <c r="J161" s="52">
        <v>0.38213342919673104</v>
      </c>
      <c r="K161" s="52">
        <v>20.2</v>
      </c>
      <c r="L161" s="52">
        <v>14</v>
      </c>
      <c r="M161" s="52">
        <v>2</v>
      </c>
      <c r="N161" s="52">
        <v>7</v>
      </c>
      <c r="O161" s="52">
        <v>18</v>
      </c>
      <c r="P161" s="52">
        <v>10</v>
      </c>
      <c r="Q161" s="52">
        <v>1</v>
      </c>
      <c r="R161" s="52">
        <v>7</v>
      </c>
      <c r="S161" s="52">
        <v>6</v>
      </c>
      <c r="T161" s="52">
        <v>0</v>
      </c>
      <c r="U161" s="52">
        <v>1.44</v>
      </c>
      <c r="V161" s="52">
        <v>826.7</v>
      </c>
      <c r="W161" s="52">
        <v>1.9</v>
      </c>
      <c r="X161" s="52">
        <v>32</v>
      </c>
      <c r="Y161" t="s">
        <v>1123</v>
      </c>
      <c r="Z161" s="52">
        <v>0</v>
      </c>
      <c r="AA161" s="52">
        <v>-1</v>
      </c>
      <c r="AB161" s="52">
        <v>2.5</v>
      </c>
      <c r="AC161" s="52" t="s">
        <v>1180</v>
      </c>
      <c r="AD161" s="52">
        <v>15</v>
      </c>
      <c r="AE161" s="52">
        <v>14.29</v>
      </c>
      <c r="AF161" s="52">
        <v>0</v>
      </c>
      <c r="AG161" s="52">
        <v>0</v>
      </c>
      <c r="AH161" s="52">
        <v>0</v>
      </c>
      <c r="AI161" s="52">
        <v>0</v>
      </c>
      <c r="AJ161" s="52">
        <v>0</v>
      </c>
      <c r="AK161" s="52">
        <v>0</v>
      </c>
      <c r="AL161" s="52">
        <v>15.13</v>
      </c>
      <c r="AM161" s="52">
        <v>84.87</v>
      </c>
      <c r="AN161" s="52">
        <v>0</v>
      </c>
      <c r="AO161" s="52">
        <v>575</v>
      </c>
      <c r="AP161" s="52">
        <v>0</v>
      </c>
      <c r="AQ161" s="52">
        <v>600</v>
      </c>
      <c r="AR161" s="52">
        <v>0</v>
      </c>
      <c r="AS161" s="52">
        <v>1175</v>
      </c>
      <c r="AT161" s="52">
        <v>2.13</v>
      </c>
      <c r="AU161" s="52">
        <v>0</v>
      </c>
      <c r="AV161" s="52">
        <v>14.58</v>
      </c>
      <c r="AW161" s="52">
        <v>0</v>
      </c>
      <c r="AX161" s="52">
        <v>16.72</v>
      </c>
      <c r="AY161" s="52">
        <v>6</v>
      </c>
      <c r="AZ161" s="52">
        <v>0</v>
      </c>
      <c r="BA161" s="52">
        <v>1</v>
      </c>
    </row>
    <row r="162" spans="1:53" x14ac:dyDescent="0.25">
      <c r="A162">
        <v>1</v>
      </c>
      <c r="B162" t="s">
        <v>789</v>
      </c>
      <c r="C162" s="52">
        <v>3.97</v>
      </c>
      <c r="D162" s="52">
        <v>7.6277650288087528</v>
      </c>
      <c r="E162" s="52">
        <v>16.180948238364508</v>
      </c>
      <c r="F162" s="52">
        <v>2.890460761709948</v>
      </c>
      <c r="G162" s="52">
        <v>3.4190269838923291</v>
      </c>
      <c r="H162" s="52">
        <v>2.2735562491357366</v>
      </c>
      <c r="I162" s="52">
        <v>0.19085782934678386</v>
      </c>
      <c r="J162" s="52">
        <v>0.41015980145625253</v>
      </c>
      <c r="K162" s="52">
        <v>9.9499999999999993</v>
      </c>
      <c r="L162" s="52">
        <v>4</v>
      </c>
      <c r="M162" s="52">
        <v>2.5</v>
      </c>
      <c r="N162" s="52">
        <v>3</v>
      </c>
      <c r="O162" s="52">
        <v>15</v>
      </c>
      <c r="P162" s="52">
        <v>8</v>
      </c>
      <c r="Q162" s="52">
        <v>2</v>
      </c>
      <c r="R162" s="52">
        <v>5</v>
      </c>
      <c r="S162" s="52">
        <v>5</v>
      </c>
      <c r="T162" s="52">
        <v>0</v>
      </c>
      <c r="U162" s="52">
        <v>2.73</v>
      </c>
      <c r="V162" s="52">
        <v>973.3</v>
      </c>
      <c r="W162" s="52">
        <v>1.7</v>
      </c>
      <c r="X162" s="52">
        <v>107</v>
      </c>
      <c r="Y162" t="s">
        <v>1128</v>
      </c>
      <c r="Z162" s="52">
        <v>16.399999999999999</v>
      </c>
      <c r="AA162" s="52">
        <v>229.96</v>
      </c>
      <c r="AB162" s="52">
        <v>25</v>
      </c>
      <c r="AC162" s="52" t="s">
        <v>1180</v>
      </c>
      <c r="AD162" s="52">
        <v>15</v>
      </c>
      <c r="AE162" s="52">
        <v>0</v>
      </c>
      <c r="AF162" s="52">
        <v>0</v>
      </c>
      <c r="AG162" s="52">
        <v>0</v>
      </c>
      <c r="AH162" s="52">
        <v>0</v>
      </c>
      <c r="AI162" s="52">
        <v>0</v>
      </c>
      <c r="AJ162" s="52">
        <v>0</v>
      </c>
      <c r="AK162" s="52">
        <v>0</v>
      </c>
      <c r="AL162" s="52">
        <v>100</v>
      </c>
      <c r="AM162" s="52">
        <v>0</v>
      </c>
      <c r="AN162" s="52">
        <v>0</v>
      </c>
      <c r="AO162" s="52">
        <v>0</v>
      </c>
      <c r="AP162" s="52">
        <v>250</v>
      </c>
      <c r="AQ162" s="52">
        <v>0</v>
      </c>
      <c r="AR162" s="52">
        <v>0</v>
      </c>
      <c r="AS162" s="52">
        <v>250</v>
      </c>
      <c r="AT162" s="52">
        <v>0</v>
      </c>
      <c r="AU162" s="52">
        <v>22.41</v>
      </c>
      <c r="AV162" s="52">
        <v>0</v>
      </c>
      <c r="AW162" s="52">
        <v>0</v>
      </c>
      <c r="AX162" s="52">
        <v>22.41</v>
      </c>
      <c r="AY162" s="52">
        <v>6</v>
      </c>
      <c r="AZ162" s="52">
        <v>0</v>
      </c>
      <c r="BA162" s="52">
        <v>1</v>
      </c>
    </row>
    <row r="163" spans="1:53" x14ac:dyDescent="0.25">
      <c r="A163">
        <v>1</v>
      </c>
      <c r="B163" t="s">
        <v>918</v>
      </c>
      <c r="C163" s="52">
        <v>3.9750000000000001</v>
      </c>
      <c r="D163" s="52">
        <v>8.2720526853802632</v>
      </c>
      <c r="E163" s="52">
        <v>17.529360591561552</v>
      </c>
      <c r="F163" s="52">
        <v>1.9981201202382377</v>
      </c>
      <c r="G163" s="52">
        <v>2.506182770516348</v>
      </c>
      <c r="H163" s="52">
        <v>1.6752287010835325</v>
      </c>
      <c r="I163" s="52">
        <v>0.14229808430223287</v>
      </c>
      <c r="J163" s="52">
        <v>0.23301327301535091</v>
      </c>
      <c r="K163" s="52">
        <v>9.9</v>
      </c>
      <c r="L163" s="52">
        <v>7</v>
      </c>
      <c r="M163" s="52">
        <v>1.5</v>
      </c>
      <c r="N163" s="52">
        <v>3</v>
      </c>
      <c r="O163" s="52">
        <v>22</v>
      </c>
      <c r="P163" s="52">
        <v>14</v>
      </c>
      <c r="Q163" s="52">
        <v>1</v>
      </c>
      <c r="R163" s="52">
        <v>7</v>
      </c>
      <c r="S163" s="52">
        <v>10</v>
      </c>
      <c r="T163" s="52">
        <v>1</v>
      </c>
      <c r="U163" s="52">
        <v>1.06</v>
      </c>
      <c r="V163" s="52">
        <v>551.9</v>
      </c>
      <c r="W163" s="52">
        <v>1.5</v>
      </c>
      <c r="X163" s="52">
        <v>49</v>
      </c>
      <c r="Y163" t="s">
        <v>1130</v>
      </c>
      <c r="Z163" s="52">
        <v>13.1</v>
      </c>
      <c r="AA163" s="52">
        <v>161.18</v>
      </c>
      <c r="AB163" s="52">
        <v>15</v>
      </c>
      <c r="AC163" s="52" t="s">
        <v>1146</v>
      </c>
      <c r="AD163" s="52">
        <v>15</v>
      </c>
      <c r="AE163" s="52">
        <v>23.93</v>
      </c>
      <c r="AF163" s="52">
        <v>0</v>
      </c>
      <c r="AG163" s="52">
        <v>26.5</v>
      </c>
      <c r="AH163" s="52">
        <v>0</v>
      </c>
      <c r="AI163" s="52">
        <v>0</v>
      </c>
      <c r="AJ163" s="52">
        <v>5.37</v>
      </c>
      <c r="AK163" s="52">
        <v>0</v>
      </c>
      <c r="AL163" s="52">
        <v>2.16</v>
      </c>
      <c r="AM163" s="52">
        <v>0</v>
      </c>
      <c r="AN163" s="52">
        <v>65.97</v>
      </c>
      <c r="AO163" s="52">
        <v>0</v>
      </c>
      <c r="AP163" s="52">
        <v>225</v>
      </c>
      <c r="AQ163" s="52">
        <v>400</v>
      </c>
      <c r="AR163" s="52">
        <v>0</v>
      </c>
      <c r="AS163" s="52">
        <v>625</v>
      </c>
      <c r="AT163" s="52">
        <v>0</v>
      </c>
      <c r="AU163" s="52">
        <v>0.57999999999999996</v>
      </c>
      <c r="AV163" s="52">
        <v>13.28</v>
      </c>
      <c r="AW163" s="52">
        <v>0</v>
      </c>
      <c r="AX163" s="52">
        <v>13.86</v>
      </c>
      <c r="AY163" s="52">
        <v>10</v>
      </c>
      <c r="AZ163" s="52">
        <v>0</v>
      </c>
      <c r="BA163" s="52">
        <v>1.1000000000000001</v>
      </c>
    </row>
    <row r="164" spans="1:53" x14ac:dyDescent="0.25">
      <c r="A164">
        <v>1</v>
      </c>
      <c r="B164" t="s">
        <v>764</v>
      </c>
      <c r="C164" s="52">
        <v>4.0049999999999999</v>
      </c>
      <c r="D164" s="52">
        <v>5.5822394599650007</v>
      </c>
      <c r="E164" s="52">
        <v>13.571117877337974</v>
      </c>
      <c r="F164" s="52">
        <v>2.6176779804812296</v>
      </c>
      <c r="G164" s="52">
        <v>2.9043448449301117</v>
      </c>
      <c r="H164" s="52">
        <v>1.9237610391323883</v>
      </c>
      <c r="I164" s="52">
        <v>0.17341263977236424</v>
      </c>
      <c r="J164" s="52">
        <v>0.27343117454233223</v>
      </c>
      <c r="K164" s="52">
        <v>20.100000000000001</v>
      </c>
      <c r="L164" s="52">
        <v>1</v>
      </c>
      <c r="M164" s="52">
        <v>2.5</v>
      </c>
      <c r="N164" s="52">
        <v>1</v>
      </c>
      <c r="O164" s="52">
        <v>10</v>
      </c>
      <c r="P164" s="52">
        <v>5</v>
      </c>
      <c r="Q164" s="52">
        <v>2</v>
      </c>
      <c r="R164" s="52">
        <v>3</v>
      </c>
      <c r="S164" s="52">
        <v>14</v>
      </c>
      <c r="T164" s="52">
        <v>2</v>
      </c>
      <c r="U164" s="52">
        <v>2.56</v>
      </c>
      <c r="V164" s="52">
        <v>902.3</v>
      </c>
      <c r="W164" s="52">
        <v>1.6</v>
      </c>
      <c r="X164" s="52">
        <v>51</v>
      </c>
      <c r="Y164" t="s">
        <v>1128</v>
      </c>
      <c r="Z164" s="52">
        <v>0</v>
      </c>
      <c r="AA164" s="52">
        <v>157.36000000000001</v>
      </c>
      <c r="AB164" s="52">
        <v>2.5</v>
      </c>
      <c r="AC164" s="52" t="s">
        <v>1180</v>
      </c>
      <c r="AD164" s="52">
        <v>15</v>
      </c>
      <c r="AE164" s="52">
        <v>23.93</v>
      </c>
      <c r="AF164" s="52">
        <v>0</v>
      </c>
      <c r="AG164" s="52">
        <v>0</v>
      </c>
      <c r="AH164" s="52">
        <v>0</v>
      </c>
      <c r="AI164" s="52">
        <v>0</v>
      </c>
      <c r="AJ164" s="52">
        <v>0</v>
      </c>
      <c r="AK164" s="52">
        <v>0</v>
      </c>
      <c r="AL164" s="52">
        <v>74.44</v>
      </c>
      <c r="AM164" s="52">
        <v>25.56</v>
      </c>
      <c r="AN164" s="52">
        <v>0</v>
      </c>
      <c r="AO164" s="52">
        <v>0</v>
      </c>
      <c r="AP164" s="52">
        <v>1125</v>
      </c>
      <c r="AQ164" s="52">
        <v>25</v>
      </c>
      <c r="AR164" s="52">
        <v>0</v>
      </c>
      <c r="AS164" s="52">
        <v>1150</v>
      </c>
      <c r="AT164" s="52">
        <v>0</v>
      </c>
      <c r="AU164" s="52">
        <v>28.4</v>
      </c>
      <c r="AV164" s="52">
        <v>2.14</v>
      </c>
      <c r="AW164" s="52">
        <v>0</v>
      </c>
      <c r="AX164" s="52">
        <v>30.53</v>
      </c>
      <c r="AY164" s="52">
        <v>13</v>
      </c>
      <c r="AZ164" s="52">
        <v>0</v>
      </c>
      <c r="BA164" s="52">
        <v>1</v>
      </c>
    </row>
    <row r="165" spans="1:53" x14ac:dyDescent="0.25">
      <c r="A165">
        <v>1</v>
      </c>
      <c r="B165" t="s">
        <v>1005</v>
      </c>
      <c r="C165" s="52">
        <v>4.04</v>
      </c>
      <c r="D165" s="52">
        <v>12.112871343288749</v>
      </c>
      <c r="E165" s="52">
        <v>26.446280991735538</v>
      </c>
      <c r="F165" s="52">
        <v>3.3788575350039984</v>
      </c>
      <c r="G165" s="52">
        <v>2.4912638820984809</v>
      </c>
      <c r="H165" s="52">
        <v>1.5512094717509495</v>
      </c>
      <c r="I165" s="52">
        <v>0.16551234892864283</v>
      </c>
      <c r="J165" s="52">
        <v>0.31933982175294828</v>
      </c>
      <c r="K165" s="52">
        <v>22.35</v>
      </c>
      <c r="L165" s="52">
        <v>25</v>
      </c>
      <c r="M165" s="52">
        <v>0.5</v>
      </c>
      <c r="N165" s="52">
        <v>1</v>
      </c>
      <c r="O165" s="52">
        <v>26</v>
      </c>
      <c r="P165" s="52">
        <v>14</v>
      </c>
      <c r="Q165" s="52">
        <v>3</v>
      </c>
      <c r="R165" s="52">
        <v>9</v>
      </c>
      <c r="S165" s="52">
        <v>12</v>
      </c>
      <c r="T165" s="52">
        <v>2</v>
      </c>
      <c r="U165" s="52">
        <v>1.07</v>
      </c>
      <c r="V165" s="52">
        <v>488.3</v>
      </c>
      <c r="W165" s="52">
        <v>1.3</v>
      </c>
      <c r="X165" s="52">
        <v>1</v>
      </c>
      <c r="Y165" t="s">
        <v>1100</v>
      </c>
      <c r="Z165" s="52">
        <v>15.75</v>
      </c>
      <c r="AA165" s="52">
        <v>71.239999999999995</v>
      </c>
      <c r="AB165" s="52">
        <v>5</v>
      </c>
      <c r="AC165" s="52" t="s">
        <v>1205</v>
      </c>
      <c r="AD165" s="52">
        <v>5</v>
      </c>
      <c r="AE165" s="52">
        <v>14.29</v>
      </c>
      <c r="AF165" s="52">
        <v>77.69</v>
      </c>
      <c r="AG165" s="52">
        <v>0</v>
      </c>
      <c r="AH165" s="52">
        <v>0</v>
      </c>
      <c r="AI165" s="52">
        <v>0</v>
      </c>
      <c r="AJ165" s="52">
        <v>0</v>
      </c>
      <c r="AK165" s="52">
        <v>0</v>
      </c>
      <c r="AL165" s="52">
        <v>22.32</v>
      </c>
      <c r="AM165" s="52">
        <v>0</v>
      </c>
      <c r="AN165" s="52">
        <v>0</v>
      </c>
      <c r="AO165" s="52">
        <v>0</v>
      </c>
      <c r="AP165" s="52">
        <v>175</v>
      </c>
      <c r="AQ165" s="52">
        <v>0</v>
      </c>
      <c r="AR165" s="52">
        <v>0</v>
      </c>
      <c r="AS165" s="52">
        <v>175</v>
      </c>
      <c r="AT165" s="52">
        <v>0</v>
      </c>
      <c r="AU165" s="52">
        <v>3.81</v>
      </c>
      <c r="AV165" s="52">
        <v>0</v>
      </c>
      <c r="AW165" s="52">
        <v>0</v>
      </c>
      <c r="AX165" s="52">
        <v>3.81</v>
      </c>
      <c r="AY165" s="52">
        <v>3</v>
      </c>
      <c r="AZ165" s="52">
        <v>0</v>
      </c>
      <c r="BA165" s="52">
        <v>2</v>
      </c>
    </row>
    <row r="166" spans="1:53" x14ac:dyDescent="0.25">
      <c r="A166">
        <v>1</v>
      </c>
      <c r="B166" t="s">
        <v>792</v>
      </c>
      <c r="C166" s="52">
        <v>4.05</v>
      </c>
      <c r="D166" s="52">
        <v>7.6352348370910761</v>
      </c>
      <c r="E166" s="52">
        <v>19.051761635493694</v>
      </c>
      <c r="F166" s="52">
        <v>2.5532860155789177</v>
      </c>
      <c r="G166" s="52">
        <v>1.8883787085654986</v>
      </c>
      <c r="H166" s="52">
        <v>1.5589611622752955</v>
      </c>
      <c r="I166" s="52">
        <v>0.23641630040818179</v>
      </c>
      <c r="J166" s="52">
        <v>0.55616836846677731</v>
      </c>
      <c r="K166" s="52">
        <v>13.25</v>
      </c>
      <c r="L166" s="52">
        <v>4</v>
      </c>
      <c r="M166" s="52">
        <v>1</v>
      </c>
      <c r="N166" s="52">
        <v>5</v>
      </c>
      <c r="O166" s="52">
        <v>29</v>
      </c>
      <c r="P166" s="52">
        <v>15</v>
      </c>
      <c r="Q166" s="52">
        <v>2</v>
      </c>
      <c r="R166" s="52">
        <v>12</v>
      </c>
      <c r="S166" s="52">
        <v>8</v>
      </c>
      <c r="T166" s="52">
        <v>4</v>
      </c>
      <c r="U166" s="52">
        <v>1.44</v>
      </c>
      <c r="V166" s="52">
        <v>826.7</v>
      </c>
      <c r="W166" s="52">
        <v>1.9</v>
      </c>
      <c r="X166" s="52">
        <v>32</v>
      </c>
      <c r="Y166" t="s">
        <v>1123</v>
      </c>
      <c r="Z166" s="52">
        <v>4.5999999999999996</v>
      </c>
      <c r="AA166" s="52">
        <v>160.33000000000001</v>
      </c>
      <c r="AB166" s="52">
        <v>0</v>
      </c>
      <c r="AC166" s="52" t="s">
        <v>1156</v>
      </c>
      <c r="AD166" s="52">
        <v>1</v>
      </c>
      <c r="AE166" s="52">
        <v>50</v>
      </c>
      <c r="AF166" s="52">
        <v>21.41</v>
      </c>
      <c r="AG166" s="52">
        <v>0</v>
      </c>
      <c r="AH166" s="52">
        <v>0</v>
      </c>
      <c r="AI166" s="52">
        <v>0</v>
      </c>
      <c r="AJ166" s="52">
        <v>0</v>
      </c>
      <c r="AK166" s="52">
        <v>23.26</v>
      </c>
      <c r="AL166" s="52">
        <v>1.4</v>
      </c>
      <c r="AM166" s="52">
        <v>53.94</v>
      </c>
      <c r="AN166" s="52">
        <v>0</v>
      </c>
      <c r="AO166" s="52">
        <v>425</v>
      </c>
      <c r="AP166" s="52">
        <v>25</v>
      </c>
      <c r="AQ166" s="52">
        <v>1825</v>
      </c>
      <c r="AR166" s="52">
        <v>0</v>
      </c>
      <c r="AS166" s="52">
        <v>2275</v>
      </c>
      <c r="AT166" s="52">
        <v>1.43</v>
      </c>
      <c r="AU166" s="52">
        <v>7.0000000000000007E-2</v>
      </c>
      <c r="AV166" s="52">
        <v>17.12</v>
      </c>
      <c r="AW166" s="52">
        <v>0</v>
      </c>
      <c r="AX166" s="52">
        <v>18.62</v>
      </c>
      <c r="AY166" s="52">
        <v>1</v>
      </c>
      <c r="AZ166" s="52">
        <v>0</v>
      </c>
      <c r="BA166" s="52">
        <v>2</v>
      </c>
    </row>
    <row r="167" spans="1:53" x14ac:dyDescent="0.25">
      <c r="A167">
        <v>1</v>
      </c>
      <c r="B167" t="s">
        <v>1011</v>
      </c>
      <c r="C167" s="52">
        <v>4.0599999999999996</v>
      </c>
      <c r="D167" s="52">
        <v>7.7036547635890384</v>
      </c>
      <c r="E167" s="52">
        <v>15.832970856894304</v>
      </c>
      <c r="F167" s="52">
        <v>2.2803871257895261</v>
      </c>
      <c r="G167" s="52">
        <v>3.270212266827957</v>
      </c>
      <c r="H167" s="52">
        <v>2.1224459998825171</v>
      </c>
      <c r="I167" s="52">
        <v>0.16640474098665869</v>
      </c>
      <c r="J167" s="52">
        <v>0.37625373616387897</v>
      </c>
      <c r="K167" s="52">
        <v>35.549999999999997</v>
      </c>
      <c r="L167" s="52">
        <v>9</v>
      </c>
      <c r="M167" s="52">
        <v>1.5</v>
      </c>
      <c r="N167" s="52">
        <v>2</v>
      </c>
      <c r="O167" s="52">
        <v>10</v>
      </c>
      <c r="P167" s="52">
        <v>5</v>
      </c>
      <c r="Q167" s="52">
        <v>3</v>
      </c>
      <c r="R167" s="52">
        <v>2</v>
      </c>
      <c r="S167" s="52">
        <v>5</v>
      </c>
      <c r="T167" s="52">
        <v>1</v>
      </c>
      <c r="U167" s="52">
        <v>1.41</v>
      </c>
      <c r="V167" s="52">
        <v>596.20000000000005</v>
      </c>
      <c r="W167" s="52">
        <v>1.4</v>
      </c>
      <c r="X167" s="52">
        <v>35</v>
      </c>
      <c r="Y167" t="s">
        <v>1128</v>
      </c>
      <c r="Z167" s="52">
        <v>0</v>
      </c>
      <c r="AA167" s="52">
        <v>-1</v>
      </c>
      <c r="AB167" s="52">
        <v>35</v>
      </c>
      <c r="AC167" s="52" t="s">
        <v>1126</v>
      </c>
      <c r="AD167" s="52">
        <v>15</v>
      </c>
      <c r="AE167" s="52">
        <v>2.5</v>
      </c>
      <c r="AF167" s="52">
        <v>0</v>
      </c>
      <c r="AG167" s="52">
        <v>0.7</v>
      </c>
      <c r="AH167" s="52">
        <v>0</v>
      </c>
      <c r="AI167" s="52">
        <v>0</v>
      </c>
      <c r="AJ167" s="52">
        <v>0</v>
      </c>
      <c r="AK167" s="52">
        <v>0</v>
      </c>
      <c r="AL167" s="52">
        <v>99.3</v>
      </c>
      <c r="AM167" s="52">
        <v>0</v>
      </c>
      <c r="AN167" s="52">
        <v>0</v>
      </c>
      <c r="AO167" s="52">
        <v>0</v>
      </c>
      <c r="AP167" s="52">
        <v>1475</v>
      </c>
      <c r="AQ167" s="52">
        <v>425</v>
      </c>
      <c r="AR167" s="52">
        <v>0</v>
      </c>
      <c r="AS167" s="52">
        <v>1900</v>
      </c>
      <c r="AT167" s="52">
        <v>0</v>
      </c>
      <c r="AU167" s="52">
        <v>14.87</v>
      </c>
      <c r="AV167" s="52">
        <v>3.46</v>
      </c>
      <c r="AW167" s="52">
        <v>0</v>
      </c>
      <c r="AX167" s="52">
        <v>18.329999999999998</v>
      </c>
      <c r="AY167" s="52">
        <v>5</v>
      </c>
      <c r="AZ167" s="52">
        <v>0</v>
      </c>
      <c r="BA167" s="52">
        <v>1</v>
      </c>
    </row>
    <row r="168" spans="1:53" x14ac:dyDescent="0.25">
      <c r="A168">
        <v>1</v>
      </c>
      <c r="B168" t="s">
        <v>796</v>
      </c>
      <c r="C168" s="52">
        <v>4.07</v>
      </c>
      <c r="D168" s="52">
        <v>6.4054255557424193</v>
      </c>
      <c r="E168" s="52">
        <v>16.789908655937367</v>
      </c>
      <c r="F168" s="52">
        <v>2.8781697902313237</v>
      </c>
      <c r="G168" s="52">
        <v>3.521081020856939</v>
      </c>
      <c r="H168" s="52">
        <v>2.3196770302763863</v>
      </c>
      <c r="I168" s="52">
        <v>0.15825334211696376</v>
      </c>
      <c r="J168" s="52">
        <v>0.43653133281193662</v>
      </c>
      <c r="K168" s="52">
        <v>16.850000000000001</v>
      </c>
      <c r="L168" s="52">
        <v>19</v>
      </c>
      <c r="M168" s="52">
        <v>0.5</v>
      </c>
      <c r="N168" s="52">
        <v>3</v>
      </c>
      <c r="O168" s="52">
        <v>10</v>
      </c>
      <c r="P168" s="52">
        <v>5</v>
      </c>
      <c r="Q168" s="52">
        <v>0</v>
      </c>
      <c r="R168" s="52">
        <v>5</v>
      </c>
      <c r="S168" s="52">
        <v>7</v>
      </c>
      <c r="T168" s="52">
        <v>2</v>
      </c>
      <c r="U168" s="52">
        <v>2.89</v>
      </c>
      <c r="V168" s="52">
        <v>745.7</v>
      </c>
      <c r="W168" s="52">
        <v>1.2</v>
      </c>
      <c r="X168" s="52">
        <v>7</v>
      </c>
      <c r="Y168" t="s">
        <v>1100</v>
      </c>
      <c r="Z168" s="52">
        <v>7.97</v>
      </c>
      <c r="AA168" s="52">
        <v>161.41</v>
      </c>
      <c r="AB168" s="52">
        <v>12.5</v>
      </c>
      <c r="AC168" s="52" t="s">
        <v>1180</v>
      </c>
      <c r="AD168" s="52">
        <v>15</v>
      </c>
      <c r="AE168" s="52">
        <v>47.5</v>
      </c>
      <c r="AF168" s="52">
        <v>42.96</v>
      </c>
      <c r="AG168" s="52">
        <v>0</v>
      </c>
      <c r="AH168" s="52">
        <v>0</v>
      </c>
      <c r="AI168" s="52">
        <v>0</v>
      </c>
      <c r="AJ168" s="52">
        <v>26.88</v>
      </c>
      <c r="AK168" s="52">
        <v>0</v>
      </c>
      <c r="AL168" s="52">
        <v>30.16</v>
      </c>
      <c r="AM168" s="52">
        <v>0</v>
      </c>
      <c r="AN168" s="52">
        <v>0</v>
      </c>
      <c r="AO168" s="52">
        <v>200</v>
      </c>
      <c r="AP168" s="52">
        <v>25</v>
      </c>
      <c r="AQ168" s="52">
        <v>0</v>
      </c>
      <c r="AR168" s="52">
        <v>0</v>
      </c>
      <c r="AS168" s="52">
        <v>225</v>
      </c>
      <c r="AT168" s="52">
        <v>12.08</v>
      </c>
      <c r="AU168" s="52">
        <v>0.1</v>
      </c>
      <c r="AV168" s="52">
        <v>0</v>
      </c>
      <c r="AW168" s="52">
        <v>0</v>
      </c>
      <c r="AX168" s="52">
        <v>12.17</v>
      </c>
      <c r="AY168" s="52">
        <v>0</v>
      </c>
      <c r="AZ168" s="52">
        <v>8</v>
      </c>
      <c r="BA168" s="52">
        <v>1</v>
      </c>
    </row>
    <row r="169" spans="1:53" x14ac:dyDescent="0.25">
      <c r="A169">
        <v>1</v>
      </c>
      <c r="B169" t="s">
        <v>884</v>
      </c>
      <c r="C169" s="52">
        <v>4.07</v>
      </c>
      <c r="D169" s="52">
        <v>6.6610436053780688</v>
      </c>
      <c r="E169" s="52">
        <v>15.093518921270121</v>
      </c>
      <c r="F169" s="52">
        <v>0</v>
      </c>
      <c r="G169" s="52">
        <v>0</v>
      </c>
      <c r="H169" s="52">
        <v>0</v>
      </c>
      <c r="I169" s="52">
        <v>0</v>
      </c>
      <c r="J169" s="52">
        <v>0</v>
      </c>
      <c r="K169" s="52">
        <v>7.35</v>
      </c>
      <c r="L169" s="52">
        <v>0</v>
      </c>
      <c r="M169" s="52">
        <v>0</v>
      </c>
      <c r="N169" s="52">
        <v>2</v>
      </c>
      <c r="O169" s="52">
        <v>15</v>
      </c>
      <c r="P169" s="52">
        <v>9</v>
      </c>
      <c r="Q169" s="52">
        <v>4</v>
      </c>
      <c r="R169" s="52">
        <v>2</v>
      </c>
      <c r="S169" s="52">
        <v>31</v>
      </c>
      <c r="T169" s="52">
        <v>4</v>
      </c>
      <c r="U169" s="52">
        <v>2</v>
      </c>
      <c r="V169" s="52">
        <v>1184.8</v>
      </c>
      <c r="W169" s="52">
        <v>2.4</v>
      </c>
      <c r="X169" s="52">
        <v>34</v>
      </c>
      <c r="Y169" t="s">
        <v>1130</v>
      </c>
      <c r="Z169" s="52">
        <v>0</v>
      </c>
      <c r="AA169" s="52">
        <v>-1</v>
      </c>
      <c r="AB169" s="52">
        <v>7.5</v>
      </c>
      <c r="AC169" s="52" t="s">
        <v>1126</v>
      </c>
      <c r="AD169" s="52">
        <v>5</v>
      </c>
      <c r="AE169" s="52">
        <v>42.86</v>
      </c>
      <c r="AF169" s="52">
        <v>6.21</v>
      </c>
      <c r="AG169" s="52">
        <v>20.68</v>
      </c>
      <c r="AH169" s="52">
        <v>0</v>
      </c>
      <c r="AI169" s="52">
        <v>0</v>
      </c>
      <c r="AJ169" s="52">
        <v>0</v>
      </c>
      <c r="AK169" s="52">
        <v>0</v>
      </c>
      <c r="AL169" s="52">
        <v>0</v>
      </c>
      <c r="AM169" s="52">
        <v>0</v>
      </c>
      <c r="AN169" s="52">
        <v>73.12</v>
      </c>
      <c r="AO169" s="52">
        <v>0</v>
      </c>
      <c r="AP169" s="52">
        <v>125</v>
      </c>
      <c r="AQ169" s="52">
        <v>575</v>
      </c>
      <c r="AR169" s="52">
        <v>0</v>
      </c>
      <c r="AS169" s="52">
        <v>700</v>
      </c>
      <c r="AT169" s="52">
        <v>0</v>
      </c>
      <c r="AU169" s="52">
        <v>2.69</v>
      </c>
      <c r="AV169" s="52">
        <v>14.42</v>
      </c>
      <c r="AW169" s="52">
        <v>0</v>
      </c>
      <c r="AX169" s="52">
        <v>17.12</v>
      </c>
      <c r="AY169" s="52">
        <v>7</v>
      </c>
      <c r="AZ169" s="52">
        <v>1</v>
      </c>
      <c r="BA169" s="52">
        <v>1.2</v>
      </c>
    </row>
    <row r="170" spans="1:53" x14ac:dyDescent="0.25">
      <c r="A170">
        <v>1</v>
      </c>
      <c r="B170" t="s">
        <v>776</v>
      </c>
      <c r="C170" s="52">
        <v>4.085</v>
      </c>
      <c r="D170" s="52">
        <v>8.0833009504489617</v>
      </c>
      <c r="E170" s="52">
        <v>17.964332318399304</v>
      </c>
      <c r="F170" s="52">
        <v>2.1270055996160755</v>
      </c>
      <c r="G170" s="52">
        <v>2.73017381905365</v>
      </c>
      <c r="H170" s="52">
        <v>1.877674694259075</v>
      </c>
      <c r="I170" s="52">
        <v>0.21158225713502193</v>
      </c>
      <c r="J170" s="52">
        <v>0.36358134342840048</v>
      </c>
      <c r="K170" s="52">
        <v>17.7</v>
      </c>
      <c r="L170" s="52">
        <v>17</v>
      </c>
      <c r="M170" s="52">
        <v>1.5</v>
      </c>
      <c r="N170" s="52">
        <v>2</v>
      </c>
      <c r="O170" s="52">
        <v>13</v>
      </c>
      <c r="P170" s="52">
        <v>10</v>
      </c>
      <c r="Q170" s="52">
        <v>0</v>
      </c>
      <c r="R170" s="52">
        <v>3</v>
      </c>
      <c r="S170" s="52">
        <v>24</v>
      </c>
      <c r="T170" s="52">
        <v>2</v>
      </c>
      <c r="U170" s="52">
        <v>1.21</v>
      </c>
      <c r="V170" s="52">
        <v>515.5</v>
      </c>
      <c r="W170" s="52">
        <v>1.3</v>
      </c>
      <c r="X170" s="52">
        <v>109</v>
      </c>
      <c r="Y170" t="s">
        <v>1128</v>
      </c>
      <c r="Z170" s="52">
        <v>0</v>
      </c>
      <c r="AA170" s="52">
        <v>-1</v>
      </c>
      <c r="AB170" s="52">
        <v>20</v>
      </c>
      <c r="AC170" s="52" t="s">
        <v>1126</v>
      </c>
      <c r="AD170" s="52">
        <v>15</v>
      </c>
      <c r="AE170" s="52">
        <v>42.86</v>
      </c>
      <c r="AF170" s="52">
        <v>0</v>
      </c>
      <c r="AG170" s="52">
        <v>56.42</v>
      </c>
      <c r="AH170" s="52">
        <v>0</v>
      </c>
      <c r="AI170" s="52">
        <v>0</v>
      </c>
      <c r="AJ170" s="52">
        <v>0</v>
      </c>
      <c r="AK170" s="52">
        <v>4.32</v>
      </c>
      <c r="AL170" s="52">
        <v>39.26</v>
      </c>
      <c r="AM170" s="52">
        <v>0</v>
      </c>
      <c r="AN170" s="52">
        <v>0</v>
      </c>
      <c r="AO170" s="52">
        <v>0</v>
      </c>
      <c r="AP170" s="52">
        <v>150</v>
      </c>
      <c r="AQ170" s="52">
        <v>0</v>
      </c>
      <c r="AR170" s="52">
        <v>0</v>
      </c>
      <c r="AS170" s="52">
        <v>150</v>
      </c>
      <c r="AT170" s="52">
        <v>0</v>
      </c>
      <c r="AU170" s="52">
        <v>35.4</v>
      </c>
      <c r="AV170" s="52">
        <v>0</v>
      </c>
      <c r="AW170" s="52">
        <v>0</v>
      </c>
      <c r="AX170" s="52">
        <v>35.4</v>
      </c>
      <c r="AY170" s="52">
        <v>6</v>
      </c>
      <c r="AZ170" s="52">
        <v>0</v>
      </c>
      <c r="BA170" s="52">
        <v>1.3</v>
      </c>
    </row>
    <row r="171" spans="1:53" x14ac:dyDescent="0.25">
      <c r="A171">
        <v>1</v>
      </c>
      <c r="B171" t="s">
        <v>701</v>
      </c>
      <c r="C171" s="52">
        <v>4.09</v>
      </c>
      <c r="D171" s="52">
        <v>6.288522620659009</v>
      </c>
      <c r="E171" s="52">
        <v>15.919965202261855</v>
      </c>
      <c r="F171" s="52">
        <v>1.8571124358401516</v>
      </c>
      <c r="G171" s="52">
        <v>3.2987374236928759</v>
      </c>
      <c r="H171" s="52">
        <v>1.665993126207344</v>
      </c>
      <c r="I171" s="52">
        <v>0.23031514863101182</v>
      </c>
      <c r="J171" s="52">
        <v>0.63197851396727212</v>
      </c>
      <c r="K171" s="52">
        <v>25.85</v>
      </c>
      <c r="L171" s="52">
        <v>3</v>
      </c>
      <c r="M171" s="52">
        <v>0.5</v>
      </c>
      <c r="N171" s="52">
        <v>2</v>
      </c>
      <c r="O171" s="52">
        <v>20</v>
      </c>
      <c r="P171" s="52">
        <v>9</v>
      </c>
      <c r="Q171" s="52">
        <v>4</v>
      </c>
      <c r="R171" s="52">
        <v>7</v>
      </c>
      <c r="S171" s="52">
        <v>13</v>
      </c>
      <c r="T171" s="52">
        <v>2</v>
      </c>
      <c r="U171" s="52">
        <v>0.67</v>
      </c>
      <c r="V171" s="52">
        <v>477.5</v>
      </c>
      <c r="W171" s="52">
        <v>1.6</v>
      </c>
      <c r="X171" s="52">
        <v>4</v>
      </c>
      <c r="Y171" t="s">
        <v>1100</v>
      </c>
      <c r="Z171" s="52">
        <v>8.35</v>
      </c>
      <c r="AA171" s="52">
        <v>324.31</v>
      </c>
      <c r="AB171" s="52">
        <v>12.5</v>
      </c>
      <c r="AC171" s="52" t="s">
        <v>1146</v>
      </c>
      <c r="AD171" s="52">
        <v>15</v>
      </c>
      <c r="AE171" s="52">
        <v>11.79</v>
      </c>
      <c r="AF171" s="52">
        <v>94.04</v>
      </c>
      <c r="AG171" s="52">
        <v>0</v>
      </c>
      <c r="AH171" s="52">
        <v>0</v>
      </c>
      <c r="AI171" s="52">
        <v>3.87</v>
      </c>
      <c r="AJ171" s="52">
        <v>1.4</v>
      </c>
      <c r="AK171" s="52">
        <v>0</v>
      </c>
      <c r="AL171" s="52">
        <v>0.7</v>
      </c>
      <c r="AM171" s="52">
        <v>0</v>
      </c>
      <c r="AN171" s="52">
        <v>0</v>
      </c>
      <c r="AO171" s="52">
        <v>0</v>
      </c>
      <c r="AP171" s="52">
        <v>0</v>
      </c>
      <c r="AQ171" s="52">
        <v>0</v>
      </c>
      <c r="AR171" s="52">
        <v>0</v>
      </c>
      <c r="AS171" s="52">
        <v>0</v>
      </c>
      <c r="AT171" s="52">
        <v>0</v>
      </c>
      <c r="AU171" s="52">
        <v>0</v>
      </c>
      <c r="AV171" s="52">
        <v>0</v>
      </c>
      <c r="AW171" s="52">
        <v>0</v>
      </c>
      <c r="AX171" s="52">
        <v>0</v>
      </c>
      <c r="AY171" s="52">
        <v>0</v>
      </c>
      <c r="AZ171" s="52">
        <v>0</v>
      </c>
      <c r="BA171" s="52">
        <v>1</v>
      </c>
    </row>
    <row r="172" spans="1:53" x14ac:dyDescent="0.25">
      <c r="A172">
        <v>1</v>
      </c>
      <c r="B172" t="s">
        <v>827</v>
      </c>
      <c r="C172" s="52">
        <v>4.09</v>
      </c>
      <c r="D172" s="52">
        <v>6.665784868371623</v>
      </c>
      <c r="E172" s="52">
        <v>14.049586776859504</v>
      </c>
      <c r="F172" s="52">
        <v>2.5501473029312751</v>
      </c>
      <c r="G172" s="52">
        <v>3.7232872318745014</v>
      </c>
      <c r="H172" s="52">
        <v>2.5039545421135458</v>
      </c>
      <c r="I172" s="52">
        <v>0.15921496508665337</v>
      </c>
      <c r="J172" s="52">
        <v>0.40836966344920317</v>
      </c>
      <c r="K172" s="52">
        <v>35.549999999999997</v>
      </c>
      <c r="L172" s="52">
        <v>3</v>
      </c>
      <c r="M172" s="52">
        <v>1</v>
      </c>
      <c r="N172" s="52">
        <v>1</v>
      </c>
      <c r="O172" s="52">
        <v>12</v>
      </c>
      <c r="P172" s="52">
        <v>9</v>
      </c>
      <c r="Q172" s="52">
        <v>1</v>
      </c>
      <c r="R172" s="52">
        <v>2</v>
      </c>
      <c r="S172" s="52">
        <v>7</v>
      </c>
      <c r="T172" s="52">
        <v>0</v>
      </c>
      <c r="U172" s="52">
        <v>1.97</v>
      </c>
      <c r="V172" s="52">
        <v>929.5</v>
      </c>
      <c r="W172" s="52">
        <v>1.9</v>
      </c>
      <c r="X172" s="52">
        <v>111</v>
      </c>
      <c r="Y172" t="s">
        <v>1128</v>
      </c>
      <c r="Z172" s="52">
        <v>26.68</v>
      </c>
      <c r="AA172" s="52">
        <v>38.979999999999997</v>
      </c>
      <c r="AB172" s="52">
        <v>27.5</v>
      </c>
      <c r="AC172" s="52" t="s">
        <v>1126</v>
      </c>
      <c r="AD172" s="52">
        <v>15</v>
      </c>
      <c r="AE172" s="52">
        <v>7.14</v>
      </c>
      <c r="AF172" s="52">
        <v>0</v>
      </c>
      <c r="AG172" s="52">
        <v>5.37</v>
      </c>
      <c r="AH172" s="52">
        <v>0</v>
      </c>
      <c r="AI172" s="52">
        <v>0</v>
      </c>
      <c r="AJ172" s="52">
        <v>0</v>
      </c>
      <c r="AK172" s="52">
        <v>0</v>
      </c>
      <c r="AL172" s="52">
        <v>94.63</v>
      </c>
      <c r="AM172" s="52">
        <v>0</v>
      </c>
      <c r="AN172" s="52">
        <v>0</v>
      </c>
      <c r="AO172" s="52">
        <v>0</v>
      </c>
      <c r="AP172" s="52">
        <v>150</v>
      </c>
      <c r="AQ172" s="52">
        <v>0</v>
      </c>
      <c r="AR172" s="52">
        <v>0</v>
      </c>
      <c r="AS172" s="52">
        <v>150</v>
      </c>
      <c r="AT172" s="52">
        <v>0</v>
      </c>
      <c r="AU172" s="52">
        <v>24.03</v>
      </c>
      <c r="AV172" s="52">
        <v>0</v>
      </c>
      <c r="AW172" s="52">
        <v>0</v>
      </c>
      <c r="AX172" s="52">
        <v>24.03</v>
      </c>
      <c r="AY172" s="52">
        <v>4</v>
      </c>
      <c r="AZ172" s="52">
        <v>0</v>
      </c>
      <c r="BA172" s="52">
        <v>1</v>
      </c>
    </row>
    <row r="173" spans="1:53" x14ac:dyDescent="0.25">
      <c r="A173">
        <v>1</v>
      </c>
      <c r="B173" t="s">
        <v>869</v>
      </c>
      <c r="C173" s="52">
        <v>4.0999999999999996</v>
      </c>
      <c r="D173" s="52">
        <v>7.0643604692564281</v>
      </c>
      <c r="E173" s="52">
        <v>16.485428447150937</v>
      </c>
      <c r="F173" s="52">
        <v>2.6062508496911732</v>
      </c>
      <c r="G173" s="52">
        <v>2.8982688482715684</v>
      </c>
      <c r="H173" s="52">
        <v>2.1523890388912132</v>
      </c>
      <c r="I173" s="52">
        <v>0.18940953509962138</v>
      </c>
      <c r="J173" s="52">
        <v>0.40359123751195458</v>
      </c>
      <c r="K173" s="52">
        <v>20.05</v>
      </c>
      <c r="L173" s="52">
        <v>23</v>
      </c>
      <c r="M173" s="52">
        <v>1</v>
      </c>
      <c r="N173" s="52">
        <v>3</v>
      </c>
      <c r="O173" s="52">
        <v>8</v>
      </c>
      <c r="P173" s="52">
        <v>5</v>
      </c>
      <c r="Q173" s="52">
        <v>3</v>
      </c>
      <c r="R173" s="52">
        <v>0</v>
      </c>
      <c r="S173" s="52">
        <v>6</v>
      </c>
      <c r="T173" s="52">
        <v>0</v>
      </c>
      <c r="U173" s="52">
        <v>3.17</v>
      </c>
      <c r="V173" s="52">
        <v>1212.9000000000001</v>
      </c>
      <c r="W173" s="52">
        <v>1.9</v>
      </c>
      <c r="X173" s="52">
        <v>118</v>
      </c>
      <c r="Y173" t="s">
        <v>1128</v>
      </c>
      <c r="Z173" s="52">
        <v>0</v>
      </c>
      <c r="AA173" s="52">
        <v>49.88</v>
      </c>
      <c r="AB173" s="52">
        <v>25</v>
      </c>
      <c r="AC173" s="52" t="s">
        <v>1180</v>
      </c>
      <c r="AD173" s="52">
        <v>15</v>
      </c>
      <c r="AE173" s="52">
        <v>0</v>
      </c>
      <c r="AF173" s="52">
        <v>0</v>
      </c>
      <c r="AG173" s="52">
        <v>0</v>
      </c>
      <c r="AH173" s="52">
        <v>0</v>
      </c>
      <c r="AI173" s="52">
        <v>0</v>
      </c>
      <c r="AJ173" s="52">
        <v>0</v>
      </c>
      <c r="AK173" s="52">
        <v>0</v>
      </c>
      <c r="AL173" s="52">
        <v>100</v>
      </c>
      <c r="AM173" s="52">
        <v>0</v>
      </c>
      <c r="AN173" s="52">
        <v>0</v>
      </c>
      <c r="AO173" s="52">
        <v>0</v>
      </c>
      <c r="AP173" s="52">
        <v>1150</v>
      </c>
      <c r="AQ173" s="52">
        <v>25</v>
      </c>
      <c r="AR173" s="52">
        <v>0</v>
      </c>
      <c r="AS173" s="52">
        <v>1175</v>
      </c>
      <c r="AT173" s="52">
        <v>0</v>
      </c>
      <c r="AU173" s="52">
        <v>35.72</v>
      </c>
      <c r="AV173" s="52">
        <v>0.79</v>
      </c>
      <c r="AW173" s="52">
        <v>0</v>
      </c>
      <c r="AX173" s="52">
        <v>36.5</v>
      </c>
      <c r="AY173" s="52">
        <v>5</v>
      </c>
      <c r="AZ173" s="52">
        <v>0</v>
      </c>
      <c r="BA173" s="52">
        <v>1</v>
      </c>
    </row>
    <row r="174" spans="1:53" x14ac:dyDescent="0.25">
      <c r="A174">
        <v>1</v>
      </c>
      <c r="B174" t="s">
        <v>686</v>
      </c>
      <c r="C174" s="52">
        <v>4.125</v>
      </c>
      <c r="D174" s="52">
        <v>6.5160337589941006</v>
      </c>
      <c r="E174" s="52">
        <v>12.875163114397568</v>
      </c>
      <c r="F174" s="52">
        <v>2.3866507826272874</v>
      </c>
      <c r="G174" s="52">
        <v>2.336615182798329</v>
      </c>
      <c r="H174" s="52">
        <v>1.7781613203739064</v>
      </c>
      <c r="I174" s="52">
        <v>0.25223089336316629</v>
      </c>
      <c r="J174" s="52">
        <v>0.36815248832338898</v>
      </c>
      <c r="K174" s="52">
        <v>13.25</v>
      </c>
      <c r="L174" s="52">
        <v>2</v>
      </c>
      <c r="M174" s="52">
        <v>1.5</v>
      </c>
      <c r="N174" s="52">
        <v>2</v>
      </c>
      <c r="O174" s="52">
        <v>12</v>
      </c>
      <c r="P174" s="52">
        <v>7</v>
      </c>
      <c r="Q174" s="52">
        <v>1</v>
      </c>
      <c r="R174" s="52">
        <v>4</v>
      </c>
      <c r="S174" s="52">
        <v>6</v>
      </c>
      <c r="T174" s="52">
        <v>3</v>
      </c>
      <c r="U174" s="52">
        <v>1.36</v>
      </c>
      <c r="V174" s="52">
        <v>727.3</v>
      </c>
      <c r="W174" s="52">
        <v>1.8</v>
      </c>
      <c r="X174" s="52">
        <v>193</v>
      </c>
      <c r="Y174" t="s">
        <v>1128</v>
      </c>
      <c r="Z174" s="52">
        <v>16.5</v>
      </c>
      <c r="AA174" s="52">
        <v>293.39999999999998</v>
      </c>
      <c r="AB174" s="52">
        <v>0</v>
      </c>
      <c r="AC174" s="52" t="s">
        <v>1126</v>
      </c>
      <c r="AD174" s="52">
        <v>5</v>
      </c>
      <c r="AE174" s="52">
        <v>4.6399999999999997</v>
      </c>
      <c r="AF174" s="52">
        <v>2.16</v>
      </c>
      <c r="AG174" s="52">
        <v>1.4</v>
      </c>
      <c r="AH174" s="52">
        <v>0</v>
      </c>
      <c r="AI174" s="52">
        <v>0</v>
      </c>
      <c r="AJ174" s="52">
        <v>0</v>
      </c>
      <c r="AK174" s="52">
        <v>0</v>
      </c>
      <c r="AL174" s="52">
        <v>96.44</v>
      </c>
      <c r="AM174" s="52">
        <v>0</v>
      </c>
      <c r="AN174" s="52">
        <v>0</v>
      </c>
      <c r="AO174" s="52">
        <v>0</v>
      </c>
      <c r="AP174" s="52">
        <v>550</v>
      </c>
      <c r="AQ174" s="52">
        <v>100</v>
      </c>
      <c r="AR174" s="52">
        <v>0</v>
      </c>
      <c r="AS174" s="52">
        <v>650</v>
      </c>
      <c r="AT174" s="52">
        <v>0</v>
      </c>
      <c r="AU174" s="52">
        <v>14.96</v>
      </c>
      <c r="AV174" s="52">
        <v>25.01</v>
      </c>
      <c r="AW174" s="52">
        <v>0</v>
      </c>
      <c r="AX174" s="52">
        <v>39.979999999999997</v>
      </c>
      <c r="AY174" s="52">
        <v>12</v>
      </c>
      <c r="AZ174" s="52">
        <v>0</v>
      </c>
      <c r="BA174" s="52">
        <v>1</v>
      </c>
    </row>
    <row r="175" spans="1:53" x14ac:dyDescent="0.25">
      <c r="A175">
        <v>1</v>
      </c>
      <c r="B175" t="s">
        <v>766</v>
      </c>
      <c r="C175" s="52">
        <v>4.1349999999999998</v>
      </c>
      <c r="D175" s="52">
        <v>10.03870351382518</v>
      </c>
      <c r="E175" s="52">
        <v>17.181383210091347</v>
      </c>
      <c r="F175" s="52">
        <v>2.5096095298591687</v>
      </c>
      <c r="G175" s="52">
        <v>3.4148611433749503</v>
      </c>
      <c r="H175" s="52">
        <v>2.3596809862195363</v>
      </c>
      <c r="I175" s="52">
        <v>0.18439041206052736</v>
      </c>
      <c r="J175" s="52">
        <v>0.46919017677786651</v>
      </c>
      <c r="K175" s="52">
        <v>8.8000000000000007</v>
      </c>
      <c r="L175" s="52">
        <v>6</v>
      </c>
      <c r="M175" s="52">
        <v>1.5</v>
      </c>
      <c r="N175" s="52">
        <v>6</v>
      </c>
      <c r="O175" s="52">
        <v>21</v>
      </c>
      <c r="P175" s="52">
        <v>12</v>
      </c>
      <c r="Q175" s="52">
        <v>0</v>
      </c>
      <c r="R175" s="52">
        <v>9</v>
      </c>
      <c r="S175" s="52">
        <v>10</v>
      </c>
      <c r="T175" s="52">
        <v>1</v>
      </c>
      <c r="U175" s="52">
        <v>1.08</v>
      </c>
      <c r="V175" s="52">
        <v>517.79999999999995</v>
      </c>
      <c r="W175" s="52">
        <v>1.4</v>
      </c>
      <c r="X175" s="52">
        <v>10</v>
      </c>
      <c r="Y175" t="s">
        <v>1149</v>
      </c>
      <c r="Z175" s="52">
        <v>7.21</v>
      </c>
      <c r="AA175" s="52">
        <v>131.07</v>
      </c>
      <c r="AB175" s="52">
        <v>15</v>
      </c>
      <c r="AC175" s="52" t="s">
        <v>1146</v>
      </c>
      <c r="AD175" s="52">
        <v>15</v>
      </c>
      <c r="AE175" s="52">
        <v>71.430000000000007</v>
      </c>
      <c r="AF175" s="52">
        <v>0</v>
      </c>
      <c r="AG175" s="52">
        <v>19.39</v>
      </c>
      <c r="AH175" s="52">
        <v>0</v>
      </c>
      <c r="AI175" s="52">
        <v>40.31</v>
      </c>
      <c r="AJ175" s="52">
        <v>0</v>
      </c>
      <c r="AK175" s="52">
        <v>0</v>
      </c>
      <c r="AL175" s="52">
        <v>40.31</v>
      </c>
      <c r="AM175" s="52">
        <v>0</v>
      </c>
      <c r="AN175" s="52">
        <v>0</v>
      </c>
      <c r="AO175" s="52">
        <v>450</v>
      </c>
      <c r="AP175" s="52">
        <v>400</v>
      </c>
      <c r="AQ175" s="52">
        <v>25</v>
      </c>
      <c r="AR175" s="52">
        <v>0</v>
      </c>
      <c r="AS175" s="52">
        <v>875</v>
      </c>
      <c r="AT175" s="52">
        <v>0.5</v>
      </c>
      <c r="AU175" s="52">
        <v>13.3</v>
      </c>
      <c r="AV175" s="52">
        <v>0.95</v>
      </c>
      <c r="AW175" s="52">
        <v>0</v>
      </c>
      <c r="AX175" s="52">
        <v>14.75</v>
      </c>
      <c r="AY175" s="52">
        <v>9</v>
      </c>
      <c r="AZ175" s="52">
        <v>0</v>
      </c>
      <c r="BA175" s="52">
        <v>3</v>
      </c>
    </row>
    <row r="176" spans="1:53" x14ac:dyDescent="0.25">
      <c r="A176">
        <v>1</v>
      </c>
      <c r="B176" t="s">
        <v>745</v>
      </c>
      <c r="C176" s="52">
        <v>4.165</v>
      </c>
      <c r="D176" s="52">
        <v>7.266450707118298</v>
      </c>
      <c r="E176" s="52">
        <v>16.963897346672468</v>
      </c>
      <c r="F176" s="52">
        <v>2.7466967154014745</v>
      </c>
      <c r="G176" s="52">
        <v>2.5471489439081489</v>
      </c>
      <c r="H176" s="52">
        <v>1.9381026551494318</v>
      </c>
      <c r="I176" s="52">
        <v>0.14755020993524606</v>
      </c>
      <c r="J176" s="52">
        <v>0.3487597671991432</v>
      </c>
      <c r="K176" s="52">
        <v>38.299999999999997</v>
      </c>
      <c r="L176" s="52">
        <v>4</v>
      </c>
      <c r="M176" s="52">
        <v>1</v>
      </c>
      <c r="N176" s="52">
        <v>0</v>
      </c>
      <c r="O176" s="52">
        <v>20</v>
      </c>
      <c r="P176" s="52">
        <v>8</v>
      </c>
      <c r="Q176" s="52">
        <v>3</v>
      </c>
      <c r="R176" s="52">
        <v>9</v>
      </c>
      <c r="S176" s="52">
        <v>31</v>
      </c>
      <c r="T176" s="52">
        <v>4</v>
      </c>
      <c r="U176" s="52">
        <v>0.82</v>
      </c>
      <c r="V176" s="52">
        <v>539.4</v>
      </c>
      <c r="W176" s="52">
        <v>1.7</v>
      </c>
      <c r="X176" s="52">
        <v>3</v>
      </c>
      <c r="Y176" t="s">
        <v>1128</v>
      </c>
      <c r="Z176" s="52">
        <v>8.6</v>
      </c>
      <c r="AA176" s="52">
        <v>121.08</v>
      </c>
      <c r="AB176" s="52">
        <v>15</v>
      </c>
      <c r="AC176" s="52" t="s">
        <v>1146</v>
      </c>
      <c r="AD176" s="52">
        <v>15</v>
      </c>
      <c r="AE176" s="52">
        <v>38.21</v>
      </c>
      <c r="AF176" s="52">
        <v>0</v>
      </c>
      <c r="AG176" s="52">
        <v>26.5</v>
      </c>
      <c r="AH176" s="52">
        <v>0.84</v>
      </c>
      <c r="AI176" s="52">
        <v>0</v>
      </c>
      <c r="AJ176" s="52">
        <v>0</v>
      </c>
      <c r="AK176" s="52">
        <v>0</v>
      </c>
      <c r="AL176" s="52">
        <v>72.66</v>
      </c>
      <c r="AM176" s="52">
        <v>0</v>
      </c>
      <c r="AN176" s="52">
        <v>0</v>
      </c>
      <c r="AO176" s="52">
        <v>0</v>
      </c>
      <c r="AP176" s="52">
        <v>100</v>
      </c>
      <c r="AQ176" s="52">
        <v>0</v>
      </c>
      <c r="AR176" s="52">
        <v>0</v>
      </c>
      <c r="AS176" s="52">
        <v>100</v>
      </c>
      <c r="AT176" s="52">
        <v>0</v>
      </c>
      <c r="AU176" s="52">
        <v>4.8899999999999997</v>
      </c>
      <c r="AV176" s="52">
        <v>0</v>
      </c>
      <c r="AW176" s="52">
        <v>0</v>
      </c>
      <c r="AX176" s="52">
        <v>4.8899999999999997</v>
      </c>
      <c r="AY176" s="52">
        <v>3</v>
      </c>
      <c r="AZ176" s="52">
        <v>0</v>
      </c>
      <c r="BA176" s="52">
        <v>2.2000000000000002</v>
      </c>
    </row>
    <row r="177" spans="1:53" x14ac:dyDescent="0.25">
      <c r="A177">
        <v>1</v>
      </c>
      <c r="B177" t="s">
        <v>961</v>
      </c>
      <c r="C177" s="52">
        <v>4.17</v>
      </c>
      <c r="D177" s="52">
        <v>6.0581066627712001</v>
      </c>
      <c r="E177" s="52">
        <v>16.006959547629403</v>
      </c>
      <c r="F177" s="52">
        <v>2.3556253755846495</v>
      </c>
      <c r="G177" s="52">
        <v>2.7609153254287429</v>
      </c>
      <c r="H177" s="52">
        <v>1.986494198398661</v>
      </c>
      <c r="I177" s="52">
        <v>0.15077165672696383</v>
      </c>
      <c r="J177" s="52">
        <v>0.28091241802118733</v>
      </c>
      <c r="K177" s="52">
        <v>26.35</v>
      </c>
      <c r="L177" s="52">
        <v>14</v>
      </c>
      <c r="M177" s="52">
        <v>1</v>
      </c>
      <c r="N177" s="52">
        <v>3</v>
      </c>
      <c r="O177" s="52">
        <v>24</v>
      </c>
      <c r="P177" s="52">
        <v>10</v>
      </c>
      <c r="Q177" s="52">
        <v>4</v>
      </c>
      <c r="R177" s="52">
        <v>10</v>
      </c>
      <c r="S177" s="52">
        <v>14</v>
      </c>
      <c r="T177" s="52">
        <v>2</v>
      </c>
      <c r="U177" s="52">
        <v>0.57999999999999996</v>
      </c>
      <c r="V177" s="52">
        <v>422.2</v>
      </c>
      <c r="W177" s="52">
        <v>1.6</v>
      </c>
      <c r="X177" s="52">
        <v>55</v>
      </c>
      <c r="Y177" t="s">
        <v>1130</v>
      </c>
      <c r="Z177" s="52">
        <v>24.62</v>
      </c>
      <c r="AA177" s="52">
        <v>330.24</v>
      </c>
      <c r="AB177" s="52">
        <v>10</v>
      </c>
      <c r="AC177" s="52" t="s">
        <v>1126</v>
      </c>
      <c r="AD177" s="52">
        <v>15</v>
      </c>
      <c r="AE177" s="52">
        <v>35.71</v>
      </c>
      <c r="AF177" s="52">
        <v>0</v>
      </c>
      <c r="AG177" s="52">
        <v>25.56</v>
      </c>
      <c r="AH177" s="52">
        <v>0</v>
      </c>
      <c r="AI177" s="52">
        <v>0</v>
      </c>
      <c r="AJ177" s="52">
        <v>0</v>
      </c>
      <c r="AK177" s="52">
        <v>0</v>
      </c>
      <c r="AL177" s="52">
        <v>0</v>
      </c>
      <c r="AM177" s="52">
        <v>0</v>
      </c>
      <c r="AN177" s="52">
        <v>74.44</v>
      </c>
      <c r="AO177" s="52">
        <v>0</v>
      </c>
      <c r="AP177" s="52">
        <v>125</v>
      </c>
      <c r="AQ177" s="52">
        <v>200</v>
      </c>
      <c r="AR177" s="52">
        <v>0</v>
      </c>
      <c r="AS177" s="52">
        <v>325</v>
      </c>
      <c r="AT177" s="52">
        <v>0</v>
      </c>
      <c r="AU177" s="52">
        <v>1.94</v>
      </c>
      <c r="AV177" s="52">
        <v>12.68</v>
      </c>
      <c r="AW177" s="52">
        <v>0</v>
      </c>
      <c r="AX177" s="52">
        <v>14.62</v>
      </c>
      <c r="AY177" s="52">
        <v>5</v>
      </c>
      <c r="AZ177" s="52">
        <v>0</v>
      </c>
      <c r="BA177" s="52">
        <v>1.2</v>
      </c>
    </row>
    <row r="178" spans="1:53" x14ac:dyDescent="0.25">
      <c r="A178">
        <v>1</v>
      </c>
      <c r="B178" t="s">
        <v>804</v>
      </c>
      <c r="C178" s="52">
        <v>4.1749999999999998</v>
      </c>
      <c r="D178" s="52">
        <v>6.8652954048865809</v>
      </c>
      <c r="E178" s="52">
        <v>15.441496302740324</v>
      </c>
      <c r="F178" s="52">
        <v>2.6744659887850468</v>
      </c>
      <c r="G178" s="52">
        <v>2.8953615545565716</v>
      </c>
      <c r="H178" s="52">
        <v>2.2186949400198843</v>
      </c>
      <c r="I178" s="52">
        <v>0.13020621951481406</v>
      </c>
      <c r="J178" s="52">
        <v>0.36034772224577449</v>
      </c>
      <c r="K178" s="52">
        <v>37.35</v>
      </c>
      <c r="L178" s="52">
        <v>25</v>
      </c>
      <c r="M178" s="52">
        <v>0.5</v>
      </c>
      <c r="N178" s="52">
        <v>1</v>
      </c>
      <c r="O178" s="52">
        <v>19</v>
      </c>
      <c r="P178" s="52">
        <v>12</v>
      </c>
      <c r="Q178" s="52">
        <v>1</v>
      </c>
      <c r="R178" s="52">
        <v>6</v>
      </c>
      <c r="S178" s="52">
        <v>13</v>
      </c>
      <c r="T178" s="52">
        <v>1</v>
      </c>
      <c r="U178" s="52">
        <v>1.21</v>
      </c>
      <c r="V178" s="52">
        <v>515.5</v>
      </c>
      <c r="W178" s="52">
        <v>1.3</v>
      </c>
      <c r="X178" s="52">
        <v>109</v>
      </c>
      <c r="Y178" t="s">
        <v>1128</v>
      </c>
      <c r="Z178" s="52">
        <v>10.58</v>
      </c>
      <c r="AA178" s="52">
        <v>14.25</v>
      </c>
      <c r="AB178" s="52">
        <v>22.5</v>
      </c>
      <c r="AC178" s="52" t="s">
        <v>1180</v>
      </c>
      <c r="AD178" s="52">
        <v>15</v>
      </c>
      <c r="AE178" s="52">
        <v>14.29</v>
      </c>
      <c r="AF178" s="52">
        <v>13.84</v>
      </c>
      <c r="AG178" s="52">
        <v>0</v>
      </c>
      <c r="AH178" s="52">
        <v>0</v>
      </c>
      <c r="AI178" s="52">
        <v>0</v>
      </c>
      <c r="AJ178" s="52">
        <v>0</v>
      </c>
      <c r="AK178" s="52">
        <v>0</v>
      </c>
      <c r="AL178" s="52">
        <v>86.16</v>
      </c>
      <c r="AM178" s="52">
        <v>0</v>
      </c>
      <c r="AN178" s="52">
        <v>0</v>
      </c>
      <c r="AO178" s="52">
        <v>0</v>
      </c>
      <c r="AP178" s="52">
        <v>175</v>
      </c>
      <c r="AQ178" s="52">
        <v>0</v>
      </c>
      <c r="AR178" s="52">
        <v>0</v>
      </c>
      <c r="AS178" s="52">
        <v>175</v>
      </c>
      <c r="AT178" s="52">
        <v>0</v>
      </c>
      <c r="AU178" s="52">
        <v>14.99</v>
      </c>
      <c r="AV178" s="52">
        <v>0</v>
      </c>
      <c r="AW178" s="52">
        <v>0</v>
      </c>
      <c r="AX178" s="52">
        <v>14.99</v>
      </c>
      <c r="AY178" s="52">
        <v>4</v>
      </c>
      <c r="AZ178" s="52">
        <v>0</v>
      </c>
      <c r="BA178" s="52">
        <v>1</v>
      </c>
    </row>
    <row r="179" spans="1:53" x14ac:dyDescent="0.25">
      <c r="A179">
        <v>1</v>
      </c>
      <c r="B179" t="s">
        <v>736</v>
      </c>
      <c r="C179" s="52">
        <v>4.1950000000000003</v>
      </c>
      <c r="D179" s="52">
        <v>5.5803088804443632</v>
      </c>
      <c r="E179" s="52">
        <v>11.918225315354505</v>
      </c>
      <c r="F179" s="52">
        <v>2.1589112527401348</v>
      </c>
      <c r="G179" s="52">
        <v>2.7649665491052211</v>
      </c>
      <c r="H179" s="52">
        <v>1.980065244913312</v>
      </c>
      <c r="I179" s="52">
        <v>0.15543084236349142</v>
      </c>
      <c r="J179" s="52">
        <v>0.4246140924886409</v>
      </c>
      <c r="K179" s="52">
        <v>17.100000000000001</v>
      </c>
      <c r="L179" s="52">
        <v>16</v>
      </c>
      <c r="M179" s="52">
        <v>1</v>
      </c>
      <c r="N179" s="52">
        <v>1</v>
      </c>
      <c r="O179" s="52">
        <v>18</v>
      </c>
      <c r="P179" s="52">
        <v>11</v>
      </c>
      <c r="Q179" s="52">
        <v>2</v>
      </c>
      <c r="R179" s="52">
        <v>5</v>
      </c>
      <c r="S179" s="52">
        <v>9</v>
      </c>
      <c r="T179" s="52">
        <v>0</v>
      </c>
      <c r="U179" s="52">
        <v>1.0900000000000001</v>
      </c>
      <c r="V179" s="52">
        <v>579.5</v>
      </c>
      <c r="W179" s="52">
        <v>1.6</v>
      </c>
      <c r="X179" s="52">
        <v>98</v>
      </c>
      <c r="Y179" t="s">
        <v>1128</v>
      </c>
      <c r="Z179" s="52">
        <v>10.6</v>
      </c>
      <c r="AA179" s="52">
        <v>163.95</v>
      </c>
      <c r="AB179" s="52">
        <v>12.5</v>
      </c>
      <c r="AC179" s="52" t="s">
        <v>1126</v>
      </c>
      <c r="AD179" s="52">
        <v>15</v>
      </c>
      <c r="AE179" s="52">
        <v>14.29</v>
      </c>
      <c r="AF179" s="52">
        <v>0</v>
      </c>
      <c r="AG179" s="52">
        <v>3.63</v>
      </c>
      <c r="AH179" s="52">
        <v>0</v>
      </c>
      <c r="AI179" s="52">
        <v>0</v>
      </c>
      <c r="AJ179" s="52">
        <v>0</v>
      </c>
      <c r="AK179" s="52">
        <v>0</v>
      </c>
      <c r="AL179" s="52">
        <v>96.37</v>
      </c>
      <c r="AM179" s="52">
        <v>0</v>
      </c>
      <c r="AN179" s="52">
        <v>0</v>
      </c>
      <c r="AO179" s="52">
        <v>0</v>
      </c>
      <c r="AP179" s="52">
        <v>125</v>
      </c>
      <c r="AQ179" s="52">
        <v>0</v>
      </c>
      <c r="AR179" s="52">
        <v>0</v>
      </c>
      <c r="AS179" s="52">
        <v>125</v>
      </c>
      <c r="AT179" s="52">
        <v>0</v>
      </c>
      <c r="AU179" s="52">
        <v>33.409999999999997</v>
      </c>
      <c r="AV179" s="52">
        <v>0</v>
      </c>
      <c r="AW179" s="52">
        <v>0</v>
      </c>
      <c r="AX179" s="52">
        <v>33.409999999999997</v>
      </c>
      <c r="AY179" s="52">
        <v>6</v>
      </c>
      <c r="AZ179" s="52">
        <v>0</v>
      </c>
      <c r="BA179" s="52">
        <v>1</v>
      </c>
    </row>
    <row r="180" spans="1:53" x14ac:dyDescent="0.25">
      <c r="A180">
        <v>1</v>
      </c>
      <c r="B180" t="s">
        <v>945</v>
      </c>
      <c r="C180" s="52">
        <v>4.21</v>
      </c>
      <c r="D180" s="52">
        <v>8.8383756609639139</v>
      </c>
      <c r="E180" s="52">
        <v>20.66115702479339</v>
      </c>
      <c r="F180" s="52">
        <v>3.2023828038569424</v>
      </c>
      <c r="G180" s="52">
        <v>2.7824415794670405</v>
      </c>
      <c r="H180" s="52">
        <v>2.3330639810836504</v>
      </c>
      <c r="I180" s="52">
        <v>0.17911542157984373</v>
      </c>
      <c r="J180" s="52">
        <v>0.27723261648166703</v>
      </c>
      <c r="K180" s="52">
        <v>10.45</v>
      </c>
      <c r="L180" s="52">
        <v>2</v>
      </c>
      <c r="M180" s="52">
        <v>1</v>
      </c>
      <c r="N180" s="52">
        <v>2</v>
      </c>
      <c r="O180" s="52">
        <v>14</v>
      </c>
      <c r="P180" s="52">
        <v>7</v>
      </c>
      <c r="Q180" s="52">
        <v>1</v>
      </c>
      <c r="R180" s="52">
        <v>6</v>
      </c>
      <c r="S180" s="52">
        <v>4</v>
      </c>
      <c r="T180" s="52">
        <v>1</v>
      </c>
      <c r="U180" s="52">
        <v>1.25</v>
      </c>
      <c r="V180" s="52">
        <v>824.1</v>
      </c>
      <c r="W180" s="52">
        <v>2.1</v>
      </c>
      <c r="X180" s="52">
        <v>58</v>
      </c>
      <c r="Y180" t="s">
        <v>1128</v>
      </c>
      <c r="Z180" s="52">
        <v>0</v>
      </c>
      <c r="AA180" s="52">
        <v>-1</v>
      </c>
      <c r="AB180" s="52">
        <v>5</v>
      </c>
      <c r="AC180" s="52" t="s">
        <v>1146</v>
      </c>
      <c r="AD180" s="52">
        <v>15</v>
      </c>
      <c r="AE180" s="52">
        <v>42.86</v>
      </c>
      <c r="AF180" s="52">
        <v>0</v>
      </c>
      <c r="AG180" s="52">
        <v>0</v>
      </c>
      <c r="AH180" s="52">
        <v>0</v>
      </c>
      <c r="AI180" s="52">
        <v>35.53</v>
      </c>
      <c r="AJ180" s="52">
        <v>0</v>
      </c>
      <c r="AK180" s="52">
        <v>0</v>
      </c>
      <c r="AL180" s="52">
        <v>56.56</v>
      </c>
      <c r="AM180" s="52">
        <v>0</v>
      </c>
      <c r="AN180" s="52">
        <v>7.92</v>
      </c>
      <c r="AO180" s="52">
        <v>850</v>
      </c>
      <c r="AP180" s="52">
        <v>0</v>
      </c>
      <c r="AQ180" s="52">
        <v>0</v>
      </c>
      <c r="AR180" s="52">
        <v>0</v>
      </c>
      <c r="AS180" s="52">
        <v>850</v>
      </c>
      <c r="AT180" s="52">
        <v>0.8</v>
      </c>
      <c r="AU180" s="52">
        <v>0</v>
      </c>
      <c r="AV180" s="52">
        <v>0</v>
      </c>
      <c r="AW180" s="52">
        <v>0</v>
      </c>
      <c r="AX180" s="52">
        <v>0.8</v>
      </c>
      <c r="AY180" s="52">
        <v>0</v>
      </c>
      <c r="AZ180" s="52">
        <v>0</v>
      </c>
      <c r="BA180" s="52">
        <v>1</v>
      </c>
    </row>
    <row r="181" spans="1:53" x14ac:dyDescent="0.25">
      <c r="A181">
        <v>1</v>
      </c>
      <c r="B181" t="s">
        <v>979</v>
      </c>
      <c r="C181" s="52">
        <v>4.24</v>
      </c>
      <c r="D181" s="52">
        <v>7.3770902354087546</v>
      </c>
      <c r="E181" s="52">
        <v>14.571552849064812</v>
      </c>
      <c r="F181" s="52">
        <v>2.5512331468831171</v>
      </c>
      <c r="G181" s="52">
        <v>3.2624308940897104</v>
      </c>
      <c r="H181" s="52">
        <v>2.1043100242573431</v>
      </c>
      <c r="I181" s="52">
        <v>0.16934660002697305</v>
      </c>
      <c r="J181" s="52">
        <v>0.40636800674925078</v>
      </c>
      <c r="K181" s="52">
        <v>11.25</v>
      </c>
      <c r="L181" s="52">
        <v>0</v>
      </c>
      <c r="M181" s="52">
        <v>1</v>
      </c>
      <c r="N181" s="52">
        <v>3</v>
      </c>
      <c r="O181" s="52">
        <v>23</v>
      </c>
      <c r="P181" s="52">
        <v>15</v>
      </c>
      <c r="Q181" s="52">
        <v>5</v>
      </c>
      <c r="R181" s="52">
        <v>3</v>
      </c>
      <c r="S181" s="52">
        <v>7</v>
      </c>
      <c r="T181" s="52">
        <v>3</v>
      </c>
      <c r="U181" s="52">
        <v>3.23</v>
      </c>
      <c r="V181" s="52">
        <v>1099.8</v>
      </c>
      <c r="W181" s="52">
        <v>1.7</v>
      </c>
      <c r="X181" s="52">
        <v>5</v>
      </c>
      <c r="Y181" t="s">
        <v>1100</v>
      </c>
      <c r="Z181" s="52">
        <v>14.56</v>
      </c>
      <c r="AA181" s="52">
        <v>55.47</v>
      </c>
      <c r="AB181" s="52">
        <v>27.5</v>
      </c>
      <c r="AC181" s="52" t="s">
        <v>1126</v>
      </c>
      <c r="AD181" s="52">
        <v>5</v>
      </c>
      <c r="AE181" s="52">
        <v>0</v>
      </c>
      <c r="AF181" s="52">
        <v>100</v>
      </c>
      <c r="AG181" s="52">
        <v>0</v>
      </c>
      <c r="AH181" s="52">
        <v>0</v>
      </c>
      <c r="AI181" s="52">
        <v>0</v>
      </c>
      <c r="AJ181" s="52">
        <v>0</v>
      </c>
      <c r="AK181" s="52">
        <v>0</v>
      </c>
      <c r="AL181" s="52">
        <v>0</v>
      </c>
      <c r="AM181" s="52">
        <v>0</v>
      </c>
      <c r="AN181" s="52">
        <v>0</v>
      </c>
      <c r="AO181" s="52">
        <v>1000</v>
      </c>
      <c r="AP181" s="52">
        <v>1000</v>
      </c>
      <c r="AQ181" s="52">
        <v>0</v>
      </c>
      <c r="AR181" s="52">
        <v>0</v>
      </c>
      <c r="AS181" s="52">
        <v>2000</v>
      </c>
      <c r="AT181" s="52">
        <v>0.85</v>
      </c>
      <c r="AU181" s="52">
        <v>0.85</v>
      </c>
      <c r="AV181" s="52">
        <v>0</v>
      </c>
      <c r="AW181" s="52">
        <v>0</v>
      </c>
      <c r="AX181" s="52">
        <v>1.7</v>
      </c>
      <c r="AY181" s="52">
        <v>0</v>
      </c>
      <c r="AZ181" s="52">
        <v>0</v>
      </c>
      <c r="BA181" s="52">
        <v>1</v>
      </c>
    </row>
    <row r="182" spans="1:53" x14ac:dyDescent="0.25">
      <c r="A182">
        <v>1</v>
      </c>
      <c r="B182" t="s">
        <v>723</v>
      </c>
      <c r="C182" s="52">
        <v>4.2450000000000001</v>
      </c>
      <c r="D182" s="52">
        <v>5.1890909446765594</v>
      </c>
      <c r="E182" s="52">
        <v>12.222705524140935</v>
      </c>
      <c r="F182" s="52">
        <v>1.8695562206116754</v>
      </c>
      <c r="G182" s="52">
        <v>2.8498622899800754</v>
      </c>
      <c r="H182" s="52">
        <v>1.8466106891761305</v>
      </c>
      <c r="I182" s="52">
        <v>0.17464947668459851</v>
      </c>
      <c r="J182" s="52">
        <v>0.42969939800916512</v>
      </c>
      <c r="K182" s="52">
        <v>12.65</v>
      </c>
      <c r="L182" s="52">
        <v>11</v>
      </c>
      <c r="M182" s="52">
        <v>0.5</v>
      </c>
      <c r="N182" s="52">
        <v>1</v>
      </c>
      <c r="O182" s="52">
        <v>17</v>
      </c>
      <c r="P182" s="52">
        <v>11</v>
      </c>
      <c r="Q182" s="52">
        <v>2</v>
      </c>
      <c r="R182" s="52">
        <v>4</v>
      </c>
      <c r="S182" s="52">
        <v>7</v>
      </c>
      <c r="T182" s="52">
        <v>0</v>
      </c>
      <c r="U182" s="52">
        <v>0.74</v>
      </c>
      <c r="V182" s="52">
        <v>466.2</v>
      </c>
      <c r="W182" s="52">
        <v>1.5</v>
      </c>
      <c r="X182" s="52">
        <v>102</v>
      </c>
      <c r="Y182" t="s">
        <v>1128</v>
      </c>
      <c r="Z182" s="52">
        <v>0</v>
      </c>
      <c r="AA182" s="52">
        <v>-1</v>
      </c>
      <c r="AB182" s="52">
        <v>20</v>
      </c>
      <c r="AC182" s="52" t="s">
        <v>1126</v>
      </c>
      <c r="AD182" s="52">
        <v>15</v>
      </c>
      <c r="AE182" s="52">
        <v>2.5</v>
      </c>
      <c r="AF182" s="52">
        <v>0</v>
      </c>
      <c r="AG182" s="52">
        <v>0</v>
      </c>
      <c r="AH182" s="52">
        <v>0</v>
      </c>
      <c r="AI182" s="52">
        <v>0</v>
      </c>
      <c r="AJ182" s="52">
        <v>0</v>
      </c>
      <c r="AK182" s="52">
        <v>0</v>
      </c>
      <c r="AL182" s="52">
        <v>97.04</v>
      </c>
      <c r="AM182" s="52">
        <v>2.96</v>
      </c>
      <c r="AN182" s="52">
        <v>0</v>
      </c>
      <c r="AO182" s="52">
        <v>0</v>
      </c>
      <c r="AP182" s="52">
        <v>200</v>
      </c>
      <c r="AQ182" s="52">
        <v>0</v>
      </c>
      <c r="AR182" s="52">
        <v>0</v>
      </c>
      <c r="AS182" s="52">
        <v>200</v>
      </c>
      <c r="AT182" s="52">
        <v>0</v>
      </c>
      <c r="AU182" s="52">
        <v>26.86</v>
      </c>
      <c r="AV182" s="52">
        <v>0</v>
      </c>
      <c r="AW182" s="52">
        <v>0</v>
      </c>
      <c r="AX182" s="52">
        <v>26.86</v>
      </c>
      <c r="AY182" s="52">
        <v>4</v>
      </c>
      <c r="AZ182" s="52">
        <v>0</v>
      </c>
      <c r="BA182" s="52">
        <v>1</v>
      </c>
    </row>
    <row r="183" spans="1:53" x14ac:dyDescent="0.25">
      <c r="A183">
        <v>1</v>
      </c>
      <c r="B183" t="s">
        <v>728</v>
      </c>
      <c r="C183" s="52">
        <v>4.2699999999999996</v>
      </c>
      <c r="D183" s="52">
        <v>6.2082559765825964</v>
      </c>
      <c r="E183" s="52">
        <v>13.310134841235321</v>
      </c>
      <c r="F183" s="52">
        <v>2.3097379359567469</v>
      </c>
      <c r="G183" s="52">
        <v>2.8323403988220051</v>
      </c>
      <c r="H183" s="52">
        <v>1.9478698116483952</v>
      </c>
      <c r="I183" s="52">
        <v>0.13943218233406418</v>
      </c>
      <c r="J183" s="52">
        <v>0.41725554406119192</v>
      </c>
      <c r="K183" s="52">
        <v>25.4</v>
      </c>
      <c r="L183" s="52">
        <v>5</v>
      </c>
      <c r="M183" s="52">
        <v>1</v>
      </c>
      <c r="N183" s="52">
        <v>4</v>
      </c>
      <c r="O183" s="52">
        <v>26</v>
      </c>
      <c r="P183" s="52">
        <v>16</v>
      </c>
      <c r="Q183" s="52">
        <v>4</v>
      </c>
      <c r="R183" s="52">
        <v>6</v>
      </c>
      <c r="S183" s="52">
        <v>17</v>
      </c>
      <c r="T183" s="52">
        <v>1</v>
      </c>
      <c r="U183" s="52">
        <v>2.78</v>
      </c>
      <c r="V183" s="52">
        <v>914.8</v>
      </c>
      <c r="W183" s="52">
        <v>1.5</v>
      </c>
      <c r="X183" s="52">
        <v>12</v>
      </c>
      <c r="Y183" t="s">
        <v>1149</v>
      </c>
      <c r="Z183" s="52">
        <v>0</v>
      </c>
      <c r="AA183" s="52">
        <v>-1</v>
      </c>
      <c r="AB183" s="52">
        <v>17.5</v>
      </c>
      <c r="AC183" s="52" t="s">
        <v>1126</v>
      </c>
      <c r="AD183" s="52">
        <v>15</v>
      </c>
      <c r="AE183" s="52">
        <v>64.290000000000006</v>
      </c>
      <c r="AF183" s="52">
        <v>12.24</v>
      </c>
      <c r="AG183" s="52">
        <v>48.85</v>
      </c>
      <c r="AH183" s="52">
        <v>0</v>
      </c>
      <c r="AI183" s="52">
        <v>20.75</v>
      </c>
      <c r="AJ183" s="52">
        <v>0</v>
      </c>
      <c r="AK183" s="52">
        <v>0</v>
      </c>
      <c r="AL183" s="52">
        <v>18.170000000000002</v>
      </c>
      <c r="AM183" s="52">
        <v>0</v>
      </c>
      <c r="AN183" s="52">
        <v>0</v>
      </c>
      <c r="AO183" s="52">
        <v>0</v>
      </c>
      <c r="AP183" s="52">
        <v>350</v>
      </c>
      <c r="AQ183" s="52">
        <v>25</v>
      </c>
      <c r="AR183" s="52">
        <v>0</v>
      </c>
      <c r="AS183" s="52">
        <v>375</v>
      </c>
      <c r="AT183" s="52">
        <v>0</v>
      </c>
      <c r="AU183" s="52">
        <v>2.5499999999999998</v>
      </c>
      <c r="AV183" s="52">
        <v>0.02</v>
      </c>
      <c r="AW183" s="52">
        <v>0</v>
      </c>
      <c r="AX183" s="52">
        <v>2.57</v>
      </c>
      <c r="AY183" s="52">
        <v>1</v>
      </c>
      <c r="AZ183" s="52">
        <v>0</v>
      </c>
      <c r="BA183" s="52">
        <v>3.2</v>
      </c>
    </row>
    <row r="184" spans="1:53" x14ac:dyDescent="0.25">
      <c r="A184">
        <v>1</v>
      </c>
      <c r="B184" t="s">
        <v>791</v>
      </c>
      <c r="C184" s="52">
        <v>4.2850000000000001</v>
      </c>
      <c r="D184" s="52">
        <v>6.7644990266812339</v>
      </c>
      <c r="E184" s="52">
        <v>13.919095258808179</v>
      </c>
      <c r="F184" s="52">
        <v>2.4025316813310718</v>
      </c>
      <c r="G184" s="52">
        <v>3.6053355218357614</v>
      </c>
      <c r="H184" s="52">
        <v>2.5490030276208344</v>
      </c>
      <c r="I184" s="52">
        <v>0.14988430854819398</v>
      </c>
      <c r="J184" s="52">
        <v>0.42521326118140096</v>
      </c>
      <c r="K184" s="52">
        <v>23.65</v>
      </c>
      <c r="L184" s="52">
        <v>5</v>
      </c>
      <c r="M184" s="52">
        <v>0.5</v>
      </c>
      <c r="N184" s="52">
        <v>3</v>
      </c>
      <c r="O184" s="52">
        <v>16</v>
      </c>
      <c r="P184" s="52">
        <v>12</v>
      </c>
      <c r="Q184" s="52">
        <v>1</v>
      </c>
      <c r="R184" s="52">
        <v>3</v>
      </c>
      <c r="S184" s="52">
        <v>18</v>
      </c>
      <c r="T184" s="52">
        <v>2</v>
      </c>
      <c r="U184" s="52">
        <v>0.49</v>
      </c>
      <c r="V184" s="52">
        <v>338</v>
      </c>
      <c r="W184" s="52">
        <v>1.4</v>
      </c>
      <c r="X184" s="52">
        <v>11</v>
      </c>
      <c r="Y184" t="s">
        <v>1100</v>
      </c>
      <c r="Z184" s="52">
        <v>16.45</v>
      </c>
      <c r="AA184" s="52">
        <v>335.54</v>
      </c>
      <c r="AB184" s="52">
        <v>10</v>
      </c>
      <c r="AC184" s="52" t="s">
        <v>1205</v>
      </c>
      <c r="AD184" s="52">
        <v>5</v>
      </c>
      <c r="AE184" s="52">
        <v>4.6399999999999997</v>
      </c>
      <c r="AF184" s="52">
        <v>95.05</v>
      </c>
      <c r="AG184" s="52">
        <v>2.09</v>
      </c>
      <c r="AH184" s="52">
        <v>0</v>
      </c>
      <c r="AI184" s="52">
        <v>0</v>
      </c>
      <c r="AJ184" s="52">
        <v>0</v>
      </c>
      <c r="AK184" s="52">
        <v>0</v>
      </c>
      <c r="AL184" s="52">
        <v>2.86</v>
      </c>
      <c r="AM184" s="52">
        <v>0</v>
      </c>
      <c r="AN184" s="52">
        <v>0</v>
      </c>
      <c r="AO184" s="52">
        <v>0</v>
      </c>
      <c r="AP184" s="52">
        <v>0</v>
      </c>
      <c r="AQ184" s="52">
        <v>225</v>
      </c>
      <c r="AR184" s="52">
        <v>0</v>
      </c>
      <c r="AS184" s="52">
        <v>225</v>
      </c>
      <c r="AT184" s="52">
        <v>0</v>
      </c>
      <c r="AU184" s="52">
        <v>0</v>
      </c>
      <c r="AV184" s="52">
        <v>21.45</v>
      </c>
      <c r="AW184" s="52">
        <v>0</v>
      </c>
      <c r="AX184" s="52">
        <v>21.45</v>
      </c>
      <c r="AY184" s="52">
        <v>0</v>
      </c>
      <c r="AZ184" s="52">
        <v>0</v>
      </c>
      <c r="BA184" s="52">
        <v>1</v>
      </c>
    </row>
    <row r="185" spans="1:53" x14ac:dyDescent="0.25">
      <c r="A185">
        <v>1</v>
      </c>
      <c r="B185" t="s">
        <v>695</v>
      </c>
      <c r="C185" s="52">
        <v>4.2949999999999999</v>
      </c>
      <c r="D185" s="52">
        <v>7.9823503055487395</v>
      </c>
      <c r="E185" s="52">
        <v>17.007394519356247</v>
      </c>
      <c r="F185" s="52">
        <v>3.3072356247800876</v>
      </c>
      <c r="G185" s="52">
        <v>1.8999350809514195</v>
      </c>
      <c r="H185" s="52">
        <v>1.8620066766109558</v>
      </c>
      <c r="I185" s="52">
        <v>0.18734318315373849</v>
      </c>
      <c r="J185" s="52">
        <v>0.3123383917992803</v>
      </c>
      <c r="K185" s="52">
        <v>22.25</v>
      </c>
      <c r="L185" s="52">
        <v>2</v>
      </c>
      <c r="M185" s="52">
        <v>1</v>
      </c>
      <c r="N185" s="52">
        <v>3</v>
      </c>
      <c r="O185" s="52">
        <v>20</v>
      </c>
      <c r="P185" s="52">
        <v>11</v>
      </c>
      <c r="Q185" s="52">
        <v>3</v>
      </c>
      <c r="R185" s="52">
        <v>6</v>
      </c>
      <c r="S185" s="52">
        <v>11</v>
      </c>
      <c r="T185" s="52">
        <v>3</v>
      </c>
      <c r="U185" s="52">
        <v>0.44</v>
      </c>
      <c r="V185" s="52">
        <v>301.60000000000002</v>
      </c>
      <c r="W185" s="52">
        <v>1.3</v>
      </c>
      <c r="X185" s="52">
        <v>33</v>
      </c>
      <c r="Y185" t="s">
        <v>1137</v>
      </c>
      <c r="Z185" s="52">
        <v>19.86</v>
      </c>
      <c r="AA185" s="52">
        <v>307.95</v>
      </c>
      <c r="AB185" s="52">
        <v>5</v>
      </c>
      <c r="AC185" s="52" t="s">
        <v>1126</v>
      </c>
      <c r="AD185" s="52">
        <v>5</v>
      </c>
      <c r="AE185" s="52">
        <v>14.29</v>
      </c>
      <c r="AF185" s="52">
        <v>0</v>
      </c>
      <c r="AG185" s="52">
        <v>0</v>
      </c>
      <c r="AH185" s="52">
        <v>0</v>
      </c>
      <c r="AI185" s="52">
        <v>0</v>
      </c>
      <c r="AJ185" s="52">
        <v>0</v>
      </c>
      <c r="AK185" s="52">
        <v>86.09</v>
      </c>
      <c r="AL185" s="52">
        <v>13.91</v>
      </c>
      <c r="AM185" s="52">
        <v>0</v>
      </c>
      <c r="AN185" s="52">
        <v>0</v>
      </c>
      <c r="AO185" s="52">
        <v>0</v>
      </c>
      <c r="AP185" s="52">
        <v>875</v>
      </c>
      <c r="AQ185" s="52">
        <v>0</v>
      </c>
      <c r="AR185" s="52">
        <v>0</v>
      </c>
      <c r="AS185" s="52">
        <v>875</v>
      </c>
      <c r="AT185" s="52">
        <v>0</v>
      </c>
      <c r="AU185" s="52">
        <v>21.36</v>
      </c>
      <c r="AV185" s="52">
        <v>0</v>
      </c>
      <c r="AW185" s="52">
        <v>0</v>
      </c>
      <c r="AX185" s="52">
        <v>21.36</v>
      </c>
      <c r="AY185" s="52">
        <v>13</v>
      </c>
      <c r="AZ185" s="52">
        <v>0</v>
      </c>
      <c r="BA185" s="52">
        <v>1</v>
      </c>
    </row>
    <row r="186" spans="1:53" x14ac:dyDescent="0.25">
      <c r="A186">
        <v>1</v>
      </c>
      <c r="B186" t="s">
        <v>959</v>
      </c>
      <c r="C186" s="52">
        <v>4.2949999999999999</v>
      </c>
      <c r="D186" s="52">
        <v>8.2242198359014207</v>
      </c>
      <c r="E186" s="52">
        <v>18.399304045237059</v>
      </c>
      <c r="F186" s="52">
        <v>3.4245543216588139</v>
      </c>
      <c r="G186" s="52">
        <v>5.4368684471565443</v>
      </c>
      <c r="H186" s="52">
        <v>3.6325399327508445</v>
      </c>
      <c r="I186" s="52">
        <v>0.31472111545680787</v>
      </c>
      <c r="J186" s="52">
        <v>0.46864962086176731</v>
      </c>
      <c r="K186" s="52">
        <v>11.2</v>
      </c>
      <c r="L186" s="52">
        <v>2</v>
      </c>
      <c r="M186" s="52">
        <v>1.5</v>
      </c>
      <c r="N186" s="52">
        <v>1</v>
      </c>
      <c r="O186" s="52">
        <v>11</v>
      </c>
      <c r="P186" s="52">
        <v>7</v>
      </c>
      <c r="Q186" s="52">
        <v>1</v>
      </c>
      <c r="R186" s="52">
        <v>3</v>
      </c>
      <c r="S186" s="52">
        <v>9</v>
      </c>
      <c r="T186" s="52">
        <v>2</v>
      </c>
      <c r="U186" s="52">
        <v>0.35</v>
      </c>
      <c r="V186" s="52">
        <v>258.8</v>
      </c>
      <c r="W186" s="52">
        <v>1.2</v>
      </c>
      <c r="X186" s="52">
        <v>48</v>
      </c>
      <c r="Y186" t="s">
        <v>1128</v>
      </c>
      <c r="Z186" s="52">
        <v>7.86</v>
      </c>
      <c r="AA186" s="52">
        <v>234.32</v>
      </c>
      <c r="AB186" s="52">
        <v>10</v>
      </c>
      <c r="AC186" s="52" t="s">
        <v>1126</v>
      </c>
      <c r="AD186" s="52">
        <v>15</v>
      </c>
      <c r="AE186" s="52">
        <v>50</v>
      </c>
      <c r="AF186" s="52">
        <v>0</v>
      </c>
      <c r="AG186" s="52">
        <v>18.2</v>
      </c>
      <c r="AH186" s="52">
        <v>0</v>
      </c>
      <c r="AI186" s="52">
        <v>0</v>
      </c>
      <c r="AJ186" s="52">
        <v>0</v>
      </c>
      <c r="AK186" s="52">
        <v>0</v>
      </c>
      <c r="AL186" s="52">
        <v>66.95</v>
      </c>
      <c r="AM186" s="52">
        <v>0</v>
      </c>
      <c r="AN186" s="52">
        <v>14.85</v>
      </c>
      <c r="AO186" s="52">
        <v>0</v>
      </c>
      <c r="AP186" s="52">
        <v>1725</v>
      </c>
      <c r="AQ186" s="52">
        <v>125</v>
      </c>
      <c r="AR186" s="52">
        <v>0</v>
      </c>
      <c r="AS186" s="52">
        <v>1850</v>
      </c>
      <c r="AT186" s="52">
        <v>0</v>
      </c>
      <c r="AU186" s="52">
        <v>20.74</v>
      </c>
      <c r="AV186" s="52">
        <v>3.21</v>
      </c>
      <c r="AW186" s="52">
        <v>0</v>
      </c>
      <c r="AX186" s="52">
        <v>23.95</v>
      </c>
      <c r="AY186" s="52">
        <v>16</v>
      </c>
      <c r="AZ186" s="52">
        <v>0</v>
      </c>
      <c r="BA186" s="52">
        <v>1</v>
      </c>
    </row>
    <row r="187" spans="1:53" x14ac:dyDescent="0.25">
      <c r="A187">
        <v>1</v>
      </c>
      <c r="B187" t="s">
        <v>958</v>
      </c>
      <c r="C187" s="52">
        <v>4.3150000000000004</v>
      </c>
      <c r="D187" s="52">
        <v>7.8237897514172712</v>
      </c>
      <c r="E187" s="52">
        <v>17.7903436276642</v>
      </c>
      <c r="F187" s="52">
        <v>2.7041258306861371</v>
      </c>
      <c r="G187" s="52">
        <v>3.191964087390478</v>
      </c>
      <c r="H187" s="52">
        <v>2.4838803137347467</v>
      </c>
      <c r="I187" s="52">
        <v>0.19880976784156831</v>
      </c>
      <c r="J187" s="52">
        <v>0.40889314506381269</v>
      </c>
      <c r="K187" s="52">
        <v>19.399999999999999</v>
      </c>
      <c r="L187" s="52">
        <v>7</v>
      </c>
      <c r="M187" s="52">
        <v>1</v>
      </c>
      <c r="N187" s="52">
        <v>4</v>
      </c>
      <c r="O187" s="52">
        <v>17</v>
      </c>
      <c r="P187" s="52">
        <v>8</v>
      </c>
      <c r="Q187" s="52">
        <v>2</v>
      </c>
      <c r="R187" s="52">
        <v>7</v>
      </c>
      <c r="S187" s="52">
        <v>18</v>
      </c>
      <c r="T187" s="52">
        <v>0</v>
      </c>
      <c r="U187" s="52">
        <v>0.62</v>
      </c>
      <c r="V187" s="52">
        <v>588.4</v>
      </c>
      <c r="W187" s="52">
        <v>2.1</v>
      </c>
      <c r="X187" s="52">
        <v>50</v>
      </c>
      <c r="Y187" t="s">
        <v>1128</v>
      </c>
      <c r="Z187" s="52">
        <v>9.91</v>
      </c>
      <c r="AA187" s="52">
        <v>193.08</v>
      </c>
      <c r="AB187" s="52">
        <v>55</v>
      </c>
      <c r="AC187" s="52" t="s">
        <v>1126</v>
      </c>
      <c r="AD187" s="52">
        <v>15</v>
      </c>
      <c r="AE187" s="52">
        <v>42.86</v>
      </c>
      <c r="AF187" s="52">
        <v>34.409999999999997</v>
      </c>
      <c r="AG187" s="52">
        <v>7.92</v>
      </c>
      <c r="AH187" s="52">
        <v>0</v>
      </c>
      <c r="AI187" s="52">
        <v>0</v>
      </c>
      <c r="AJ187" s="52">
        <v>0</v>
      </c>
      <c r="AK187" s="52">
        <v>0</v>
      </c>
      <c r="AL187" s="52">
        <v>57.67</v>
      </c>
      <c r="AM187" s="52">
        <v>0</v>
      </c>
      <c r="AN187" s="52">
        <v>0</v>
      </c>
      <c r="AO187" s="52">
        <v>0</v>
      </c>
      <c r="AP187" s="52">
        <v>700</v>
      </c>
      <c r="AQ187" s="52">
        <v>1033</v>
      </c>
      <c r="AR187" s="52">
        <v>0</v>
      </c>
      <c r="AS187" s="52">
        <v>1733</v>
      </c>
      <c r="AT187" s="52">
        <v>0</v>
      </c>
      <c r="AU187" s="52">
        <v>22.17</v>
      </c>
      <c r="AV187" s="52">
        <v>13.57</v>
      </c>
      <c r="AW187" s="52">
        <v>0</v>
      </c>
      <c r="AX187" s="52">
        <v>35.74</v>
      </c>
      <c r="AY187" s="52">
        <v>14</v>
      </c>
      <c r="AZ187" s="52">
        <v>0</v>
      </c>
      <c r="BA187" s="52">
        <v>1.6</v>
      </c>
    </row>
    <row r="188" spans="1:53" x14ac:dyDescent="0.25">
      <c r="A188">
        <v>1</v>
      </c>
      <c r="B188" t="s">
        <v>923</v>
      </c>
      <c r="C188" s="52">
        <v>4.3250000000000002</v>
      </c>
      <c r="D188" s="52">
        <v>10.61336439807992</v>
      </c>
      <c r="E188" s="52">
        <v>24.488908220965637</v>
      </c>
      <c r="F188" s="52">
        <v>3.4833838128965722</v>
      </c>
      <c r="G188" s="52">
        <v>2.2834063445416501</v>
      </c>
      <c r="H188" s="52">
        <v>2.100796383944799</v>
      </c>
      <c r="I188" s="52">
        <v>0.15959255935831007</v>
      </c>
      <c r="J188" s="52">
        <v>0.2360295032772021</v>
      </c>
      <c r="K188" s="52">
        <v>15.25</v>
      </c>
      <c r="L188" s="52">
        <v>10</v>
      </c>
      <c r="M188" s="52">
        <v>1.5</v>
      </c>
      <c r="N188" s="52">
        <v>3</v>
      </c>
      <c r="O188" s="52">
        <v>17</v>
      </c>
      <c r="P188" s="52">
        <v>11</v>
      </c>
      <c r="Q188" s="52">
        <v>2</v>
      </c>
      <c r="R188" s="52">
        <v>4</v>
      </c>
      <c r="S188" s="52">
        <v>14</v>
      </c>
      <c r="T188" s="52">
        <v>1</v>
      </c>
      <c r="U188" s="52">
        <v>3.8</v>
      </c>
      <c r="V188" s="52">
        <v>990.1</v>
      </c>
      <c r="W188" s="52">
        <v>1.4</v>
      </c>
      <c r="X188" s="52">
        <v>112</v>
      </c>
      <c r="Y188" t="s">
        <v>1128</v>
      </c>
      <c r="Z188" s="52">
        <v>6.31</v>
      </c>
      <c r="AA188" s="52">
        <v>246.18</v>
      </c>
      <c r="AB188" s="52">
        <v>22.5</v>
      </c>
      <c r="AC188" s="52" t="s">
        <v>1180</v>
      </c>
      <c r="AD188" s="52">
        <v>15</v>
      </c>
      <c r="AE188" s="52">
        <v>0</v>
      </c>
      <c r="AF188" s="52">
        <v>0</v>
      </c>
      <c r="AG188" s="52">
        <v>0</v>
      </c>
      <c r="AH188" s="52">
        <v>0</v>
      </c>
      <c r="AI188" s="52">
        <v>0</v>
      </c>
      <c r="AJ188" s="52">
        <v>0</v>
      </c>
      <c r="AK188" s="52">
        <v>0</v>
      </c>
      <c r="AL188" s="52">
        <v>100</v>
      </c>
      <c r="AM188" s="52">
        <v>0</v>
      </c>
      <c r="AN188" s="52">
        <v>0</v>
      </c>
      <c r="AO188" s="52">
        <v>0</v>
      </c>
      <c r="AP188" s="52">
        <v>150</v>
      </c>
      <c r="AQ188" s="52">
        <v>0</v>
      </c>
      <c r="AR188" s="52">
        <v>0</v>
      </c>
      <c r="AS188" s="52">
        <v>150</v>
      </c>
      <c r="AT188" s="52">
        <v>0</v>
      </c>
      <c r="AU188" s="52">
        <v>13.58</v>
      </c>
      <c r="AV188" s="52">
        <v>0</v>
      </c>
      <c r="AW188" s="52">
        <v>0</v>
      </c>
      <c r="AX188" s="52">
        <v>13.58</v>
      </c>
      <c r="AY188" s="52">
        <v>1</v>
      </c>
      <c r="AZ188" s="52">
        <v>0</v>
      </c>
      <c r="BA188" s="52">
        <v>1.4</v>
      </c>
    </row>
    <row r="189" spans="1:53" x14ac:dyDescent="0.25">
      <c r="A189">
        <v>1</v>
      </c>
      <c r="B189" t="s">
        <v>794</v>
      </c>
      <c r="C189" s="52">
        <v>4.3550000000000004</v>
      </c>
      <c r="D189" s="52">
        <v>13.069129202758024</v>
      </c>
      <c r="E189" s="52">
        <v>35.189212701174434</v>
      </c>
      <c r="F189" s="52">
        <v>6.4400389825243582</v>
      </c>
      <c r="G189" s="52">
        <v>3.2279142169238413</v>
      </c>
      <c r="H189" s="52">
        <v>2.5514127579310002</v>
      </c>
      <c r="I189" s="52">
        <v>0.19560105395903757</v>
      </c>
      <c r="J189" s="52">
        <v>0.67133794958142767</v>
      </c>
      <c r="K189" s="52">
        <v>19.05</v>
      </c>
      <c r="L189" s="52">
        <v>13</v>
      </c>
      <c r="M189" s="52">
        <v>0.5</v>
      </c>
      <c r="N189" s="52">
        <v>5</v>
      </c>
      <c r="O189" s="52">
        <v>21</v>
      </c>
      <c r="P189" s="52">
        <v>14</v>
      </c>
      <c r="Q189" s="52">
        <v>2</v>
      </c>
      <c r="R189" s="52">
        <v>5</v>
      </c>
      <c r="S189" s="52">
        <v>10</v>
      </c>
      <c r="T189" s="52">
        <v>0</v>
      </c>
      <c r="U189" s="52">
        <v>0.96</v>
      </c>
      <c r="V189" s="52">
        <v>582.29999999999995</v>
      </c>
      <c r="W189" s="52">
        <v>1.7</v>
      </c>
      <c r="X189" s="52">
        <v>38</v>
      </c>
      <c r="Y189" t="s">
        <v>1186</v>
      </c>
      <c r="Z189" s="52">
        <v>5.24</v>
      </c>
      <c r="AA189" s="52">
        <v>263.29000000000002</v>
      </c>
      <c r="AB189" s="52">
        <v>2.5</v>
      </c>
      <c r="AC189" s="52" t="s">
        <v>1173</v>
      </c>
      <c r="AD189" s="52">
        <v>-999</v>
      </c>
      <c r="AE189" s="52">
        <v>35.71</v>
      </c>
      <c r="AF189" s="52">
        <v>0</v>
      </c>
      <c r="AG189" s="52">
        <v>0</v>
      </c>
      <c r="AH189" s="52">
        <v>54.95</v>
      </c>
      <c r="AI189" s="52">
        <v>0</v>
      </c>
      <c r="AJ189" s="52">
        <v>45.05</v>
      </c>
      <c r="AK189" s="52">
        <v>0</v>
      </c>
      <c r="AL189" s="52">
        <v>0</v>
      </c>
      <c r="AM189" s="52">
        <v>0</v>
      </c>
      <c r="AN189" s="52">
        <v>0</v>
      </c>
      <c r="AO189" s="52">
        <v>50</v>
      </c>
      <c r="AP189" s="52">
        <v>0</v>
      </c>
      <c r="AQ189" s="52">
        <v>50</v>
      </c>
      <c r="AR189" s="52">
        <v>300</v>
      </c>
      <c r="AS189" s="52">
        <v>400</v>
      </c>
      <c r="AT189" s="52">
        <v>1.07</v>
      </c>
      <c r="AU189" s="52">
        <v>0</v>
      </c>
      <c r="AV189" s="52">
        <v>4.68</v>
      </c>
      <c r="AW189" s="52">
        <v>29.97</v>
      </c>
      <c r="AX189" s="52">
        <v>35.729999999999997</v>
      </c>
      <c r="AY189" s="52">
        <v>11</v>
      </c>
      <c r="AZ189" s="52">
        <v>0</v>
      </c>
      <c r="BA189" s="52">
        <v>1.5</v>
      </c>
    </row>
    <row r="190" spans="1:53" x14ac:dyDescent="0.25">
      <c r="A190">
        <v>1</v>
      </c>
      <c r="B190" t="s">
        <v>874</v>
      </c>
      <c r="C190" s="52">
        <v>4.3600000000000003</v>
      </c>
      <c r="D190" s="52">
        <v>4.487717218712568</v>
      </c>
      <c r="E190" s="52">
        <v>11.961722488038278</v>
      </c>
      <c r="F190" s="52">
        <v>2.202502818472333</v>
      </c>
      <c r="G190" s="52">
        <v>2.1161359495630969</v>
      </c>
      <c r="H190" s="52">
        <v>1.5446389684225719</v>
      </c>
      <c r="I190" s="52">
        <v>0.13722402928244426</v>
      </c>
      <c r="J190" s="52">
        <v>0.17417973276711782</v>
      </c>
      <c r="K190" s="52">
        <v>11.55</v>
      </c>
      <c r="L190" s="52">
        <v>2</v>
      </c>
      <c r="M190" s="52">
        <v>2.5</v>
      </c>
      <c r="N190" s="52">
        <v>1</v>
      </c>
      <c r="O190" s="52">
        <v>28</v>
      </c>
      <c r="P190" s="52">
        <v>7</v>
      </c>
      <c r="Q190" s="52">
        <v>3</v>
      </c>
      <c r="R190" s="52">
        <v>18</v>
      </c>
      <c r="S190" s="52">
        <v>14</v>
      </c>
      <c r="T190" s="52">
        <v>2</v>
      </c>
      <c r="U190" s="52">
        <v>0.87</v>
      </c>
      <c r="V190" s="52">
        <v>444.7</v>
      </c>
      <c r="W190" s="52">
        <v>1.3</v>
      </c>
      <c r="X190" s="52">
        <v>56</v>
      </c>
      <c r="Y190" t="s">
        <v>1128</v>
      </c>
      <c r="Z190" s="52">
        <v>14.6</v>
      </c>
      <c r="AA190" s="52">
        <v>221.35</v>
      </c>
      <c r="AB190" s="52">
        <v>5</v>
      </c>
      <c r="AC190" s="52" t="s">
        <v>1146</v>
      </c>
      <c r="AD190" s="52">
        <v>15</v>
      </c>
      <c r="AE190" s="52">
        <v>38.21</v>
      </c>
      <c r="AF190" s="52">
        <v>0</v>
      </c>
      <c r="AG190" s="52">
        <v>16.14</v>
      </c>
      <c r="AH190" s="52">
        <v>0</v>
      </c>
      <c r="AI190" s="52">
        <v>0</v>
      </c>
      <c r="AJ190" s="52">
        <v>0</v>
      </c>
      <c r="AK190" s="52">
        <v>0</v>
      </c>
      <c r="AL190" s="52">
        <v>83.16</v>
      </c>
      <c r="AM190" s="52">
        <v>0</v>
      </c>
      <c r="AN190" s="52">
        <v>0.7</v>
      </c>
      <c r="AO190" s="52">
        <v>0</v>
      </c>
      <c r="AP190" s="52">
        <v>425</v>
      </c>
      <c r="AQ190" s="52">
        <v>0</v>
      </c>
      <c r="AR190" s="52">
        <v>0</v>
      </c>
      <c r="AS190" s="52">
        <v>425</v>
      </c>
      <c r="AT190" s="52">
        <v>0</v>
      </c>
      <c r="AU190" s="52">
        <v>15.16</v>
      </c>
      <c r="AV190" s="52">
        <v>0</v>
      </c>
      <c r="AW190" s="52">
        <v>0</v>
      </c>
      <c r="AX190" s="52">
        <v>15.16</v>
      </c>
      <c r="AY190" s="52">
        <v>7</v>
      </c>
      <c r="AZ190" s="52">
        <v>0</v>
      </c>
      <c r="BA190" s="52">
        <v>1.2</v>
      </c>
    </row>
    <row r="191" spans="1:53" x14ac:dyDescent="0.25">
      <c r="A191">
        <v>1</v>
      </c>
      <c r="B191" t="s">
        <v>922</v>
      </c>
      <c r="C191" s="52">
        <v>4.375</v>
      </c>
      <c r="D191" s="52">
        <v>6.5855791873134786</v>
      </c>
      <c r="E191" s="52">
        <v>16.746411483253588</v>
      </c>
      <c r="F191" s="52">
        <v>2.8445305417724924</v>
      </c>
      <c r="G191" s="52">
        <v>3.2753790641106688</v>
      </c>
      <c r="H191" s="52">
        <v>2.3325453436018115</v>
      </c>
      <c r="I191" s="52">
        <v>0.15949603860569264</v>
      </c>
      <c r="J191" s="52">
        <v>0.35144359423069266</v>
      </c>
      <c r="K191" s="52">
        <v>50.05</v>
      </c>
      <c r="L191" s="52">
        <v>13</v>
      </c>
      <c r="M191" s="52">
        <v>1</v>
      </c>
      <c r="N191" s="52">
        <v>3</v>
      </c>
      <c r="O191" s="52">
        <v>19</v>
      </c>
      <c r="P191" s="52">
        <v>10</v>
      </c>
      <c r="Q191" s="52">
        <v>4</v>
      </c>
      <c r="R191" s="52">
        <v>5</v>
      </c>
      <c r="S191" s="52">
        <v>8</v>
      </c>
      <c r="T191" s="52">
        <v>1</v>
      </c>
      <c r="U191" s="52">
        <v>3.8</v>
      </c>
      <c r="V191" s="52">
        <v>990.1</v>
      </c>
      <c r="W191" s="52">
        <v>1.4</v>
      </c>
      <c r="X191" s="52">
        <v>112</v>
      </c>
      <c r="Y191" t="s">
        <v>1128</v>
      </c>
      <c r="Z191" s="52">
        <v>6.36</v>
      </c>
      <c r="AA191" s="52">
        <v>283.37</v>
      </c>
      <c r="AB191" s="52">
        <v>22.5</v>
      </c>
      <c r="AC191" s="52" t="s">
        <v>1180</v>
      </c>
      <c r="AD191" s="52">
        <v>15</v>
      </c>
      <c r="AE191" s="52">
        <v>35.71</v>
      </c>
      <c r="AF191" s="52">
        <v>0</v>
      </c>
      <c r="AG191" s="52">
        <v>0</v>
      </c>
      <c r="AH191" s="52">
        <v>0</v>
      </c>
      <c r="AI191" s="52">
        <v>32.11</v>
      </c>
      <c r="AJ191" s="52">
        <v>0</v>
      </c>
      <c r="AK191" s="52">
        <v>0</v>
      </c>
      <c r="AL191" s="52">
        <v>67.89</v>
      </c>
      <c r="AM191" s="52">
        <v>0</v>
      </c>
      <c r="AN191" s="52">
        <v>0</v>
      </c>
      <c r="AO191" s="52">
        <v>225</v>
      </c>
      <c r="AP191" s="52">
        <v>275</v>
      </c>
      <c r="AQ191" s="52">
        <v>150</v>
      </c>
      <c r="AR191" s="52">
        <v>0</v>
      </c>
      <c r="AS191" s="52">
        <v>650</v>
      </c>
      <c r="AT191" s="52">
        <v>0.85</v>
      </c>
      <c r="AU191" s="52">
        <v>21.26</v>
      </c>
      <c r="AV191" s="52">
        <v>0.53</v>
      </c>
      <c r="AW191" s="52">
        <v>0</v>
      </c>
      <c r="AX191" s="52">
        <v>22.64</v>
      </c>
      <c r="AY191" s="52">
        <v>4</v>
      </c>
      <c r="AZ191" s="52">
        <v>0</v>
      </c>
      <c r="BA191" s="52">
        <v>1</v>
      </c>
    </row>
    <row r="192" spans="1:53" x14ac:dyDescent="0.25">
      <c r="A192">
        <v>1</v>
      </c>
      <c r="B192" t="s">
        <v>935</v>
      </c>
      <c r="C192" s="52">
        <v>4.375</v>
      </c>
      <c r="D192" s="52">
        <v>4.5965698724071453</v>
      </c>
      <c r="E192" s="52">
        <v>24.880382775119621</v>
      </c>
      <c r="F192" s="52">
        <v>2.8683552924890572</v>
      </c>
      <c r="G192" s="52">
        <v>2.0652457041603656</v>
      </c>
      <c r="H192" s="52">
        <v>1.7486400316036612</v>
      </c>
      <c r="I192" s="52">
        <v>0.16421176648030242</v>
      </c>
      <c r="J192" s="52">
        <v>0.14654510968762435</v>
      </c>
      <c r="K192" s="52">
        <v>8.4</v>
      </c>
      <c r="L192" s="52">
        <v>4</v>
      </c>
      <c r="M192" s="52">
        <v>3</v>
      </c>
      <c r="N192" s="52">
        <v>0</v>
      </c>
      <c r="O192" s="52">
        <v>23</v>
      </c>
      <c r="P192" s="52">
        <v>14</v>
      </c>
      <c r="Q192" s="52">
        <v>2</v>
      </c>
      <c r="R192" s="52">
        <v>7</v>
      </c>
      <c r="S192" s="52">
        <v>10</v>
      </c>
      <c r="T192" s="52">
        <v>1</v>
      </c>
      <c r="U192" s="52">
        <v>1.99</v>
      </c>
      <c r="V192" s="52">
        <v>707.5</v>
      </c>
      <c r="W192" s="52">
        <v>1.4</v>
      </c>
      <c r="X192" s="52">
        <v>97</v>
      </c>
      <c r="Y192" t="s">
        <v>1128</v>
      </c>
      <c r="Z192" s="52">
        <v>16.8</v>
      </c>
      <c r="AA192" s="52">
        <v>120.38</v>
      </c>
      <c r="AB192" s="52">
        <v>17.5</v>
      </c>
      <c r="AC192" s="52" t="s">
        <v>1146</v>
      </c>
      <c r="AD192" s="52">
        <v>15</v>
      </c>
      <c r="AE192" s="52">
        <v>0</v>
      </c>
      <c r="AF192" s="52">
        <v>0</v>
      </c>
      <c r="AG192" s="52">
        <v>0</v>
      </c>
      <c r="AH192" s="52">
        <v>0</v>
      </c>
      <c r="AI192" s="52">
        <v>0</v>
      </c>
      <c r="AJ192" s="52">
        <v>0</v>
      </c>
      <c r="AK192" s="52">
        <v>0</v>
      </c>
      <c r="AL192" s="52">
        <v>100</v>
      </c>
      <c r="AM192" s="52">
        <v>0</v>
      </c>
      <c r="AN192" s="52">
        <v>0</v>
      </c>
      <c r="AO192" s="52">
        <v>0</v>
      </c>
      <c r="AP192" s="52">
        <v>200</v>
      </c>
      <c r="AQ192" s="52">
        <v>0</v>
      </c>
      <c r="AR192" s="52">
        <v>0</v>
      </c>
      <c r="AS192" s="52">
        <v>200</v>
      </c>
      <c r="AT192" s="52">
        <v>0</v>
      </c>
      <c r="AU192" s="52">
        <v>20.85</v>
      </c>
      <c r="AV192" s="52">
        <v>0</v>
      </c>
      <c r="AW192" s="52">
        <v>0</v>
      </c>
      <c r="AX192" s="52">
        <v>20.85</v>
      </c>
      <c r="AY192" s="52">
        <v>5</v>
      </c>
      <c r="AZ192" s="52">
        <v>0</v>
      </c>
      <c r="BA192" s="52">
        <v>1.5</v>
      </c>
    </row>
    <row r="193" spans="1:53" x14ac:dyDescent="0.25">
      <c r="A193">
        <v>1</v>
      </c>
      <c r="B193" t="s">
        <v>852</v>
      </c>
      <c r="C193" s="52">
        <v>4.38</v>
      </c>
      <c r="D193" s="52">
        <v>16.334997379048396</v>
      </c>
      <c r="E193" s="52">
        <v>26.620269682470642</v>
      </c>
      <c r="F193" s="52">
        <v>3.9513949333729999</v>
      </c>
      <c r="G193" s="52">
        <v>1.7202691016184002</v>
      </c>
      <c r="H193" s="52">
        <v>1.3152022522511</v>
      </c>
      <c r="I193" s="52">
        <v>0.23117748819099998</v>
      </c>
      <c r="J193" s="52">
        <v>0.51524966448299991</v>
      </c>
      <c r="K193" s="52">
        <v>23.4</v>
      </c>
      <c r="L193" s="52">
        <v>4</v>
      </c>
      <c r="M193" s="52">
        <v>0.5</v>
      </c>
      <c r="N193" s="52">
        <v>7</v>
      </c>
      <c r="O193" s="52">
        <v>20</v>
      </c>
      <c r="P193" s="52">
        <v>9</v>
      </c>
      <c r="Q193" s="52">
        <v>3</v>
      </c>
      <c r="R193" s="52">
        <v>8</v>
      </c>
      <c r="S193" s="52">
        <v>12</v>
      </c>
      <c r="T193" s="52">
        <v>3</v>
      </c>
      <c r="U193" s="52">
        <v>0.57999999999999996</v>
      </c>
      <c r="V193" s="52">
        <v>376.7</v>
      </c>
      <c r="W193" s="52">
        <v>1.4</v>
      </c>
      <c r="X193" s="52">
        <v>47</v>
      </c>
      <c r="Y193" t="s">
        <v>1130</v>
      </c>
      <c r="Z193" s="52">
        <v>0</v>
      </c>
      <c r="AA193" s="52">
        <v>-1</v>
      </c>
      <c r="AB193" s="52">
        <v>12.5</v>
      </c>
      <c r="AC193" s="52" t="s">
        <v>1146</v>
      </c>
      <c r="AD193" s="52">
        <v>15</v>
      </c>
      <c r="AE193" s="52">
        <v>33.21</v>
      </c>
      <c r="AF193" s="52">
        <v>1.4</v>
      </c>
      <c r="AG193" s="52">
        <v>0</v>
      </c>
      <c r="AH193" s="52">
        <v>22.63</v>
      </c>
      <c r="AI193" s="52">
        <v>3.94</v>
      </c>
      <c r="AJ193" s="52">
        <v>0</v>
      </c>
      <c r="AK193" s="52">
        <v>0</v>
      </c>
      <c r="AL193" s="52">
        <v>0</v>
      </c>
      <c r="AM193" s="52">
        <v>0</v>
      </c>
      <c r="AN193" s="52">
        <v>72.040000000000006</v>
      </c>
      <c r="AO193" s="52">
        <v>0</v>
      </c>
      <c r="AP193" s="52">
        <v>0</v>
      </c>
      <c r="AQ193" s="52">
        <v>600</v>
      </c>
      <c r="AR193" s="52">
        <v>0</v>
      </c>
      <c r="AS193" s="52">
        <v>600</v>
      </c>
      <c r="AT193" s="52">
        <v>0</v>
      </c>
      <c r="AU193" s="52">
        <v>0</v>
      </c>
      <c r="AV193" s="52">
        <v>16.12</v>
      </c>
      <c r="AW193" s="52">
        <v>0</v>
      </c>
      <c r="AX193" s="52">
        <v>16.12</v>
      </c>
      <c r="AY193" s="52">
        <v>12</v>
      </c>
      <c r="AZ193" s="52">
        <v>0</v>
      </c>
      <c r="BA193" s="52">
        <v>1.3</v>
      </c>
    </row>
    <row r="194" spans="1:53" x14ac:dyDescent="0.25">
      <c r="A194">
        <v>1</v>
      </c>
      <c r="B194" t="s">
        <v>1003</v>
      </c>
      <c r="C194" s="52">
        <v>4.415</v>
      </c>
      <c r="D194" s="52">
        <v>10.796749657020719</v>
      </c>
      <c r="E194" s="52">
        <v>23.879947803392781</v>
      </c>
      <c r="F194" s="52">
        <v>3.3672299522107147</v>
      </c>
      <c r="G194" s="52">
        <v>5.0659297847261513</v>
      </c>
      <c r="H194" s="52">
        <v>3.2853207735192189</v>
      </c>
      <c r="I194" s="52">
        <v>0.22309271336984668</v>
      </c>
      <c r="J194" s="52">
        <v>0.40657906398924526</v>
      </c>
      <c r="K194" s="52">
        <v>28.65</v>
      </c>
      <c r="L194" s="52">
        <v>4</v>
      </c>
      <c r="M194" s="52">
        <v>0.5</v>
      </c>
      <c r="N194" s="52">
        <v>4</v>
      </c>
      <c r="O194" s="52">
        <v>21</v>
      </c>
      <c r="P194" s="52">
        <v>16</v>
      </c>
      <c r="Q194" s="52">
        <v>4</v>
      </c>
      <c r="R194" s="52">
        <v>1</v>
      </c>
      <c r="S194" s="52">
        <v>6</v>
      </c>
      <c r="T194" s="52">
        <v>1</v>
      </c>
      <c r="U194" s="52">
        <v>1.41</v>
      </c>
      <c r="V194" s="52">
        <v>596.20000000000005</v>
      </c>
      <c r="W194" s="52">
        <v>1.4</v>
      </c>
      <c r="X194" s="52">
        <v>35</v>
      </c>
      <c r="Y194" t="s">
        <v>1128</v>
      </c>
      <c r="Z194" s="52">
        <v>4.22</v>
      </c>
      <c r="AA194" s="52">
        <v>168.53</v>
      </c>
      <c r="AB194" s="52">
        <v>32.5</v>
      </c>
      <c r="AC194" s="52" t="s">
        <v>1205</v>
      </c>
      <c r="AD194" s="52">
        <v>15</v>
      </c>
      <c r="AE194" s="52">
        <v>21.43</v>
      </c>
      <c r="AF194" s="52">
        <v>6.83</v>
      </c>
      <c r="AG194" s="52">
        <v>6.17</v>
      </c>
      <c r="AH194" s="52">
        <v>0</v>
      </c>
      <c r="AI194" s="52">
        <v>0</v>
      </c>
      <c r="AJ194" s="52">
        <v>0</v>
      </c>
      <c r="AK194" s="52">
        <v>0</v>
      </c>
      <c r="AL194" s="52">
        <v>86.99</v>
      </c>
      <c r="AM194" s="52">
        <v>0</v>
      </c>
      <c r="AN194" s="52">
        <v>0</v>
      </c>
      <c r="AO194" s="52">
        <v>275</v>
      </c>
      <c r="AP194" s="52">
        <v>725</v>
      </c>
      <c r="AQ194" s="52">
        <v>1450</v>
      </c>
      <c r="AR194" s="52">
        <v>0</v>
      </c>
      <c r="AS194" s="52">
        <v>2450</v>
      </c>
      <c r="AT194" s="52">
        <v>0.91</v>
      </c>
      <c r="AU194" s="52">
        <v>2.5099999999999998</v>
      </c>
      <c r="AV194" s="52">
        <v>6.34</v>
      </c>
      <c r="AW194" s="52">
        <v>0</v>
      </c>
      <c r="AX194" s="52">
        <v>9.77</v>
      </c>
      <c r="AY194" s="52">
        <v>0</v>
      </c>
      <c r="AZ194" s="52">
        <v>0</v>
      </c>
      <c r="BA194" s="52">
        <v>1.3</v>
      </c>
    </row>
    <row r="195" spans="1:53" x14ac:dyDescent="0.25">
      <c r="A195">
        <v>1</v>
      </c>
      <c r="B195" t="s">
        <v>941</v>
      </c>
      <c r="C195" s="52">
        <v>4.4249999999999998</v>
      </c>
      <c r="D195" s="52">
        <v>5.7785563459581564</v>
      </c>
      <c r="E195" s="52">
        <v>13.440626359286648</v>
      </c>
      <c r="F195" s="52">
        <v>2.7169784311529273</v>
      </c>
      <c r="G195" s="52">
        <v>2.6614876888510555</v>
      </c>
      <c r="H195" s="52">
        <v>1.839222133408005</v>
      </c>
      <c r="I195" s="52">
        <v>0.15069876791716449</v>
      </c>
      <c r="J195" s="52">
        <v>0.29645074265392274</v>
      </c>
      <c r="K195" s="52">
        <v>53.4</v>
      </c>
      <c r="L195" s="52">
        <v>10</v>
      </c>
      <c r="M195" s="52">
        <v>1.5</v>
      </c>
      <c r="N195" s="52">
        <v>1</v>
      </c>
      <c r="O195" s="52">
        <v>12</v>
      </c>
      <c r="P195" s="52">
        <v>7</v>
      </c>
      <c r="Q195" s="52">
        <v>0</v>
      </c>
      <c r="R195" s="52">
        <v>5</v>
      </c>
      <c r="S195" s="52">
        <v>3</v>
      </c>
      <c r="T195" s="52">
        <v>1</v>
      </c>
      <c r="U195" s="52">
        <v>3.48</v>
      </c>
      <c r="V195" s="52">
        <v>964.3</v>
      </c>
      <c r="W195" s="52">
        <v>1.5</v>
      </c>
      <c r="X195" s="52">
        <v>108</v>
      </c>
      <c r="Y195" t="s">
        <v>1128</v>
      </c>
      <c r="Z195" s="52">
        <v>7.88</v>
      </c>
      <c r="AA195" s="52">
        <v>174.77</v>
      </c>
      <c r="AB195" s="52">
        <v>35</v>
      </c>
      <c r="AC195" s="52" t="s">
        <v>1316</v>
      </c>
      <c r="AD195" s="52">
        <v>1</v>
      </c>
      <c r="AE195" s="52">
        <v>0</v>
      </c>
      <c r="AF195" s="52">
        <v>0</v>
      </c>
      <c r="AG195" s="52">
        <v>0</v>
      </c>
      <c r="AH195" s="52">
        <v>0</v>
      </c>
      <c r="AI195" s="52">
        <v>0</v>
      </c>
      <c r="AJ195" s="52">
        <v>0</v>
      </c>
      <c r="AK195" s="52">
        <v>0</v>
      </c>
      <c r="AL195" s="52">
        <v>100</v>
      </c>
      <c r="AM195" s="52">
        <v>0</v>
      </c>
      <c r="AN195" s="52">
        <v>0</v>
      </c>
      <c r="AO195" s="52">
        <v>0</v>
      </c>
      <c r="AP195" s="52">
        <v>250</v>
      </c>
      <c r="AQ195" s="52">
        <v>0</v>
      </c>
      <c r="AR195" s="52">
        <v>0</v>
      </c>
      <c r="AS195" s="52">
        <v>250</v>
      </c>
      <c r="AT195" s="52">
        <v>0</v>
      </c>
      <c r="AU195" s="52">
        <v>37.520000000000003</v>
      </c>
      <c r="AV195" s="52">
        <v>0</v>
      </c>
      <c r="AW195" s="52">
        <v>0</v>
      </c>
      <c r="AX195" s="52">
        <v>37.520000000000003</v>
      </c>
      <c r="AY195" s="52">
        <v>6</v>
      </c>
      <c r="AZ195" s="52">
        <v>0</v>
      </c>
      <c r="BA195" s="52">
        <v>1</v>
      </c>
    </row>
    <row r="196" spans="1:53" x14ac:dyDescent="0.25">
      <c r="A196">
        <v>1</v>
      </c>
      <c r="B196" t="s">
        <v>707</v>
      </c>
      <c r="C196" s="52">
        <v>4.4400000000000004</v>
      </c>
      <c r="D196" s="52">
        <v>10.413445193389794</v>
      </c>
      <c r="E196" s="52">
        <v>24.184428012179211</v>
      </c>
      <c r="F196" s="52">
        <v>4.8799564812175129</v>
      </c>
      <c r="G196" s="52">
        <v>2.3183344458456618</v>
      </c>
      <c r="H196" s="52">
        <v>2.371109176247201</v>
      </c>
      <c r="I196" s="52">
        <v>0.38213264376349465</v>
      </c>
      <c r="J196" s="52">
        <v>0.53015382874050376</v>
      </c>
      <c r="K196" s="52">
        <v>15.45</v>
      </c>
      <c r="L196" s="52">
        <v>2</v>
      </c>
      <c r="M196" s="52">
        <v>1.5</v>
      </c>
      <c r="N196" s="52">
        <v>7</v>
      </c>
      <c r="O196" s="52">
        <v>24</v>
      </c>
      <c r="P196" s="52">
        <v>8</v>
      </c>
      <c r="Q196" s="52">
        <v>2</v>
      </c>
      <c r="R196" s="52">
        <v>14</v>
      </c>
      <c r="S196" s="52">
        <v>8</v>
      </c>
      <c r="T196" s="52">
        <v>1</v>
      </c>
      <c r="U196" s="52">
        <v>1.58</v>
      </c>
      <c r="V196" s="52">
        <v>843.8</v>
      </c>
      <c r="W196" s="52">
        <v>1.9</v>
      </c>
      <c r="X196" s="52">
        <v>36</v>
      </c>
      <c r="Y196" t="s">
        <v>1123</v>
      </c>
      <c r="Z196" s="52">
        <v>0</v>
      </c>
      <c r="AA196" s="52">
        <v>-1</v>
      </c>
      <c r="AB196" s="52">
        <v>2.5</v>
      </c>
      <c r="AC196" s="52" t="s">
        <v>1156</v>
      </c>
      <c r="AD196" s="52">
        <v>1</v>
      </c>
      <c r="AE196" s="52">
        <v>28.57</v>
      </c>
      <c r="AF196" s="52">
        <v>13.81</v>
      </c>
      <c r="AG196" s="52">
        <v>14.61</v>
      </c>
      <c r="AH196" s="52">
        <v>0</v>
      </c>
      <c r="AI196" s="52">
        <v>0</v>
      </c>
      <c r="AJ196" s="52">
        <v>0</v>
      </c>
      <c r="AK196" s="52">
        <v>0</v>
      </c>
      <c r="AL196" s="52">
        <v>0</v>
      </c>
      <c r="AM196" s="52">
        <v>71.58</v>
      </c>
      <c r="AN196" s="52">
        <v>0</v>
      </c>
      <c r="AO196" s="52">
        <v>0</v>
      </c>
      <c r="AP196" s="52">
        <v>125</v>
      </c>
      <c r="AQ196" s="52">
        <v>1250</v>
      </c>
      <c r="AR196" s="52">
        <v>0</v>
      </c>
      <c r="AS196" s="52">
        <v>1375</v>
      </c>
      <c r="AT196" s="52">
        <v>0</v>
      </c>
      <c r="AU196" s="52">
        <v>1.93</v>
      </c>
      <c r="AV196" s="52">
        <v>18.53</v>
      </c>
      <c r="AW196" s="52">
        <v>0</v>
      </c>
      <c r="AX196" s="52">
        <v>20.46</v>
      </c>
      <c r="AY196" s="52">
        <v>4</v>
      </c>
      <c r="AZ196" s="52">
        <v>0</v>
      </c>
      <c r="BA196" s="52">
        <v>2</v>
      </c>
    </row>
    <row r="197" spans="1:53" x14ac:dyDescent="0.25">
      <c r="A197">
        <v>1</v>
      </c>
      <c r="B197" t="s">
        <v>968</v>
      </c>
      <c r="C197" s="52">
        <v>4.4400000000000004</v>
      </c>
      <c r="D197" s="52">
        <v>9.5872279703265768</v>
      </c>
      <c r="E197" s="52">
        <v>17.920835145715529</v>
      </c>
      <c r="F197" s="52">
        <v>2.670475651245761</v>
      </c>
      <c r="G197" s="52">
        <v>2.6497225116477159</v>
      </c>
      <c r="H197" s="52">
        <v>1.9438710223498905</v>
      </c>
      <c r="I197" s="52">
        <v>0.17362466911430283</v>
      </c>
      <c r="J197" s="52">
        <v>0.37915762548473969</v>
      </c>
      <c r="K197" s="52">
        <v>21.8</v>
      </c>
      <c r="L197" s="52">
        <v>2</v>
      </c>
      <c r="M197" s="52">
        <v>1.5</v>
      </c>
      <c r="N197" s="52">
        <v>2</v>
      </c>
      <c r="O197" s="52">
        <v>14</v>
      </c>
      <c r="P197" s="52">
        <v>9</v>
      </c>
      <c r="Q197" s="52">
        <v>2</v>
      </c>
      <c r="R197" s="52">
        <v>3</v>
      </c>
      <c r="S197" s="52">
        <v>8</v>
      </c>
      <c r="T197" s="52">
        <v>0</v>
      </c>
      <c r="U197" s="52">
        <v>0.56999999999999995</v>
      </c>
      <c r="V197" s="52">
        <v>346.8</v>
      </c>
      <c r="W197" s="52">
        <v>1.3</v>
      </c>
      <c r="X197" s="52">
        <v>68</v>
      </c>
      <c r="Y197" t="s">
        <v>1128</v>
      </c>
      <c r="Z197" s="52">
        <v>6.14</v>
      </c>
      <c r="AA197" s="52">
        <v>250.37</v>
      </c>
      <c r="AB197" s="52">
        <v>25</v>
      </c>
      <c r="AC197" s="52" t="s">
        <v>1126</v>
      </c>
      <c r="AD197" s="52">
        <v>5</v>
      </c>
      <c r="AE197" s="52">
        <v>2.5</v>
      </c>
      <c r="AF197" s="52">
        <v>0</v>
      </c>
      <c r="AG197" s="52">
        <v>0</v>
      </c>
      <c r="AH197" s="52">
        <v>0</v>
      </c>
      <c r="AI197" s="52">
        <v>0</v>
      </c>
      <c r="AJ197" s="52">
        <v>0</v>
      </c>
      <c r="AK197" s="52">
        <v>0</v>
      </c>
      <c r="AL197" s="52">
        <v>99.3</v>
      </c>
      <c r="AM197" s="52">
        <v>0</v>
      </c>
      <c r="AN197" s="52">
        <v>0.7</v>
      </c>
      <c r="AO197" s="52">
        <v>0</v>
      </c>
      <c r="AP197" s="52">
        <v>2625</v>
      </c>
      <c r="AQ197" s="52">
        <v>0</v>
      </c>
      <c r="AR197" s="52">
        <v>0</v>
      </c>
      <c r="AS197" s="52">
        <v>2625</v>
      </c>
      <c r="AT197" s="52">
        <v>0</v>
      </c>
      <c r="AU197" s="52">
        <v>28.88</v>
      </c>
      <c r="AV197" s="52">
        <v>0</v>
      </c>
      <c r="AW197" s="52">
        <v>0</v>
      </c>
      <c r="AX197" s="52">
        <v>28.88</v>
      </c>
      <c r="AY197" s="52">
        <v>5</v>
      </c>
      <c r="AZ197" s="52">
        <v>0</v>
      </c>
      <c r="BA197" s="52">
        <v>1</v>
      </c>
    </row>
    <row r="198" spans="1:53" x14ac:dyDescent="0.25">
      <c r="A198">
        <v>1</v>
      </c>
      <c r="B198" t="s">
        <v>1001</v>
      </c>
      <c r="C198" s="52">
        <v>4.4450000000000003</v>
      </c>
      <c r="D198" s="52">
        <v>8.4383279173544707</v>
      </c>
      <c r="E198" s="52">
        <v>17.268377555458901</v>
      </c>
      <c r="F198" s="52">
        <v>3.0697866244258369</v>
      </c>
      <c r="G198" s="52">
        <v>2.8766984980791466</v>
      </c>
      <c r="H198" s="52">
        <v>2.1829733509117824</v>
      </c>
      <c r="I198" s="52">
        <v>0.15482349505781501</v>
      </c>
      <c r="J198" s="52">
        <v>0.36848055583931411</v>
      </c>
      <c r="K198" s="52">
        <v>15.15</v>
      </c>
      <c r="L198" s="52">
        <v>15</v>
      </c>
      <c r="M198" s="52">
        <v>0.5</v>
      </c>
      <c r="N198" s="52">
        <v>2</v>
      </c>
      <c r="O198" s="52">
        <v>34</v>
      </c>
      <c r="P198" s="52">
        <v>20</v>
      </c>
      <c r="Q198" s="52">
        <v>8</v>
      </c>
      <c r="R198" s="52">
        <v>6</v>
      </c>
      <c r="S198" s="52">
        <v>15</v>
      </c>
      <c r="T198" s="52">
        <v>1</v>
      </c>
      <c r="U198" s="52">
        <v>0.69</v>
      </c>
      <c r="V198" s="52">
        <v>410.4</v>
      </c>
      <c r="W198" s="52">
        <v>1.4</v>
      </c>
      <c r="X198" s="52">
        <v>7</v>
      </c>
      <c r="Y198" t="s">
        <v>1100</v>
      </c>
      <c r="Z198" s="52">
        <v>0</v>
      </c>
      <c r="AA198" s="52">
        <v>182.18</v>
      </c>
      <c r="AB198" s="52">
        <v>27.5</v>
      </c>
      <c r="AC198" s="52" t="s">
        <v>1205</v>
      </c>
      <c r="AD198" s="52">
        <v>15</v>
      </c>
      <c r="AE198" s="52">
        <v>35.71</v>
      </c>
      <c r="AF198" s="52">
        <v>69.319999999999993</v>
      </c>
      <c r="AG198" s="52">
        <v>30.68</v>
      </c>
      <c r="AH198" s="52">
        <v>0</v>
      </c>
      <c r="AI198" s="52">
        <v>0</v>
      </c>
      <c r="AJ198" s="52">
        <v>0</v>
      </c>
      <c r="AK198" s="52">
        <v>0</v>
      </c>
      <c r="AL198" s="52">
        <v>0</v>
      </c>
      <c r="AM198" s="52">
        <v>0</v>
      </c>
      <c r="AN198" s="52">
        <v>0</v>
      </c>
      <c r="AO198" s="52">
        <v>0</v>
      </c>
      <c r="AP198" s="52">
        <v>0</v>
      </c>
      <c r="AQ198" s="52">
        <v>75</v>
      </c>
      <c r="AR198" s="52">
        <v>0</v>
      </c>
      <c r="AS198" s="52">
        <v>75</v>
      </c>
      <c r="AT198" s="52">
        <v>0</v>
      </c>
      <c r="AU198" s="52">
        <v>0</v>
      </c>
      <c r="AV198" s="52">
        <v>7.0000000000000007E-2</v>
      </c>
      <c r="AW198" s="52">
        <v>0</v>
      </c>
      <c r="AX198" s="52">
        <v>7.0000000000000007E-2</v>
      </c>
      <c r="AY198" s="52">
        <v>0</v>
      </c>
      <c r="AZ198" s="52">
        <v>0</v>
      </c>
      <c r="BA198" s="52">
        <v>2</v>
      </c>
    </row>
    <row r="199" spans="1:53" x14ac:dyDescent="0.25">
      <c r="A199">
        <v>1</v>
      </c>
      <c r="B199" t="s">
        <v>714</v>
      </c>
      <c r="C199" s="52">
        <v>4.51</v>
      </c>
      <c r="D199" s="52">
        <v>16.411203499604252</v>
      </c>
      <c r="E199" s="52">
        <v>22.05306655067421</v>
      </c>
      <c r="F199" s="52">
        <v>4.4240671570101853</v>
      </c>
      <c r="G199" s="52">
        <v>4.2241188655719988</v>
      </c>
      <c r="H199" s="52">
        <v>2.9455579241877374</v>
      </c>
      <c r="I199" s="52">
        <v>0.27094143931196324</v>
      </c>
      <c r="J199" s="52">
        <v>0.47630722494108246</v>
      </c>
      <c r="K199" s="52">
        <v>10.95</v>
      </c>
      <c r="L199" s="52">
        <v>1</v>
      </c>
      <c r="M199" s="52">
        <v>1.5</v>
      </c>
      <c r="N199" s="52">
        <v>4</v>
      </c>
      <c r="O199" s="52">
        <v>16</v>
      </c>
      <c r="P199" s="52">
        <v>7</v>
      </c>
      <c r="Q199" s="52">
        <v>3</v>
      </c>
      <c r="R199" s="52">
        <v>6</v>
      </c>
      <c r="S199" s="52">
        <v>6</v>
      </c>
      <c r="T199" s="52">
        <v>3</v>
      </c>
      <c r="U199" s="52">
        <v>0.67</v>
      </c>
      <c r="V199" s="52">
        <v>477.5</v>
      </c>
      <c r="W199" s="52">
        <v>1.6</v>
      </c>
      <c r="X199" s="52">
        <v>4</v>
      </c>
      <c r="Y199" t="s">
        <v>1100</v>
      </c>
      <c r="Z199" s="52">
        <v>5.56</v>
      </c>
      <c r="AA199" s="52">
        <v>318.38</v>
      </c>
      <c r="AB199" s="52">
        <v>15</v>
      </c>
      <c r="AC199" s="52" t="s">
        <v>1146</v>
      </c>
      <c r="AD199" s="52">
        <v>15</v>
      </c>
      <c r="AE199" s="52">
        <v>21.43</v>
      </c>
      <c r="AF199" s="52">
        <v>79.459999999999994</v>
      </c>
      <c r="AG199" s="52">
        <v>0</v>
      </c>
      <c r="AH199" s="52">
        <v>0</v>
      </c>
      <c r="AI199" s="52">
        <v>14.37</v>
      </c>
      <c r="AJ199" s="52">
        <v>0</v>
      </c>
      <c r="AK199" s="52">
        <v>0</v>
      </c>
      <c r="AL199" s="52">
        <v>0</v>
      </c>
      <c r="AM199" s="52">
        <v>0</v>
      </c>
      <c r="AN199" s="52">
        <v>6.17</v>
      </c>
      <c r="AO199" s="52">
        <v>0</v>
      </c>
      <c r="AP199" s="52">
        <v>0</v>
      </c>
      <c r="AQ199" s="52">
        <v>0</v>
      </c>
      <c r="AR199" s="52">
        <v>0</v>
      </c>
      <c r="AS199" s="52">
        <v>0</v>
      </c>
      <c r="AT199" s="52">
        <v>0</v>
      </c>
      <c r="AU199" s="52">
        <v>0</v>
      </c>
      <c r="AV199" s="52">
        <v>0</v>
      </c>
      <c r="AW199" s="52">
        <v>0</v>
      </c>
      <c r="AX199" s="52">
        <v>0</v>
      </c>
      <c r="AY199" s="52">
        <v>0</v>
      </c>
      <c r="AZ199" s="52">
        <v>0</v>
      </c>
      <c r="BA199" s="52">
        <v>1.5</v>
      </c>
    </row>
    <row r="200" spans="1:53" x14ac:dyDescent="0.25">
      <c r="A200">
        <v>1</v>
      </c>
      <c r="B200" t="s">
        <v>767</v>
      </c>
      <c r="C200" s="52">
        <v>4.5149999999999997</v>
      </c>
      <c r="D200" s="52">
        <v>5.1718317457543019</v>
      </c>
      <c r="E200" s="52">
        <v>13.179643323183996</v>
      </c>
      <c r="F200" s="52">
        <v>2.6421158662151676</v>
      </c>
      <c r="G200" s="52">
        <v>2.2776292492221342</v>
      </c>
      <c r="H200" s="52">
        <v>1.5866636457514929</v>
      </c>
      <c r="I200" s="52">
        <v>0.14514048118132961</v>
      </c>
      <c r="J200" s="52">
        <v>0.31912099480792205</v>
      </c>
      <c r="K200" s="52">
        <v>10.95</v>
      </c>
      <c r="L200" s="52">
        <v>1</v>
      </c>
      <c r="M200" s="52">
        <v>1</v>
      </c>
      <c r="N200" s="52">
        <v>4</v>
      </c>
      <c r="O200" s="52">
        <v>26</v>
      </c>
      <c r="P200" s="52">
        <v>13</v>
      </c>
      <c r="Q200" s="52">
        <v>3</v>
      </c>
      <c r="R200" s="52">
        <v>10</v>
      </c>
      <c r="S200" s="52">
        <v>16</v>
      </c>
      <c r="T200" s="52">
        <v>0</v>
      </c>
      <c r="U200" s="52">
        <v>0</v>
      </c>
      <c r="V200" s="52">
        <v>0</v>
      </c>
      <c r="W200" s="52">
        <v>0</v>
      </c>
      <c r="X200" s="52">
        <v>7</v>
      </c>
      <c r="Y200" t="s">
        <v>1101</v>
      </c>
      <c r="Z200" s="52">
        <v>6.63</v>
      </c>
      <c r="AA200" s="52">
        <v>78.680000000000007</v>
      </c>
      <c r="AB200" s="52">
        <v>15</v>
      </c>
      <c r="AC200" s="52" t="s">
        <v>1205</v>
      </c>
      <c r="AD200" s="52">
        <v>5</v>
      </c>
      <c r="AE200" s="52">
        <v>35.71</v>
      </c>
      <c r="AF200" s="52">
        <v>63.04</v>
      </c>
      <c r="AG200" s="52">
        <v>36.96</v>
      </c>
      <c r="AH200" s="52">
        <v>0</v>
      </c>
      <c r="AI200" s="52">
        <v>0</v>
      </c>
      <c r="AJ200" s="52">
        <v>0</v>
      </c>
      <c r="AK200" s="52">
        <v>0</v>
      </c>
      <c r="AL200" s="52">
        <v>0</v>
      </c>
      <c r="AM200" s="52">
        <v>0</v>
      </c>
      <c r="AN200" s="52">
        <v>0</v>
      </c>
      <c r="AO200" s="52">
        <v>2300</v>
      </c>
      <c r="AP200" s="52">
        <v>0</v>
      </c>
      <c r="AQ200" s="52">
        <v>0</v>
      </c>
      <c r="AR200" s="52">
        <v>0</v>
      </c>
      <c r="AS200" s="52">
        <v>2300</v>
      </c>
      <c r="AT200" s="52">
        <v>1.85</v>
      </c>
      <c r="AU200" s="52">
        <v>0</v>
      </c>
      <c r="AV200" s="52">
        <v>0</v>
      </c>
      <c r="AW200" s="52">
        <v>0</v>
      </c>
      <c r="AX200" s="52">
        <v>1.85</v>
      </c>
      <c r="AY200" s="52">
        <v>0</v>
      </c>
      <c r="AZ200" s="52">
        <v>0</v>
      </c>
      <c r="BA200" s="52">
        <v>1</v>
      </c>
    </row>
    <row r="201" spans="1:53" x14ac:dyDescent="0.25">
      <c r="A201">
        <v>1</v>
      </c>
      <c r="B201" t="s">
        <v>831</v>
      </c>
      <c r="C201" s="52">
        <v>4.5199999999999996</v>
      </c>
      <c r="D201" s="52">
        <v>10.460880311072035</v>
      </c>
      <c r="E201" s="52">
        <v>26.402783819051766</v>
      </c>
      <c r="F201" s="52">
        <v>3.352792232714942</v>
      </c>
      <c r="G201" s="52">
        <v>3.8512524043217633</v>
      </c>
      <c r="H201" s="52">
        <v>2.4755130417634152</v>
      </c>
      <c r="I201" s="52">
        <v>0.21051738947536405</v>
      </c>
      <c r="J201" s="52">
        <v>0.41913986897546385</v>
      </c>
      <c r="K201" s="52">
        <v>14.25</v>
      </c>
      <c r="L201" s="52">
        <v>5</v>
      </c>
      <c r="M201" s="52">
        <v>1.5</v>
      </c>
      <c r="N201" s="52">
        <v>4</v>
      </c>
      <c r="O201" s="52">
        <v>15</v>
      </c>
      <c r="P201" s="52">
        <v>9</v>
      </c>
      <c r="Q201" s="52">
        <v>3</v>
      </c>
      <c r="R201" s="52">
        <v>3</v>
      </c>
      <c r="S201" s="52">
        <v>6</v>
      </c>
      <c r="T201" s="52">
        <v>0</v>
      </c>
      <c r="U201" s="52">
        <v>1.9</v>
      </c>
      <c r="V201" s="52">
        <v>949.5</v>
      </c>
      <c r="W201" s="52">
        <v>1.9</v>
      </c>
      <c r="X201" s="52">
        <v>112</v>
      </c>
      <c r="Y201" t="s">
        <v>1128</v>
      </c>
      <c r="Z201" s="52">
        <v>12.18</v>
      </c>
      <c r="AA201" s="52">
        <v>135.44</v>
      </c>
      <c r="AB201" s="52">
        <v>7.5</v>
      </c>
      <c r="AC201" s="52" t="s">
        <v>1146</v>
      </c>
      <c r="AD201" s="52">
        <v>15</v>
      </c>
      <c r="AE201" s="52">
        <v>0</v>
      </c>
      <c r="AF201" s="52">
        <v>0</v>
      </c>
      <c r="AG201" s="52">
        <v>0</v>
      </c>
      <c r="AH201" s="52">
        <v>0</v>
      </c>
      <c r="AI201" s="52">
        <v>0</v>
      </c>
      <c r="AJ201" s="52">
        <v>0</v>
      </c>
      <c r="AK201" s="52">
        <v>0</v>
      </c>
      <c r="AL201" s="52">
        <v>100</v>
      </c>
      <c r="AM201" s="52">
        <v>0</v>
      </c>
      <c r="AN201" s="52">
        <v>0</v>
      </c>
      <c r="AO201" s="52">
        <v>0</v>
      </c>
      <c r="AP201" s="52">
        <v>225</v>
      </c>
      <c r="AQ201" s="52">
        <v>25</v>
      </c>
      <c r="AR201" s="52">
        <v>0</v>
      </c>
      <c r="AS201" s="52">
        <v>250</v>
      </c>
      <c r="AT201" s="52">
        <v>0</v>
      </c>
      <c r="AU201" s="52">
        <v>17.48</v>
      </c>
      <c r="AV201" s="52">
        <v>0.64</v>
      </c>
      <c r="AW201" s="52">
        <v>0</v>
      </c>
      <c r="AX201" s="52">
        <v>18.12</v>
      </c>
      <c r="AY201" s="52">
        <v>4</v>
      </c>
      <c r="AZ201" s="52">
        <v>0</v>
      </c>
      <c r="BA201" s="52">
        <v>1</v>
      </c>
    </row>
    <row r="202" spans="1:53" x14ac:dyDescent="0.25">
      <c r="A202">
        <v>1</v>
      </c>
      <c r="B202" t="s">
        <v>953</v>
      </c>
      <c r="C202" s="52">
        <v>4.55</v>
      </c>
      <c r="D202" s="52">
        <v>8.066401695525288</v>
      </c>
      <c r="E202" s="52">
        <v>17.833840800347978</v>
      </c>
      <c r="F202" s="52">
        <v>3.7635376401885474</v>
      </c>
      <c r="G202" s="52">
        <v>1.8725227418473063</v>
      </c>
      <c r="H202" s="52">
        <v>1.7309381009916198</v>
      </c>
      <c r="I202" s="52">
        <v>0.14952562793096569</v>
      </c>
      <c r="J202" s="52">
        <v>0.30987256349361536</v>
      </c>
      <c r="K202" s="52">
        <v>18.8</v>
      </c>
      <c r="L202" s="52">
        <v>1</v>
      </c>
      <c r="M202" s="52">
        <v>1.5</v>
      </c>
      <c r="N202" s="52">
        <v>1</v>
      </c>
      <c r="O202" s="52">
        <v>28</v>
      </c>
      <c r="P202" s="52">
        <v>16</v>
      </c>
      <c r="Q202" s="52">
        <v>7</v>
      </c>
      <c r="R202" s="52">
        <v>5</v>
      </c>
      <c r="S202" s="52">
        <v>12</v>
      </c>
      <c r="T202" s="52">
        <v>1</v>
      </c>
      <c r="U202" s="52">
        <v>0.49</v>
      </c>
      <c r="V202" s="52">
        <v>354.6</v>
      </c>
      <c r="W202" s="52">
        <v>1.4</v>
      </c>
      <c r="X202" s="52">
        <v>3</v>
      </c>
      <c r="Y202" t="s">
        <v>1128</v>
      </c>
      <c r="Z202" s="52">
        <v>7.18</v>
      </c>
      <c r="AA202" s="52">
        <v>273.25</v>
      </c>
      <c r="AB202" s="52">
        <v>25</v>
      </c>
      <c r="AC202" s="52" t="s">
        <v>1146</v>
      </c>
      <c r="AD202" s="52">
        <v>15</v>
      </c>
      <c r="AE202" s="52">
        <v>38.21</v>
      </c>
      <c r="AF202" s="52">
        <v>0</v>
      </c>
      <c r="AG202" s="52">
        <v>34.97</v>
      </c>
      <c r="AH202" s="52">
        <v>1.4</v>
      </c>
      <c r="AI202" s="52">
        <v>0</v>
      </c>
      <c r="AJ202" s="52">
        <v>0</v>
      </c>
      <c r="AK202" s="52">
        <v>0</v>
      </c>
      <c r="AL202" s="52">
        <v>63.63</v>
      </c>
      <c r="AM202" s="52">
        <v>0</v>
      </c>
      <c r="AN202" s="52">
        <v>0</v>
      </c>
      <c r="AO202" s="52">
        <v>0</v>
      </c>
      <c r="AP202" s="52">
        <v>100</v>
      </c>
      <c r="AQ202" s="52">
        <v>0</v>
      </c>
      <c r="AR202" s="52">
        <v>0</v>
      </c>
      <c r="AS202" s="52">
        <v>100</v>
      </c>
      <c r="AT202" s="52">
        <v>0</v>
      </c>
      <c r="AU202" s="52">
        <v>22.11</v>
      </c>
      <c r="AV202" s="52">
        <v>0</v>
      </c>
      <c r="AW202" s="52">
        <v>0</v>
      </c>
      <c r="AX202" s="52">
        <v>22.11</v>
      </c>
      <c r="AY202" s="52">
        <v>3</v>
      </c>
      <c r="AZ202" s="52">
        <v>0</v>
      </c>
      <c r="BA202" s="52">
        <v>2</v>
      </c>
    </row>
    <row r="203" spans="1:53" x14ac:dyDescent="0.25">
      <c r="A203">
        <v>1</v>
      </c>
      <c r="B203" t="s">
        <v>809</v>
      </c>
      <c r="C203" s="52">
        <v>4.5549999999999997</v>
      </c>
      <c r="D203" s="52">
        <v>10.075022994681863</v>
      </c>
      <c r="E203" s="52">
        <v>25.663331883427581</v>
      </c>
      <c r="F203" s="52">
        <v>5.0965255393784972</v>
      </c>
      <c r="G203" s="52">
        <v>3.857325891910472</v>
      </c>
      <c r="H203" s="52">
        <v>2.8306753776156075</v>
      </c>
      <c r="I203" s="52">
        <v>0.20965409514488412</v>
      </c>
      <c r="J203" s="52">
        <v>0.62367005712629897</v>
      </c>
      <c r="K203" s="52">
        <v>17.649999999999999</v>
      </c>
      <c r="L203" s="52">
        <v>6</v>
      </c>
      <c r="M203" s="52">
        <v>1</v>
      </c>
      <c r="N203" s="52">
        <v>2</v>
      </c>
      <c r="O203" s="52">
        <v>12</v>
      </c>
      <c r="P203" s="52">
        <v>2</v>
      </c>
      <c r="Q203" s="52">
        <v>2</v>
      </c>
      <c r="R203" s="52">
        <v>8</v>
      </c>
      <c r="S203" s="52">
        <v>14</v>
      </c>
      <c r="T203" s="52">
        <v>0</v>
      </c>
      <c r="U203" s="52">
        <v>1.46</v>
      </c>
      <c r="V203" s="52">
        <v>616.79999999999995</v>
      </c>
      <c r="W203" s="52">
        <v>1.4</v>
      </c>
      <c r="X203" s="52">
        <v>40</v>
      </c>
      <c r="Y203" t="s">
        <v>1141</v>
      </c>
      <c r="Z203" s="52">
        <v>15.6</v>
      </c>
      <c r="AA203" s="52">
        <v>195.55</v>
      </c>
      <c r="AB203" s="52">
        <v>7.5</v>
      </c>
      <c r="AC203" s="52" t="s">
        <v>1180</v>
      </c>
      <c r="AD203" s="52">
        <v>15</v>
      </c>
      <c r="AE203" s="52">
        <v>16.79</v>
      </c>
      <c r="AF203" s="52">
        <v>0</v>
      </c>
      <c r="AG203" s="52">
        <v>13.67</v>
      </c>
      <c r="AH203" s="52">
        <v>0</v>
      </c>
      <c r="AI203" s="52">
        <v>0</v>
      </c>
      <c r="AJ203" s="52">
        <v>85.64</v>
      </c>
      <c r="AK203" s="52">
        <v>0</v>
      </c>
      <c r="AL203" s="52">
        <v>0.7</v>
      </c>
      <c r="AM203" s="52">
        <v>0</v>
      </c>
      <c r="AN203" s="52">
        <v>0</v>
      </c>
      <c r="AO203" s="52">
        <v>925</v>
      </c>
      <c r="AP203" s="52">
        <v>0</v>
      </c>
      <c r="AQ203" s="52">
        <v>0</v>
      </c>
      <c r="AR203" s="52">
        <v>0</v>
      </c>
      <c r="AS203" s="52">
        <v>925</v>
      </c>
      <c r="AT203" s="52">
        <v>50.54</v>
      </c>
      <c r="AU203" s="52">
        <v>0</v>
      </c>
      <c r="AV203" s="52">
        <v>0</v>
      </c>
      <c r="AW203" s="52">
        <v>0</v>
      </c>
      <c r="AX203" s="52">
        <v>50.54</v>
      </c>
      <c r="AY203" s="52">
        <v>0</v>
      </c>
      <c r="AZ203" s="52">
        <v>34</v>
      </c>
      <c r="BA203" s="52">
        <v>1</v>
      </c>
    </row>
    <row r="204" spans="1:53" x14ac:dyDescent="0.25">
      <c r="A204">
        <v>1</v>
      </c>
      <c r="B204" t="s">
        <v>962</v>
      </c>
      <c r="C204" s="52">
        <v>4.5999999999999996</v>
      </c>
      <c r="D204" s="52">
        <v>14.893408959789326</v>
      </c>
      <c r="E204" s="52">
        <v>35.624184428012185</v>
      </c>
      <c r="F204" s="52">
        <v>7.071395083623</v>
      </c>
      <c r="G204" s="52">
        <v>3.7528439993819993</v>
      </c>
      <c r="H204" s="52">
        <v>3.2879407539269998</v>
      </c>
      <c r="I204" s="52">
        <v>0.21918847537200004</v>
      </c>
      <c r="J204" s="52">
        <v>0.60418888788900005</v>
      </c>
      <c r="K204" s="52">
        <v>10.85</v>
      </c>
      <c r="L204" s="52">
        <v>3</v>
      </c>
      <c r="M204" s="52">
        <v>1</v>
      </c>
      <c r="N204" s="52">
        <v>0</v>
      </c>
      <c r="O204" s="52">
        <v>19</v>
      </c>
      <c r="P204" s="52">
        <v>12</v>
      </c>
      <c r="Q204" s="52">
        <v>0</v>
      </c>
      <c r="R204" s="52">
        <v>7</v>
      </c>
      <c r="S204" s="52">
        <v>14</v>
      </c>
      <c r="T204" s="52">
        <v>0</v>
      </c>
      <c r="U204" s="52">
        <v>0.57999999999999996</v>
      </c>
      <c r="V204" s="52">
        <v>422.2</v>
      </c>
      <c r="W204" s="52">
        <v>1.6</v>
      </c>
      <c r="X204" s="52">
        <v>55</v>
      </c>
      <c r="Y204" t="s">
        <v>1130</v>
      </c>
      <c r="Z204" s="52">
        <v>0</v>
      </c>
      <c r="AA204" s="52">
        <v>-1</v>
      </c>
      <c r="AB204" s="52">
        <v>7.5</v>
      </c>
      <c r="AC204" s="52" t="s">
        <v>1173</v>
      </c>
      <c r="AD204" s="52">
        <v>-999</v>
      </c>
      <c r="AE204" s="52">
        <v>7.14</v>
      </c>
      <c r="AF204" s="52">
        <v>0</v>
      </c>
      <c r="AG204" s="52">
        <v>8.68</v>
      </c>
      <c r="AH204" s="52">
        <v>0</v>
      </c>
      <c r="AI204" s="52">
        <v>0</v>
      </c>
      <c r="AJ204" s="52">
        <v>0</v>
      </c>
      <c r="AK204" s="52">
        <v>0</v>
      </c>
      <c r="AL204" s="52">
        <v>0</v>
      </c>
      <c r="AM204" s="52">
        <v>0</v>
      </c>
      <c r="AN204" s="52">
        <v>91.32</v>
      </c>
      <c r="AO204" s="52">
        <v>0</v>
      </c>
      <c r="AP204" s="52">
        <v>650</v>
      </c>
      <c r="AQ204" s="52">
        <v>150</v>
      </c>
      <c r="AR204" s="52">
        <v>0</v>
      </c>
      <c r="AS204" s="52">
        <v>800</v>
      </c>
      <c r="AT204" s="52">
        <v>0</v>
      </c>
      <c r="AU204" s="52">
        <v>7.15</v>
      </c>
      <c r="AV204" s="52">
        <v>16.399999999999999</v>
      </c>
      <c r="AW204" s="52">
        <v>0</v>
      </c>
      <c r="AX204" s="52">
        <v>23.55</v>
      </c>
      <c r="AY204" s="52">
        <v>7</v>
      </c>
      <c r="AZ204" s="52">
        <v>0</v>
      </c>
      <c r="BA204" s="52">
        <v>1.8</v>
      </c>
    </row>
    <row r="205" spans="1:53" x14ac:dyDescent="0.25">
      <c r="A205">
        <v>1</v>
      </c>
      <c r="B205" t="s">
        <v>1000</v>
      </c>
      <c r="C205" s="52">
        <v>4.66</v>
      </c>
      <c r="D205" s="52">
        <v>20.051787427355698</v>
      </c>
      <c r="E205" s="52">
        <v>41.01783384080035</v>
      </c>
      <c r="F205" s="52">
        <v>5.4234580703179827</v>
      </c>
      <c r="G205" s="52">
        <v>2.1109606367643541</v>
      </c>
      <c r="H205" s="52">
        <v>1.7774392217723285</v>
      </c>
      <c r="I205" s="52">
        <v>0.14870345808114036</v>
      </c>
      <c r="J205" s="52">
        <v>0.47578945424940189</v>
      </c>
      <c r="K205" s="52">
        <v>12.85</v>
      </c>
      <c r="L205" s="52">
        <v>4</v>
      </c>
      <c r="M205" s="52">
        <v>0.5</v>
      </c>
      <c r="N205" s="52">
        <v>0</v>
      </c>
      <c r="O205" s="52">
        <v>28</v>
      </c>
      <c r="P205" s="52">
        <v>12</v>
      </c>
      <c r="Q205" s="52">
        <v>8</v>
      </c>
      <c r="R205" s="52">
        <v>8</v>
      </c>
      <c r="S205" s="52">
        <v>8</v>
      </c>
      <c r="T205" s="52">
        <v>0</v>
      </c>
      <c r="U205" s="52">
        <v>3.23</v>
      </c>
      <c r="V205" s="52">
        <v>1099.8</v>
      </c>
      <c r="W205" s="52">
        <v>1.7</v>
      </c>
      <c r="X205" s="52">
        <v>5</v>
      </c>
      <c r="Y205" t="s">
        <v>1100</v>
      </c>
      <c r="Z205" s="52">
        <v>0</v>
      </c>
      <c r="AA205" s="52">
        <v>-1</v>
      </c>
      <c r="AB205" s="52">
        <v>25</v>
      </c>
      <c r="AC205" s="52" t="s">
        <v>1126</v>
      </c>
      <c r="AD205" s="52">
        <v>5</v>
      </c>
      <c r="AE205" s="52">
        <v>14.29</v>
      </c>
      <c r="AF205" s="52">
        <v>85.64</v>
      </c>
      <c r="AG205" s="52">
        <v>0</v>
      </c>
      <c r="AH205" s="52">
        <v>0</v>
      </c>
      <c r="AI205" s="52">
        <v>0</v>
      </c>
      <c r="AJ205" s="52">
        <v>0</v>
      </c>
      <c r="AK205" s="52">
        <v>0</v>
      </c>
      <c r="AL205" s="52">
        <v>14.37</v>
      </c>
      <c r="AM205" s="52">
        <v>0</v>
      </c>
      <c r="AN205" s="52">
        <v>0</v>
      </c>
      <c r="AO205" s="52">
        <v>0</v>
      </c>
      <c r="AP205" s="52">
        <v>0</v>
      </c>
      <c r="AQ205" s="52">
        <v>0</v>
      </c>
      <c r="AR205" s="52">
        <v>0</v>
      </c>
      <c r="AS205" s="52">
        <v>0</v>
      </c>
      <c r="AT205" s="52">
        <v>0</v>
      </c>
      <c r="AU205" s="52">
        <v>0</v>
      </c>
      <c r="AV205" s="52">
        <v>0</v>
      </c>
      <c r="AW205" s="52">
        <v>0</v>
      </c>
      <c r="AX205" s="52">
        <v>0</v>
      </c>
      <c r="AY205" s="52">
        <v>0</v>
      </c>
      <c r="AZ205" s="52">
        <v>0</v>
      </c>
      <c r="BA205" s="52">
        <v>1</v>
      </c>
    </row>
    <row r="206" spans="1:53" x14ac:dyDescent="0.25">
      <c r="A206">
        <v>1</v>
      </c>
      <c r="B206" t="s">
        <v>814</v>
      </c>
      <c r="C206" s="52">
        <v>4.6900000000000004</v>
      </c>
      <c r="D206" s="52">
        <v>6.0295762074959356</v>
      </c>
      <c r="E206" s="52">
        <v>15.876468029578081</v>
      </c>
      <c r="F206" s="52">
        <v>1.8949116151574019</v>
      </c>
      <c r="G206" s="52">
        <v>2.4866130342169752</v>
      </c>
      <c r="H206" s="52">
        <v>1.2728032570262999</v>
      </c>
      <c r="I206" s="52">
        <v>0.13804958084777841</v>
      </c>
      <c r="J206" s="52">
        <v>0.57705303485754134</v>
      </c>
      <c r="K206" s="52">
        <v>30.9</v>
      </c>
      <c r="L206" s="52">
        <v>6</v>
      </c>
      <c r="M206" s="52">
        <v>1</v>
      </c>
      <c r="N206" s="52">
        <v>1</v>
      </c>
      <c r="O206" s="52">
        <v>18</v>
      </c>
      <c r="P206" s="52">
        <v>7</v>
      </c>
      <c r="Q206" s="52">
        <v>1</v>
      </c>
      <c r="R206" s="52">
        <v>10</v>
      </c>
      <c r="S206" s="52">
        <v>8</v>
      </c>
      <c r="T206" s="52">
        <v>0</v>
      </c>
      <c r="U206" s="52">
        <v>0.35</v>
      </c>
      <c r="V206" s="52">
        <v>260.5</v>
      </c>
      <c r="W206" s="52">
        <v>1.2</v>
      </c>
      <c r="X206" s="52">
        <v>70</v>
      </c>
      <c r="Y206" t="s">
        <v>1128</v>
      </c>
      <c r="Z206" s="52">
        <v>11.43</v>
      </c>
      <c r="AA206" s="52">
        <v>233.09</v>
      </c>
      <c r="AB206" s="52">
        <v>25</v>
      </c>
      <c r="AC206" s="52" t="s">
        <v>1180</v>
      </c>
      <c r="AD206" s="52">
        <v>15</v>
      </c>
      <c r="AE206" s="52">
        <v>14.29</v>
      </c>
      <c r="AF206" s="52">
        <v>0</v>
      </c>
      <c r="AG206" s="52">
        <v>13.22</v>
      </c>
      <c r="AH206" s="52">
        <v>0</v>
      </c>
      <c r="AI206" s="52">
        <v>0</v>
      </c>
      <c r="AJ206" s="52">
        <v>0</v>
      </c>
      <c r="AK206" s="52">
        <v>0</v>
      </c>
      <c r="AL206" s="52">
        <v>86.79</v>
      </c>
      <c r="AM206" s="52">
        <v>0</v>
      </c>
      <c r="AN206" s="52">
        <v>0</v>
      </c>
      <c r="AO206" s="52">
        <v>0</v>
      </c>
      <c r="AP206" s="52">
        <v>150</v>
      </c>
      <c r="AQ206" s="52">
        <v>0</v>
      </c>
      <c r="AR206" s="52">
        <v>0</v>
      </c>
      <c r="AS206" s="52">
        <v>150</v>
      </c>
      <c r="AT206" s="52">
        <v>0</v>
      </c>
      <c r="AU206" s="52">
        <v>10.77</v>
      </c>
      <c r="AV206" s="52">
        <v>0</v>
      </c>
      <c r="AW206" s="52">
        <v>0</v>
      </c>
      <c r="AX206" s="52">
        <v>10.77</v>
      </c>
      <c r="AY206" s="52">
        <v>3</v>
      </c>
      <c r="AZ206" s="52">
        <v>0</v>
      </c>
      <c r="BA206" s="52">
        <v>1.1000000000000001</v>
      </c>
    </row>
    <row r="207" spans="1:53" x14ac:dyDescent="0.25">
      <c r="A207">
        <v>1</v>
      </c>
      <c r="B207" t="s">
        <v>821</v>
      </c>
      <c r="C207" s="52">
        <v>4.6900000000000004</v>
      </c>
      <c r="D207" s="52">
        <v>11.473886841445481</v>
      </c>
      <c r="E207" s="52">
        <v>0</v>
      </c>
      <c r="F207" s="52">
        <v>5.3856923282508484</v>
      </c>
      <c r="G207" s="52">
        <v>2.6100053698048296</v>
      </c>
      <c r="H207" s="52">
        <v>2.4657759341958694</v>
      </c>
      <c r="I207" s="52">
        <v>0.2061917805737378</v>
      </c>
      <c r="J207" s="52">
        <v>0.59803572508780678</v>
      </c>
      <c r="K207" s="52">
        <v>13.7</v>
      </c>
      <c r="L207" s="52">
        <v>1</v>
      </c>
      <c r="M207" s="52">
        <v>2.5</v>
      </c>
      <c r="N207" s="52">
        <v>2</v>
      </c>
      <c r="O207" s="52">
        <v>12</v>
      </c>
      <c r="P207" s="52">
        <v>5</v>
      </c>
      <c r="Q207" s="52">
        <v>1</v>
      </c>
      <c r="R207" s="52">
        <v>6</v>
      </c>
      <c r="S207" s="52">
        <v>18</v>
      </c>
      <c r="T207" s="52">
        <v>1</v>
      </c>
      <c r="U207" s="52">
        <v>1.77</v>
      </c>
      <c r="V207" s="52">
        <v>612.20000000000005</v>
      </c>
      <c r="W207" s="52">
        <v>1.3</v>
      </c>
      <c r="X207" s="52">
        <v>53</v>
      </c>
      <c r="Y207" t="s">
        <v>1128</v>
      </c>
      <c r="Z207" s="52">
        <v>4.25</v>
      </c>
      <c r="AA207" s="52">
        <v>165.86</v>
      </c>
      <c r="AB207" s="52">
        <v>7.5</v>
      </c>
      <c r="AC207" s="52" t="s">
        <v>1126</v>
      </c>
      <c r="AD207" s="52">
        <v>15</v>
      </c>
      <c r="AE207" s="52">
        <v>31.07</v>
      </c>
      <c r="AF207" s="52">
        <v>0</v>
      </c>
      <c r="AG207" s="52">
        <v>7.74</v>
      </c>
      <c r="AH207" s="52">
        <v>0</v>
      </c>
      <c r="AI207" s="52">
        <v>4.71</v>
      </c>
      <c r="AJ207" s="52">
        <v>0</v>
      </c>
      <c r="AK207" s="52">
        <v>0</v>
      </c>
      <c r="AL207" s="52">
        <v>87.55</v>
      </c>
      <c r="AM207" s="52">
        <v>0</v>
      </c>
      <c r="AN207" s="52">
        <v>0</v>
      </c>
      <c r="AO207" s="52">
        <v>0</v>
      </c>
      <c r="AP207" s="52">
        <v>1300</v>
      </c>
      <c r="AQ207" s="52">
        <v>100</v>
      </c>
      <c r="AR207" s="52">
        <v>0</v>
      </c>
      <c r="AS207" s="52">
        <v>1400</v>
      </c>
      <c r="AT207" s="52">
        <v>0</v>
      </c>
      <c r="AU207" s="52">
        <v>18.100000000000001</v>
      </c>
      <c r="AV207" s="52">
        <v>5.98</v>
      </c>
      <c r="AW207" s="52">
        <v>0</v>
      </c>
      <c r="AX207" s="52">
        <v>24.08</v>
      </c>
      <c r="AY207" s="52">
        <v>12</v>
      </c>
      <c r="AZ207" s="52">
        <v>0</v>
      </c>
      <c r="BA207" s="52">
        <v>1.5</v>
      </c>
    </row>
    <row r="208" spans="1:53" x14ac:dyDescent="0.25">
      <c r="A208">
        <v>1</v>
      </c>
      <c r="B208" t="s">
        <v>682</v>
      </c>
      <c r="C208" s="52">
        <v>4.72</v>
      </c>
      <c r="D208" s="52">
        <v>7.3663078355679854</v>
      </c>
      <c r="E208" s="52">
        <v>18.703784254023489</v>
      </c>
      <c r="F208" s="52">
        <v>3.8169615982585716</v>
      </c>
      <c r="G208" s="52">
        <v>3.8820892021714508</v>
      </c>
      <c r="H208" s="52">
        <v>2.7109193563109049</v>
      </c>
      <c r="I208" s="52">
        <v>0.29810353587619609</v>
      </c>
      <c r="J208" s="52">
        <v>0.41091711710825352</v>
      </c>
      <c r="K208" s="52">
        <v>24.2</v>
      </c>
      <c r="L208" s="52">
        <v>4</v>
      </c>
      <c r="M208" s="52">
        <v>1</v>
      </c>
      <c r="N208" s="52">
        <v>4</v>
      </c>
      <c r="O208" s="52">
        <v>25</v>
      </c>
      <c r="P208" s="52">
        <v>10</v>
      </c>
      <c r="Q208" s="52">
        <v>4</v>
      </c>
      <c r="R208" s="52">
        <v>11</v>
      </c>
      <c r="S208" s="52">
        <v>10</v>
      </c>
      <c r="T208" s="52">
        <v>3</v>
      </c>
      <c r="U208" s="52">
        <v>1.3</v>
      </c>
      <c r="V208" s="52">
        <v>768.4</v>
      </c>
      <c r="W208" s="52">
        <v>1.9</v>
      </c>
      <c r="X208" s="52">
        <v>35</v>
      </c>
      <c r="Y208" t="s">
        <v>1123</v>
      </c>
      <c r="Z208" s="52">
        <v>40.46</v>
      </c>
      <c r="AA208" s="52">
        <v>293.27999999999997</v>
      </c>
      <c r="AB208" s="52">
        <v>5</v>
      </c>
      <c r="AC208" s="52" t="s">
        <v>1126</v>
      </c>
      <c r="AD208" s="52">
        <v>5</v>
      </c>
      <c r="AE208" s="52">
        <v>35.71</v>
      </c>
      <c r="AF208" s="52">
        <v>0</v>
      </c>
      <c r="AG208" s="52">
        <v>0</v>
      </c>
      <c r="AH208" s="52">
        <v>0</v>
      </c>
      <c r="AI208" s="52">
        <v>0</v>
      </c>
      <c r="AJ208" s="52">
        <v>0</v>
      </c>
      <c r="AK208" s="52">
        <v>0</v>
      </c>
      <c r="AL208" s="52">
        <v>0</v>
      </c>
      <c r="AM208" s="52">
        <v>55.2</v>
      </c>
      <c r="AN208" s="52">
        <v>44.81</v>
      </c>
      <c r="AO208" s="52">
        <v>0</v>
      </c>
      <c r="AP208" s="52">
        <v>175</v>
      </c>
      <c r="AQ208" s="52">
        <v>925</v>
      </c>
      <c r="AR208" s="52">
        <v>150</v>
      </c>
      <c r="AS208" s="52">
        <v>1250</v>
      </c>
      <c r="AT208" s="52">
        <v>0</v>
      </c>
      <c r="AU208" s="52">
        <v>15.45</v>
      </c>
      <c r="AV208" s="52">
        <v>11.35</v>
      </c>
      <c r="AW208" s="52">
        <v>4.1399999999999997</v>
      </c>
      <c r="AX208" s="52">
        <v>30.93</v>
      </c>
      <c r="AY208" s="52">
        <v>12</v>
      </c>
      <c r="AZ208" s="52">
        <v>0</v>
      </c>
      <c r="BA208" s="52">
        <v>2</v>
      </c>
    </row>
    <row r="209" spans="1:53" x14ac:dyDescent="0.25">
      <c r="A209">
        <v>1</v>
      </c>
      <c r="B209" t="s">
        <v>749</v>
      </c>
      <c r="C209" s="52">
        <v>4.7350000000000003</v>
      </c>
      <c r="D209" s="52">
        <v>11.108755569933539</v>
      </c>
      <c r="E209" s="52">
        <v>33.884297520661164</v>
      </c>
      <c r="F209" s="52">
        <v>5.8197510954001199</v>
      </c>
      <c r="G209" s="52">
        <v>4.0684850076072641</v>
      </c>
      <c r="H209" s="52">
        <v>3.3480832477726006</v>
      </c>
      <c r="I209" s="52">
        <v>0.26543690552883659</v>
      </c>
      <c r="J209" s="52">
        <v>0.736687392009579</v>
      </c>
      <c r="K209" s="52">
        <v>10.6</v>
      </c>
      <c r="L209" s="52">
        <v>4</v>
      </c>
      <c r="M209" s="52">
        <v>1</v>
      </c>
      <c r="N209" s="52">
        <v>2</v>
      </c>
      <c r="O209" s="52">
        <v>29</v>
      </c>
      <c r="P209" s="52">
        <v>20</v>
      </c>
      <c r="Q209" s="52">
        <v>2</v>
      </c>
      <c r="R209" s="52">
        <v>7</v>
      </c>
      <c r="S209" s="52">
        <v>10</v>
      </c>
      <c r="T209" s="52">
        <v>1</v>
      </c>
      <c r="U209" s="52">
        <v>0.86</v>
      </c>
      <c r="V209" s="52">
        <v>360.7</v>
      </c>
      <c r="W209" s="52">
        <v>1.1000000000000001</v>
      </c>
      <c r="X209" s="52">
        <v>47</v>
      </c>
      <c r="Y209" t="s">
        <v>1130</v>
      </c>
      <c r="Z209" s="52">
        <v>0</v>
      </c>
      <c r="AA209" s="52">
        <v>-1</v>
      </c>
      <c r="AB209" s="52">
        <v>2.5</v>
      </c>
      <c r="AC209" s="52" t="s">
        <v>1156</v>
      </c>
      <c r="AD209" s="52">
        <v>1</v>
      </c>
      <c r="AE209" s="52">
        <v>2.5</v>
      </c>
      <c r="AF209" s="52">
        <v>0</v>
      </c>
      <c r="AG209" s="52">
        <v>0</v>
      </c>
      <c r="AH209" s="52">
        <v>3</v>
      </c>
      <c r="AI209" s="52">
        <v>0</v>
      </c>
      <c r="AJ209" s="52">
        <v>0</v>
      </c>
      <c r="AK209" s="52">
        <v>0</v>
      </c>
      <c r="AL209" s="52">
        <v>0</v>
      </c>
      <c r="AM209" s="52">
        <v>0</v>
      </c>
      <c r="AN209" s="52">
        <v>97</v>
      </c>
      <c r="AO209" s="52">
        <v>0</v>
      </c>
      <c r="AP209" s="52">
        <v>0</v>
      </c>
      <c r="AQ209" s="52">
        <v>425</v>
      </c>
      <c r="AR209" s="52">
        <v>0</v>
      </c>
      <c r="AS209" s="52">
        <v>425</v>
      </c>
      <c r="AT209" s="52">
        <v>0</v>
      </c>
      <c r="AU209" s="52">
        <v>0</v>
      </c>
      <c r="AV209" s="52">
        <v>18.399999999999999</v>
      </c>
      <c r="AW209" s="52">
        <v>0</v>
      </c>
      <c r="AX209" s="52">
        <v>18.399999999999999</v>
      </c>
      <c r="AY209" s="52">
        <v>13</v>
      </c>
      <c r="AZ209" s="52">
        <v>0</v>
      </c>
      <c r="BA209" s="52">
        <v>1.2</v>
      </c>
    </row>
    <row r="210" spans="1:53" x14ac:dyDescent="0.25">
      <c r="A210">
        <v>1</v>
      </c>
      <c r="B210" t="s">
        <v>901</v>
      </c>
      <c r="C210" s="52">
        <v>4.7750000000000004</v>
      </c>
      <c r="D210" s="52">
        <v>82.480545024372176</v>
      </c>
      <c r="E210" s="52">
        <v>204.00173988690739</v>
      </c>
      <c r="F210" s="52">
        <v>37.328845281713626</v>
      </c>
      <c r="G210" s="52">
        <v>0.62608491704436453</v>
      </c>
      <c r="H210" s="52">
        <v>1.5341695403756996</v>
      </c>
      <c r="I210" s="52">
        <v>0.56793294599720223</v>
      </c>
      <c r="J210" s="52">
        <v>0.9799530104026779</v>
      </c>
      <c r="K210" s="52">
        <v>41.5</v>
      </c>
      <c r="L210" s="52">
        <v>6</v>
      </c>
      <c r="M210" s="52">
        <v>0.5</v>
      </c>
      <c r="N210" s="52">
        <v>2</v>
      </c>
      <c r="O210" s="52">
        <v>28</v>
      </c>
      <c r="P210" s="52">
        <v>17</v>
      </c>
      <c r="Q210" s="52">
        <v>1</v>
      </c>
      <c r="R210" s="52">
        <v>10</v>
      </c>
      <c r="S210" s="52">
        <v>17</v>
      </c>
      <c r="T210" s="52">
        <v>0</v>
      </c>
      <c r="U210" s="52">
        <v>2.23</v>
      </c>
      <c r="V210" s="52">
        <v>777</v>
      </c>
      <c r="W210" s="52">
        <v>1.5</v>
      </c>
      <c r="X210" s="52">
        <v>48</v>
      </c>
      <c r="Y210" t="s">
        <v>1130</v>
      </c>
      <c r="Z210" s="52">
        <v>0</v>
      </c>
      <c r="AA210" s="52">
        <v>-1</v>
      </c>
      <c r="AB210" s="52">
        <v>10</v>
      </c>
      <c r="AC210" s="52" t="s">
        <v>1173</v>
      </c>
      <c r="AD210" s="52">
        <v>-999</v>
      </c>
      <c r="AE210" s="52">
        <v>0</v>
      </c>
      <c r="AF210" s="52">
        <v>0</v>
      </c>
      <c r="AG210" s="52">
        <v>0</v>
      </c>
      <c r="AH210" s="52">
        <v>0</v>
      </c>
      <c r="AI210" s="52">
        <v>0</v>
      </c>
      <c r="AJ210" s="52">
        <v>0</v>
      </c>
      <c r="AK210" s="52">
        <v>0</v>
      </c>
      <c r="AL210" s="52">
        <v>0</v>
      </c>
      <c r="AM210" s="52">
        <v>0</v>
      </c>
      <c r="AN210" s="52">
        <v>100</v>
      </c>
      <c r="AO210" s="52">
        <v>25</v>
      </c>
      <c r="AP210" s="52">
        <v>0</v>
      </c>
      <c r="AQ210" s="52">
        <v>225</v>
      </c>
      <c r="AR210" s="52">
        <v>75</v>
      </c>
      <c r="AS210" s="52">
        <v>325</v>
      </c>
      <c r="AT210" s="52">
        <v>2.54</v>
      </c>
      <c r="AU210" s="52">
        <v>0</v>
      </c>
      <c r="AV210" s="52">
        <v>3.29</v>
      </c>
      <c r="AW210" s="52">
        <v>7.74</v>
      </c>
      <c r="AX210" s="52">
        <v>13.58</v>
      </c>
      <c r="AY210" s="52">
        <v>8</v>
      </c>
      <c r="AZ210" s="52">
        <v>1</v>
      </c>
      <c r="BA210" s="52">
        <v>1</v>
      </c>
    </row>
    <row r="211" spans="1:53" x14ac:dyDescent="0.25">
      <c r="A211">
        <v>1</v>
      </c>
      <c r="B211" t="s">
        <v>943</v>
      </c>
      <c r="C211" s="52">
        <v>4.8499999999999996</v>
      </c>
      <c r="D211" s="52">
        <v>11.134914060148867</v>
      </c>
      <c r="E211" s="52">
        <v>23.3144845585037</v>
      </c>
      <c r="F211" s="52">
        <v>4.4092610259366882</v>
      </c>
      <c r="G211" s="52">
        <v>3.759287744775714</v>
      </c>
      <c r="H211" s="52">
        <v>2.5941542892461551</v>
      </c>
      <c r="I211" s="52">
        <v>0.2532633895456361</v>
      </c>
      <c r="J211" s="52">
        <v>0.44751233181845407</v>
      </c>
      <c r="K211" s="52">
        <v>9.3000000000000007</v>
      </c>
      <c r="L211" s="52">
        <v>1</v>
      </c>
      <c r="M211" s="52">
        <v>0</v>
      </c>
      <c r="N211" s="52">
        <v>3</v>
      </c>
      <c r="O211" s="52">
        <v>17</v>
      </c>
      <c r="P211" s="52">
        <v>6</v>
      </c>
      <c r="Q211" s="52">
        <v>0</v>
      </c>
      <c r="R211" s="52">
        <v>11</v>
      </c>
      <c r="S211" s="52">
        <v>22</v>
      </c>
      <c r="T211" s="52">
        <v>0</v>
      </c>
      <c r="U211" s="52">
        <v>0.85</v>
      </c>
      <c r="V211" s="52">
        <v>401.9</v>
      </c>
      <c r="W211" s="52">
        <v>1.2</v>
      </c>
      <c r="X211" s="52">
        <v>168</v>
      </c>
      <c r="Y211" t="s">
        <v>1128</v>
      </c>
      <c r="Z211" s="52">
        <v>10.07</v>
      </c>
      <c r="AA211" s="52">
        <v>304.95</v>
      </c>
      <c r="AB211" s="52">
        <v>10</v>
      </c>
      <c r="AC211" s="52" t="s">
        <v>1126</v>
      </c>
      <c r="AD211" s="52">
        <v>15</v>
      </c>
      <c r="AE211" s="52">
        <v>35.71</v>
      </c>
      <c r="AF211" s="52">
        <v>0</v>
      </c>
      <c r="AG211" s="52">
        <v>37.380000000000003</v>
      </c>
      <c r="AH211" s="52">
        <v>0</v>
      </c>
      <c r="AI211" s="52">
        <v>0</v>
      </c>
      <c r="AJ211" s="52">
        <v>0</v>
      </c>
      <c r="AK211" s="52">
        <v>0</v>
      </c>
      <c r="AL211" s="52">
        <v>62.62</v>
      </c>
      <c r="AM211" s="52">
        <v>0</v>
      </c>
      <c r="AN211" s="52">
        <v>0</v>
      </c>
      <c r="AO211" s="52">
        <v>0</v>
      </c>
      <c r="AP211" s="52">
        <v>550</v>
      </c>
      <c r="AQ211" s="52">
        <v>25</v>
      </c>
      <c r="AR211" s="52">
        <v>0</v>
      </c>
      <c r="AS211" s="52">
        <v>575</v>
      </c>
      <c r="AT211" s="52">
        <v>0</v>
      </c>
      <c r="AU211" s="52">
        <v>35.21</v>
      </c>
      <c r="AV211" s="52">
        <v>7.07</v>
      </c>
      <c r="AW211" s="52">
        <v>0</v>
      </c>
      <c r="AX211" s="52">
        <v>42.28</v>
      </c>
      <c r="AY211" s="52">
        <v>6</v>
      </c>
      <c r="AZ211" s="52">
        <v>0</v>
      </c>
      <c r="BA211" s="52">
        <v>2</v>
      </c>
    </row>
    <row r="212" spans="1:53" x14ac:dyDescent="0.25">
      <c r="A212">
        <v>1</v>
      </c>
      <c r="B212" t="s">
        <v>931</v>
      </c>
      <c r="C212" s="52">
        <v>4.8550000000000004</v>
      </c>
      <c r="D212" s="52">
        <v>5.8770785130405425</v>
      </c>
      <c r="E212" s="52">
        <v>19.921705089169205</v>
      </c>
      <c r="F212" s="52">
        <v>4.3888185379632585</v>
      </c>
      <c r="G212" s="52">
        <v>2.9315795350169727</v>
      </c>
      <c r="H212" s="52">
        <v>2.271211371440395</v>
      </c>
      <c r="I212" s="52">
        <v>0.19906752829672525</v>
      </c>
      <c r="J212" s="52">
        <v>0.47977211573282741</v>
      </c>
      <c r="K212" s="52">
        <v>10.8</v>
      </c>
      <c r="L212" s="52">
        <v>1</v>
      </c>
      <c r="M212" s="52">
        <v>0.5</v>
      </c>
      <c r="N212" s="52">
        <v>1</v>
      </c>
      <c r="O212" s="52">
        <v>25</v>
      </c>
      <c r="P212" s="52">
        <v>22</v>
      </c>
      <c r="Q212" s="52">
        <v>1</v>
      </c>
      <c r="R212" s="52">
        <v>2</v>
      </c>
      <c r="S212" s="52">
        <v>17</v>
      </c>
      <c r="T212" s="52">
        <v>0</v>
      </c>
      <c r="U212" s="52">
        <v>0.03</v>
      </c>
      <c r="V212" s="52">
        <v>68.7</v>
      </c>
      <c r="W212" s="52">
        <v>1.1000000000000001</v>
      </c>
      <c r="X212" s="52">
        <v>58</v>
      </c>
      <c r="Y212" t="s">
        <v>1130</v>
      </c>
      <c r="Z212" s="52">
        <v>5.7</v>
      </c>
      <c r="AA212" s="52">
        <v>62.73</v>
      </c>
      <c r="AB212" s="52">
        <v>7.5</v>
      </c>
      <c r="AC212" s="52" t="s">
        <v>1146</v>
      </c>
      <c r="AD212" s="52">
        <v>15</v>
      </c>
      <c r="AE212" s="52">
        <v>52.5</v>
      </c>
      <c r="AF212" s="52">
        <v>0</v>
      </c>
      <c r="AG212" s="52">
        <v>22.32</v>
      </c>
      <c r="AH212" s="52">
        <v>0</v>
      </c>
      <c r="AI212" s="52">
        <v>2.09</v>
      </c>
      <c r="AJ212" s="52">
        <v>0</v>
      </c>
      <c r="AK212" s="52">
        <v>0</v>
      </c>
      <c r="AL212" s="52">
        <v>48.78</v>
      </c>
      <c r="AM212" s="52">
        <v>0</v>
      </c>
      <c r="AN212" s="52">
        <v>26.81</v>
      </c>
      <c r="AO212" s="52">
        <v>0</v>
      </c>
      <c r="AP212" s="52">
        <v>550</v>
      </c>
      <c r="AQ212" s="52">
        <v>0</v>
      </c>
      <c r="AR212" s="52">
        <v>0</v>
      </c>
      <c r="AS212" s="52">
        <v>550</v>
      </c>
      <c r="AT212" s="52">
        <v>0</v>
      </c>
      <c r="AU212" s="52">
        <v>18.649999999999999</v>
      </c>
      <c r="AV212" s="52">
        <v>0</v>
      </c>
      <c r="AW212" s="52">
        <v>0</v>
      </c>
      <c r="AX212" s="52">
        <v>18.649999999999999</v>
      </c>
      <c r="AY212" s="52">
        <v>11</v>
      </c>
      <c r="AZ212" s="52">
        <v>0</v>
      </c>
      <c r="BA212" s="52">
        <v>1</v>
      </c>
    </row>
    <row r="213" spans="1:53" x14ac:dyDescent="0.25">
      <c r="A213">
        <v>1</v>
      </c>
      <c r="B213" t="s">
        <v>768</v>
      </c>
      <c r="C213" s="52">
        <v>4.91</v>
      </c>
      <c r="D213" s="52">
        <v>7.7329452541681523</v>
      </c>
      <c r="E213" s="52">
        <v>15.745976511526754</v>
      </c>
      <c r="F213" s="52">
        <v>2.9241307056928134</v>
      </c>
      <c r="G213" s="52">
        <v>2.317124793129604</v>
      </c>
      <c r="H213" s="52">
        <v>1.600299486370695</v>
      </c>
      <c r="I213" s="52">
        <v>0.1402931679812861</v>
      </c>
      <c r="J213" s="52">
        <v>0.41417883596555843</v>
      </c>
      <c r="K213" s="52">
        <v>21.65</v>
      </c>
      <c r="L213" s="52">
        <v>6</v>
      </c>
      <c r="M213" s="52">
        <v>0.5</v>
      </c>
      <c r="N213" s="52">
        <v>3</v>
      </c>
      <c r="O213" s="52">
        <v>31</v>
      </c>
      <c r="P213" s="52">
        <v>19</v>
      </c>
      <c r="Q213" s="52">
        <v>1</v>
      </c>
      <c r="R213" s="52">
        <v>11</v>
      </c>
      <c r="S213" s="52">
        <v>13</v>
      </c>
      <c r="T213" s="52">
        <v>3</v>
      </c>
      <c r="U213" s="52">
        <v>0</v>
      </c>
      <c r="V213" s="52">
        <v>0</v>
      </c>
      <c r="W213" s="52">
        <v>0</v>
      </c>
      <c r="X213" s="52">
        <v>46</v>
      </c>
      <c r="Y213" t="s">
        <v>1101</v>
      </c>
      <c r="Z213" s="52">
        <v>0</v>
      </c>
      <c r="AA213" s="52">
        <v>117.03</v>
      </c>
      <c r="AB213" s="52">
        <v>15</v>
      </c>
      <c r="AC213" s="52" t="s">
        <v>1206</v>
      </c>
      <c r="AD213" s="52">
        <v>5</v>
      </c>
      <c r="AE213" s="52">
        <v>76.069999999999993</v>
      </c>
      <c r="AF213" s="52">
        <v>23.12</v>
      </c>
      <c r="AG213" s="52">
        <v>36.19</v>
      </c>
      <c r="AH213" s="52">
        <v>0</v>
      </c>
      <c r="AI213" s="52">
        <v>0</v>
      </c>
      <c r="AJ213" s="52">
        <v>0.77</v>
      </c>
      <c r="AK213" s="52">
        <v>0</v>
      </c>
      <c r="AL213" s="52">
        <v>13.74</v>
      </c>
      <c r="AM213" s="52">
        <v>0</v>
      </c>
      <c r="AN213" s="52">
        <v>26.19</v>
      </c>
      <c r="AO213" s="52">
        <v>50</v>
      </c>
      <c r="AP213" s="52">
        <v>0</v>
      </c>
      <c r="AQ213" s="52">
        <v>225</v>
      </c>
      <c r="AR213" s="52">
        <v>0</v>
      </c>
      <c r="AS213" s="52">
        <v>275</v>
      </c>
      <c r="AT213" s="52">
        <v>0.09</v>
      </c>
      <c r="AU213" s="52">
        <v>0</v>
      </c>
      <c r="AV213" s="52">
        <v>12.57</v>
      </c>
      <c r="AW213" s="52">
        <v>0</v>
      </c>
      <c r="AX213" s="52">
        <v>12.66</v>
      </c>
      <c r="AY213" s="52">
        <v>8</v>
      </c>
      <c r="AZ213" s="52">
        <v>0</v>
      </c>
      <c r="BA213" s="52">
        <v>2.2999999999999998</v>
      </c>
    </row>
    <row r="214" spans="1:53" x14ac:dyDescent="0.25">
      <c r="A214">
        <v>1</v>
      </c>
      <c r="B214" t="s">
        <v>950</v>
      </c>
      <c r="C214" s="52">
        <v>4.91</v>
      </c>
      <c r="D214" s="52">
        <v>5.4856010308999927</v>
      </c>
      <c r="E214" s="52">
        <v>14.571552849064812</v>
      </c>
      <c r="F214" s="52">
        <v>3.0472512886703931</v>
      </c>
      <c r="G214" s="52">
        <v>1.5188607574426032</v>
      </c>
      <c r="H214" s="52">
        <v>1.4429127885925332</v>
      </c>
      <c r="I214" s="52">
        <v>0.11719425046316628</v>
      </c>
      <c r="J214" s="52">
        <v>0.24911623539828304</v>
      </c>
      <c r="K214" s="52">
        <v>7.75</v>
      </c>
      <c r="L214" s="52">
        <v>4</v>
      </c>
      <c r="M214" s="52">
        <v>1</v>
      </c>
      <c r="N214" s="52">
        <v>0</v>
      </c>
      <c r="O214" s="52">
        <v>24</v>
      </c>
      <c r="P214" s="52">
        <v>15</v>
      </c>
      <c r="Q214" s="52">
        <v>3</v>
      </c>
      <c r="R214" s="52">
        <v>6</v>
      </c>
      <c r="S214" s="52">
        <v>10</v>
      </c>
      <c r="T214" s="52">
        <v>3</v>
      </c>
      <c r="U214" s="52">
        <v>0.2</v>
      </c>
      <c r="V214" s="52">
        <v>181</v>
      </c>
      <c r="W214" s="52">
        <v>1.1000000000000001</v>
      </c>
      <c r="X214" s="52">
        <v>1</v>
      </c>
      <c r="Y214" t="s">
        <v>1100</v>
      </c>
      <c r="Z214" s="52">
        <v>5.65</v>
      </c>
      <c r="AA214" s="52">
        <v>267.85000000000002</v>
      </c>
      <c r="AB214" s="52">
        <v>20</v>
      </c>
      <c r="AC214" s="52" t="s">
        <v>1146</v>
      </c>
      <c r="AD214" s="52">
        <v>15</v>
      </c>
      <c r="AE214" s="52">
        <v>14.29</v>
      </c>
      <c r="AF214" s="52">
        <v>85.46</v>
      </c>
      <c r="AG214" s="52">
        <v>6.17</v>
      </c>
      <c r="AH214" s="52">
        <v>0</v>
      </c>
      <c r="AI214" s="52">
        <v>0</v>
      </c>
      <c r="AJ214" s="52">
        <v>0</v>
      </c>
      <c r="AK214" s="52">
        <v>0</v>
      </c>
      <c r="AL214" s="52">
        <v>8.3699999999999992</v>
      </c>
      <c r="AM214" s="52">
        <v>0</v>
      </c>
      <c r="AN214" s="52">
        <v>0</v>
      </c>
      <c r="AO214" s="52">
        <v>0</v>
      </c>
      <c r="AP214" s="52">
        <v>125</v>
      </c>
      <c r="AQ214" s="52">
        <v>0</v>
      </c>
      <c r="AR214" s="52">
        <v>0</v>
      </c>
      <c r="AS214" s="52">
        <v>125</v>
      </c>
      <c r="AT214" s="52">
        <v>0</v>
      </c>
      <c r="AU214" s="52">
        <v>4.91</v>
      </c>
      <c r="AV214" s="52">
        <v>0</v>
      </c>
      <c r="AW214" s="52">
        <v>0</v>
      </c>
      <c r="AX214" s="52">
        <v>4.91</v>
      </c>
      <c r="AY214" s="52">
        <v>2</v>
      </c>
      <c r="AZ214" s="52">
        <v>0</v>
      </c>
      <c r="BA214" s="52">
        <v>1.2</v>
      </c>
    </row>
    <row r="215" spans="1:53" x14ac:dyDescent="0.25">
      <c r="A215">
        <v>1</v>
      </c>
      <c r="B215" t="s">
        <v>903</v>
      </c>
      <c r="C215" s="52">
        <v>4.9850000000000003</v>
      </c>
      <c r="D215" s="52">
        <v>5.7214855894522758</v>
      </c>
      <c r="E215" s="52">
        <v>15.224010439321445</v>
      </c>
      <c r="F215" s="52">
        <v>3.334251310369261</v>
      </c>
      <c r="G215" s="52">
        <v>3.1689140307445109</v>
      </c>
      <c r="H215" s="52">
        <v>2.0976496073972051</v>
      </c>
      <c r="I215" s="52">
        <v>0.16953816947504993</v>
      </c>
      <c r="J215" s="52">
        <v>0.30342422487225551</v>
      </c>
      <c r="K215" s="52">
        <v>24.05</v>
      </c>
      <c r="L215" s="52">
        <v>6</v>
      </c>
      <c r="M215" s="52">
        <v>1</v>
      </c>
      <c r="N215" s="52">
        <v>1</v>
      </c>
      <c r="O215" s="52">
        <v>8</v>
      </c>
      <c r="P215" s="52">
        <v>4</v>
      </c>
      <c r="Q215" s="52">
        <v>0</v>
      </c>
      <c r="R215" s="52">
        <v>4</v>
      </c>
      <c r="S215" s="52">
        <v>12</v>
      </c>
      <c r="T215" s="52">
        <v>0</v>
      </c>
      <c r="U215" s="52">
        <v>1.04</v>
      </c>
      <c r="V215" s="52">
        <v>410.8</v>
      </c>
      <c r="W215" s="52">
        <v>1.1000000000000001</v>
      </c>
      <c r="X215" s="52">
        <v>56</v>
      </c>
      <c r="Y215" t="s">
        <v>1130</v>
      </c>
      <c r="Z215" s="52">
        <v>12.58</v>
      </c>
      <c r="AA215" s="52">
        <v>200.88</v>
      </c>
      <c r="AB215" s="52">
        <v>12.5</v>
      </c>
      <c r="AC215" s="52" t="s">
        <v>1180</v>
      </c>
      <c r="AD215" s="52">
        <v>15</v>
      </c>
      <c r="AE215" s="52">
        <v>35.71</v>
      </c>
      <c r="AF215" s="52">
        <v>0</v>
      </c>
      <c r="AG215" s="52">
        <v>0</v>
      </c>
      <c r="AH215" s="52">
        <v>0</v>
      </c>
      <c r="AI215" s="52">
        <v>0</v>
      </c>
      <c r="AJ215" s="52">
        <v>0</v>
      </c>
      <c r="AK215" s="52">
        <v>0</v>
      </c>
      <c r="AL215" s="52">
        <v>45.12</v>
      </c>
      <c r="AM215" s="52">
        <v>0</v>
      </c>
      <c r="AN215" s="52">
        <v>54.88</v>
      </c>
      <c r="AO215" s="52">
        <v>0</v>
      </c>
      <c r="AP215" s="52">
        <v>1075</v>
      </c>
      <c r="AQ215" s="52">
        <v>0</v>
      </c>
      <c r="AR215" s="52">
        <v>0</v>
      </c>
      <c r="AS215" s="52">
        <v>1075</v>
      </c>
      <c r="AT215" s="52">
        <v>0</v>
      </c>
      <c r="AU215" s="52">
        <v>29.97</v>
      </c>
      <c r="AV215" s="52">
        <v>0</v>
      </c>
      <c r="AW215" s="52">
        <v>0</v>
      </c>
      <c r="AX215" s="52">
        <v>29.97</v>
      </c>
      <c r="AY215" s="52">
        <v>16</v>
      </c>
      <c r="AZ215" s="52">
        <v>0</v>
      </c>
      <c r="BA215" s="52">
        <v>1</v>
      </c>
    </row>
    <row r="216" spans="1:53" x14ac:dyDescent="0.25">
      <c r="A216">
        <v>1</v>
      </c>
      <c r="B216" t="s">
        <v>927</v>
      </c>
      <c r="C216" s="52">
        <v>5.0250000000000004</v>
      </c>
      <c r="D216" s="52">
        <v>8.6893198981008233</v>
      </c>
      <c r="E216" s="52">
        <v>0</v>
      </c>
      <c r="F216" s="52">
        <v>6.1489448581531532</v>
      </c>
      <c r="G216" s="52">
        <v>4.2411350948418427</v>
      </c>
      <c r="H216" s="52">
        <v>3.0328726590620625</v>
      </c>
      <c r="I216" s="52">
        <v>0.22882049845345345</v>
      </c>
      <c r="J216" s="52">
        <v>0.36867740389389386</v>
      </c>
      <c r="K216" s="52">
        <v>25</v>
      </c>
      <c r="L216" s="52">
        <v>5</v>
      </c>
      <c r="M216" s="52">
        <v>1</v>
      </c>
      <c r="N216" s="52">
        <v>4</v>
      </c>
      <c r="O216" s="52">
        <v>11</v>
      </c>
      <c r="P216" s="52">
        <v>4</v>
      </c>
      <c r="Q216" s="52">
        <v>1</v>
      </c>
      <c r="R216" s="52">
        <v>6</v>
      </c>
      <c r="S216" s="52">
        <v>14</v>
      </c>
      <c r="T216" s="52">
        <v>0</v>
      </c>
      <c r="U216" s="52">
        <v>2.06</v>
      </c>
      <c r="V216" s="52">
        <v>735.1</v>
      </c>
      <c r="W216" s="52">
        <v>1.4</v>
      </c>
      <c r="X216" s="52">
        <v>108</v>
      </c>
      <c r="Y216" t="s">
        <v>1128</v>
      </c>
      <c r="Z216" s="52">
        <v>0</v>
      </c>
      <c r="AA216" s="52">
        <v>-1</v>
      </c>
      <c r="AB216" s="52">
        <v>37.5</v>
      </c>
      <c r="AC216" s="52" t="s">
        <v>1126</v>
      </c>
      <c r="AD216" s="52">
        <v>15</v>
      </c>
      <c r="AE216" s="52">
        <v>2.5</v>
      </c>
      <c r="AF216" s="52">
        <v>0</v>
      </c>
      <c r="AG216" s="52">
        <v>1.4</v>
      </c>
      <c r="AH216" s="52">
        <v>0</v>
      </c>
      <c r="AI216" s="52">
        <v>0</v>
      </c>
      <c r="AJ216" s="52">
        <v>0</v>
      </c>
      <c r="AK216" s="52">
        <v>0</v>
      </c>
      <c r="AL216" s="52">
        <v>98.61</v>
      </c>
      <c r="AM216" s="52">
        <v>0</v>
      </c>
      <c r="AN216" s="52">
        <v>0</v>
      </c>
      <c r="AO216" s="52">
        <v>0</v>
      </c>
      <c r="AP216" s="52">
        <v>275</v>
      </c>
      <c r="AQ216" s="52">
        <v>25</v>
      </c>
      <c r="AR216" s="52">
        <v>0</v>
      </c>
      <c r="AS216" s="52">
        <v>300</v>
      </c>
      <c r="AT216" s="52">
        <v>0</v>
      </c>
      <c r="AU216" s="52">
        <v>25.41</v>
      </c>
      <c r="AV216" s="52">
        <v>4.5199999999999996</v>
      </c>
      <c r="AW216" s="52">
        <v>0</v>
      </c>
      <c r="AX216" s="52">
        <v>29.94</v>
      </c>
      <c r="AY216" s="52">
        <v>8</v>
      </c>
      <c r="AZ216" s="52">
        <v>0</v>
      </c>
      <c r="BA216" s="52">
        <v>1</v>
      </c>
    </row>
    <row r="217" spans="1:53" x14ac:dyDescent="0.25">
      <c r="A217">
        <v>1</v>
      </c>
      <c r="B217" t="s">
        <v>898</v>
      </c>
      <c r="C217" s="52">
        <v>5.0949999999999998</v>
      </c>
      <c r="D217" s="52">
        <v>20.865016535499841</v>
      </c>
      <c r="E217" s="52">
        <v>54.806437581557212</v>
      </c>
      <c r="F217" s="52">
        <v>11.025635835407128</v>
      </c>
      <c r="G217" s="52">
        <v>4.3182929511069084</v>
      </c>
      <c r="H217" s="52">
        <v>4.0067531911158669</v>
      </c>
      <c r="I217" s="52">
        <v>0.42050600676488153</v>
      </c>
      <c r="J217" s="52">
        <v>0.55481912464821825</v>
      </c>
      <c r="K217" s="52">
        <v>15.4</v>
      </c>
      <c r="L217" s="52">
        <v>3</v>
      </c>
      <c r="M217" s="52">
        <v>2.5</v>
      </c>
      <c r="N217" s="52">
        <v>6</v>
      </c>
      <c r="O217" s="52">
        <v>12</v>
      </c>
      <c r="P217" s="52">
        <v>5</v>
      </c>
      <c r="Q217" s="52">
        <v>2</v>
      </c>
      <c r="R217" s="52">
        <v>5</v>
      </c>
      <c r="S217" s="52">
        <v>28</v>
      </c>
      <c r="T217" s="52">
        <v>1</v>
      </c>
      <c r="U217" s="52">
        <v>0.12</v>
      </c>
      <c r="V217" s="52">
        <v>142.1</v>
      </c>
      <c r="W217" s="52">
        <v>1.1000000000000001</v>
      </c>
      <c r="X217" s="52">
        <v>63</v>
      </c>
      <c r="Y217" t="s">
        <v>1130</v>
      </c>
      <c r="Z217" s="52">
        <v>8.86</v>
      </c>
      <c r="AA217" s="52">
        <v>178.47</v>
      </c>
      <c r="AB217" s="52">
        <v>2.5</v>
      </c>
      <c r="AC217" s="52" t="s">
        <v>1173</v>
      </c>
      <c r="AD217" s="52">
        <v>-999</v>
      </c>
      <c r="AE217" s="52">
        <v>50</v>
      </c>
      <c r="AF217" s="52">
        <v>0</v>
      </c>
      <c r="AG217" s="52">
        <v>9.0299999999999994</v>
      </c>
      <c r="AH217" s="52">
        <v>0</v>
      </c>
      <c r="AI217" s="52">
        <v>40.270000000000003</v>
      </c>
      <c r="AJ217" s="52">
        <v>0</v>
      </c>
      <c r="AK217" s="52">
        <v>0</v>
      </c>
      <c r="AL217" s="52">
        <v>0</v>
      </c>
      <c r="AM217" s="52">
        <v>0</v>
      </c>
      <c r="AN217" s="52">
        <v>50.7</v>
      </c>
      <c r="AO217" s="52">
        <v>50</v>
      </c>
      <c r="AP217" s="52">
        <v>475</v>
      </c>
      <c r="AQ217" s="52">
        <v>150</v>
      </c>
      <c r="AR217" s="52">
        <v>0</v>
      </c>
      <c r="AS217" s="52">
        <v>675</v>
      </c>
      <c r="AT217" s="52">
        <v>1.21</v>
      </c>
      <c r="AU217" s="52">
        <v>25.6</v>
      </c>
      <c r="AV217" s="52">
        <v>9.65</v>
      </c>
      <c r="AW217" s="52">
        <v>0</v>
      </c>
      <c r="AX217" s="52">
        <v>36.47</v>
      </c>
      <c r="AY217" s="52">
        <v>10</v>
      </c>
      <c r="AZ217" s="52">
        <v>0</v>
      </c>
      <c r="BA217" s="52">
        <v>1.5</v>
      </c>
    </row>
    <row r="218" spans="1:53" x14ac:dyDescent="0.25">
      <c r="A218">
        <v>1</v>
      </c>
      <c r="B218" t="s">
        <v>928</v>
      </c>
      <c r="C218" s="52">
        <v>5.14</v>
      </c>
      <c r="D218" s="52">
        <v>6.7341209313878814</v>
      </c>
      <c r="E218" s="52">
        <v>16.354936929099612</v>
      </c>
      <c r="F218" s="52">
        <v>3.6666965205114099</v>
      </c>
      <c r="G218" s="52">
        <v>2.0659146694825861</v>
      </c>
      <c r="H218" s="52">
        <v>1.4247800224209368</v>
      </c>
      <c r="I218" s="52">
        <v>0.17323869641212969</v>
      </c>
      <c r="J218" s="52">
        <v>0.34203685557445956</v>
      </c>
      <c r="K218" s="52">
        <v>7</v>
      </c>
      <c r="L218" s="52">
        <v>2</v>
      </c>
      <c r="M218" s="52">
        <v>1.5</v>
      </c>
      <c r="N218" s="52">
        <v>4</v>
      </c>
      <c r="O218" s="52">
        <v>23</v>
      </c>
      <c r="P218" s="52">
        <v>8</v>
      </c>
      <c r="Q218" s="52">
        <v>0</v>
      </c>
      <c r="R218" s="52">
        <v>15</v>
      </c>
      <c r="S218" s="52">
        <v>14</v>
      </c>
      <c r="T218" s="52">
        <v>3</v>
      </c>
      <c r="U218" s="52">
        <v>0.36</v>
      </c>
      <c r="V218" s="52">
        <v>352.1</v>
      </c>
      <c r="W218" s="52">
        <v>1.6</v>
      </c>
      <c r="X218" s="52">
        <v>42</v>
      </c>
      <c r="Y218" t="s">
        <v>1128</v>
      </c>
      <c r="Z218" s="52">
        <v>10.62</v>
      </c>
      <c r="AA218" s="52">
        <v>306.45999999999998</v>
      </c>
      <c r="AB218" s="52">
        <v>5</v>
      </c>
      <c r="AC218" s="52" t="s">
        <v>1180</v>
      </c>
      <c r="AD218" s="52">
        <v>15</v>
      </c>
      <c r="AE218" s="52">
        <v>45.36</v>
      </c>
      <c r="AF218" s="52">
        <v>0</v>
      </c>
      <c r="AG218" s="52">
        <v>41.81</v>
      </c>
      <c r="AH218" s="52">
        <v>1.46</v>
      </c>
      <c r="AI218" s="52">
        <v>0</v>
      </c>
      <c r="AJ218" s="52">
        <v>0</v>
      </c>
      <c r="AK218" s="52">
        <v>0</v>
      </c>
      <c r="AL218" s="52">
        <v>55.06</v>
      </c>
      <c r="AM218" s="52">
        <v>0</v>
      </c>
      <c r="AN218" s="52">
        <v>1.67</v>
      </c>
      <c r="AO218" s="52">
        <v>0</v>
      </c>
      <c r="AP218" s="52">
        <v>550</v>
      </c>
      <c r="AQ218" s="52">
        <v>200</v>
      </c>
      <c r="AR218" s="52">
        <v>0</v>
      </c>
      <c r="AS218" s="52">
        <v>750</v>
      </c>
      <c r="AT218" s="52">
        <v>0</v>
      </c>
      <c r="AU218" s="52">
        <v>4.72</v>
      </c>
      <c r="AV218" s="52">
        <v>3.45</v>
      </c>
      <c r="AW218" s="52">
        <v>0</v>
      </c>
      <c r="AX218" s="52">
        <v>8.17</v>
      </c>
      <c r="AY218" s="52">
        <v>6</v>
      </c>
      <c r="AZ218" s="52">
        <v>0</v>
      </c>
      <c r="BA218" s="52">
        <v>2.2000000000000002</v>
      </c>
    </row>
    <row r="219" spans="1:53" x14ac:dyDescent="0.25">
      <c r="A219">
        <v>1</v>
      </c>
      <c r="B219" t="s">
        <v>742</v>
      </c>
      <c r="C219" s="52">
        <v>5.165</v>
      </c>
      <c r="D219" s="52">
        <v>29.690566874632477</v>
      </c>
      <c r="E219" s="52">
        <v>72.640278381905176</v>
      </c>
      <c r="F219" s="52">
        <v>16.780696992202166</v>
      </c>
      <c r="G219" s="52">
        <v>3.0021987608032492</v>
      </c>
      <c r="H219" s="52">
        <v>3.7197214516994586</v>
      </c>
      <c r="I219" s="52">
        <v>0.3676429433834737</v>
      </c>
      <c r="J219" s="52">
        <v>0.94993679434215816</v>
      </c>
      <c r="K219" s="52">
        <v>13.9</v>
      </c>
      <c r="L219" s="52">
        <v>3</v>
      </c>
      <c r="M219" s="52">
        <v>1.5</v>
      </c>
      <c r="N219" s="52">
        <v>4</v>
      </c>
      <c r="O219" s="52">
        <v>12</v>
      </c>
      <c r="P219" s="52">
        <v>9</v>
      </c>
      <c r="Q219" s="52">
        <v>1</v>
      </c>
      <c r="R219" s="52">
        <v>2</v>
      </c>
      <c r="S219" s="52">
        <v>10</v>
      </c>
      <c r="T219" s="52">
        <v>0</v>
      </c>
      <c r="U219" s="52">
        <v>2.5099999999999998</v>
      </c>
      <c r="V219" s="52">
        <v>1383</v>
      </c>
      <c r="W219" s="52">
        <v>2.5</v>
      </c>
      <c r="X219" s="52">
        <v>88</v>
      </c>
      <c r="Y219" t="s">
        <v>1128</v>
      </c>
      <c r="Z219" s="52">
        <v>0</v>
      </c>
      <c r="AA219" s="52">
        <v>-1</v>
      </c>
      <c r="AB219" s="52">
        <v>17.5</v>
      </c>
      <c r="AC219" s="52" t="s">
        <v>1146</v>
      </c>
      <c r="AD219" s="52">
        <v>15</v>
      </c>
      <c r="AE219" s="52">
        <v>26.07</v>
      </c>
      <c r="AF219" s="52">
        <v>27.82</v>
      </c>
      <c r="AG219" s="52">
        <v>0.7</v>
      </c>
      <c r="AH219" s="52">
        <v>0</v>
      </c>
      <c r="AI219" s="52">
        <v>0</v>
      </c>
      <c r="AJ219" s="52">
        <v>0</v>
      </c>
      <c r="AK219" s="52">
        <v>0</v>
      </c>
      <c r="AL219" s="52">
        <v>71.48</v>
      </c>
      <c r="AM219" s="52">
        <v>0</v>
      </c>
      <c r="AN219" s="52">
        <v>0</v>
      </c>
      <c r="AO219" s="52">
        <v>0</v>
      </c>
      <c r="AP219" s="52">
        <v>175</v>
      </c>
      <c r="AQ219" s="52">
        <v>50</v>
      </c>
      <c r="AR219" s="52">
        <v>100</v>
      </c>
      <c r="AS219" s="52">
        <v>325</v>
      </c>
      <c r="AT219" s="52">
        <v>0</v>
      </c>
      <c r="AU219" s="52">
        <v>23.84</v>
      </c>
      <c r="AV219" s="52">
        <v>0.26</v>
      </c>
      <c r="AW219" s="52">
        <v>2.82</v>
      </c>
      <c r="AX219" s="52">
        <v>26.92</v>
      </c>
      <c r="AY219" s="52">
        <v>8</v>
      </c>
      <c r="AZ219" s="52">
        <v>0</v>
      </c>
      <c r="BA219" s="52">
        <v>1.9</v>
      </c>
    </row>
    <row r="220" spans="1:53" x14ac:dyDescent="0.25">
      <c r="A220">
        <v>1</v>
      </c>
      <c r="B220" t="s">
        <v>951</v>
      </c>
      <c r="C220" s="52">
        <v>5.18</v>
      </c>
      <c r="D220" s="52">
        <v>7.4974238076257569</v>
      </c>
      <c r="E220" s="52">
        <v>21.879077859939105</v>
      </c>
      <c r="F220" s="52">
        <v>4.8205786728263043</v>
      </c>
      <c r="G220" s="52">
        <v>3.4975606525922451</v>
      </c>
      <c r="H220" s="52">
        <v>2.7581838599656212</v>
      </c>
      <c r="I220" s="52">
        <v>0.1879225788796722</v>
      </c>
      <c r="J220" s="52">
        <v>0.28260672362182693</v>
      </c>
      <c r="K220" s="52">
        <v>28.9</v>
      </c>
      <c r="L220" s="52">
        <v>7</v>
      </c>
      <c r="M220" s="52">
        <v>1</v>
      </c>
      <c r="N220" s="52">
        <v>2</v>
      </c>
      <c r="O220" s="52">
        <v>16</v>
      </c>
      <c r="P220" s="52">
        <v>11</v>
      </c>
      <c r="Q220" s="52">
        <v>2</v>
      </c>
      <c r="R220" s="52">
        <v>3</v>
      </c>
      <c r="S220" s="52">
        <v>16</v>
      </c>
      <c r="T220" s="52">
        <v>1</v>
      </c>
      <c r="U220" s="52">
        <v>3.35</v>
      </c>
      <c r="V220" s="52">
        <v>1167.0999999999999</v>
      </c>
      <c r="W220" s="52">
        <v>1.8</v>
      </c>
      <c r="X220" s="52">
        <v>58</v>
      </c>
      <c r="Y220" t="s">
        <v>1130</v>
      </c>
      <c r="Z220" s="52">
        <v>9.76</v>
      </c>
      <c r="AA220" s="52">
        <v>142.38999999999999</v>
      </c>
      <c r="AB220" s="52">
        <v>22.5</v>
      </c>
      <c r="AC220" s="52" t="s">
        <v>1146</v>
      </c>
      <c r="AD220" s="52">
        <v>15</v>
      </c>
      <c r="AE220" s="52">
        <v>50</v>
      </c>
      <c r="AF220" s="52">
        <v>0</v>
      </c>
      <c r="AG220" s="52">
        <v>32.04</v>
      </c>
      <c r="AH220" s="52">
        <v>0</v>
      </c>
      <c r="AI220" s="52">
        <v>0</v>
      </c>
      <c r="AJ220" s="52">
        <v>0</v>
      </c>
      <c r="AK220" s="52">
        <v>0</v>
      </c>
      <c r="AL220" s="52">
        <v>13.91</v>
      </c>
      <c r="AM220" s="52">
        <v>0</v>
      </c>
      <c r="AN220" s="52">
        <v>54.05</v>
      </c>
      <c r="AO220" s="52">
        <v>0</v>
      </c>
      <c r="AP220" s="52">
        <v>400</v>
      </c>
      <c r="AQ220" s="52">
        <v>0</v>
      </c>
      <c r="AR220" s="52">
        <v>0</v>
      </c>
      <c r="AS220" s="52">
        <v>400</v>
      </c>
      <c r="AT220" s="52">
        <v>0</v>
      </c>
      <c r="AU220" s="52">
        <v>37.299999999999997</v>
      </c>
      <c r="AV220" s="52">
        <v>0</v>
      </c>
      <c r="AW220" s="52">
        <v>0</v>
      </c>
      <c r="AX220" s="52">
        <v>37.299999999999997</v>
      </c>
      <c r="AY220" s="52">
        <v>7</v>
      </c>
      <c r="AZ220" s="52">
        <v>0</v>
      </c>
      <c r="BA220" s="52">
        <v>2</v>
      </c>
    </row>
    <row r="221" spans="1:53" x14ac:dyDescent="0.25">
      <c r="A221">
        <v>1</v>
      </c>
      <c r="B221" t="s">
        <v>839</v>
      </c>
      <c r="C221" s="52">
        <v>5.1950000000000003</v>
      </c>
      <c r="D221" s="52">
        <v>8.7286082231924169</v>
      </c>
      <c r="E221" s="52">
        <v>20.095693779904309</v>
      </c>
      <c r="F221" s="52">
        <v>4.307706390687251</v>
      </c>
      <c r="G221" s="52">
        <v>2.930111967810757</v>
      </c>
      <c r="H221" s="52">
        <v>2.0891835715089644</v>
      </c>
      <c r="I221" s="52">
        <v>0.14568057350199204</v>
      </c>
      <c r="J221" s="52">
        <v>0.41146057870677294</v>
      </c>
      <c r="K221" s="52">
        <v>16.2</v>
      </c>
      <c r="L221" s="52">
        <v>3</v>
      </c>
      <c r="M221" s="52">
        <v>0.5</v>
      </c>
      <c r="N221" s="52">
        <v>1</v>
      </c>
      <c r="O221" s="52">
        <v>20</v>
      </c>
      <c r="P221" s="52">
        <v>14</v>
      </c>
      <c r="Q221" s="52">
        <v>3</v>
      </c>
      <c r="R221" s="52">
        <v>3</v>
      </c>
      <c r="S221" s="52">
        <v>14</v>
      </c>
      <c r="T221" s="52">
        <v>2</v>
      </c>
      <c r="U221" s="52">
        <v>1.9</v>
      </c>
      <c r="V221" s="52">
        <v>949.5</v>
      </c>
      <c r="W221" s="52">
        <v>1.9</v>
      </c>
      <c r="X221" s="52">
        <v>112</v>
      </c>
      <c r="Y221" t="s">
        <v>1128</v>
      </c>
      <c r="Z221" s="52">
        <v>0</v>
      </c>
      <c r="AA221" s="52">
        <v>-1</v>
      </c>
      <c r="AB221" s="52">
        <v>7.5</v>
      </c>
      <c r="AC221" s="52" t="s">
        <v>1180</v>
      </c>
      <c r="AD221" s="52">
        <v>15</v>
      </c>
      <c r="AE221" s="52">
        <v>35.71</v>
      </c>
      <c r="AF221" s="52">
        <v>0</v>
      </c>
      <c r="AG221" s="52">
        <v>0</v>
      </c>
      <c r="AH221" s="52">
        <v>0</v>
      </c>
      <c r="AI221" s="52">
        <v>0</v>
      </c>
      <c r="AJ221" s="52">
        <v>0</v>
      </c>
      <c r="AK221" s="52">
        <v>32.53</v>
      </c>
      <c r="AL221" s="52">
        <v>67.47</v>
      </c>
      <c r="AM221" s="52">
        <v>0</v>
      </c>
      <c r="AN221" s="52">
        <v>0</v>
      </c>
      <c r="AO221" s="52">
        <v>0</v>
      </c>
      <c r="AP221" s="52">
        <v>75</v>
      </c>
      <c r="AQ221" s="52">
        <v>25</v>
      </c>
      <c r="AR221" s="52">
        <v>0</v>
      </c>
      <c r="AS221" s="52">
        <v>100</v>
      </c>
      <c r="AT221" s="52">
        <v>0</v>
      </c>
      <c r="AU221" s="52">
        <v>14.19</v>
      </c>
      <c r="AV221" s="52">
        <v>0.64</v>
      </c>
      <c r="AW221" s="52">
        <v>0</v>
      </c>
      <c r="AX221" s="52">
        <v>14.83</v>
      </c>
      <c r="AY221" s="52">
        <v>3</v>
      </c>
      <c r="AZ221" s="52">
        <v>0</v>
      </c>
      <c r="BA221" s="52">
        <v>1.5</v>
      </c>
    </row>
    <row r="222" spans="1:53" x14ac:dyDescent="0.25">
      <c r="A222">
        <v>1</v>
      </c>
      <c r="B222" t="s">
        <v>850</v>
      </c>
      <c r="C222" s="52">
        <v>5.2149999999999999</v>
      </c>
      <c r="D222" s="52">
        <v>6.6591798013580554</v>
      </c>
      <c r="E222" s="52">
        <v>13.962592431491954</v>
      </c>
      <c r="F222" s="52">
        <v>3.3609061690153474</v>
      </c>
      <c r="G222" s="52">
        <v>1.8078549599421965</v>
      </c>
      <c r="H222" s="52">
        <v>1.3563583412517441</v>
      </c>
      <c r="I222" s="52">
        <v>8.8657627570261091E-2</v>
      </c>
      <c r="J222" s="52">
        <v>0.39937703709587402</v>
      </c>
      <c r="K222" s="52">
        <v>13.2</v>
      </c>
      <c r="L222" s="52">
        <v>17</v>
      </c>
      <c r="M222" s="52">
        <v>0.5</v>
      </c>
      <c r="N222" s="52">
        <v>4</v>
      </c>
      <c r="O222" s="52">
        <v>18</v>
      </c>
      <c r="P222" s="52">
        <v>9</v>
      </c>
      <c r="Q222" s="52">
        <v>1</v>
      </c>
      <c r="R222" s="52">
        <v>8</v>
      </c>
      <c r="S222" s="52">
        <v>16</v>
      </c>
      <c r="T222" s="52">
        <v>5</v>
      </c>
      <c r="U222" s="52">
        <v>0.87</v>
      </c>
      <c r="V222" s="52">
        <v>755.4</v>
      </c>
      <c r="W222" s="52">
        <v>2.2999999999999998</v>
      </c>
      <c r="X222" s="52">
        <v>100</v>
      </c>
      <c r="Y222" t="s">
        <v>1130</v>
      </c>
      <c r="Z222" s="52">
        <v>43.25</v>
      </c>
      <c r="AA222" s="52">
        <v>224.24</v>
      </c>
      <c r="AB222" s="52">
        <v>10</v>
      </c>
      <c r="AC222" s="52" t="s">
        <v>1254</v>
      </c>
      <c r="AD222" s="52">
        <v>1</v>
      </c>
      <c r="AE222" s="52">
        <v>52.5</v>
      </c>
      <c r="AF222" s="52">
        <v>3.73</v>
      </c>
      <c r="AG222" s="52">
        <v>27.13</v>
      </c>
      <c r="AH222" s="52">
        <v>0</v>
      </c>
      <c r="AI222" s="52">
        <v>7.04</v>
      </c>
      <c r="AJ222" s="52">
        <v>0</v>
      </c>
      <c r="AK222" s="52">
        <v>0</v>
      </c>
      <c r="AL222" s="52">
        <v>0</v>
      </c>
      <c r="AM222" s="52">
        <v>0</v>
      </c>
      <c r="AN222" s="52">
        <v>62.1</v>
      </c>
      <c r="AO222" s="52">
        <v>0</v>
      </c>
      <c r="AP222" s="52">
        <v>0</v>
      </c>
      <c r="AQ222" s="52">
        <v>0</v>
      </c>
      <c r="AR222" s="52">
        <v>0</v>
      </c>
      <c r="AS222" s="52">
        <v>0</v>
      </c>
      <c r="AT222" s="52">
        <v>0</v>
      </c>
      <c r="AU222" s="52">
        <v>0</v>
      </c>
      <c r="AV222" s="52">
        <v>0</v>
      </c>
      <c r="AW222" s="52">
        <v>0</v>
      </c>
      <c r="AX222" s="52">
        <v>0</v>
      </c>
      <c r="AY222" s="52">
        <v>0</v>
      </c>
      <c r="AZ222" s="52">
        <v>0</v>
      </c>
      <c r="BA222" s="52">
        <v>0</v>
      </c>
    </row>
    <row r="223" spans="1:53" x14ac:dyDescent="0.25">
      <c r="A223">
        <v>1</v>
      </c>
      <c r="B223" t="s">
        <v>862</v>
      </c>
      <c r="C223" s="52">
        <v>5.29</v>
      </c>
      <c r="D223" s="52">
        <v>11.292670576932217</v>
      </c>
      <c r="E223" s="52">
        <v>24.271422357546761</v>
      </c>
      <c r="F223" s="52">
        <v>4.641875926553543</v>
      </c>
      <c r="G223" s="52">
        <v>2.3181363148099123</v>
      </c>
      <c r="H223" s="52">
        <v>1.6526070406757565</v>
      </c>
      <c r="I223" s="52">
        <v>0.13630250261046978</v>
      </c>
      <c r="J223" s="52">
        <v>0.46394240304976114</v>
      </c>
      <c r="K223" s="52">
        <v>10.5</v>
      </c>
      <c r="L223" s="52">
        <v>13</v>
      </c>
      <c r="M223" s="52">
        <v>2</v>
      </c>
      <c r="N223" s="52">
        <v>3</v>
      </c>
      <c r="O223" s="52">
        <v>35</v>
      </c>
      <c r="P223" s="52">
        <v>22</v>
      </c>
      <c r="Q223" s="52">
        <v>2</v>
      </c>
      <c r="R223" s="52">
        <v>11</v>
      </c>
      <c r="S223" s="52">
        <v>22</v>
      </c>
      <c r="T223" s="52">
        <v>5</v>
      </c>
      <c r="U223" s="52">
        <v>0.52</v>
      </c>
      <c r="V223" s="52">
        <v>345.3</v>
      </c>
      <c r="W223" s="52">
        <v>1.4</v>
      </c>
      <c r="X223" s="52">
        <v>4</v>
      </c>
      <c r="Y223" t="s">
        <v>1100</v>
      </c>
      <c r="Z223" s="52">
        <v>23.45</v>
      </c>
      <c r="AA223" s="52">
        <v>209.75</v>
      </c>
      <c r="AB223" s="52">
        <v>10</v>
      </c>
      <c r="AC223" s="52" t="s">
        <v>1180</v>
      </c>
      <c r="AD223" s="52">
        <v>15</v>
      </c>
      <c r="AE223" s="52">
        <v>38.21</v>
      </c>
      <c r="AF223" s="52">
        <v>59.97</v>
      </c>
      <c r="AG223" s="52">
        <v>28.38</v>
      </c>
      <c r="AH223" s="52">
        <v>0</v>
      </c>
      <c r="AI223" s="52">
        <v>0</v>
      </c>
      <c r="AJ223" s="52">
        <v>0</v>
      </c>
      <c r="AK223" s="52">
        <v>0</v>
      </c>
      <c r="AL223" s="52">
        <v>3.94</v>
      </c>
      <c r="AM223" s="52">
        <v>0</v>
      </c>
      <c r="AN223" s="52">
        <v>7.71</v>
      </c>
      <c r="AO223" s="52">
        <v>0</v>
      </c>
      <c r="AP223" s="52">
        <v>50</v>
      </c>
      <c r="AQ223" s="52">
        <v>500</v>
      </c>
      <c r="AR223" s="52">
        <v>0</v>
      </c>
      <c r="AS223" s="52">
        <v>550</v>
      </c>
      <c r="AT223" s="52">
        <v>0</v>
      </c>
      <c r="AU223" s="52">
        <v>4.37</v>
      </c>
      <c r="AV223" s="52">
        <v>0.82</v>
      </c>
      <c r="AW223" s="52">
        <v>0</v>
      </c>
      <c r="AX223" s="52">
        <v>5.19</v>
      </c>
      <c r="AY223" s="52">
        <v>1</v>
      </c>
      <c r="AZ223" s="52">
        <v>0</v>
      </c>
      <c r="BA223" s="52">
        <v>2.2999999999999998</v>
      </c>
    </row>
    <row r="224" spans="1:53" x14ac:dyDescent="0.25">
      <c r="A224">
        <v>1</v>
      </c>
      <c r="B224" t="s">
        <v>870</v>
      </c>
      <c r="C224" s="52">
        <v>5.29</v>
      </c>
      <c r="D224" s="52">
        <v>8.2436838170314282</v>
      </c>
      <c r="E224" s="52">
        <v>45.672031317964333</v>
      </c>
      <c r="F224" s="52">
        <v>5.7801035671369911</v>
      </c>
      <c r="G224" s="52">
        <v>3.4962232864029641</v>
      </c>
      <c r="H224" s="52">
        <v>3.0476390108972558</v>
      </c>
      <c r="I224" s="52">
        <v>0.20520297020528741</v>
      </c>
      <c r="J224" s="52">
        <v>0.4872581548197476</v>
      </c>
      <c r="K224" s="52">
        <v>46.7</v>
      </c>
      <c r="L224" s="52">
        <v>25</v>
      </c>
      <c r="M224" s="52">
        <v>1.5</v>
      </c>
      <c r="N224" s="52">
        <v>2</v>
      </c>
      <c r="O224" s="52">
        <v>22</v>
      </c>
      <c r="P224" s="52">
        <v>10</v>
      </c>
      <c r="Q224" s="52">
        <v>5</v>
      </c>
      <c r="R224" s="52">
        <v>7</v>
      </c>
      <c r="S224" s="52">
        <v>9</v>
      </c>
      <c r="T224" s="52">
        <v>3</v>
      </c>
      <c r="U224" s="52">
        <v>1.64</v>
      </c>
      <c r="V224" s="52">
        <v>623.9</v>
      </c>
      <c r="W224" s="52">
        <v>1.4</v>
      </c>
      <c r="X224" s="52">
        <v>116</v>
      </c>
      <c r="Y224" t="s">
        <v>1128</v>
      </c>
      <c r="Z224" s="52">
        <v>6.59</v>
      </c>
      <c r="AA224" s="52">
        <v>199.95</v>
      </c>
      <c r="AB224" s="52">
        <v>27.5</v>
      </c>
      <c r="AC224" s="52" t="s">
        <v>1146</v>
      </c>
      <c r="AD224" s="52">
        <v>15</v>
      </c>
      <c r="AE224" s="52">
        <v>2.5</v>
      </c>
      <c r="AF224" s="52">
        <v>0</v>
      </c>
      <c r="AG224" s="52">
        <v>0</v>
      </c>
      <c r="AH224" s="52">
        <v>0</v>
      </c>
      <c r="AI224" s="52">
        <v>0</v>
      </c>
      <c r="AJ224" s="52">
        <v>1.4</v>
      </c>
      <c r="AK224" s="52">
        <v>0</v>
      </c>
      <c r="AL224" s="52">
        <v>98.61</v>
      </c>
      <c r="AM224" s="52">
        <v>0</v>
      </c>
      <c r="AN224" s="52">
        <v>0</v>
      </c>
      <c r="AO224" s="52">
        <v>0</v>
      </c>
      <c r="AP224" s="52">
        <v>175</v>
      </c>
      <c r="AQ224" s="52">
        <v>0</v>
      </c>
      <c r="AR224" s="52">
        <v>0</v>
      </c>
      <c r="AS224" s="52">
        <v>175</v>
      </c>
      <c r="AT224" s="52">
        <v>0</v>
      </c>
      <c r="AU224" s="52">
        <v>31.41</v>
      </c>
      <c r="AV224" s="52">
        <v>0</v>
      </c>
      <c r="AW224" s="52">
        <v>0</v>
      </c>
      <c r="AX224" s="52">
        <v>31.41</v>
      </c>
      <c r="AY224" s="52">
        <v>6</v>
      </c>
      <c r="AZ224" s="52">
        <v>0</v>
      </c>
      <c r="BA224" s="52">
        <v>1.2</v>
      </c>
    </row>
    <row r="225" spans="1:53" x14ac:dyDescent="0.25">
      <c r="A225">
        <v>1</v>
      </c>
      <c r="B225" t="s">
        <v>891</v>
      </c>
      <c r="C225" s="52">
        <v>5.335</v>
      </c>
      <c r="D225" s="52">
        <v>11.633832574813088</v>
      </c>
      <c r="E225" s="52">
        <v>36.972596781209219</v>
      </c>
      <c r="F225" s="52">
        <v>7.4183503765790002</v>
      </c>
      <c r="G225" s="52">
        <v>5.82554866788404</v>
      </c>
      <c r="H225" s="52">
        <v>4.6822957409523802</v>
      </c>
      <c r="I225" s="52">
        <v>0.29800544059175132</v>
      </c>
      <c r="J225" s="52">
        <v>0.92575095144251851</v>
      </c>
      <c r="K225" s="52">
        <v>18.5</v>
      </c>
      <c r="L225" s="52">
        <v>6</v>
      </c>
      <c r="M225" s="52">
        <v>0.5</v>
      </c>
      <c r="N225" s="52">
        <v>3</v>
      </c>
      <c r="O225" s="52">
        <v>25</v>
      </c>
      <c r="P225" s="52">
        <v>13</v>
      </c>
      <c r="Q225" s="52">
        <v>2</v>
      </c>
      <c r="R225" s="52">
        <v>10</v>
      </c>
      <c r="S225" s="52">
        <v>25</v>
      </c>
      <c r="T225" s="52">
        <v>2</v>
      </c>
      <c r="U225" s="52">
        <v>1.1399999999999999</v>
      </c>
      <c r="V225" s="52">
        <v>688.1</v>
      </c>
      <c r="W225" s="52">
        <v>1.8</v>
      </c>
      <c r="X225" s="52">
        <v>113</v>
      </c>
      <c r="Y225" t="s">
        <v>1128</v>
      </c>
      <c r="Z225" s="52">
        <v>7.19</v>
      </c>
      <c r="AA225" s="52">
        <v>-1</v>
      </c>
      <c r="AB225" s="52">
        <v>20</v>
      </c>
      <c r="AC225" s="52" t="s">
        <v>1180</v>
      </c>
      <c r="AD225" s="52">
        <v>15</v>
      </c>
      <c r="AE225" s="52">
        <v>14.29</v>
      </c>
      <c r="AF225" s="52">
        <v>0</v>
      </c>
      <c r="AG225" s="52">
        <v>10.84</v>
      </c>
      <c r="AH225" s="52">
        <v>0</v>
      </c>
      <c r="AI225" s="52">
        <v>0</v>
      </c>
      <c r="AJ225" s="52">
        <v>0</v>
      </c>
      <c r="AK225" s="52">
        <v>0</v>
      </c>
      <c r="AL225" s="52">
        <v>89.16</v>
      </c>
      <c r="AM225" s="52">
        <v>0</v>
      </c>
      <c r="AN225" s="52">
        <v>0</v>
      </c>
      <c r="AO225" s="52">
        <v>0</v>
      </c>
      <c r="AP225" s="52">
        <v>250</v>
      </c>
      <c r="AQ225" s="52">
        <v>650</v>
      </c>
      <c r="AR225" s="52">
        <v>0</v>
      </c>
      <c r="AS225" s="52">
        <v>900</v>
      </c>
      <c r="AT225" s="52">
        <v>0</v>
      </c>
      <c r="AU225" s="52">
        <v>21.12</v>
      </c>
      <c r="AV225" s="52">
        <v>17.82</v>
      </c>
      <c r="AW225" s="52">
        <v>0</v>
      </c>
      <c r="AX225" s="52">
        <v>38.950000000000003</v>
      </c>
      <c r="AY225" s="52">
        <v>6</v>
      </c>
      <c r="AZ225" s="52">
        <v>0</v>
      </c>
      <c r="BA225" s="52">
        <v>2</v>
      </c>
    </row>
    <row r="226" spans="1:53" x14ac:dyDescent="0.25">
      <c r="A226">
        <v>1</v>
      </c>
      <c r="B226" t="s">
        <v>859</v>
      </c>
      <c r="C226" s="52">
        <v>5.3550000000000004</v>
      </c>
      <c r="D226" s="52">
        <v>6.3414760783411932</v>
      </c>
      <c r="E226" s="52">
        <v>17.007394519356247</v>
      </c>
      <c r="F226" s="52">
        <v>4.2158871534316855</v>
      </c>
      <c r="G226" s="52">
        <v>2.9466971365483094</v>
      </c>
      <c r="H226" s="52">
        <v>2.2108073539417883</v>
      </c>
      <c r="I226" s="52">
        <v>0.23527423897079414</v>
      </c>
      <c r="J226" s="52">
        <v>0.55781424283296654</v>
      </c>
      <c r="K226" s="52">
        <v>31.55</v>
      </c>
      <c r="L226" s="52">
        <v>7</v>
      </c>
      <c r="M226" s="52">
        <v>0.5</v>
      </c>
      <c r="N226" s="52">
        <v>5</v>
      </c>
      <c r="O226" s="52">
        <v>13</v>
      </c>
      <c r="P226" s="52">
        <v>7</v>
      </c>
      <c r="Q226" s="52">
        <v>2</v>
      </c>
      <c r="R226" s="52">
        <v>4</v>
      </c>
      <c r="S226" s="52">
        <v>10</v>
      </c>
      <c r="T226" s="52">
        <v>1</v>
      </c>
      <c r="U226" s="52">
        <v>1.2</v>
      </c>
      <c r="V226" s="52">
        <v>568.4</v>
      </c>
      <c r="W226" s="52">
        <v>1.5</v>
      </c>
      <c r="X226" s="52">
        <v>66</v>
      </c>
      <c r="Y226" t="s">
        <v>1130</v>
      </c>
      <c r="Z226" s="52">
        <v>22.05</v>
      </c>
      <c r="AA226" s="52">
        <v>116.94</v>
      </c>
      <c r="AB226" s="52">
        <v>32.5</v>
      </c>
      <c r="AC226" s="52" t="s">
        <v>1173</v>
      </c>
      <c r="AD226" s="52">
        <v>-999</v>
      </c>
      <c r="AE226" s="52">
        <v>50</v>
      </c>
      <c r="AF226" s="52">
        <v>15.27</v>
      </c>
      <c r="AG226" s="52">
        <v>0</v>
      </c>
      <c r="AH226" s="52">
        <v>0</v>
      </c>
      <c r="AI226" s="52">
        <v>0</v>
      </c>
      <c r="AJ226" s="52">
        <v>24.16</v>
      </c>
      <c r="AK226" s="52">
        <v>0</v>
      </c>
      <c r="AL226" s="52">
        <v>0</v>
      </c>
      <c r="AM226" s="52">
        <v>0</v>
      </c>
      <c r="AN226" s="52">
        <v>60.57</v>
      </c>
      <c r="AO226" s="52">
        <v>175</v>
      </c>
      <c r="AP226" s="52">
        <v>0</v>
      </c>
      <c r="AQ226" s="52">
        <v>1100</v>
      </c>
      <c r="AR226" s="52">
        <v>0</v>
      </c>
      <c r="AS226" s="52">
        <v>1275</v>
      </c>
      <c r="AT226" s="52">
        <v>6.13</v>
      </c>
      <c r="AU226" s="52">
        <v>0</v>
      </c>
      <c r="AV226" s="52">
        <v>29.13</v>
      </c>
      <c r="AW226" s="52">
        <v>0</v>
      </c>
      <c r="AX226" s="52">
        <v>35.26</v>
      </c>
      <c r="AY226" s="52">
        <v>8</v>
      </c>
      <c r="AZ226" s="52">
        <v>8</v>
      </c>
      <c r="BA226" s="52">
        <v>2</v>
      </c>
    </row>
    <row r="227" spans="1:53" x14ac:dyDescent="0.25">
      <c r="A227">
        <v>1</v>
      </c>
      <c r="B227" t="s">
        <v>896</v>
      </c>
      <c r="C227" s="52">
        <v>5.4</v>
      </c>
      <c r="D227" s="52">
        <v>5.714802753068577</v>
      </c>
      <c r="E227" s="52">
        <v>15.789473684210527</v>
      </c>
      <c r="F227" s="52">
        <v>3.9589873318157367</v>
      </c>
      <c r="G227" s="52">
        <v>3.0033802119541835</v>
      </c>
      <c r="H227" s="52">
        <v>2.2881474743844619</v>
      </c>
      <c r="I227" s="52">
        <v>0.16319567175996016</v>
      </c>
      <c r="J227" s="52">
        <v>0.2667808753017929</v>
      </c>
      <c r="K227" s="52">
        <v>23.8</v>
      </c>
      <c r="L227" s="52">
        <v>2</v>
      </c>
      <c r="M227" s="52">
        <v>2</v>
      </c>
      <c r="N227" s="52">
        <v>1</v>
      </c>
      <c r="O227" s="52">
        <v>21</v>
      </c>
      <c r="P227" s="52">
        <v>16</v>
      </c>
      <c r="Q227" s="52">
        <v>1</v>
      </c>
      <c r="R227" s="52">
        <v>4</v>
      </c>
      <c r="S227" s="52">
        <v>9</v>
      </c>
      <c r="T227" s="52">
        <v>3</v>
      </c>
      <c r="U227" s="52">
        <v>1.05</v>
      </c>
      <c r="V227" s="52">
        <v>432.8</v>
      </c>
      <c r="W227" s="52">
        <v>1.2</v>
      </c>
      <c r="X227" s="52">
        <v>3</v>
      </c>
      <c r="Y227" t="s">
        <v>1128</v>
      </c>
      <c r="Z227" s="52">
        <v>0</v>
      </c>
      <c r="AA227" s="52">
        <v>-1</v>
      </c>
      <c r="AB227" s="52">
        <v>30</v>
      </c>
      <c r="AC227" s="52" t="s">
        <v>1180</v>
      </c>
      <c r="AD227" s="52">
        <v>15</v>
      </c>
      <c r="AE227" s="52">
        <v>2.5</v>
      </c>
      <c r="AF227" s="52">
        <v>0</v>
      </c>
      <c r="AG227" s="52">
        <v>3</v>
      </c>
      <c r="AH227" s="52">
        <v>0</v>
      </c>
      <c r="AI227" s="52">
        <v>0</v>
      </c>
      <c r="AJ227" s="52">
        <v>0</v>
      </c>
      <c r="AK227" s="52">
        <v>0</v>
      </c>
      <c r="AL227" s="52">
        <v>97</v>
      </c>
      <c r="AM227" s="52">
        <v>0</v>
      </c>
      <c r="AN227" s="52">
        <v>0</v>
      </c>
      <c r="AO227" s="52">
        <v>0</v>
      </c>
      <c r="AP227" s="52">
        <v>75</v>
      </c>
      <c r="AQ227" s="52">
        <v>0</v>
      </c>
      <c r="AR227" s="52">
        <v>0</v>
      </c>
      <c r="AS227" s="52">
        <v>75</v>
      </c>
      <c r="AT227" s="52">
        <v>0</v>
      </c>
      <c r="AU227" s="52">
        <v>18.86</v>
      </c>
      <c r="AV227" s="52">
        <v>0</v>
      </c>
      <c r="AW227" s="52">
        <v>0</v>
      </c>
      <c r="AX227" s="52">
        <v>18.86</v>
      </c>
      <c r="AY227" s="52">
        <v>4</v>
      </c>
      <c r="AZ227" s="52">
        <v>0</v>
      </c>
      <c r="BA227" s="52">
        <v>1.4</v>
      </c>
    </row>
    <row r="228" spans="1:53" x14ac:dyDescent="0.25">
      <c r="A228">
        <v>1</v>
      </c>
      <c r="B228" t="s">
        <v>741</v>
      </c>
      <c r="C228" s="52">
        <v>5.45</v>
      </c>
      <c r="D228" s="52">
        <v>30.866202766348692</v>
      </c>
      <c r="E228" s="52">
        <v>81.339712918660297</v>
      </c>
      <c r="F228" s="52">
        <v>17.466814240110867</v>
      </c>
      <c r="G228" s="52">
        <v>2.2103360208000398</v>
      </c>
      <c r="H228" s="52">
        <v>1.9835955833849379</v>
      </c>
      <c r="I228" s="52">
        <v>0.14793568623451855</v>
      </c>
      <c r="J228" s="52">
        <v>0.79693738993008389</v>
      </c>
      <c r="K228" s="52">
        <v>47.1</v>
      </c>
      <c r="L228" s="52">
        <v>25</v>
      </c>
      <c r="M228" s="52">
        <v>0.5</v>
      </c>
      <c r="N228" s="52">
        <v>0</v>
      </c>
      <c r="O228" s="52">
        <v>12</v>
      </c>
      <c r="P228" s="52">
        <v>4</v>
      </c>
      <c r="Q228" s="52">
        <v>1</v>
      </c>
      <c r="R228" s="52">
        <v>7</v>
      </c>
      <c r="S228" s="52">
        <v>7</v>
      </c>
      <c r="T228" s="52">
        <v>0</v>
      </c>
      <c r="U228" s="52">
        <v>0.04</v>
      </c>
      <c r="V228" s="52">
        <v>71.400000000000006</v>
      </c>
      <c r="W228" s="52">
        <v>1</v>
      </c>
      <c r="X228" s="52">
        <v>48</v>
      </c>
      <c r="Y228" t="s">
        <v>1186</v>
      </c>
      <c r="Z228" s="52">
        <v>8.76</v>
      </c>
      <c r="AA228" s="52">
        <v>311.35000000000002</v>
      </c>
      <c r="AB228" s="52">
        <v>17.5</v>
      </c>
      <c r="AC228" s="52" t="s">
        <v>1173</v>
      </c>
      <c r="AD228" s="52">
        <v>-999</v>
      </c>
      <c r="AE228" s="52">
        <v>42.86</v>
      </c>
      <c r="AF228" s="52">
        <v>15.8</v>
      </c>
      <c r="AG228" s="52">
        <v>0.7</v>
      </c>
      <c r="AH228" s="52">
        <v>38.56</v>
      </c>
      <c r="AI228" s="52">
        <v>0</v>
      </c>
      <c r="AJ228" s="52">
        <v>0.7</v>
      </c>
      <c r="AK228" s="52">
        <v>0</v>
      </c>
      <c r="AL228" s="52">
        <v>0</v>
      </c>
      <c r="AM228" s="52">
        <v>0</v>
      </c>
      <c r="AN228" s="52">
        <v>44.25</v>
      </c>
      <c r="AO228" s="52">
        <v>0</v>
      </c>
      <c r="AP228" s="52">
        <v>0</v>
      </c>
      <c r="AQ228" s="52">
        <v>0</v>
      </c>
      <c r="AR228" s="52">
        <v>0</v>
      </c>
      <c r="AS228" s="52">
        <v>0</v>
      </c>
      <c r="AT228" s="52">
        <v>0</v>
      </c>
      <c r="AU228" s="52">
        <v>0</v>
      </c>
      <c r="AV228" s="52">
        <v>0</v>
      </c>
      <c r="AW228" s="52">
        <v>0</v>
      </c>
      <c r="AX228" s="52">
        <v>0</v>
      </c>
      <c r="AY228" s="52">
        <v>0</v>
      </c>
      <c r="AZ228" s="52">
        <v>0</v>
      </c>
      <c r="BA228" s="52">
        <v>1.2</v>
      </c>
    </row>
    <row r="229" spans="1:53" x14ac:dyDescent="0.25">
      <c r="A229">
        <v>1</v>
      </c>
      <c r="B229" t="s">
        <v>956</v>
      </c>
      <c r="C229" s="52">
        <v>5.5350000000000001</v>
      </c>
      <c r="D229" s="52">
        <v>12.003986390290379</v>
      </c>
      <c r="E229" s="52">
        <v>29.665071770334933</v>
      </c>
      <c r="F229" s="52">
        <v>7.664471378948944</v>
      </c>
      <c r="G229" s="52">
        <v>3.4726274348065425</v>
      </c>
      <c r="H229" s="52">
        <v>2.5736932069382732</v>
      </c>
      <c r="I229" s="52">
        <v>0.25384358209114477</v>
      </c>
      <c r="J229" s="52">
        <v>0.54615413130434798</v>
      </c>
      <c r="K229" s="52">
        <v>21.15</v>
      </c>
      <c r="L229" s="52">
        <v>3</v>
      </c>
      <c r="M229" s="52">
        <v>1</v>
      </c>
      <c r="N229" s="52">
        <v>1</v>
      </c>
      <c r="O229" s="52">
        <v>9</v>
      </c>
      <c r="P229" s="52">
        <v>4</v>
      </c>
      <c r="Q229" s="52">
        <v>1</v>
      </c>
      <c r="R229" s="52">
        <v>4</v>
      </c>
      <c r="S229" s="52">
        <v>0</v>
      </c>
      <c r="T229" s="52">
        <v>2</v>
      </c>
      <c r="U229" s="52">
        <v>0.71</v>
      </c>
      <c r="V229" s="52">
        <v>358.1</v>
      </c>
      <c r="W229" s="52">
        <v>1.2</v>
      </c>
      <c r="X229" s="52">
        <v>26</v>
      </c>
      <c r="Y229" t="s">
        <v>1149</v>
      </c>
      <c r="Z229" s="52">
        <v>7.9</v>
      </c>
      <c r="AA229" s="52">
        <v>181.69</v>
      </c>
      <c r="AB229" s="52">
        <v>45</v>
      </c>
      <c r="AC229" s="52" t="s">
        <v>1126</v>
      </c>
      <c r="AD229" s="52">
        <v>15</v>
      </c>
      <c r="AE229" s="52">
        <v>16.79</v>
      </c>
      <c r="AF229" s="52">
        <v>0</v>
      </c>
      <c r="AG229" s="52">
        <v>3.73</v>
      </c>
      <c r="AH229" s="52">
        <v>0</v>
      </c>
      <c r="AI229" s="52">
        <v>85.11</v>
      </c>
      <c r="AJ229" s="52">
        <v>11.16</v>
      </c>
      <c r="AK229" s="52">
        <v>0</v>
      </c>
      <c r="AL229" s="52">
        <v>0</v>
      </c>
      <c r="AM229" s="52">
        <v>0</v>
      </c>
      <c r="AN229" s="52">
        <v>0</v>
      </c>
      <c r="AO229" s="52">
        <v>700</v>
      </c>
      <c r="AP229" s="52">
        <v>0</v>
      </c>
      <c r="AQ229" s="52">
        <v>0</v>
      </c>
      <c r="AR229" s="52">
        <v>0</v>
      </c>
      <c r="AS229" s="52">
        <v>700</v>
      </c>
      <c r="AT229" s="52">
        <v>38.93</v>
      </c>
      <c r="AU229" s="52">
        <v>0</v>
      </c>
      <c r="AV229" s="52">
        <v>0</v>
      </c>
      <c r="AW229" s="52">
        <v>0</v>
      </c>
      <c r="AX229" s="52">
        <v>38.93</v>
      </c>
      <c r="AY229" s="52">
        <v>0</v>
      </c>
      <c r="AZ229" s="52">
        <v>21</v>
      </c>
      <c r="BA229" s="52">
        <v>1</v>
      </c>
    </row>
    <row r="230" spans="1:53" x14ac:dyDescent="0.25">
      <c r="A230">
        <v>1</v>
      </c>
      <c r="B230" t="s">
        <v>947</v>
      </c>
      <c r="C230" s="52">
        <v>5.58</v>
      </c>
      <c r="D230" s="52">
        <v>12.221685599010288</v>
      </c>
      <c r="E230" s="52">
        <v>50.456720313179645</v>
      </c>
      <c r="F230" s="52">
        <v>6.6293688890749802</v>
      </c>
      <c r="G230" s="52">
        <v>2.9941361706972733</v>
      </c>
      <c r="H230" s="52">
        <v>2.2475712318821168</v>
      </c>
      <c r="I230" s="52">
        <v>0.19007708199538892</v>
      </c>
      <c r="J230" s="52">
        <v>0.72949182959526859</v>
      </c>
      <c r="K230" s="52">
        <v>10.3</v>
      </c>
      <c r="L230" s="52">
        <v>3</v>
      </c>
      <c r="M230" s="52">
        <v>1</v>
      </c>
      <c r="N230" s="52">
        <v>1</v>
      </c>
      <c r="O230" s="52">
        <v>18</v>
      </c>
      <c r="P230" s="52">
        <v>4</v>
      </c>
      <c r="Q230" s="52">
        <v>1</v>
      </c>
      <c r="R230" s="52">
        <v>13</v>
      </c>
      <c r="S230" s="52">
        <v>33</v>
      </c>
      <c r="T230" s="52">
        <v>1</v>
      </c>
      <c r="U230" s="52">
        <v>0</v>
      </c>
      <c r="V230" s="52">
        <v>0</v>
      </c>
      <c r="W230" s="52">
        <v>0</v>
      </c>
      <c r="X230" s="52">
        <v>103</v>
      </c>
      <c r="Y230" t="s">
        <v>1101</v>
      </c>
      <c r="Z230" s="52">
        <v>19.48</v>
      </c>
      <c r="AA230" s="52">
        <v>215.23</v>
      </c>
      <c r="AB230" s="52">
        <v>10</v>
      </c>
      <c r="AC230" s="52" t="s">
        <v>1126</v>
      </c>
      <c r="AD230" s="52">
        <v>15</v>
      </c>
      <c r="AE230" s="52">
        <v>38.21</v>
      </c>
      <c r="AF230" s="52">
        <v>0</v>
      </c>
      <c r="AG230" s="52">
        <v>54.81</v>
      </c>
      <c r="AH230" s="52">
        <v>0</v>
      </c>
      <c r="AI230" s="52">
        <v>10.15</v>
      </c>
      <c r="AJ230" s="52">
        <v>0</v>
      </c>
      <c r="AK230" s="52">
        <v>0</v>
      </c>
      <c r="AL230" s="52">
        <v>35.04</v>
      </c>
      <c r="AM230" s="52">
        <v>0</v>
      </c>
      <c r="AN230" s="52">
        <v>0</v>
      </c>
      <c r="AO230" s="52">
        <v>250</v>
      </c>
      <c r="AP230" s="52">
        <v>533</v>
      </c>
      <c r="AQ230" s="52">
        <v>200</v>
      </c>
      <c r="AR230" s="52">
        <v>0</v>
      </c>
      <c r="AS230" s="52">
        <v>983</v>
      </c>
      <c r="AT230" s="52">
        <v>0.04</v>
      </c>
      <c r="AU230" s="52">
        <v>3.25</v>
      </c>
      <c r="AV230" s="52">
        <v>1.08</v>
      </c>
      <c r="AW230" s="52">
        <v>0</v>
      </c>
      <c r="AX230" s="52">
        <v>4.37</v>
      </c>
      <c r="AY230" s="52">
        <v>1</v>
      </c>
      <c r="AZ230" s="52">
        <v>0</v>
      </c>
      <c r="BA230" s="52">
        <v>2</v>
      </c>
    </row>
    <row r="231" spans="1:53" x14ac:dyDescent="0.25">
      <c r="A231">
        <v>1</v>
      </c>
      <c r="B231" t="s">
        <v>988</v>
      </c>
      <c r="C231" s="52">
        <v>5.58</v>
      </c>
      <c r="D231" s="52">
        <v>7.7261158600857645</v>
      </c>
      <c r="E231" s="52">
        <v>19.18225315354502</v>
      </c>
      <c r="F231" s="52">
        <v>4.894472919369135</v>
      </c>
      <c r="G231" s="52">
        <v>2.7366373320752646</v>
      </c>
      <c r="H231" s="52">
        <v>2.1462999407413657</v>
      </c>
      <c r="I231" s="52">
        <v>0.15646140760830504</v>
      </c>
      <c r="J231" s="52">
        <v>0.47387766482132165</v>
      </c>
      <c r="K231" s="52">
        <v>12.65</v>
      </c>
      <c r="L231" s="52">
        <v>5</v>
      </c>
      <c r="M231" s="52">
        <v>0.5</v>
      </c>
      <c r="N231" s="52">
        <v>3</v>
      </c>
      <c r="O231" s="52">
        <v>27</v>
      </c>
      <c r="P231" s="52">
        <v>12</v>
      </c>
      <c r="Q231" s="52">
        <v>4</v>
      </c>
      <c r="R231" s="52">
        <v>11</v>
      </c>
      <c r="S231" s="52">
        <v>18</v>
      </c>
      <c r="T231" s="52">
        <v>2</v>
      </c>
      <c r="U231" s="52">
        <v>0.87</v>
      </c>
      <c r="V231" s="52">
        <v>407.5</v>
      </c>
      <c r="W231" s="52">
        <v>1.2</v>
      </c>
      <c r="X231" s="52">
        <v>1</v>
      </c>
      <c r="Y231" t="s">
        <v>1100</v>
      </c>
      <c r="Z231" s="52">
        <v>7.84</v>
      </c>
      <c r="AA231" s="52">
        <v>21.73</v>
      </c>
      <c r="AB231" s="52">
        <v>22.5</v>
      </c>
      <c r="AC231" s="52" t="s">
        <v>1126</v>
      </c>
      <c r="AD231" s="52">
        <v>15</v>
      </c>
      <c r="AE231" s="52">
        <v>42.86</v>
      </c>
      <c r="AF231" s="52">
        <v>70.64</v>
      </c>
      <c r="AG231" s="52">
        <v>24.69</v>
      </c>
      <c r="AH231" s="52">
        <v>0</v>
      </c>
      <c r="AI231" s="52">
        <v>0</v>
      </c>
      <c r="AJ231" s="52">
        <v>0</v>
      </c>
      <c r="AK231" s="52">
        <v>0</v>
      </c>
      <c r="AL231" s="52">
        <v>4.67</v>
      </c>
      <c r="AM231" s="52">
        <v>0</v>
      </c>
      <c r="AN231" s="52">
        <v>0</v>
      </c>
      <c r="AO231" s="52">
        <v>0</v>
      </c>
      <c r="AP231" s="52">
        <v>0</v>
      </c>
      <c r="AQ231" s="52">
        <v>0</v>
      </c>
      <c r="AR231" s="52">
        <v>0</v>
      </c>
      <c r="AS231" s="52">
        <v>0</v>
      </c>
      <c r="AT231" s="52">
        <v>0</v>
      </c>
      <c r="AU231" s="52">
        <v>0</v>
      </c>
      <c r="AV231" s="52">
        <v>0</v>
      </c>
      <c r="AW231" s="52">
        <v>0</v>
      </c>
      <c r="AX231" s="52">
        <v>0</v>
      </c>
      <c r="AY231" s="52">
        <v>0</v>
      </c>
      <c r="AZ231" s="52">
        <v>0</v>
      </c>
      <c r="BA231" s="52">
        <v>1.4</v>
      </c>
    </row>
    <row r="232" spans="1:53" x14ac:dyDescent="0.25">
      <c r="A232">
        <v>1</v>
      </c>
      <c r="B232" t="s">
        <v>933</v>
      </c>
      <c r="C232" s="52">
        <v>5.6150000000000002</v>
      </c>
      <c r="D232" s="52">
        <v>12.425801622507551</v>
      </c>
      <c r="E232" s="52">
        <v>34.319269247498916</v>
      </c>
      <c r="F232" s="52">
        <v>7.4235807921487114</v>
      </c>
      <c r="G232" s="52">
        <v>3.3831444635948436</v>
      </c>
      <c r="H232" s="52">
        <v>2.5734730148258045</v>
      </c>
      <c r="I232" s="52">
        <v>0.20430218663002203</v>
      </c>
      <c r="J232" s="52">
        <v>0.54799782812112741</v>
      </c>
      <c r="K232" s="52">
        <v>47.8</v>
      </c>
      <c r="L232" s="52">
        <v>8</v>
      </c>
      <c r="M232" s="52">
        <v>0.5</v>
      </c>
      <c r="N232" s="52">
        <v>2</v>
      </c>
      <c r="O232" s="52">
        <v>10</v>
      </c>
      <c r="P232" s="52">
        <v>2</v>
      </c>
      <c r="Q232" s="52">
        <v>0</v>
      </c>
      <c r="R232" s="52">
        <v>8</v>
      </c>
      <c r="S232" s="52">
        <v>11</v>
      </c>
      <c r="T232" s="52">
        <v>2</v>
      </c>
      <c r="U232" s="52">
        <v>0.47</v>
      </c>
      <c r="V232" s="52">
        <v>298.7</v>
      </c>
      <c r="W232" s="52">
        <v>1.2</v>
      </c>
      <c r="X232" s="52">
        <v>34</v>
      </c>
      <c r="Y232" t="s">
        <v>1141</v>
      </c>
      <c r="Z232" s="52">
        <v>24.43</v>
      </c>
      <c r="AA232" s="52">
        <v>197.18</v>
      </c>
      <c r="AB232" s="52">
        <v>10</v>
      </c>
      <c r="AC232" s="52" t="s">
        <v>1173</v>
      </c>
      <c r="AD232" s="52">
        <v>-999</v>
      </c>
      <c r="AE232" s="52">
        <v>16.79</v>
      </c>
      <c r="AF232" s="52">
        <v>0</v>
      </c>
      <c r="AG232" s="52">
        <v>16.14</v>
      </c>
      <c r="AH232" s="52">
        <v>0</v>
      </c>
      <c r="AI232" s="52">
        <v>0</v>
      </c>
      <c r="AJ232" s="52">
        <v>81</v>
      </c>
      <c r="AK232" s="52">
        <v>0</v>
      </c>
      <c r="AL232" s="52">
        <v>2.86</v>
      </c>
      <c r="AM232" s="52">
        <v>0</v>
      </c>
      <c r="AN232" s="52">
        <v>0</v>
      </c>
      <c r="AO232" s="52">
        <v>200</v>
      </c>
      <c r="AP232" s="52">
        <v>0</v>
      </c>
      <c r="AQ232" s="52">
        <v>125</v>
      </c>
      <c r="AR232" s="52">
        <v>250</v>
      </c>
      <c r="AS232" s="52">
        <v>575</v>
      </c>
      <c r="AT232" s="52">
        <v>4.96</v>
      </c>
      <c r="AU232" s="52">
        <v>0</v>
      </c>
      <c r="AV232" s="52">
        <v>15.95</v>
      </c>
      <c r="AW232" s="52">
        <v>3.42</v>
      </c>
      <c r="AX232" s="52">
        <v>24.34</v>
      </c>
      <c r="AY232" s="52">
        <v>3</v>
      </c>
      <c r="AZ232" s="52">
        <v>3</v>
      </c>
      <c r="BA232" s="52">
        <v>2</v>
      </c>
    </row>
    <row r="233" spans="1:53" x14ac:dyDescent="0.25">
      <c r="A233">
        <v>1</v>
      </c>
      <c r="B233" t="s">
        <v>910</v>
      </c>
      <c r="C233" s="52">
        <v>5.62</v>
      </c>
      <c r="D233" s="52">
        <v>11.830591217079778</v>
      </c>
      <c r="E233" s="52">
        <v>26.489778164419313</v>
      </c>
      <c r="F233" s="52">
        <v>7.4215394223516524</v>
      </c>
      <c r="G233" s="52">
        <v>3.7421019948466747</v>
      </c>
      <c r="H233" s="52">
        <v>2.8973971096353046</v>
      </c>
      <c r="I233" s="52">
        <v>0.20317201206790125</v>
      </c>
      <c r="J233" s="52">
        <v>0.42658673205097575</v>
      </c>
      <c r="K233" s="52">
        <v>35.450000000000003</v>
      </c>
      <c r="L233" s="52">
        <v>21</v>
      </c>
      <c r="M233" s="52">
        <v>0.5</v>
      </c>
      <c r="N233" s="52">
        <v>4</v>
      </c>
      <c r="O233" s="52">
        <v>21</v>
      </c>
      <c r="P233" s="52">
        <v>11</v>
      </c>
      <c r="Q233" s="52">
        <v>0</v>
      </c>
      <c r="R233" s="52">
        <v>10</v>
      </c>
      <c r="S233" s="52">
        <v>10</v>
      </c>
      <c r="T233" s="52">
        <v>7</v>
      </c>
      <c r="U233" s="52">
        <v>0.32</v>
      </c>
      <c r="V233" s="52">
        <v>232</v>
      </c>
      <c r="W233" s="52">
        <v>1.2</v>
      </c>
      <c r="X233" s="52">
        <v>47</v>
      </c>
      <c r="Y233" t="s">
        <v>1186</v>
      </c>
      <c r="Z233" s="52">
        <v>6.41</v>
      </c>
      <c r="AA233" s="52">
        <v>197.39</v>
      </c>
      <c r="AB233" s="52">
        <v>27.5</v>
      </c>
      <c r="AC233" s="52" t="s">
        <v>1146</v>
      </c>
      <c r="AD233" s="52">
        <v>15</v>
      </c>
      <c r="AE233" s="52">
        <v>33.21</v>
      </c>
      <c r="AF233" s="52">
        <v>0</v>
      </c>
      <c r="AG233" s="52">
        <v>6.21</v>
      </c>
      <c r="AH233" s="52">
        <v>70.150000000000006</v>
      </c>
      <c r="AI233" s="52">
        <v>0</v>
      </c>
      <c r="AJ233" s="52">
        <v>2.96</v>
      </c>
      <c r="AK233" s="52">
        <v>0</v>
      </c>
      <c r="AL233" s="52">
        <v>20.68</v>
      </c>
      <c r="AM233" s="52">
        <v>0</v>
      </c>
      <c r="AN233" s="52">
        <v>0</v>
      </c>
      <c r="AO233" s="52">
        <v>0</v>
      </c>
      <c r="AP233" s="52">
        <v>0</v>
      </c>
      <c r="AQ233" s="52">
        <v>350</v>
      </c>
      <c r="AR233" s="52">
        <v>150</v>
      </c>
      <c r="AS233" s="52">
        <v>500</v>
      </c>
      <c r="AT233" s="52">
        <v>0</v>
      </c>
      <c r="AU233" s="52">
        <v>0</v>
      </c>
      <c r="AV233" s="52">
        <v>1.94</v>
      </c>
      <c r="AW233" s="52">
        <v>7.08</v>
      </c>
      <c r="AX233" s="52">
        <v>9.02</v>
      </c>
      <c r="AY233" s="52">
        <v>8</v>
      </c>
      <c r="AZ233" s="52">
        <v>0</v>
      </c>
      <c r="BA233" s="52">
        <v>1.4</v>
      </c>
    </row>
    <row r="234" spans="1:53" x14ac:dyDescent="0.25">
      <c r="A234">
        <v>1</v>
      </c>
      <c r="B234" t="s">
        <v>989</v>
      </c>
      <c r="C234" s="52">
        <v>5.8650000000000002</v>
      </c>
      <c r="D234" s="52">
        <v>52.390819718915878</v>
      </c>
      <c r="E234" s="52">
        <v>144.41061331013486</v>
      </c>
      <c r="F234" s="52">
        <v>36.365585511314151</v>
      </c>
      <c r="G234" s="52">
        <v>3.0008750978468139</v>
      </c>
      <c r="H234" s="52">
        <v>3.3013046897159968</v>
      </c>
      <c r="I234" s="52">
        <v>0.21980302549131214</v>
      </c>
      <c r="J234" s="52">
        <v>0.95041180622728172</v>
      </c>
      <c r="K234" s="52">
        <v>20.75</v>
      </c>
      <c r="L234" s="52">
        <v>6</v>
      </c>
      <c r="M234" s="52">
        <v>0.5</v>
      </c>
      <c r="N234" s="52">
        <v>5</v>
      </c>
      <c r="O234" s="52">
        <v>4</v>
      </c>
      <c r="P234" s="52">
        <v>3</v>
      </c>
      <c r="Q234" s="52">
        <v>1</v>
      </c>
      <c r="R234" s="52">
        <v>0</v>
      </c>
      <c r="S234" s="52">
        <v>13</v>
      </c>
      <c r="T234" s="52">
        <v>6</v>
      </c>
      <c r="U234" s="52">
        <v>0.25</v>
      </c>
      <c r="V234" s="52">
        <v>208.6</v>
      </c>
      <c r="W234" s="52">
        <v>1.2</v>
      </c>
      <c r="X234" s="52">
        <v>43</v>
      </c>
      <c r="Y234" t="s">
        <v>1186</v>
      </c>
      <c r="Z234" s="52">
        <v>3.94</v>
      </c>
      <c r="AA234" s="52">
        <v>117.71</v>
      </c>
      <c r="AB234" s="52">
        <v>22.5</v>
      </c>
      <c r="AC234" s="52" t="s">
        <v>1173</v>
      </c>
      <c r="AD234" s="52">
        <v>-999</v>
      </c>
      <c r="AE234" s="52">
        <v>33.21</v>
      </c>
      <c r="AF234" s="52">
        <v>0.7</v>
      </c>
      <c r="AG234" s="52">
        <v>2.44</v>
      </c>
      <c r="AH234" s="52">
        <v>73.680000000000007</v>
      </c>
      <c r="AI234" s="52">
        <v>23.19</v>
      </c>
      <c r="AJ234" s="52">
        <v>0</v>
      </c>
      <c r="AK234" s="52">
        <v>0</v>
      </c>
      <c r="AL234" s="52">
        <v>0</v>
      </c>
      <c r="AM234" s="52">
        <v>0</v>
      </c>
      <c r="AN234" s="52">
        <v>0</v>
      </c>
      <c r="AO234" s="52">
        <v>350</v>
      </c>
      <c r="AP234" s="52">
        <v>0</v>
      </c>
      <c r="AQ234" s="52">
        <v>25</v>
      </c>
      <c r="AR234" s="52">
        <v>900</v>
      </c>
      <c r="AS234" s="52">
        <v>1275</v>
      </c>
      <c r="AT234" s="52">
        <v>1.96</v>
      </c>
      <c r="AU234" s="52">
        <v>0</v>
      </c>
      <c r="AV234" s="52">
        <v>0.28000000000000003</v>
      </c>
      <c r="AW234" s="52">
        <v>18.989999999999998</v>
      </c>
      <c r="AX234" s="52">
        <v>21.24</v>
      </c>
      <c r="AY234" s="52">
        <v>7</v>
      </c>
      <c r="AZ234" s="52">
        <v>0</v>
      </c>
      <c r="BA234" s="52">
        <v>1</v>
      </c>
    </row>
    <row r="235" spans="1:53" x14ac:dyDescent="0.25">
      <c r="A235">
        <v>1</v>
      </c>
      <c r="B235" t="s">
        <v>960</v>
      </c>
      <c r="C235" s="52">
        <v>5.9050000000000002</v>
      </c>
      <c r="D235" s="52">
        <v>11.313001090965221</v>
      </c>
      <c r="E235" s="52">
        <v>30.839495432796877</v>
      </c>
      <c r="F235" s="52">
        <v>7.4178629471595912</v>
      </c>
      <c r="G235" s="52">
        <v>5.1325975003824587</v>
      </c>
      <c r="H235" s="52">
        <v>3.6756578683690426</v>
      </c>
      <c r="I235" s="52">
        <v>0.23803268669603522</v>
      </c>
      <c r="J235" s="52">
        <v>0.51194208699339216</v>
      </c>
      <c r="K235" s="52">
        <v>38.9</v>
      </c>
      <c r="L235" s="52">
        <v>14</v>
      </c>
      <c r="M235" s="52">
        <v>0.5</v>
      </c>
      <c r="N235" s="52">
        <v>4</v>
      </c>
      <c r="O235" s="52">
        <v>28</v>
      </c>
      <c r="P235" s="52">
        <v>10</v>
      </c>
      <c r="Q235" s="52">
        <v>1</v>
      </c>
      <c r="R235" s="52">
        <v>17</v>
      </c>
      <c r="S235" s="52">
        <v>22</v>
      </c>
      <c r="T235" s="52">
        <v>2</v>
      </c>
      <c r="U235" s="52">
        <v>1.36</v>
      </c>
      <c r="V235" s="52">
        <v>715.1</v>
      </c>
      <c r="W235" s="52">
        <v>1.7</v>
      </c>
      <c r="X235" s="52">
        <v>53</v>
      </c>
      <c r="Y235" t="s">
        <v>1130</v>
      </c>
      <c r="Z235" s="52">
        <v>6.06</v>
      </c>
      <c r="AA235" s="52">
        <v>232.34</v>
      </c>
      <c r="AB235" s="52">
        <v>10</v>
      </c>
      <c r="AC235" s="52" t="s">
        <v>1126</v>
      </c>
      <c r="AD235" s="52">
        <v>15</v>
      </c>
      <c r="AE235" s="52">
        <v>57.14</v>
      </c>
      <c r="AF235" s="52">
        <v>0</v>
      </c>
      <c r="AG235" s="52">
        <v>25.94</v>
      </c>
      <c r="AH235" s="52">
        <v>0</v>
      </c>
      <c r="AI235" s="52">
        <v>4.6399999999999997</v>
      </c>
      <c r="AJ235" s="52">
        <v>0</v>
      </c>
      <c r="AK235" s="52">
        <v>0</v>
      </c>
      <c r="AL235" s="52">
        <v>5.61</v>
      </c>
      <c r="AM235" s="52">
        <v>0</v>
      </c>
      <c r="AN235" s="52">
        <v>63.81</v>
      </c>
      <c r="AO235" s="52">
        <v>175</v>
      </c>
      <c r="AP235" s="52">
        <v>275</v>
      </c>
      <c r="AQ235" s="52">
        <v>475</v>
      </c>
      <c r="AR235" s="52">
        <v>0</v>
      </c>
      <c r="AS235" s="52">
        <v>925</v>
      </c>
      <c r="AT235" s="52">
        <v>1.78</v>
      </c>
      <c r="AU235" s="52">
        <v>2.34</v>
      </c>
      <c r="AV235" s="52">
        <v>3.84</v>
      </c>
      <c r="AW235" s="52">
        <v>0</v>
      </c>
      <c r="AX235" s="52">
        <v>7.96</v>
      </c>
      <c r="AY235" s="52">
        <v>2</v>
      </c>
      <c r="AZ235" s="52">
        <v>0</v>
      </c>
      <c r="BA235" s="52">
        <v>2.5</v>
      </c>
    </row>
    <row r="236" spans="1:53" x14ac:dyDescent="0.25">
      <c r="A236">
        <v>1</v>
      </c>
      <c r="B236" t="s">
        <v>970</v>
      </c>
      <c r="C236" s="52">
        <v>5.93</v>
      </c>
      <c r="D236" s="52">
        <v>15.702998971895614</v>
      </c>
      <c r="E236" s="52">
        <v>43.932144410613319</v>
      </c>
      <c r="F236" s="52">
        <v>11.369566996433276</v>
      </c>
      <c r="G236" s="52">
        <v>4.111016720798923</v>
      </c>
      <c r="H236" s="52">
        <v>3.3082486202221228</v>
      </c>
      <c r="I236" s="52">
        <v>0.23640616620985441</v>
      </c>
      <c r="J236" s="52">
        <v>0.96137063805904655</v>
      </c>
      <c r="K236" s="52">
        <v>34.25</v>
      </c>
      <c r="L236" s="52">
        <v>4</v>
      </c>
      <c r="M236" s="52">
        <v>0.5</v>
      </c>
      <c r="N236" s="52">
        <v>0</v>
      </c>
      <c r="O236" s="52">
        <v>7</v>
      </c>
      <c r="P236" s="52">
        <v>7</v>
      </c>
      <c r="Q236" s="52">
        <v>0</v>
      </c>
      <c r="R236" s="52">
        <v>0</v>
      </c>
      <c r="S236" s="52">
        <v>4</v>
      </c>
      <c r="T236" s="52">
        <v>1</v>
      </c>
      <c r="U236" s="52">
        <v>0.6</v>
      </c>
      <c r="V236" s="52">
        <v>335</v>
      </c>
      <c r="W236" s="52">
        <v>1.2</v>
      </c>
      <c r="X236" s="52">
        <v>3</v>
      </c>
      <c r="Y236" t="s">
        <v>1128</v>
      </c>
      <c r="Z236" s="52">
        <v>0</v>
      </c>
      <c r="AA236" s="52">
        <v>-1</v>
      </c>
      <c r="AB236" s="52">
        <v>27.5</v>
      </c>
      <c r="AC236" s="52" t="s">
        <v>1126</v>
      </c>
      <c r="AD236" s="52">
        <v>5</v>
      </c>
      <c r="AE236" s="52">
        <v>38.21</v>
      </c>
      <c r="AF236" s="52">
        <v>0</v>
      </c>
      <c r="AG236" s="52">
        <v>15.93</v>
      </c>
      <c r="AH236" s="52">
        <v>0</v>
      </c>
      <c r="AI236" s="52">
        <v>0</v>
      </c>
      <c r="AJ236" s="52">
        <v>0</v>
      </c>
      <c r="AK236" s="52">
        <v>0</v>
      </c>
      <c r="AL236" s="52">
        <v>55.61</v>
      </c>
      <c r="AM236" s="52">
        <v>0</v>
      </c>
      <c r="AN236" s="52">
        <v>28.45</v>
      </c>
      <c r="AO236" s="52">
        <v>0</v>
      </c>
      <c r="AP236" s="52">
        <v>25</v>
      </c>
      <c r="AQ236" s="52">
        <v>975</v>
      </c>
      <c r="AR236" s="52">
        <v>0</v>
      </c>
      <c r="AS236" s="52">
        <v>1000</v>
      </c>
      <c r="AT236" s="52">
        <v>0</v>
      </c>
      <c r="AU236" s="52">
        <v>3.98</v>
      </c>
      <c r="AV236" s="52">
        <v>0.75</v>
      </c>
      <c r="AW236" s="52">
        <v>0</v>
      </c>
      <c r="AX236" s="52">
        <v>4.72</v>
      </c>
      <c r="AY236" s="52">
        <v>1</v>
      </c>
      <c r="AZ236" s="52">
        <v>0</v>
      </c>
      <c r="BA236" s="52">
        <v>1</v>
      </c>
    </row>
    <row r="237" spans="1:53" x14ac:dyDescent="0.25">
      <c r="A237">
        <v>1</v>
      </c>
      <c r="B237" t="s">
        <v>888</v>
      </c>
      <c r="C237" s="52">
        <v>5.9950000000000001</v>
      </c>
      <c r="D237" s="52">
        <v>69.264387620028117</v>
      </c>
      <c r="E237" s="52">
        <v>193.12744671596349</v>
      </c>
      <c r="F237" s="52">
        <v>46.243285852304773</v>
      </c>
      <c r="G237" s="52">
        <v>1.082203845525564</v>
      </c>
      <c r="H237" s="52">
        <v>2.4071808599000399</v>
      </c>
      <c r="I237" s="52">
        <v>0.21800589526847414</v>
      </c>
      <c r="J237" s="52">
        <v>1.214362587265029</v>
      </c>
      <c r="K237" s="52">
        <v>23.7</v>
      </c>
      <c r="L237" s="52">
        <v>8</v>
      </c>
      <c r="M237" s="52">
        <v>1</v>
      </c>
      <c r="N237" s="52">
        <v>0</v>
      </c>
      <c r="O237" s="52">
        <v>8</v>
      </c>
      <c r="P237" s="52">
        <v>5</v>
      </c>
      <c r="Q237" s="52">
        <v>0</v>
      </c>
      <c r="R237" s="52">
        <v>3</v>
      </c>
      <c r="S237" s="52">
        <v>23</v>
      </c>
      <c r="T237" s="52">
        <v>0</v>
      </c>
      <c r="U237" s="52">
        <v>1.04</v>
      </c>
      <c r="V237" s="52">
        <v>410.8</v>
      </c>
      <c r="W237" s="52">
        <v>1.1000000000000001</v>
      </c>
      <c r="X237" s="52">
        <v>56</v>
      </c>
      <c r="Y237" t="s">
        <v>1130</v>
      </c>
      <c r="Z237" s="52">
        <v>0</v>
      </c>
      <c r="AA237" s="52">
        <v>-1</v>
      </c>
      <c r="AB237" s="52">
        <v>10</v>
      </c>
      <c r="AC237" s="52" t="s">
        <v>1146</v>
      </c>
      <c r="AD237" s="52">
        <v>15</v>
      </c>
      <c r="AE237" s="52">
        <v>9.64</v>
      </c>
      <c r="AF237" s="52">
        <v>7.08</v>
      </c>
      <c r="AG237" s="52">
        <v>0</v>
      </c>
      <c r="AH237" s="52">
        <v>0</v>
      </c>
      <c r="AI237" s="52">
        <v>0</v>
      </c>
      <c r="AJ237" s="52">
        <v>0</v>
      </c>
      <c r="AK237" s="52">
        <v>0</v>
      </c>
      <c r="AL237" s="52">
        <v>1.4</v>
      </c>
      <c r="AM237" s="52">
        <v>0</v>
      </c>
      <c r="AN237" s="52">
        <v>91.53</v>
      </c>
      <c r="AO237" s="52">
        <v>0</v>
      </c>
      <c r="AP237" s="52">
        <v>125</v>
      </c>
      <c r="AQ237" s="52">
        <v>50</v>
      </c>
      <c r="AR237" s="52">
        <v>0</v>
      </c>
      <c r="AS237" s="52">
        <v>175</v>
      </c>
      <c r="AT237" s="52">
        <v>0</v>
      </c>
      <c r="AU237" s="52">
        <v>11.61</v>
      </c>
      <c r="AV237" s="52">
        <v>4.16</v>
      </c>
      <c r="AW237" s="52">
        <v>0</v>
      </c>
      <c r="AX237" s="52">
        <v>15.77</v>
      </c>
      <c r="AY237" s="52">
        <v>4</v>
      </c>
      <c r="AZ237" s="52">
        <v>0</v>
      </c>
      <c r="BA237" s="52">
        <v>2</v>
      </c>
    </row>
    <row r="238" spans="1:53" x14ac:dyDescent="0.25">
      <c r="A238">
        <v>1</v>
      </c>
      <c r="B238" t="s">
        <v>858</v>
      </c>
      <c r="C238" s="52">
        <v>6.05</v>
      </c>
      <c r="D238" s="52">
        <v>28.401095654976103</v>
      </c>
      <c r="E238" s="52">
        <v>74.815137016093956</v>
      </c>
      <c r="F238" s="52">
        <v>17.131250858600755</v>
      </c>
      <c r="G238" s="52">
        <v>3.2327137837083906</v>
      </c>
      <c r="H238" s="52">
        <v>2.9633655597687856</v>
      </c>
      <c r="I238" s="52">
        <v>0.40706776149890361</v>
      </c>
      <c r="J238" s="52">
        <v>0.78290366935897926</v>
      </c>
      <c r="K238" s="52">
        <v>35.450000000000003</v>
      </c>
      <c r="L238" s="52">
        <v>15</v>
      </c>
      <c r="M238" s="52">
        <v>0.5</v>
      </c>
      <c r="N238" s="52">
        <v>5</v>
      </c>
      <c r="O238" s="52">
        <v>14</v>
      </c>
      <c r="P238" s="52">
        <v>8</v>
      </c>
      <c r="Q238" s="52">
        <v>5</v>
      </c>
      <c r="R238" s="52">
        <v>1</v>
      </c>
      <c r="S238" s="52">
        <v>2</v>
      </c>
      <c r="T238" s="52">
        <v>7</v>
      </c>
      <c r="U238" s="52">
        <v>0.31</v>
      </c>
      <c r="V238" s="52">
        <v>304.7</v>
      </c>
      <c r="W238" s="52">
        <v>1.5</v>
      </c>
      <c r="X238" s="52">
        <v>53</v>
      </c>
      <c r="Y238" t="s">
        <v>1186</v>
      </c>
      <c r="Z238" s="52">
        <v>5.45</v>
      </c>
      <c r="AA238" s="52">
        <v>131.32</v>
      </c>
      <c r="AB238" s="52">
        <v>27.5</v>
      </c>
      <c r="AC238" s="52" t="s">
        <v>1173</v>
      </c>
      <c r="AD238" s="52">
        <v>-999</v>
      </c>
      <c r="AE238" s="52">
        <v>26.07</v>
      </c>
      <c r="AF238" s="52">
        <v>19.11</v>
      </c>
      <c r="AG238" s="52">
        <v>0</v>
      </c>
      <c r="AH238" s="52">
        <v>78.73</v>
      </c>
      <c r="AI238" s="52">
        <v>0</v>
      </c>
      <c r="AJ238" s="52">
        <v>0</v>
      </c>
      <c r="AK238" s="52">
        <v>0</v>
      </c>
      <c r="AL238" s="52">
        <v>0</v>
      </c>
      <c r="AM238" s="52">
        <v>0</v>
      </c>
      <c r="AN238" s="52">
        <v>2.16</v>
      </c>
      <c r="AO238" s="52">
        <v>0</v>
      </c>
      <c r="AP238" s="52">
        <v>225</v>
      </c>
      <c r="AQ238" s="52">
        <v>1225</v>
      </c>
      <c r="AR238" s="52">
        <v>125</v>
      </c>
      <c r="AS238" s="52">
        <v>1575</v>
      </c>
      <c r="AT238" s="52">
        <v>0</v>
      </c>
      <c r="AU238" s="52">
        <v>0.84</v>
      </c>
      <c r="AV238" s="52">
        <v>12.16</v>
      </c>
      <c r="AW238" s="52">
        <v>15.05</v>
      </c>
      <c r="AX238" s="52">
        <v>28.05</v>
      </c>
      <c r="AY238" s="52">
        <v>8</v>
      </c>
      <c r="AZ238" s="52">
        <v>0</v>
      </c>
      <c r="BA238" s="52">
        <v>1.3</v>
      </c>
    </row>
    <row r="239" spans="1:53" x14ac:dyDescent="0.25">
      <c r="A239">
        <v>1</v>
      </c>
      <c r="B239" t="s">
        <v>985</v>
      </c>
      <c r="C239" s="52">
        <v>6.07</v>
      </c>
      <c r="D239" s="52">
        <v>54.727704427186112</v>
      </c>
      <c r="E239" s="52">
        <v>144.41061331013486</v>
      </c>
      <c r="F239" s="52">
        <v>30.168773245795638</v>
      </c>
      <c r="G239" s="52">
        <v>1.9287549639961969</v>
      </c>
      <c r="H239" s="52">
        <v>2.1526637010458369</v>
      </c>
      <c r="I239" s="52">
        <v>0.37003738116293039</v>
      </c>
      <c r="J239" s="52">
        <v>1.2148594441533227</v>
      </c>
      <c r="K239" s="52">
        <v>31.1</v>
      </c>
      <c r="L239" s="52">
        <v>8</v>
      </c>
      <c r="M239" s="52">
        <v>1.5</v>
      </c>
      <c r="N239" s="52">
        <v>0</v>
      </c>
      <c r="O239" s="52">
        <v>10</v>
      </c>
      <c r="P239" s="52">
        <v>2</v>
      </c>
      <c r="Q239" s="52">
        <v>1</v>
      </c>
      <c r="R239" s="52">
        <v>7</v>
      </c>
      <c r="S239" s="52">
        <v>10</v>
      </c>
      <c r="T239" s="52">
        <v>0</v>
      </c>
      <c r="U239" s="52">
        <v>0.48</v>
      </c>
      <c r="V239" s="52">
        <v>373.3</v>
      </c>
      <c r="W239" s="52">
        <v>1.5</v>
      </c>
      <c r="X239" s="52">
        <v>54</v>
      </c>
      <c r="Y239" t="s">
        <v>1130</v>
      </c>
      <c r="Z239" s="52">
        <v>19.38</v>
      </c>
      <c r="AA239" s="52">
        <v>162.88999999999999</v>
      </c>
      <c r="AB239" s="52">
        <v>12.5</v>
      </c>
      <c r="AC239" s="52" t="s">
        <v>1173</v>
      </c>
      <c r="AD239" s="52">
        <v>-999</v>
      </c>
      <c r="AE239" s="52">
        <v>7.14</v>
      </c>
      <c r="AF239" s="52">
        <v>0</v>
      </c>
      <c r="AG239" s="52">
        <v>8.02</v>
      </c>
      <c r="AH239" s="52">
        <v>0</v>
      </c>
      <c r="AI239" s="52">
        <v>0</v>
      </c>
      <c r="AJ239" s="52">
        <v>0</v>
      </c>
      <c r="AK239" s="52">
        <v>0</v>
      </c>
      <c r="AL239" s="52">
        <v>0</v>
      </c>
      <c r="AM239" s="52">
        <v>0</v>
      </c>
      <c r="AN239" s="52">
        <v>91.98</v>
      </c>
      <c r="AO239" s="52">
        <v>0</v>
      </c>
      <c r="AP239" s="52">
        <v>475</v>
      </c>
      <c r="AQ239" s="52">
        <v>175</v>
      </c>
      <c r="AR239" s="52">
        <v>0</v>
      </c>
      <c r="AS239" s="52">
        <v>650</v>
      </c>
      <c r="AT239" s="52">
        <v>0</v>
      </c>
      <c r="AU239" s="52">
        <v>12.86</v>
      </c>
      <c r="AV239" s="52">
        <v>6.38</v>
      </c>
      <c r="AW239" s="52">
        <v>0</v>
      </c>
      <c r="AX239" s="52">
        <v>19.23</v>
      </c>
      <c r="AY239" s="52">
        <v>8</v>
      </c>
      <c r="AZ239" s="52">
        <v>0</v>
      </c>
      <c r="BA239" s="52">
        <v>2</v>
      </c>
    </row>
    <row r="240" spans="1:53" x14ac:dyDescent="0.25">
      <c r="A240">
        <v>1</v>
      </c>
      <c r="B240" t="s">
        <v>929</v>
      </c>
      <c r="C240" s="52">
        <v>6.3150000000000004</v>
      </c>
      <c r="D240" s="52">
        <v>9.9244048853529847</v>
      </c>
      <c r="E240" s="52">
        <v>31.839930404523709</v>
      </c>
      <c r="F240" s="52">
        <v>9.864168513978699</v>
      </c>
      <c r="G240" s="52">
        <v>4.4312743796555845</v>
      </c>
      <c r="H240" s="52">
        <v>3.853165425325503</v>
      </c>
      <c r="I240" s="52">
        <v>0.24057932773939883</v>
      </c>
      <c r="J240" s="52">
        <v>0.83421784003882149</v>
      </c>
      <c r="K240" s="52">
        <v>31.1</v>
      </c>
      <c r="L240" s="52">
        <v>14</v>
      </c>
      <c r="M240" s="52">
        <v>0.5</v>
      </c>
      <c r="N240" s="52">
        <v>2</v>
      </c>
      <c r="O240" s="52">
        <v>34</v>
      </c>
      <c r="P240" s="52">
        <v>13</v>
      </c>
      <c r="Q240" s="52">
        <v>5</v>
      </c>
      <c r="R240" s="52">
        <v>16</v>
      </c>
      <c r="S240" s="52">
        <v>4</v>
      </c>
      <c r="T240" s="52">
        <v>2</v>
      </c>
      <c r="U240" s="52">
        <v>0.93</v>
      </c>
      <c r="V240" s="52">
        <v>612.29999999999995</v>
      </c>
      <c r="W240" s="52">
        <v>1.8</v>
      </c>
      <c r="X240" s="52">
        <v>5</v>
      </c>
      <c r="Y240" t="s">
        <v>1186</v>
      </c>
      <c r="Z240" s="52">
        <v>0</v>
      </c>
      <c r="AA240" s="52">
        <v>-1</v>
      </c>
      <c r="AB240" s="52">
        <v>2.5</v>
      </c>
      <c r="AC240" s="52" t="s">
        <v>1173</v>
      </c>
      <c r="AD240" s="52">
        <v>-999</v>
      </c>
      <c r="AE240" s="52">
        <v>16.79</v>
      </c>
      <c r="AF240" s="52">
        <v>12.87</v>
      </c>
      <c r="AG240" s="52">
        <v>0</v>
      </c>
      <c r="AH240" s="52">
        <v>84.14</v>
      </c>
      <c r="AI240" s="52">
        <v>0</v>
      </c>
      <c r="AJ240" s="52">
        <v>3</v>
      </c>
      <c r="AK240" s="52">
        <v>0</v>
      </c>
      <c r="AL240" s="52">
        <v>0</v>
      </c>
      <c r="AM240" s="52">
        <v>0</v>
      </c>
      <c r="AN240" s="52">
        <v>0</v>
      </c>
      <c r="AO240" s="52">
        <v>0</v>
      </c>
      <c r="AP240" s="52">
        <v>0</v>
      </c>
      <c r="AQ240" s="52">
        <v>175</v>
      </c>
      <c r="AR240" s="52">
        <v>175</v>
      </c>
      <c r="AS240" s="52">
        <v>350</v>
      </c>
      <c r="AT240" s="52">
        <v>0</v>
      </c>
      <c r="AU240" s="52">
        <v>0</v>
      </c>
      <c r="AV240" s="52">
        <v>0.38</v>
      </c>
      <c r="AW240" s="52">
        <v>6.01</v>
      </c>
      <c r="AX240" s="52">
        <v>6.4</v>
      </c>
      <c r="AY240" s="52">
        <v>4</v>
      </c>
      <c r="AZ240" s="52">
        <v>0</v>
      </c>
      <c r="BA240" s="52">
        <v>2</v>
      </c>
    </row>
    <row r="241" spans="1:53" x14ac:dyDescent="0.25">
      <c r="A241">
        <v>1</v>
      </c>
      <c r="B241" t="s">
        <v>844</v>
      </c>
      <c r="C241" s="52">
        <v>6.34</v>
      </c>
      <c r="D241" s="52">
        <v>22.947458157931518</v>
      </c>
      <c r="E241" s="52">
        <v>61.765985210961297</v>
      </c>
      <c r="F241" s="52">
        <v>18.219857507885305</v>
      </c>
      <c r="G241" s="52">
        <v>2.8334862762793707</v>
      </c>
      <c r="H241" s="52">
        <v>2.9750991868170051</v>
      </c>
      <c r="I241" s="52">
        <v>0.18486186562425327</v>
      </c>
      <c r="J241" s="52">
        <v>0.80964974453853056</v>
      </c>
      <c r="K241" s="52">
        <v>30.65</v>
      </c>
      <c r="L241" s="52">
        <v>12</v>
      </c>
      <c r="M241" s="52">
        <v>0.5</v>
      </c>
      <c r="N241" s="52">
        <v>3</v>
      </c>
      <c r="O241" s="52">
        <v>14</v>
      </c>
      <c r="P241" s="52">
        <v>9</v>
      </c>
      <c r="Q241" s="52">
        <v>2</v>
      </c>
      <c r="R241" s="52">
        <v>3</v>
      </c>
      <c r="S241" s="52">
        <v>11</v>
      </c>
      <c r="T241" s="52">
        <v>6</v>
      </c>
      <c r="U241" s="52">
        <v>0.17</v>
      </c>
      <c r="V241" s="52">
        <v>217.4</v>
      </c>
      <c r="W241" s="52">
        <v>1.5</v>
      </c>
      <c r="X241" s="52">
        <v>47</v>
      </c>
      <c r="Y241" t="s">
        <v>1141</v>
      </c>
      <c r="Z241" s="52">
        <v>0</v>
      </c>
      <c r="AA241" s="52">
        <v>-1</v>
      </c>
      <c r="AB241" s="52">
        <v>10</v>
      </c>
      <c r="AC241" s="52" t="s">
        <v>1173</v>
      </c>
      <c r="AD241" s="52">
        <v>-999</v>
      </c>
      <c r="AE241" s="52">
        <v>45.36</v>
      </c>
      <c r="AF241" s="52">
        <v>5.37</v>
      </c>
      <c r="AG241" s="52">
        <v>0</v>
      </c>
      <c r="AH241" s="52">
        <v>0</v>
      </c>
      <c r="AI241" s="52">
        <v>0</v>
      </c>
      <c r="AJ241" s="52">
        <v>55.58</v>
      </c>
      <c r="AK241" s="52">
        <v>0</v>
      </c>
      <c r="AL241" s="52">
        <v>3.59</v>
      </c>
      <c r="AM241" s="52">
        <v>0</v>
      </c>
      <c r="AN241" s="52">
        <v>35.46</v>
      </c>
      <c r="AO241" s="52">
        <v>0</v>
      </c>
      <c r="AP241" s="52">
        <v>0</v>
      </c>
      <c r="AQ241" s="52">
        <v>225</v>
      </c>
      <c r="AR241" s="52">
        <v>25</v>
      </c>
      <c r="AS241" s="52">
        <v>250</v>
      </c>
      <c r="AT241" s="52">
        <v>0</v>
      </c>
      <c r="AU241" s="52">
        <v>0</v>
      </c>
      <c r="AV241" s="52">
        <v>16.46</v>
      </c>
      <c r="AW241" s="52">
        <v>2.41</v>
      </c>
      <c r="AX241" s="52">
        <v>18.87</v>
      </c>
      <c r="AY241" s="52">
        <v>6</v>
      </c>
      <c r="AZ241" s="52">
        <v>0</v>
      </c>
      <c r="BA241" s="52">
        <v>1.2</v>
      </c>
    </row>
    <row r="242" spans="1:53" x14ac:dyDescent="0.25">
      <c r="A242">
        <v>1</v>
      </c>
      <c r="B242" t="s">
        <v>900</v>
      </c>
      <c r="C242" s="52">
        <v>6.37</v>
      </c>
      <c r="D242" s="52">
        <v>53.522595441556064</v>
      </c>
      <c r="E242" s="52">
        <v>158.76468029578078</v>
      </c>
      <c r="F242" s="52">
        <v>49.422704001408022</v>
      </c>
      <c r="G242" s="52">
        <v>3.9066030545456361</v>
      </c>
      <c r="H242" s="52">
        <v>3.8840334159856194</v>
      </c>
      <c r="I242" s="52">
        <v>0.25810653421809465</v>
      </c>
      <c r="J242" s="52">
        <v>0.7964275237247852</v>
      </c>
      <c r="K242" s="52">
        <v>16.7</v>
      </c>
      <c r="L242" s="52">
        <v>3</v>
      </c>
      <c r="M242" s="52">
        <v>0.5</v>
      </c>
      <c r="N242" s="52">
        <v>3</v>
      </c>
      <c r="O242" s="52">
        <v>18</v>
      </c>
      <c r="P242" s="52">
        <v>8</v>
      </c>
      <c r="Q242" s="52">
        <v>6</v>
      </c>
      <c r="R242" s="52">
        <v>4</v>
      </c>
      <c r="S242" s="52">
        <v>18</v>
      </c>
      <c r="T242" s="52">
        <v>1</v>
      </c>
      <c r="U242" s="52">
        <v>2.23</v>
      </c>
      <c r="V242" s="52">
        <v>777</v>
      </c>
      <c r="W242" s="52">
        <v>1.5</v>
      </c>
      <c r="X242" s="52">
        <v>48</v>
      </c>
      <c r="Y242" t="s">
        <v>1130</v>
      </c>
      <c r="Z242" s="52">
        <v>0</v>
      </c>
      <c r="AA242" s="52">
        <v>-1</v>
      </c>
      <c r="AB242" s="52">
        <v>10</v>
      </c>
      <c r="AC242" s="52" t="s">
        <v>1173</v>
      </c>
      <c r="AD242" s="52">
        <v>-999</v>
      </c>
      <c r="AE242" s="52">
        <v>0</v>
      </c>
      <c r="AF242" s="52">
        <v>0</v>
      </c>
      <c r="AG242" s="52">
        <v>0</v>
      </c>
      <c r="AH242" s="52">
        <v>0</v>
      </c>
      <c r="AI242" s="52">
        <v>0</v>
      </c>
      <c r="AJ242" s="52">
        <v>0</v>
      </c>
      <c r="AK242" s="52">
        <v>0</v>
      </c>
      <c r="AL242" s="52">
        <v>0</v>
      </c>
      <c r="AM242" s="52">
        <v>0</v>
      </c>
      <c r="AN242" s="52">
        <v>100</v>
      </c>
      <c r="AO242" s="52">
        <v>0</v>
      </c>
      <c r="AP242" s="52">
        <v>0</v>
      </c>
      <c r="AQ242" s="52">
        <v>675</v>
      </c>
      <c r="AR242" s="52">
        <v>100</v>
      </c>
      <c r="AS242" s="52">
        <v>775</v>
      </c>
      <c r="AT242" s="52">
        <v>0</v>
      </c>
      <c r="AU242" s="52">
        <v>0</v>
      </c>
      <c r="AV242" s="52">
        <v>0.28000000000000003</v>
      </c>
      <c r="AW242" s="52">
        <v>20.71</v>
      </c>
      <c r="AX242" s="52">
        <v>20.99</v>
      </c>
      <c r="AY242" s="52">
        <v>10</v>
      </c>
      <c r="AZ242" s="52">
        <v>0</v>
      </c>
      <c r="BA242" s="52">
        <v>1</v>
      </c>
    </row>
    <row r="243" spans="1:53" x14ac:dyDescent="0.25">
      <c r="A243">
        <v>1</v>
      </c>
      <c r="B243" t="s">
        <v>845</v>
      </c>
      <c r="C243" s="52">
        <v>6.4550000000000001</v>
      </c>
      <c r="D243" s="52">
        <v>10.601407789864684</v>
      </c>
      <c r="E243" s="52">
        <v>28.751631143975644</v>
      </c>
      <c r="F243" s="52">
        <v>17.759268958874674</v>
      </c>
      <c r="G243" s="52">
        <v>2.8115294749970019</v>
      </c>
      <c r="H243" s="52">
        <v>2.522417025579653</v>
      </c>
      <c r="I243" s="52">
        <v>0.24499113871277237</v>
      </c>
      <c r="J243" s="52">
        <v>0.54146687399720173</v>
      </c>
      <c r="K243" s="52">
        <v>10.6</v>
      </c>
      <c r="L243" s="52">
        <v>5</v>
      </c>
      <c r="M243" s="52">
        <v>2</v>
      </c>
      <c r="N243" s="52">
        <v>2</v>
      </c>
      <c r="O243" s="52">
        <v>17</v>
      </c>
      <c r="P243" s="52">
        <v>12</v>
      </c>
      <c r="Q243" s="52">
        <v>3</v>
      </c>
      <c r="R243" s="52">
        <v>2</v>
      </c>
      <c r="S243" s="52">
        <v>8</v>
      </c>
      <c r="T243" s="52">
        <v>0</v>
      </c>
      <c r="U243" s="52">
        <v>0.2</v>
      </c>
      <c r="V243" s="52">
        <v>209.7</v>
      </c>
      <c r="W243" s="52">
        <v>1.3</v>
      </c>
      <c r="X243" s="52">
        <v>68</v>
      </c>
      <c r="Y243" t="s">
        <v>1141</v>
      </c>
      <c r="Z243" s="52">
        <v>0</v>
      </c>
      <c r="AA243" s="52">
        <v>-1</v>
      </c>
      <c r="AB243" s="52">
        <v>12.5</v>
      </c>
      <c r="AC243" s="52" t="s">
        <v>1146</v>
      </c>
      <c r="AD243" s="52">
        <v>15</v>
      </c>
      <c r="AE243" s="52">
        <v>35.71</v>
      </c>
      <c r="AF243" s="52">
        <v>0</v>
      </c>
      <c r="AG243" s="52">
        <v>0</v>
      </c>
      <c r="AH243" s="52">
        <v>0</v>
      </c>
      <c r="AI243" s="52">
        <v>0</v>
      </c>
      <c r="AJ243" s="52">
        <v>28.42</v>
      </c>
      <c r="AK243" s="52">
        <v>0</v>
      </c>
      <c r="AL243" s="52">
        <v>71.58</v>
      </c>
      <c r="AM243" s="52">
        <v>0</v>
      </c>
      <c r="AN243" s="52">
        <v>0</v>
      </c>
      <c r="AO243" s="52">
        <v>0</v>
      </c>
      <c r="AP243" s="52">
        <v>250</v>
      </c>
      <c r="AQ243" s="52">
        <v>50</v>
      </c>
      <c r="AR243" s="52">
        <v>0</v>
      </c>
      <c r="AS243" s="52">
        <v>300</v>
      </c>
      <c r="AT243" s="52">
        <v>0</v>
      </c>
      <c r="AU243" s="52">
        <v>15.44</v>
      </c>
      <c r="AV243" s="52">
        <v>21.38</v>
      </c>
      <c r="AW243" s="52">
        <v>0</v>
      </c>
      <c r="AX243" s="52">
        <v>36.82</v>
      </c>
      <c r="AY243" s="52">
        <v>7</v>
      </c>
      <c r="AZ243" s="52">
        <v>0</v>
      </c>
      <c r="BA243" s="52">
        <v>1.4</v>
      </c>
    </row>
    <row r="244" spans="1:53" x14ac:dyDescent="0.25">
      <c r="A244">
        <v>1</v>
      </c>
      <c r="B244" t="s">
        <v>911</v>
      </c>
      <c r="C244" s="52">
        <v>6.4550000000000001</v>
      </c>
      <c r="D244" s="52">
        <v>6.4873134684350866</v>
      </c>
      <c r="E244" s="52">
        <v>18.834275772074815</v>
      </c>
      <c r="F244" s="52">
        <v>6.7931709345121467</v>
      </c>
      <c r="G244" s="52">
        <v>4.4380497692881331</v>
      </c>
      <c r="H244" s="52">
        <v>3.1144714253631025</v>
      </c>
      <c r="I244" s="52">
        <v>0.19863207292114696</v>
      </c>
      <c r="J244" s="52">
        <v>0.35041068331142972</v>
      </c>
      <c r="K244" s="52">
        <v>11.2</v>
      </c>
      <c r="L244" s="52">
        <v>22</v>
      </c>
      <c r="M244" s="52">
        <v>2.5</v>
      </c>
      <c r="N244" s="52">
        <v>5</v>
      </c>
      <c r="O244" s="52">
        <v>0</v>
      </c>
      <c r="P244" s="52">
        <v>0</v>
      </c>
      <c r="Q244" s="52">
        <v>0</v>
      </c>
      <c r="R244" s="52">
        <v>0</v>
      </c>
      <c r="S244" s="52">
        <v>40</v>
      </c>
      <c r="T244" s="52">
        <v>1</v>
      </c>
      <c r="U244" s="52">
        <v>0</v>
      </c>
      <c r="V244" s="52">
        <v>0</v>
      </c>
      <c r="W244" s="52">
        <v>0</v>
      </c>
      <c r="X244" s="52">
        <v>108</v>
      </c>
      <c r="Y244" t="s">
        <v>1101</v>
      </c>
      <c r="Z244" s="52">
        <v>11.83</v>
      </c>
      <c r="AA244" s="52">
        <v>183.92</v>
      </c>
      <c r="AB244" s="52">
        <v>35</v>
      </c>
      <c r="AC244" s="52" t="s">
        <v>1180</v>
      </c>
      <c r="AD244" s="52">
        <v>15</v>
      </c>
      <c r="AE244" s="52">
        <v>23.93</v>
      </c>
      <c r="AF244" s="52">
        <v>0</v>
      </c>
      <c r="AG244" s="52">
        <v>59.69</v>
      </c>
      <c r="AH244" s="52">
        <v>0</v>
      </c>
      <c r="AI244" s="52">
        <v>0</v>
      </c>
      <c r="AJ244" s="52">
        <v>0</v>
      </c>
      <c r="AK244" s="52">
        <v>0</v>
      </c>
      <c r="AL244" s="52">
        <v>40.31</v>
      </c>
      <c r="AM244" s="52">
        <v>0</v>
      </c>
      <c r="AN244" s="52">
        <v>0</v>
      </c>
      <c r="AO244" s="52">
        <v>0</v>
      </c>
      <c r="AP244" s="52">
        <v>175</v>
      </c>
      <c r="AQ244" s="52">
        <v>0</v>
      </c>
      <c r="AR244" s="52">
        <v>0</v>
      </c>
      <c r="AS244" s="52">
        <v>175</v>
      </c>
      <c r="AT244" s="52">
        <v>0</v>
      </c>
      <c r="AU244" s="52">
        <v>27.56</v>
      </c>
      <c r="AV244" s="52">
        <v>0</v>
      </c>
      <c r="AW244" s="52">
        <v>0</v>
      </c>
      <c r="AX244" s="52">
        <v>27.56</v>
      </c>
      <c r="AY244" s="52">
        <v>5</v>
      </c>
      <c r="AZ244" s="52">
        <v>0</v>
      </c>
      <c r="BA244" s="52">
        <v>2.2000000000000002</v>
      </c>
    </row>
    <row r="245" spans="1:53" x14ac:dyDescent="0.25">
      <c r="A245">
        <v>1</v>
      </c>
      <c r="B245" t="s">
        <v>725</v>
      </c>
      <c r="C245" s="52">
        <v>7.0149999999999997</v>
      </c>
      <c r="D245" s="52">
        <v>6.1682961660990872</v>
      </c>
      <c r="E245" s="52">
        <v>20.095693779904309</v>
      </c>
      <c r="F245" s="52">
        <v>18.643000700249999</v>
      </c>
      <c r="G245" s="52">
        <v>4.5625950526820001</v>
      </c>
      <c r="H245" s="52">
        <v>3.2147094137949996</v>
      </c>
      <c r="I245" s="52">
        <v>0.19580177699599999</v>
      </c>
      <c r="J245" s="52">
        <v>0.42649841642159997</v>
      </c>
      <c r="K245" s="52">
        <v>25.05</v>
      </c>
      <c r="L245" s="52">
        <v>4</v>
      </c>
      <c r="M245" s="52">
        <v>0.5</v>
      </c>
      <c r="N245" s="52">
        <v>2</v>
      </c>
      <c r="O245" s="52">
        <v>27</v>
      </c>
      <c r="P245" s="52">
        <v>11</v>
      </c>
      <c r="Q245" s="52">
        <v>0</v>
      </c>
      <c r="R245" s="52">
        <v>16</v>
      </c>
      <c r="S245" s="52">
        <v>13</v>
      </c>
      <c r="T245" s="52">
        <v>3</v>
      </c>
      <c r="U245" s="52">
        <v>0.86</v>
      </c>
      <c r="V245" s="52">
        <v>408.9</v>
      </c>
      <c r="W245" s="52">
        <v>1.2</v>
      </c>
      <c r="X245" s="52">
        <v>55</v>
      </c>
      <c r="Y245" t="s">
        <v>1130</v>
      </c>
      <c r="Z245" s="52">
        <v>5.24</v>
      </c>
      <c r="AA245" s="52">
        <v>309.68</v>
      </c>
      <c r="AB245" s="52">
        <v>17.5</v>
      </c>
      <c r="AC245" s="52" t="s">
        <v>1146</v>
      </c>
      <c r="AD245" s="52">
        <v>15</v>
      </c>
      <c r="AE245" s="52">
        <v>9.64</v>
      </c>
      <c r="AF245" s="52">
        <v>0</v>
      </c>
      <c r="AG245" s="52">
        <v>0</v>
      </c>
      <c r="AH245" s="52">
        <v>4.5</v>
      </c>
      <c r="AI245" s="52">
        <v>0</v>
      </c>
      <c r="AJ245" s="52">
        <v>0</v>
      </c>
      <c r="AK245" s="52">
        <v>0</v>
      </c>
      <c r="AL245" s="52">
        <v>8.68</v>
      </c>
      <c r="AM245" s="52">
        <v>0</v>
      </c>
      <c r="AN245" s="52">
        <v>86.82</v>
      </c>
      <c r="AO245" s="52">
        <v>0</v>
      </c>
      <c r="AP245" s="52">
        <v>250</v>
      </c>
      <c r="AQ245" s="52">
        <v>150</v>
      </c>
      <c r="AR245" s="52">
        <v>0</v>
      </c>
      <c r="AS245" s="52">
        <v>400</v>
      </c>
      <c r="AT245" s="52">
        <v>0</v>
      </c>
      <c r="AU245" s="52">
        <v>5.26</v>
      </c>
      <c r="AV245" s="52">
        <v>8.49</v>
      </c>
      <c r="AW245" s="52">
        <v>0</v>
      </c>
      <c r="AX245" s="52">
        <v>13.75</v>
      </c>
      <c r="AY245" s="52">
        <v>8</v>
      </c>
      <c r="AZ245" s="52">
        <v>0</v>
      </c>
      <c r="BA245" s="52">
        <v>2</v>
      </c>
    </row>
    <row r="246" spans="1:53" x14ac:dyDescent="0.25">
      <c r="A246">
        <v>1</v>
      </c>
      <c r="B246" t="s">
        <v>881</v>
      </c>
      <c r="C246" s="52">
        <v>7.1050000000000004</v>
      </c>
      <c r="D246" s="52">
        <v>11.902406363319752</v>
      </c>
      <c r="E246" s="52">
        <v>33.536320139190956</v>
      </c>
      <c r="F246" s="52">
        <v>30.310425114746579</v>
      </c>
      <c r="G246" s="52">
        <v>2.7807068434052944</v>
      </c>
      <c r="H246" s="52">
        <v>2.4506156011762359</v>
      </c>
      <c r="I246" s="52">
        <v>0.1959769344795457</v>
      </c>
      <c r="J246" s="52">
        <v>0.63183788642439997</v>
      </c>
      <c r="K246" s="52">
        <v>17.7</v>
      </c>
      <c r="L246" s="52">
        <v>2</v>
      </c>
      <c r="M246" s="52">
        <v>2</v>
      </c>
      <c r="N246" s="52">
        <v>1</v>
      </c>
      <c r="O246" s="52">
        <v>19</v>
      </c>
      <c r="P246" s="52">
        <v>14</v>
      </c>
      <c r="Q246" s="52">
        <v>3</v>
      </c>
      <c r="R246" s="52">
        <v>2</v>
      </c>
      <c r="S246" s="52">
        <v>16</v>
      </c>
      <c r="T246" s="52">
        <v>1</v>
      </c>
      <c r="U246" s="52">
        <v>3.17</v>
      </c>
      <c r="V246" s="52">
        <v>1212.9000000000001</v>
      </c>
      <c r="W246" s="52">
        <v>1.9</v>
      </c>
      <c r="X246" s="52">
        <v>118</v>
      </c>
      <c r="Y246" t="s">
        <v>1128</v>
      </c>
      <c r="Z246" s="52">
        <v>15.64</v>
      </c>
      <c r="AA246" s="52">
        <v>218.5</v>
      </c>
      <c r="AB246" s="52">
        <v>22.5</v>
      </c>
      <c r="AC246" s="52" t="s">
        <v>1180</v>
      </c>
      <c r="AD246" s="52">
        <v>15</v>
      </c>
      <c r="AE246" s="52">
        <v>2.5</v>
      </c>
      <c r="AF246" s="52">
        <v>4.5</v>
      </c>
      <c r="AG246" s="52">
        <v>0</v>
      </c>
      <c r="AH246" s="52">
        <v>0</v>
      </c>
      <c r="AI246" s="52">
        <v>0</v>
      </c>
      <c r="AJ246" s="52">
        <v>0</v>
      </c>
      <c r="AK246" s="52">
        <v>0</v>
      </c>
      <c r="AL246" s="52">
        <v>95.5</v>
      </c>
      <c r="AM246" s="52">
        <v>0</v>
      </c>
      <c r="AN246" s="52">
        <v>0</v>
      </c>
      <c r="AO246" s="52">
        <v>0</v>
      </c>
      <c r="AP246" s="52">
        <v>550</v>
      </c>
      <c r="AQ246" s="52">
        <v>0</v>
      </c>
      <c r="AR246" s="52">
        <v>0</v>
      </c>
      <c r="AS246" s="52">
        <v>550</v>
      </c>
      <c r="AT246" s="52">
        <v>0</v>
      </c>
      <c r="AU246" s="52">
        <v>29.16</v>
      </c>
      <c r="AV246" s="52">
        <v>0</v>
      </c>
      <c r="AW246" s="52">
        <v>0</v>
      </c>
      <c r="AX246" s="52">
        <v>29.16</v>
      </c>
      <c r="AY246" s="52">
        <v>5</v>
      </c>
      <c r="AZ246" s="52">
        <v>0</v>
      </c>
      <c r="BA246" s="52">
        <v>1.2</v>
      </c>
    </row>
  </sheetData>
  <sortState ref="A2:BB333">
    <sortCondition ref="C2:C3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surveySetup</vt:lpstr>
      <vt:lpstr>surveyHistory</vt:lpstr>
      <vt:lpstr>environment93</vt:lpstr>
      <vt:lpstr>environment05</vt:lpstr>
      <vt:lpstr>data gate</vt:lpstr>
      <vt:lpstr>clean-up</vt:lpstr>
      <vt:lpstr>test-sheet</vt:lpstr>
    </vt:vector>
  </TitlesOfParts>
  <Company>DMU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Skov, Flemming</dc:creator>
  <cp:lastModifiedBy>Skov, Flemming</cp:lastModifiedBy>
  <dcterms:created xsi:type="dcterms:W3CDTF">2012-03-17T20:34:46Z</dcterms:created>
  <dcterms:modified xsi:type="dcterms:W3CDTF">2016-02-07T15:06:52Z</dcterms:modified>
</cp:coreProperties>
</file>