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9" i="2"/>
  <c r="E49" s="1"/>
  <c r="F49" s="1"/>
  <c r="G49" s="1"/>
  <c r="H49" s="1"/>
  <c r="I49" s="1"/>
  <c r="J49" s="1"/>
  <c r="K49" s="1"/>
  <c r="L49" s="1"/>
  <c r="M49" s="1"/>
  <c r="N49" s="1"/>
  <c r="O49" s="1"/>
  <c r="D47"/>
  <c r="E47"/>
  <c r="F47"/>
  <c r="G47"/>
  <c r="H47"/>
  <c r="I47"/>
  <c r="J47"/>
  <c r="K47"/>
  <c r="L47"/>
  <c r="M47"/>
  <c r="O47"/>
  <c r="C47"/>
  <c r="D45"/>
  <c r="E45"/>
  <c r="F45"/>
  <c r="G45"/>
  <c r="H45"/>
  <c r="I45"/>
  <c r="J45"/>
  <c r="K45"/>
  <c r="L45"/>
  <c r="M45"/>
  <c r="N45"/>
  <c r="N47" s="1"/>
  <c r="O45"/>
  <c r="C45"/>
  <c r="E43"/>
  <c r="F43" s="1"/>
  <c r="G43" s="1"/>
  <c r="H43" s="1"/>
  <c r="I43" s="1"/>
  <c r="J43" s="1"/>
  <c r="K43" s="1"/>
  <c r="L43" s="1"/>
  <c r="M43" s="1"/>
  <c r="N43" s="1"/>
  <c r="O43" s="1"/>
  <c r="D43"/>
  <c r="D40"/>
  <c r="E40"/>
  <c r="F40"/>
  <c r="G40"/>
  <c r="H40"/>
  <c r="I40"/>
  <c r="J40"/>
  <c r="K40"/>
  <c r="L40"/>
  <c r="M40"/>
  <c r="N40"/>
  <c r="O40"/>
  <c r="C40"/>
  <c r="D39"/>
  <c r="E39"/>
  <c r="F39"/>
  <c r="G39"/>
  <c r="H39"/>
  <c r="I39"/>
  <c r="J39"/>
  <c r="K39"/>
  <c r="L39"/>
  <c r="M39"/>
  <c r="N39"/>
  <c r="O39"/>
  <c r="C39"/>
  <c r="D37"/>
  <c r="E37"/>
  <c r="F37"/>
  <c r="G37"/>
  <c r="H37"/>
  <c r="I37"/>
  <c r="J37"/>
  <c r="K37"/>
  <c r="L37"/>
  <c r="M37"/>
  <c r="N37"/>
  <c r="O37"/>
  <c r="E36"/>
  <c r="F36"/>
  <c r="G36" s="1"/>
  <c r="H36" s="1"/>
  <c r="I36" s="1"/>
  <c r="J36" s="1"/>
  <c r="K36" s="1"/>
  <c r="L36" s="1"/>
  <c r="M36" s="1"/>
  <c r="N36" s="1"/>
  <c r="O36" s="1"/>
  <c r="D36"/>
  <c r="E35"/>
  <c r="F35"/>
  <c r="G35" s="1"/>
  <c r="H35" s="1"/>
  <c r="I35" s="1"/>
  <c r="J35" s="1"/>
  <c r="K35" s="1"/>
  <c r="L35" s="1"/>
  <c r="M35" s="1"/>
  <c r="N35" s="1"/>
  <c r="O35" s="1"/>
  <c r="D35"/>
  <c r="C37"/>
  <c r="E19"/>
  <c r="F19"/>
  <c r="G19" s="1"/>
  <c r="H19" s="1"/>
  <c r="I19" s="1"/>
  <c r="J19" s="1"/>
  <c r="K19" s="1"/>
  <c r="L19" s="1"/>
  <c r="M19" s="1"/>
  <c r="N19" s="1"/>
  <c r="O19" s="1"/>
  <c r="D19"/>
  <c r="E16"/>
  <c r="F16"/>
  <c r="G16" s="1"/>
  <c r="H16" s="1"/>
  <c r="I16" s="1"/>
  <c r="J16" s="1"/>
  <c r="K16" s="1"/>
  <c r="L16" s="1"/>
  <c r="M16" s="1"/>
  <c r="N16" s="1"/>
  <c r="O16" s="1"/>
  <c r="D16"/>
  <c r="E13"/>
  <c r="F13"/>
  <c r="G13" s="1"/>
  <c r="H13" s="1"/>
  <c r="I13" s="1"/>
  <c r="J13" s="1"/>
  <c r="K13" s="1"/>
  <c r="L13" s="1"/>
  <c r="M13" s="1"/>
  <c r="N13" s="1"/>
  <c r="O13" s="1"/>
  <c r="D13"/>
  <c r="E10"/>
  <c r="F10"/>
  <c r="G10" s="1"/>
  <c r="H10" s="1"/>
  <c r="I10" s="1"/>
  <c r="J10" s="1"/>
  <c r="K10" s="1"/>
  <c r="L10" s="1"/>
  <c r="M10" s="1"/>
  <c r="N10" s="1"/>
  <c r="O10" s="1"/>
  <c r="D10"/>
  <c r="E7"/>
  <c r="F7"/>
  <c r="G7" s="1"/>
  <c r="H7" s="1"/>
  <c r="I7" s="1"/>
  <c r="J7" s="1"/>
  <c r="K7" s="1"/>
  <c r="L7" s="1"/>
  <c r="M7" s="1"/>
  <c r="N7" s="1"/>
  <c r="O7" s="1"/>
  <c r="D7"/>
  <c r="N69" i="1"/>
  <c r="O69"/>
  <c r="P69"/>
  <c r="R69" s="1"/>
  <c r="N71"/>
  <c r="O71"/>
  <c r="P71"/>
  <c r="R71" s="1"/>
  <c r="N51"/>
  <c r="O51"/>
  <c r="P51"/>
  <c r="R51" s="1"/>
  <c r="N53"/>
  <c r="O53"/>
  <c r="P53"/>
  <c r="R53" s="1"/>
  <c r="N54"/>
  <c r="O54"/>
  <c r="P54"/>
  <c r="R54" s="1"/>
  <c r="N55"/>
  <c r="O55"/>
  <c r="P55"/>
  <c r="R55" s="1"/>
  <c r="N57"/>
  <c r="O57"/>
  <c r="P57"/>
  <c r="R57" s="1"/>
  <c r="N59"/>
  <c r="O59"/>
  <c r="P59"/>
  <c r="R59" s="1"/>
  <c r="N60"/>
  <c r="O60"/>
  <c r="P60"/>
  <c r="R60" s="1"/>
  <c r="N62"/>
  <c r="O62"/>
  <c r="P62"/>
  <c r="R62" s="1"/>
  <c r="N63"/>
  <c r="O63"/>
  <c r="P63"/>
  <c r="R63" s="1"/>
  <c r="N64"/>
  <c r="O64"/>
  <c r="P64"/>
  <c r="R64" s="1"/>
  <c r="N65"/>
  <c r="O65"/>
  <c r="P65"/>
  <c r="R65" s="1"/>
  <c r="N66"/>
  <c r="O66"/>
  <c r="P66"/>
  <c r="R66" s="1"/>
  <c r="N67"/>
  <c r="O67"/>
  <c r="P67"/>
  <c r="R67" s="1"/>
  <c r="O50"/>
  <c r="P50"/>
  <c r="R50" s="1"/>
  <c r="N50"/>
  <c r="D38"/>
  <c r="I38"/>
  <c r="D36"/>
  <c r="I36"/>
  <c r="I33"/>
  <c r="D33"/>
  <c r="F18"/>
  <c r="G18"/>
  <c r="F19"/>
  <c r="G19"/>
  <c r="F20"/>
  <c r="G20"/>
  <c r="F21"/>
  <c r="G21"/>
  <c r="F22"/>
  <c r="G22"/>
  <c r="F23"/>
  <c r="G23"/>
  <c r="E19"/>
  <c r="E20"/>
  <c r="E21"/>
  <c r="E22"/>
  <c r="E23"/>
  <c r="E18"/>
  <c r="D19"/>
  <c r="D20"/>
  <c r="D21"/>
  <c r="D22"/>
  <c r="D23"/>
  <c r="D18"/>
  <c r="F10"/>
  <c r="H10"/>
  <c r="F12"/>
  <c r="H12"/>
  <c r="I34"/>
  <c r="I35"/>
  <c r="I37"/>
  <c r="I32"/>
  <c r="D34"/>
  <c r="D35"/>
  <c r="D37"/>
  <c r="D32"/>
  <c r="F28"/>
  <c r="K32" s="1"/>
  <c r="G28"/>
  <c r="L34" s="1"/>
  <c r="F29"/>
  <c r="G29"/>
  <c r="F30"/>
  <c r="F32" s="1"/>
  <c r="G30"/>
  <c r="G34" s="1"/>
  <c r="E29"/>
  <c r="E30"/>
  <c r="E34" s="1"/>
  <c r="E28"/>
  <c r="J34" s="1"/>
  <c r="F8"/>
  <c r="F11" s="1"/>
  <c r="G8"/>
  <c r="G10" s="1"/>
  <c r="H8"/>
  <c r="H11" s="1"/>
  <c r="E8"/>
  <c r="E11" s="1"/>
  <c r="G11" l="1"/>
  <c r="E33"/>
  <c r="G33"/>
  <c r="J33"/>
  <c r="L33"/>
  <c r="K36"/>
  <c r="F36"/>
  <c r="K38"/>
  <c r="F38"/>
  <c r="E12"/>
  <c r="E10"/>
  <c r="G12"/>
  <c r="F33"/>
  <c r="K33"/>
  <c r="L36"/>
  <c r="J36"/>
  <c r="G36"/>
  <c r="E36"/>
  <c r="L38"/>
  <c r="J38"/>
  <c r="G38"/>
  <c r="E38"/>
  <c r="K37"/>
  <c r="L35"/>
  <c r="J35"/>
  <c r="K34"/>
  <c r="L32"/>
  <c r="J32"/>
  <c r="L37"/>
  <c r="J37"/>
  <c r="K35"/>
  <c r="F37"/>
  <c r="G35"/>
  <c r="E35"/>
  <c r="F34"/>
  <c r="G32"/>
  <c r="E32"/>
  <c r="G37"/>
  <c r="E37"/>
  <c r="F35"/>
</calcChain>
</file>

<file path=xl/sharedStrings.xml><?xml version="1.0" encoding="utf-8"?>
<sst xmlns="http://schemas.openxmlformats.org/spreadsheetml/2006/main" count="187" uniqueCount="134">
  <si>
    <t>TraumaRL combat</t>
  </si>
  <si>
    <t>Hitpoints</t>
  </si>
  <si>
    <t>Shield</t>
  </si>
  <si>
    <t>Damage</t>
  </si>
  <si>
    <t>Pistol</t>
  </si>
  <si>
    <t>Shotgun</t>
  </si>
  <si>
    <t>Laser</t>
  </si>
  <si>
    <t>Fists</t>
  </si>
  <si>
    <t>Aim</t>
  </si>
  <si>
    <t>Melee</t>
  </si>
  <si>
    <t>L0</t>
  </si>
  <si>
    <t>L1</t>
  </si>
  <si>
    <t>L2</t>
  </si>
  <si>
    <t>L3</t>
  </si>
  <si>
    <t>Shield enhance</t>
  </si>
  <si>
    <t>Explosive grenade</t>
  </si>
  <si>
    <t>ECM Blade (robots)</t>
  </si>
  <si>
    <t>ECM Blade (cyborgs)  +stun</t>
  </si>
  <si>
    <t>ECM Blade (organics)</t>
  </si>
  <si>
    <t>Assault Rifle</t>
  </si>
  <si>
    <t>Scaling</t>
  </si>
  <si>
    <t>Turns</t>
  </si>
  <si>
    <t>Level</t>
  </si>
  <si>
    <t>Aimed</t>
  </si>
  <si>
    <t>Explosives</t>
  </si>
  <si>
    <t>l3</t>
  </si>
  <si>
    <t>Vibroknife (thrown) - multiple</t>
  </si>
  <si>
    <t>Low-level character</t>
  </si>
  <si>
    <t>DPS</t>
  </si>
  <si>
    <t>High-level character</t>
  </si>
  <si>
    <t>(3 turns)</t>
  </si>
  <si>
    <t>(1 turn)</t>
  </si>
  <si>
    <t>HP</t>
  </si>
  <si>
    <t>unless going for tough build</t>
  </si>
  <si>
    <t>Build combinations</t>
  </si>
  <si>
    <t>Boost + Melee</t>
  </si>
  <si>
    <t>Stealth + Sniper</t>
  </si>
  <si>
    <t>Shield + Melee</t>
  </si>
  <si>
    <t>Hack +</t>
  </si>
  <si>
    <t>Monsters</t>
  </si>
  <si>
    <t>Maintenance bot</t>
  </si>
  <si>
    <t>Notes</t>
  </si>
  <si>
    <t>Melee, Passive</t>
  </si>
  <si>
    <t>Melee, Sound-based</t>
  </si>
  <si>
    <t>Turret</t>
  </si>
  <si>
    <t>Rolling bomb</t>
  </si>
  <si>
    <t>Explodes</t>
  </si>
  <si>
    <t>Swarmer bot</t>
  </si>
  <si>
    <t>Servo cyborg</t>
  </si>
  <si>
    <t>Ranged, slow rotating</t>
  </si>
  <si>
    <t>Ranged, sound-based</t>
  </si>
  <si>
    <t>Warrior cyborg</t>
  </si>
  <si>
    <t>Assault cyborg</t>
  </si>
  <si>
    <t>Assault cyborg (melee)</t>
  </si>
  <si>
    <t>Melee, sound-based</t>
  </si>
  <si>
    <t>Warrior cyborg (melee)</t>
  </si>
  <si>
    <t>Average monster DPS</t>
  </si>
  <si>
    <t>Survival</t>
  </si>
  <si>
    <t>Heavy turret</t>
  </si>
  <si>
    <t>Barrel</t>
  </si>
  <si>
    <t>Alert bot</t>
  </si>
  <si>
    <t>Sounds</t>
  </si>
  <si>
    <t>Rather deadly in close quarters</t>
  </si>
  <si>
    <t>Speed bonus</t>
  </si>
  <si>
    <t>Heavy Pistol</t>
  </si>
  <si>
    <t>Heavy Shotgun</t>
  </si>
  <si>
    <t>Heavy Laser</t>
  </si>
  <si>
    <t>Uber swarmer bot</t>
  </si>
  <si>
    <t>Melee, Sound-based, Fast</t>
  </si>
  <si>
    <t>Comments</t>
  </si>
  <si>
    <t>Rarely are a threat now, though Shroom complained.</t>
  </si>
  <si>
    <t>These are good, fast really helps.</t>
  </si>
  <si>
    <t>These are good, hard to kill, easy to exploit</t>
  </si>
  <si>
    <t>These are good, intro turret</t>
  </si>
  <si>
    <t>OK / Good</t>
  </si>
  <si>
    <t>These are positioned poorly and rarely used</t>
  </si>
  <si>
    <t>Servo cyborg (melee)</t>
  </si>
  <si>
    <t>These are pretty good low level fighters</t>
  </si>
  <si>
    <t>Very deadly</t>
  </si>
  <si>
    <t>In general, I think the cyborgs work well</t>
  </si>
  <si>
    <t>Heavy bot (rotate &amp; chase)</t>
  </si>
  <si>
    <t>Patrol bot ranged (rotate and chase)</t>
  </si>
  <si>
    <t>Ammo to destroy</t>
  </si>
  <si>
    <t>Drop chance</t>
  </si>
  <si>
    <t>Drop chance used</t>
  </si>
  <si>
    <t>Ultra swarmer bot</t>
  </si>
  <si>
    <t>A bit nothingy at the moment (100 damage on higher levels)</t>
  </si>
  <si>
    <t>Vibroknife</t>
  </si>
  <si>
    <t>Cyberware</t>
  </si>
  <si>
    <t>Boost</t>
  </si>
  <si>
    <t>Stealth</t>
  </si>
  <si>
    <t>Environ</t>
  </si>
  <si>
    <t>aimbonus: 1-3 * 0.3, bonus = aimbonus * 3 (stationary) + 3/2 (non-fire)</t>
  </si>
  <si>
    <t>Weapon</t>
  </si>
  <si>
    <t>Upgrade level</t>
  </si>
  <si>
    <t>Ammo</t>
  </si>
  <si>
    <t>Rocket Launcher</t>
  </si>
  <si>
    <t>Range</t>
  </si>
  <si>
    <t>Frag Grenade I</t>
  </si>
  <si>
    <t>Size</t>
  </si>
  <si>
    <t>Frag Grenade 2</t>
  </si>
  <si>
    <t xml:space="preserve">Size </t>
  </si>
  <si>
    <t>Multiplier (stationary)</t>
  </si>
  <si>
    <t>Multiplier (total)</t>
  </si>
  <si>
    <t>Multiplier (no fire)</t>
  </si>
  <si>
    <t>Long range + speed gives unbeatable kiting, potentially</t>
  </si>
  <si>
    <t>Pistol L0 aimed</t>
  </si>
  <si>
    <t>Assault rifle L0 aimed</t>
  </si>
  <si>
    <t xml:space="preserve">Roughly twice as good as enhancing a weapon, which is probably fine, since aiming is quite hard to do </t>
  </si>
  <si>
    <t>&amp; you don't get the range bonuses etc. (however it does apply to all weapons)</t>
  </si>
  <si>
    <t>Speed</t>
  </si>
  <si>
    <t>Multiplier (melee)</t>
  </si>
  <si>
    <t>Vibroblade</t>
  </si>
  <si>
    <t>(might want to randomise the health of monsters a bit, otherwise there are clear 2-shot thresholds etc.)</t>
  </si>
  <si>
    <t>Vibroblade L0</t>
  </si>
  <si>
    <t>Speed multipler</t>
  </si>
  <si>
    <t>Effective multipler</t>
  </si>
  <si>
    <t>If 2 hits in a row stops it working, it better be pretty good</t>
  </si>
  <si>
    <t>Shield base</t>
  </si>
  <si>
    <t>but you can't use it at the same time as other ware (and you have to be stationary)</t>
  </si>
  <si>
    <t>(default 100)</t>
  </si>
  <si>
    <t>Paired with an upgraded weapon could be good</t>
  </si>
  <si>
    <t>Probably should give a dodge bonus too</t>
  </si>
  <si>
    <t>Grenadier</t>
  </si>
  <si>
    <t>Enviro</t>
  </si>
  <si>
    <t>Unlikely you want to upgrade this. Can't be used in combination</t>
  </si>
  <si>
    <t>More range, radius, ammo? For grenades</t>
  </si>
  <si>
    <t>Sense</t>
  </si>
  <si>
    <t>See enemies' location, see through walls</t>
  </si>
  <si>
    <t>Silence</t>
  </si>
  <si>
    <t>Mute the sound of weapon fire</t>
  </si>
  <si>
    <t>Hack</t>
  </si>
  <si>
    <t>Keep enemies as pets</t>
  </si>
  <si>
    <t>As invisibility. Bonus to melee first hit?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</si>
</sst>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0"/>
  <sheetViews>
    <sheetView workbookViewId="0">
      <selection activeCell="H12" sqref="H12"/>
    </sheetView>
  </sheetViews>
  <sheetFormatPr defaultRowHeight="15"/>
  <cols>
    <col min="1" max="1" width="35.28515625" customWidth="1"/>
    <col min="2" max="3" width="13.42578125" customWidth="1"/>
    <col min="4" max="4" width="9.42578125" customWidth="1"/>
    <col min="14" max="14" width="11.140625" customWidth="1"/>
    <col min="15" max="15" width="12.85546875" customWidth="1"/>
  </cols>
  <sheetData>
    <row r="1" spans="1:15">
      <c r="A1" t="s">
        <v>0</v>
      </c>
    </row>
    <row r="3" spans="1:15">
      <c r="D3" t="s">
        <v>14</v>
      </c>
      <c r="E3" t="s">
        <v>10</v>
      </c>
      <c r="F3" t="s">
        <v>11</v>
      </c>
      <c r="G3" t="s">
        <v>12</v>
      </c>
      <c r="H3" t="s">
        <v>13</v>
      </c>
      <c r="O3" t="s">
        <v>34</v>
      </c>
    </row>
    <row r="5" spans="1:15">
      <c r="E5">
        <v>1</v>
      </c>
      <c r="F5">
        <v>2</v>
      </c>
      <c r="G5">
        <v>3</v>
      </c>
      <c r="H5">
        <v>4</v>
      </c>
      <c r="O5" t="s">
        <v>35</v>
      </c>
    </row>
    <row r="6" spans="1:15">
      <c r="O6" t="s">
        <v>36</v>
      </c>
    </row>
    <row r="7" spans="1:15">
      <c r="A7" t="s">
        <v>1</v>
      </c>
      <c r="B7">
        <v>50</v>
      </c>
      <c r="O7" t="s">
        <v>37</v>
      </c>
    </row>
    <row r="8" spans="1:15">
      <c r="A8" t="s">
        <v>2</v>
      </c>
      <c r="B8">
        <v>100</v>
      </c>
      <c r="E8">
        <f>E5*$B$8</f>
        <v>100</v>
      </c>
      <c r="F8">
        <f t="shared" ref="F8:H8" si="0">F5*$B$8</f>
        <v>200</v>
      </c>
      <c r="G8">
        <f t="shared" si="0"/>
        <v>300</v>
      </c>
      <c r="H8">
        <f t="shared" si="0"/>
        <v>400</v>
      </c>
      <c r="O8" t="s">
        <v>38</v>
      </c>
    </row>
    <row r="10" spans="1:15">
      <c r="A10" t="s">
        <v>56</v>
      </c>
      <c r="B10">
        <v>20</v>
      </c>
      <c r="D10" t="s">
        <v>57</v>
      </c>
      <c r="E10">
        <f>E$8/$B10</f>
        <v>5</v>
      </c>
      <c r="F10">
        <f t="shared" ref="F10:H10" si="1">F$8/$B10</f>
        <v>10</v>
      </c>
      <c r="G10">
        <f t="shared" si="1"/>
        <v>15</v>
      </c>
      <c r="H10">
        <f t="shared" si="1"/>
        <v>20</v>
      </c>
    </row>
    <row r="11" spans="1:15">
      <c r="B11">
        <v>30</v>
      </c>
      <c r="E11">
        <f t="shared" ref="E11:H12" si="2">E$8/$B11</f>
        <v>3.3333333333333335</v>
      </c>
      <c r="F11">
        <f t="shared" si="2"/>
        <v>6.666666666666667</v>
      </c>
      <c r="G11">
        <f t="shared" si="2"/>
        <v>10</v>
      </c>
      <c r="H11">
        <f t="shared" si="2"/>
        <v>13.333333333333334</v>
      </c>
    </row>
    <row r="12" spans="1:15">
      <c r="B12">
        <v>40</v>
      </c>
      <c r="E12">
        <f t="shared" si="2"/>
        <v>2.5</v>
      </c>
      <c r="F12">
        <f t="shared" si="2"/>
        <v>5</v>
      </c>
      <c r="G12">
        <f t="shared" si="2"/>
        <v>7.5</v>
      </c>
      <c r="H12">
        <f t="shared" si="2"/>
        <v>10</v>
      </c>
    </row>
    <row r="14" spans="1:15">
      <c r="D14" t="s">
        <v>10</v>
      </c>
      <c r="E14" t="s">
        <v>11</v>
      </c>
      <c r="F14" t="s">
        <v>12</v>
      </c>
      <c r="G14" t="s">
        <v>13</v>
      </c>
    </row>
    <row r="15" spans="1:15">
      <c r="A15" t="s">
        <v>3</v>
      </c>
      <c r="C15" t="s">
        <v>9</v>
      </c>
      <c r="D15">
        <v>1</v>
      </c>
      <c r="E15">
        <v>1.5</v>
      </c>
      <c r="F15">
        <v>2</v>
      </c>
      <c r="G15">
        <v>2.5</v>
      </c>
    </row>
    <row r="16" spans="1:15">
      <c r="C16" t="s">
        <v>63</v>
      </c>
      <c r="D16">
        <v>1</v>
      </c>
      <c r="E16">
        <v>2</v>
      </c>
      <c r="F16" s="2">
        <v>3</v>
      </c>
      <c r="G16">
        <v>4</v>
      </c>
    </row>
    <row r="17" spans="1:12">
      <c r="A17" s="1" t="s">
        <v>9</v>
      </c>
    </row>
    <row r="18" spans="1:12">
      <c r="A18" t="s">
        <v>7</v>
      </c>
      <c r="B18">
        <v>10</v>
      </c>
      <c r="D18">
        <f>$B18*D$16</f>
        <v>10</v>
      </c>
      <c r="E18">
        <f>$B18*E$16*E$15</f>
        <v>30</v>
      </c>
      <c r="F18">
        <f t="shared" ref="F18:G18" si="3">$B18*F$16*F$15</f>
        <v>60</v>
      </c>
      <c r="G18">
        <f t="shared" si="3"/>
        <v>100</v>
      </c>
    </row>
    <row r="19" spans="1:12">
      <c r="A19" t="s">
        <v>87</v>
      </c>
      <c r="B19">
        <v>30</v>
      </c>
      <c r="D19">
        <f t="shared" ref="D19:D23" si="4">$B19*D$16</f>
        <v>30</v>
      </c>
      <c r="E19">
        <f t="shared" ref="E19:G23" si="5">$B19*E$16*E$15</f>
        <v>90</v>
      </c>
      <c r="F19">
        <f t="shared" si="5"/>
        <v>180</v>
      </c>
      <c r="G19">
        <f t="shared" si="5"/>
        <v>300</v>
      </c>
    </row>
    <row r="20" spans="1:12" s="3" customFormat="1">
      <c r="A20" s="3" t="s">
        <v>26</v>
      </c>
      <c r="B20" s="3">
        <v>50</v>
      </c>
      <c r="D20" s="3">
        <f t="shared" si="4"/>
        <v>50</v>
      </c>
      <c r="E20" s="3">
        <f t="shared" si="5"/>
        <v>150</v>
      </c>
      <c r="F20" s="3">
        <f t="shared" si="5"/>
        <v>300</v>
      </c>
      <c r="G20" s="3">
        <f t="shared" si="5"/>
        <v>500</v>
      </c>
    </row>
    <row r="21" spans="1:12" s="3" customFormat="1">
      <c r="A21" s="3" t="s">
        <v>16</v>
      </c>
      <c r="B21" s="3">
        <v>100</v>
      </c>
      <c r="D21" s="3">
        <f t="shared" si="4"/>
        <v>100</v>
      </c>
      <c r="E21" s="3">
        <f t="shared" si="5"/>
        <v>300</v>
      </c>
      <c r="F21" s="3">
        <f t="shared" si="5"/>
        <v>600</v>
      </c>
      <c r="G21" s="3">
        <f t="shared" si="5"/>
        <v>1000</v>
      </c>
    </row>
    <row r="22" spans="1:12" s="3" customFormat="1">
      <c r="A22" s="3" t="s">
        <v>17</v>
      </c>
      <c r="B22" s="3">
        <v>20</v>
      </c>
      <c r="D22" s="3">
        <f t="shared" si="4"/>
        <v>20</v>
      </c>
      <c r="E22" s="3">
        <f t="shared" si="5"/>
        <v>60</v>
      </c>
      <c r="F22" s="3">
        <f t="shared" si="5"/>
        <v>120</v>
      </c>
      <c r="G22" s="3">
        <f t="shared" si="5"/>
        <v>200</v>
      </c>
    </row>
    <row r="23" spans="1:12" s="3" customFormat="1">
      <c r="A23" s="3" t="s">
        <v>18</v>
      </c>
      <c r="B23" s="3">
        <v>20</v>
      </c>
      <c r="D23" s="3">
        <f t="shared" si="4"/>
        <v>20</v>
      </c>
      <c r="E23" s="3">
        <f t="shared" si="5"/>
        <v>60</v>
      </c>
      <c r="F23" s="3">
        <f t="shared" si="5"/>
        <v>120</v>
      </c>
      <c r="G23" s="3">
        <f t="shared" si="5"/>
        <v>200</v>
      </c>
    </row>
    <row r="25" spans="1:12">
      <c r="D25" t="s">
        <v>20</v>
      </c>
      <c r="E25">
        <v>0.45</v>
      </c>
      <c r="F25" t="s">
        <v>22</v>
      </c>
    </row>
    <row r="26" spans="1:12">
      <c r="D26" t="s">
        <v>10</v>
      </c>
      <c r="E26" t="s">
        <v>11</v>
      </c>
      <c r="F26" t="s">
        <v>12</v>
      </c>
      <c r="G26" t="s">
        <v>25</v>
      </c>
    </row>
    <row r="27" spans="1:12">
      <c r="C27" t="s">
        <v>21</v>
      </c>
      <c r="D27">
        <v>0</v>
      </c>
      <c r="E27">
        <v>1</v>
      </c>
      <c r="F27">
        <v>2</v>
      </c>
      <c r="G27">
        <v>3</v>
      </c>
    </row>
    <row r="28" spans="1:12">
      <c r="B28" t="s">
        <v>8</v>
      </c>
      <c r="C28">
        <v>1</v>
      </c>
      <c r="D28">
        <v>1.2</v>
      </c>
      <c r="E28">
        <f t="shared" ref="E28:G30" si="6">1+E$27*$E$25*$C28</f>
        <v>1.45</v>
      </c>
      <c r="F28">
        <f t="shared" si="6"/>
        <v>1.9</v>
      </c>
      <c r="G28">
        <f t="shared" si="6"/>
        <v>2.35</v>
      </c>
    </row>
    <row r="29" spans="1:12">
      <c r="C29">
        <v>2</v>
      </c>
      <c r="D29">
        <v>1.4</v>
      </c>
      <c r="E29">
        <f t="shared" si="6"/>
        <v>1.9</v>
      </c>
      <c r="F29">
        <f t="shared" si="6"/>
        <v>2.8</v>
      </c>
      <c r="G29">
        <f t="shared" si="6"/>
        <v>3.7</v>
      </c>
    </row>
    <row r="30" spans="1:12">
      <c r="C30">
        <v>3</v>
      </c>
      <c r="D30">
        <v>1.6</v>
      </c>
      <c r="E30">
        <f t="shared" si="6"/>
        <v>2.35</v>
      </c>
      <c r="F30">
        <f t="shared" si="6"/>
        <v>3.7</v>
      </c>
      <c r="G30">
        <f t="shared" si="6"/>
        <v>5.0500000000000007</v>
      </c>
    </row>
    <row r="31" spans="1:12">
      <c r="A31" s="1" t="s">
        <v>23</v>
      </c>
      <c r="D31" t="s">
        <v>30</v>
      </c>
      <c r="I31" t="s">
        <v>31</v>
      </c>
    </row>
    <row r="32" spans="1:12">
      <c r="A32" t="s">
        <v>4</v>
      </c>
      <c r="B32">
        <v>20</v>
      </c>
      <c r="D32">
        <f t="shared" ref="D32:D38" si="7">$B32*D$30</f>
        <v>32</v>
      </c>
      <c r="E32">
        <f t="shared" ref="E32:G32" si="8">$B32*E$30</f>
        <v>47</v>
      </c>
      <c r="F32">
        <f t="shared" si="8"/>
        <v>74</v>
      </c>
      <c r="G32">
        <f t="shared" si="8"/>
        <v>101.00000000000001</v>
      </c>
      <c r="I32">
        <f>$B32*D$28</f>
        <v>24</v>
      </c>
      <c r="J32">
        <f t="shared" ref="J32:L38" si="9">$B32*E$28</f>
        <v>29</v>
      </c>
      <c r="K32">
        <f t="shared" si="9"/>
        <v>38</v>
      </c>
      <c r="L32">
        <f t="shared" si="9"/>
        <v>47</v>
      </c>
    </row>
    <row r="33" spans="1:14">
      <c r="A33" t="s">
        <v>64</v>
      </c>
      <c r="B33">
        <v>40</v>
      </c>
      <c r="D33">
        <f t="shared" si="7"/>
        <v>64</v>
      </c>
      <c r="E33">
        <f t="shared" ref="E33:G38" si="10">$B33*E$30</f>
        <v>94</v>
      </c>
      <c r="F33">
        <f t="shared" si="10"/>
        <v>148</v>
      </c>
      <c r="G33">
        <f t="shared" si="10"/>
        <v>202.00000000000003</v>
      </c>
      <c r="I33">
        <f t="shared" ref="I33" si="11">$B33*D$28</f>
        <v>48</v>
      </c>
      <c r="J33">
        <f t="shared" ref="J33" si="12">$B33*E$28</f>
        <v>58</v>
      </c>
      <c r="K33">
        <f t="shared" ref="K33" si="13">$B33*F$28</f>
        <v>76</v>
      </c>
      <c r="L33">
        <f t="shared" ref="L33" si="14">$B33*G$28</f>
        <v>94</v>
      </c>
    </row>
    <row r="34" spans="1:14">
      <c r="A34" t="s">
        <v>19</v>
      </c>
      <c r="B34">
        <v>60</v>
      </c>
      <c r="D34">
        <f t="shared" si="7"/>
        <v>96</v>
      </c>
      <c r="E34">
        <f t="shared" si="10"/>
        <v>141</v>
      </c>
      <c r="F34">
        <f t="shared" si="10"/>
        <v>222</v>
      </c>
      <c r="G34">
        <f t="shared" si="10"/>
        <v>303.00000000000006</v>
      </c>
      <c r="I34">
        <f t="shared" ref="I34:I38" si="15">$B34*D$28</f>
        <v>72</v>
      </c>
      <c r="J34">
        <f t="shared" si="9"/>
        <v>87</v>
      </c>
      <c r="K34">
        <f t="shared" si="9"/>
        <v>114</v>
      </c>
      <c r="L34">
        <f t="shared" si="9"/>
        <v>141</v>
      </c>
    </row>
    <row r="35" spans="1:14">
      <c r="A35" t="s">
        <v>5</v>
      </c>
      <c r="B35">
        <v>100</v>
      </c>
      <c r="D35">
        <f t="shared" si="7"/>
        <v>160</v>
      </c>
      <c r="E35">
        <f t="shared" si="10"/>
        <v>235</v>
      </c>
      <c r="F35">
        <f t="shared" si="10"/>
        <v>370</v>
      </c>
      <c r="G35">
        <f t="shared" si="10"/>
        <v>505.00000000000006</v>
      </c>
      <c r="I35">
        <f t="shared" si="15"/>
        <v>120</v>
      </c>
      <c r="J35">
        <f t="shared" si="9"/>
        <v>145</v>
      </c>
      <c r="K35">
        <f t="shared" si="9"/>
        <v>190</v>
      </c>
      <c r="L35">
        <f t="shared" si="9"/>
        <v>235</v>
      </c>
    </row>
    <row r="36" spans="1:14">
      <c r="A36" t="s">
        <v>65</v>
      </c>
      <c r="B36">
        <v>150</v>
      </c>
      <c r="D36">
        <f t="shared" si="7"/>
        <v>240</v>
      </c>
      <c r="E36">
        <f t="shared" si="10"/>
        <v>352.5</v>
      </c>
      <c r="F36">
        <f t="shared" si="10"/>
        <v>555</v>
      </c>
      <c r="G36">
        <f t="shared" si="10"/>
        <v>757.50000000000011</v>
      </c>
      <c r="I36">
        <f t="shared" si="15"/>
        <v>180</v>
      </c>
      <c r="J36">
        <f t="shared" si="9"/>
        <v>217.5</v>
      </c>
      <c r="K36">
        <f t="shared" si="9"/>
        <v>285</v>
      </c>
      <c r="L36">
        <f t="shared" si="9"/>
        <v>352.5</v>
      </c>
    </row>
    <row r="37" spans="1:14">
      <c r="A37" t="s">
        <v>6</v>
      </c>
      <c r="B37">
        <v>75</v>
      </c>
      <c r="D37">
        <f t="shared" si="7"/>
        <v>120</v>
      </c>
      <c r="E37">
        <f t="shared" si="10"/>
        <v>176.25</v>
      </c>
      <c r="F37">
        <f t="shared" si="10"/>
        <v>277.5</v>
      </c>
      <c r="G37">
        <f t="shared" si="10"/>
        <v>378.75000000000006</v>
      </c>
      <c r="I37">
        <f t="shared" si="15"/>
        <v>90</v>
      </c>
      <c r="J37">
        <f t="shared" si="9"/>
        <v>108.75</v>
      </c>
      <c r="K37">
        <f t="shared" si="9"/>
        <v>142.5</v>
      </c>
      <c r="L37">
        <f t="shared" si="9"/>
        <v>176.25</v>
      </c>
    </row>
    <row r="38" spans="1:14">
      <c r="A38" t="s">
        <v>66</v>
      </c>
      <c r="B38">
        <v>150</v>
      </c>
      <c r="D38">
        <f t="shared" si="7"/>
        <v>240</v>
      </c>
      <c r="E38">
        <f t="shared" si="10"/>
        <v>352.5</v>
      </c>
      <c r="F38">
        <f t="shared" si="10"/>
        <v>555</v>
      </c>
      <c r="G38">
        <f t="shared" si="10"/>
        <v>757.50000000000011</v>
      </c>
      <c r="I38">
        <f t="shared" si="15"/>
        <v>180</v>
      </c>
      <c r="J38">
        <f t="shared" si="9"/>
        <v>217.5</v>
      </c>
      <c r="K38">
        <f t="shared" si="9"/>
        <v>285</v>
      </c>
      <c r="L38">
        <f t="shared" si="9"/>
        <v>352.5</v>
      </c>
    </row>
    <row r="40" spans="1:14">
      <c r="A40" s="1" t="s">
        <v>24</v>
      </c>
    </row>
    <row r="41" spans="1:14">
      <c r="A41" t="s">
        <v>15</v>
      </c>
      <c r="B41">
        <v>50</v>
      </c>
    </row>
    <row r="42" spans="1:14">
      <c r="A42" t="s">
        <v>59</v>
      </c>
      <c r="B42">
        <v>50</v>
      </c>
    </row>
    <row r="44" spans="1:14">
      <c r="A44" t="s">
        <v>27</v>
      </c>
      <c r="B44" t="s">
        <v>28</v>
      </c>
      <c r="C44">
        <v>30</v>
      </c>
      <c r="E44" t="s">
        <v>32</v>
      </c>
      <c r="F44">
        <v>100</v>
      </c>
      <c r="H44" t="s">
        <v>33</v>
      </c>
    </row>
    <row r="45" spans="1:14">
      <c r="A45" t="s">
        <v>29</v>
      </c>
      <c r="B45" t="s">
        <v>28</v>
      </c>
      <c r="C45">
        <v>100</v>
      </c>
      <c r="E45" t="s">
        <v>32</v>
      </c>
      <c r="F45">
        <v>100</v>
      </c>
    </row>
    <row r="48" spans="1:14">
      <c r="A48" s="1" t="s">
        <v>39</v>
      </c>
      <c r="N48" t="s">
        <v>82</v>
      </c>
    </row>
    <row r="49" spans="1:20">
      <c r="B49" t="s">
        <v>32</v>
      </c>
      <c r="C49" t="s">
        <v>3</v>
      </c>
      <c r="D49" t="s">
        <v>41</v>
      </c>
      <c r="G49" t="s">
        <v>69</v>
      </c>
      <c r="N49" t="s">
        <v>4</v>
      </c>
      <c r="O49" t="s">
        <v>64</v>
      </c>
      <c r="P49" t="s">
        <v>19</v>
      </c>
      <c r="R49" t="s">
        <v>83</v>
      </c>
      <c r="T49" t="s">
        <v>84</v>
      </c>
    </row>
    <row r="50" spans="1:20">
      <c r="A50" t="s">
        <v>40</v>
      </c>
      <c r="B50">
        <v>20</v>
      </c>
      <c r="C50">
        <v>10</v>
      </c>
      <c r="D50" t="s">
        <v>42</v>
      </c>
      <c r="N50">
        <f>CEILING(B50/$B$32,1)</f>
        <v>1</v>
      </c>
      <c r="O50">
        <f>CEILING(B50/$B$33,1)</f>
        <v>1</v>
      </c>
      <c r="P50">
        <f>CEILING(B50/$B$34,1)</f>
        <v>1</v>
      </c>
      <c r="R50">
        <f>P50*10</f>
        <v>10</v>
      </c>
      <c r="T50">
        <v>10</v>
      </c>
    </row>
    <row r="51" spans="1:20">
      <c r="A51" t="s">
        <v>47</v>
      </c>
      <c r="B51">
        <v>20</v>
      </c>
      <c r="C51">
        <v>10</v>
      </c>
      <c r="D51" t="s">
        <v>43</v>
      </c>
      <c r="G51" t="s">
        <v>70</v>
      </c>
      <c r="N51">
        <f t="shared" ref="N51:N67" si="16">CEILING(B51/$B$32,1)</f>
        <v>1</v>
      </c>
      <c r="O51">
        <f t="shared" ref="O51:O67" si="17">CEILING(B51/$B$33,1)</f>
        <v>1</v>
      </c>
      <c r="P51">
        <f t="shared" ref="P51:P67" si="18">CEILING(B51/$B$34,1)</f>
        <v>1</v>
      </c>
      <c r="R51">
        <f t="shared" ref="R51:R71" si="19">P51*10</f>
        <v>10</v>
      </c>
      <c r="T51">
        <v>10</v>
      </c>
    </row>
    <row r="52" spans="1:20">
      <c r="A52" t="s">
        <v>85</v>
      </c>
      <c r="B52">
        <v>40</v>
      </c>
      <c r="C52">
        <v>10</v>
      </c>
      <c r="D52" t="s">
        <v>43</v>
      </c>
    </row>
    <row r="53" spans="1:20">
      <c r="A53" t="s">
        <v>67</v>
      </c>
      <c r="B53">
        <v>40</v>
      </c>
      <c r="C53">
        <v>10</v>
      </c>
      <c r="D53" t="s">
        <v>68</v>
      </c>
      <c r="G53" t="s">
        <v>71</v>
      </c>
      <c r="N53">
        <f t="shared" si="16"/>
        <v>2</v>
      </c>
      <c r="O53">
        <f t="shared" si="17"/>
        <v>1</v>
      </c>
      <c r="P53">
        <f t="shared" si="18"/>
        <v>1</v>
      </c>
      <c r="R53">
        <f t="shared" si="19"/>
        <v>10</v>
      </c>
      <c r="T53">
        <v>10</v>
      </c>
    </row>
    <row r="54" spans="1:20">
      <c r="A54" t="s">
        <v>44</v>
      </c>
      <c r="B54">
        <v>40</v>
      </c>
      <c r="C54">
        <v>15</v>
      </c>
      <c r="D54" t="s">
        <v>49</v>
      </c>
      <c r="G54" t="s">
        <v>73</v>
      </c>
      <c r="N54">
        <f t="shared" si="16"/>
        <v>2</v>
      </c>
      <c r="O54">
        <f t="shared" si="17"/>
        <v>1</v>
      </c>
      <c r="P54">
        <f t="shared" si="18"/>
        <v>1</v>
      </c>
      <c r="R54">
        <f t="shared" si="19"/>
        <v>10</v>
      </c>
      <c r="T54">
        <v>10</v>
      </c>
    </row>
    <row r="55" spans="1:20">
      <c r="A55" t="s">
        <v>58</v>
      </c>
      <c r="B55">
        <v>200</v>
      </c>
      <c r="C55">
        <v>30</v>
      </c>
      <c r="D55" t="s">
        <v>49</v>
      </c>
      <c r="G55" t="s">
        <v>72</v>
      </c>
      <c r="N55">
        <f t="shared" si="16"/>
        <v>10</v>
      </c>
      <c r="O55">
        <f t="shared" si="17"/>
        <v>5</v>
      </c>
      <c r="P55">
        <f t="shared" si="18"/>
        <v>4</v>
      </c>
      <c r="R55">
        <f t="shared" si="19"/>
        <v>40</v>
      </c>
      <c r="T55">
        <v>30</v>
      </c>
    </row>
    <row r="57" spans="1:20">
      <c r="A57" t="s">
        <v>45</v>
      </c>
      <c r="B57">
        <v>20</v>
      </c>
      <c r="C57">
        <v>50</v>
      </c>
      <c r="D57" t="s">
        <v>46</v>
      </c>
      <c r="G57" t="s">
        <v>86</v>
      </c>
      <c r="N57">
        <f t="shared" si="16"/>
        <v>1</v>
      </c>
      <c r="O57">
        <f t="shared" si="17"/>
        <v>1</v>
      </c>
      <c r="P57">
        <f t="shared" si="18"/>
        <v>1</v>
      </c>
      <c r="R57">
        <f t="shared" si="19"/>
        <v>10</v>
      </c>
      <c r="T57">
        <v>0</v>
      </c>
    </row>
    <row r="59" spans="1:20">
      <c r="A59" t="s">
        <v>60</v>
      </c>
      <c r="B59">
        <v>10</v>
      </c>
      <c r="C59">
        <v>0</v>
      </c>
      <c r="D59" t="s">
        <v>61</v>
      </c>
      <c r="G59" t="s">
        <v>74</v>
      </c>
      <c r="N59">
        <f t="shared" si="16"/>
        <v>1</v>
      </c>
      <c r="O59">
        <f t="shared" si="17"/>
        <v>1</v>
      </c>
      <c r="P59">
        <f t="shared" si="18"/>
        <v>1</v>
      </c>
      <c r="R59">
        <f t="shared" si="19"/>
        <v>10</v>
      </c>
      <c r="T59">
        <v>0</v>
      </c>
    </row>
    <row r="60" spans="1:20">
      <c r="A60" t="s">
        <v>59</v>
      </c>
      <c r="B60">
        <v>20</v>
      </c>
      <c r="C60">
        <v>50</v>
      </c>
      <c r="D60" t="s">
        <v>46</v>
      </c>
      <c r="G60" t="s">
        <v>75</v>
      </c>
      <c r="N60">
        <f t="shared" si="16"/>
        <v>1</v>
      </c>
      <c r="O60">
        <f t="shared" si="17"/>
        <v>1</v>
      </c>
      <c r="P60">
        <f t="shared" si="18"/>
        <v>1</v>
      </c>
      <c r="R60">
        <f t="shared" si="19"/>
        <v>10</v>
      </c>
      <c r="T60">
        <v>0</v>
      </c>
    </row>
    <row r="62" spans="1:20">
      <c r="A62" t="s">
        <v>48</v>
      </c>
      <c r="B62">
        <v>20</v>
      </c>
      <c r="C62">
        <v>10</v>
      </c>
      <c r="D62" t="s">
        <v>50</v>
      </c>
      <c r="G62" t="s">
        <v>77</v>
      </c>
      <c r="N62">
        <f t="shared" si="16"/>
        <v>1</v>
      </c>
      <c r="O62">
        <f t="shared" si="17"/>
        <v>1</v>
      </c>
      <c r="P62">
        <f t="shared" si="18"/>
        <v>1</v>
      </c>
      <c r="R62">
        <f t="shared" si="19"/>
        <v>10</v>
      </c>
      <c r="T62">
        <v>10</v>
      </c>
    </row>
    <row r="63" spans="1:20">
      <c r="A63" t="s">
        <v>76</v>
      </c>
      <c r="B63">
        <v>40</v>
      </c>
      <c r="C63">
        <v>15</v>
      </c>
      <c r="D63" t="s">
        <v>50</v>
      </c>
      <c r="N63">
        <f t="shared" si="16"/>
        <v>2</v>
      </c>
      <c r="O63">
        <f t="shared" si="17"/>
        <v>1</v>
      </c>
      <c r="P63">
        <f t="shared" si="18"/>
        <v>1</v>
      </c>
      <c r="R63">
        <f t="shared" si="19"/>
        <v>10</v>
      </c>
      <c r="T63">
        <v>10</v>
      </c>
    </row>
    <row r="64" spans="1:20">
      <c r="A64" t="s">
        <v>51</v>
      </c>
      <c r="B64">
        <v>100</v>
      </c>
      <c r="C64">
        <v>20</v>
      </c>
      <c r="D64" t="s">
        <v>50</v>
      </c>
      <c r="G64" t="s">
        <v>62</v>
      </c>
      <c r="N64">
        <f t="shared" si="16"/>
        <v>5</v>
      </c>
      <c r="O64">
        <f t="shared" si="17"/>
        <v>3</v>
      </c>
      <c r="P64">
        <f t="shared" si="18"/>
        <v>2</v>
      </c>
      <c r="R64">
        <f t="shared" si="19"/>
        <v>20</v>
      </c>
      <c r="T64">
        <v>20</v>
      </c>
    </row>
    <row r="65" spans="1:20">
      <c r="A65" t="s">
        <v>55</v>
      </c>
      <c r="B65">
        <v>100</v>
      </c>
      <c r="C65">
        <v>30</v>
      </c>
      <c r="D65" t="s">
        <v>50</v>
      </c>
      <c r="G65" t="s">
        <v>62</v>
      </c>
      <c r="N65">
        <f t="shared" si="16"/>
        <v>5</v>
      </c>
      <c r="O65">
        <f t="shared" si="17"/>
        <v>3</v>
      </c>
      <c r="P65">
        <f t="shared" si="18"/>
        <v>2</v>
      </c>
      <c r="R65">
        <f t="shared" si="19"/>
        <v>20</v>
      </c>
      <c r="T65">
        <v>20</v>
      </c>
    </row>
    <row r="66" spans="1:20">
      <c r="A66" t="s">
        <v>52</v>
      </c>
      <c r="B66">
        <v>200</v>
      </c>
      <c r="C66">
        <v>30</v>
      </c>
      <c r="D66" t="s">
        <v>50</v>
      </c>
      <c r="G66" t="s">
        <v>78</v>
      </c>
      <c r="N66">
        <f t="shared" si="16"/>
        <v>10</v>
      </c>
      <c r="O66">
        <f t="shared" si="17"/>
        <v>5</v>
      </c>
      <c r="P66">
        <f t="shared" si="18"/>
        <v>4</v>
      </c>
      <c r="R66">
        <f t="shared" si="19"/>
        <v>40</v>
      </c>
      <c r="T66">
        <v>30</v>
      </c>
    </row>
    <row r="67" spans="1:20">
      <c r="A67" t="s">
        <v>53</v>
      </c>
      <c r="B67">
        <v>200</v>
      </c>
      <c r="C67">
        <v>35</v>
      </c>
      <c r="D67" t="s">
        <v>54</v>
      </c>
      <c r="G67" t="s">
        <v>79</v>
      </c>
      <c r="N67">
        <f t="shared" si="16"/>
        <v>10</v>
      </c>
      <c r="O67">
        <f t="shared" si="17"/>
        <v>5</v>
      </c>
      <c r="P67">
        <f t="shared" si="18"/>
        <v>4</v>
      </c>
      <c r="R67">
        <f t="shared" si="19"/>
        <v>40</v>
      </c>
      <c r="T67">
        <v>30</v>
      </c>
    </row>
    <row r="69" spans="1:20">
      <c r="A69" t="s">
        <v>81</v>
      </c>
      <c r="B69">
        <v>100</v>
      </c>
      <c r="C69">
        <v>20</v>
      </c>
      <c r="N69">
        <f t="shared" ref="N69:N71" si="20">CEILING(B69/$B$32,1)</f>
        <v>5</v>
      </c>
      <c r="O69">
        <f t="shared" ref="O69:O71" si="21">CEILING(B69/$B$33,1)</f>
        <v>3</v>
      </c>
      <c r="P69">
        <f t="shared" ref="P69:P71" si="22">CEILING(B69/$B$34,1)</f>
        <v>2</v>
      </c>
      <c r="R69">
        <f t="shared" si="19"/>
        <v>20</v>
      </c>
      <c r="T69">
        <v>10</v>
      </c>
    </row>
    <row r="71" spans="1:20">
      <c r="A71" t="s">
        <v>80</v>
      </c>
      <c r="B71">
        <v>300</v>
      </c>
      <c r="C71">
        <v>30</v>
      </c>
      <c r="N71">
        <f t="shared" si="20"/>
        <v>15</v>
      </c>
      <c r="O71">
        <f t="shared" si="21"/>
        <v>8</v>
      </c>
      <c r="P71">
        <f t="shared" si="22"/>
        <v>5</v>
      </c>
      <c r="R71">
        <f t="shared" si="19"/>
        <v>50</v>
      </c>
      <c r="T71">
        <v>30</v>
      </c>
    </row>
    <row r="74" spans="1:20">
      <c r="A74" s="1" t="s">
        <v>88</v>
      </c>
    </row>
    <row r="76" spans="1:20">
      <c r="A76" t="s">
        <v>8</v>
      </c>
      <c r="B76" s="4" t="s">
        <v>92</v>
      </c>
    </row>
    <row r="77" spans="1:20">
      <c r="A77" t="s">
        <v>2</v>
      </c>
    </row>
    <row r="78" spans="1:20">
      <c r="A78" t="s">
        <v>89</v>
      </c>
    </row>
    <row r="79" spans="1:20">
      <c r="A79" t="s">
        <v>90</v>
      </c>
    </row>
    <row r="80" spans="1:20">
      <c r="A80" t="s">
        <v>91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Q62"/>
  <sheetViews>
    <sheetView tabSelected="1" topLeftCell="A19" workbookViewId="0">
      <selection activeCell="A63" sqref="A63"/>
    </sheetView>
  </sheetViews>
  <sheetFormatPr defaultRowHeight="15"/>
  <cols>
    <col min="1" max="1" width="15.28515625" customWidth="1"/>
    <col min="2" max="2" width="21.28515625" customWidth="1"/>
    <col min="3" max="3" width="10.140625" customWidth="1"/>
    <col min="15" max="15" width="12.140625" customWidth="1"/>
    <col min="16" max="16" width="10.85546875" customWidth="1"/>
  </cols>
  <sheetData>
    <row r="4" spans="1:17">
      <c r="C4" t="s">
        <v>94</v>
      </c>
    </row>
    <row r="5" spans="1:17">
      <c r="A5" t="s">
        <v>93</v>
      </c>
    </row>
    <row r="6" spans="1:17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 t="s">
        <v>95</v>
      </c>
    </row>
    <row r="7" spans="1:17">
      <c r="A7" t="s">
        <v>4</v>
      </c>
      <c r="B7" t="s">
        <v>3</v>
      </c>
      <c r="C7">
        <v>20</v>
      </c>
      <c r="D7">
        <f>C7+5</f>
        <v>25</v>
      </c>
      <c r="E7">
        <f t="shared" ref="E7:O7" si="0">D7+5</f>
        <v>30</v>
      </c>
      <c r="F7">
        <f t="shared" si="0"/>
        <v>35</v>
      </c>
      <c r="G7">
        <f t="shared" si="0"/>
        <v>40</v>
      </c>
      <c r="H7">
        <f t="shared" si="0"/>
        <v>45</v>
      </c>
      <c r="I7">
        <f t="shared" si="0"/>
        <v>50</v>
      </c>
      <c r="J7">
        <f t="shared" si="0"/>
        <v>55</v>
      </c>
      <c r="K7">
        <f t="shared" si="0"/>
        <v>60</v>
      </c>
      <c r="L7">
        <f t="shared" si="0"/>
        <v>65</v>
      </c>
      <c r="M7">
        <f t="shared" si="0"/>
        <v>70</v>
      </c>
      <c r="N7">
        <f t="shared" si="0"/>
        <v>75</v>
      </c>
      <c r="O7">
        <f t="shared" si="0"/>
        <v>80</v>
      </c>
      <c r="Q7" t="s">
        <v>113</v>
      </c>
    </row>
    <row r="8" spans="1:17">
      <c r="B8" t="s">
        <v>97</v>
      </c>
      <c r="C8">
        <v>3</v>
      </c>
      <c r="D8">
        <v>3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5</v>
      </c>
      <c r="N8">
        <v>5</v>
      </c>
      <c r="O8">
        <v>5</v>
      </c>
    </row>
    <row r="9" spans="1:17">
      <c r="B9" t="s">
        <v>95</v>
      </c>
    </row>
    <row r="10" spans="1:17">
      <c r="A10" t="s">
        <v>5</v>
      </c>
      <c r="B10" t="s">
        <v>3</v>
      </c>
      <c r="C10">
        <v>40</v>
      </c>
      <c r="D10">
        <f>C10+10</f>
        <v>50</v>
      </c>
      <c r="E10">
        <f t="shared" ref="E10:O10" si="1">D10+10</f>
        <v>60</v>
      </c>
      <c r="F10">
        <f t="shared" si="1"/>
        <v>70</v>
      </c>
      <c r="G10">
        <f t="shared" si="1"/>
        <v>80</v>
      </c>
      <c r="H10">
        <f t="shared" si="1"/>
        <v>90</v>
      </c>
      <c r="I10">
        <f t="shared" si="1"/>
        <v>100</v>
      </c>
      <c r="J10">
        <f t="shared" si="1"/>
        <v>110</v>
      </c>
      <c r="K10">
        <f t="shared" si="1"/>
        <v>120</v>
      </c>
      <c r="L10">
        <f t="shared" si="1"/>
        <v>130</v>
      </c>
      <c r="M10">
        <f t="shared" si="1"/>
        <v>140</v>
      </c>
      <c r="N10">
        <f t="shared" si="1"/>
        <v>150</v>
      </c>
      <c r="O10">
        <f t="shared" si="1"/>
        <v>160</v>
      </c>
    </row>
    <row r="11" spans="1:17">
      <c r="B11" t="s">
        <v>97</v>
      </c>
    </row>
    <row r="12" spans="1:17">
      <c r="B12" t="s">
        <v>95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</row>
    <row r="13" spans="1:17">
      <c r="A13" t="s">
        <v>19</v>
      </c>
      <c r="B13" t="s">
        <v>3</v>
      </c>
      <c r="C13">
        <v>40</v>
      </c>
      <c r="D13">
        <f>C13+10</f>
        <v>50</v>
      </c>
      <c r="E13">
        <f t="shared" ref="E13:O13" si="2">D13+10</f>
        <v>60</v>
      </c>
      <c r="F13">
        <f t="shared" si="2"/>
        <v>70</v>
      </c>
      <c r="G13">
        <f t="shared" si="2"/>
        <v>80</v>
      </c>
      <c r="H13">
        <f t="shared" si="2"/>
        <v>90</v>
      </c>
      <c r="I13">
        <f t="shared" si="2"/>
        <v>100</v>
      </c>
      <c r="J13">
        <f t="shared" si="2"/>
        <v>110</v>
      </c>
      <c r="K13">
        <f t="shared" si="2"/>
        <v>120</v>
      </c>
      <c r="L13">
        <f t="shared" si="2"/>
        <v>130</v>
      </c>
      <c r="M13">
        <f t="shared" si="2"/>
        <v>140</v>
      </c>
      <c r="N13">
        <f t="shared" si="2"/>
        <v>150</v>
      </c>
      <c r="O13">
        <f t="shared" si="2"/>
        <v>160</v>
      </c>
    </row>
    <row r="14" spans="1:17">
      <c r="B14" t="s">
        <v>97</v>
      </c>
      <c r="C14">
        <v>5</v>
      </c>
      <c r="D14">
        <v>5</v>
      </c>
      <c r="E14">
        <v>5</v>
      </c>
      <c r="F14">
        <v>5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7</v>
      </c>
      <c r="N14">
        <v>7</v>
      </c>
      <c r="O14">
        <v>7</v>
      </c>
      <c r="Q14" t="s">
        <v>105</v>
      </c>
    </row>
    <row r="15" spans="1:17">
      <c r="B15" t="s">
        <v>95</v>
      </c>
      <c r="C15">
        <v>4</v>
      </c>
      <c r="D15">
        <v>4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</row>
    <row r="16" spans="1:17">
      <c r="A16" t="s">
        <v>6</v>
      </c>
      <c r="B16" t="s">
        <v>3</v>
      </c>
      <c r="C16">
        <v>75</v>
      </c>
      <c r="D16">
        <f>C16+10</f>
        <v>85</v>
      </c>
      <c r="E16">
        <f t="shared" ref="E16:O16" si="3">D16+10</f>
        <v>95</v>
      </c>
      <c r="F16">
        <f t="shared" si="3"/>
        <v>105</v>
      </c>
      <c r="G16">
        <f t="shared" si="3"/>
        <v>115</v>
      </c>
      <c r="H16">
        <f t="shared" si="3"/>
        <v>125</v>
      </c>
      <c r="I16">
        <f t="shared" si="3"/>
        <v>135</v>
      </c>
      <c r="J16">
        <f t="shared" si="3"/>
        <v>145</v>
      </c>
      <c r="K16">
        <f t="shared" si="3"/>
        <v>155</v>
      </c>
      <c r="L16">
        <f t="shared" si="3"/>
        <v>165</v>
      </c>
      <c r="M16">
        <f t="shared" si="3"/>
        <v>175</v>
      </c>
      <c r="N16">
        <f t="shared" si="3"/>
        <v>185</v>
      </c>
      <c r="O16">
        <f t="shared" si="3"/>
        <v>195</v>
      </c>
    </row>
    <row r="17" spans="1:15">
      <c r="B17" t="s">
        <v>97</v>
      </c>
    </row>
    <row r="18" spans="1:15">
      <c r="B18" t="s">
        <v>95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</row>
    <row r="19" spans="1:15">
      <c r="A19" t="s">
        <v>96</v>
      </c>
      <c r="B19" t="s">
        <v>3</v>
      </c>
      <c r="C19">
        <v>50</v>
      </c>
      <c r="D19">
        <f>C19+10</f>
        <v>60</v>
      </c>
      <c r="E19">
        <f t="shared" ref="E19:O19" si="4">D19+10</f>
        <v>70</v>
      </c>
      <c r="F19">
        <f t="shared" si="4"/>
        <v>80</v>
      </c>
      <c r="G19">
        <f t="shared" si="4"/>
        <v>90</v>
      </c>
      <c r="H19">
        <f t="shared" si="4"/>
        <v>100</v>
      </c>
      <c r="I19">
        <f t="shared" si="4"/>
        <v>110</v>
      </c>
      <c r="J19">
        <f t="shared" si="4"/>
        <v>120</v>
      </c>
      <c r="K19">
        <f t="shared" si="4"/>
        <v>130</v>
      </c>
      <c r="L19">
        <f t="shared" si="4"/>
        <v>140</v>
      </c>
      <c r="M19">
        <f t="shared" si="4"/>
        <v>150</v>
      </c>
      <c r="N19">
        <f t="shared" si="4"/>
        <v>160</v>
      </c>
      <c r="O19">
        <f t="shared" si="4"/>
        <v>170</v>
      </c>
    </row>
    <row r="20" spans="1:15">
      <c r="B20" t="s">
        <v>97</v>
      </c>
    </row>
    <row r="21" spans="1:15">
      <c r="B21" t="s">
        <v>95</v>
      </c>
      <c r="C21">
        <v>1</v>
      </c>
      <c r="D21">
        <v>1</v>
      </c>
      <c r="E21">
        <v>2</v>
      </c>
      <c r="F21">
        <v>2</v>
      </c>
      <c r="G21">
        <v>2</v>
      </c>
      <c r="H21">
        <v>2</v>
      </c>
      <c r="I21">
        <v>3</v>
      </c>
      <c r="J21">
        <v>3</v>
      </c>
      <c r="K21">
        <v>3</v>
      </c>
      <c r="L21">
        <v>4</v>
      </c>
      <c r="M21">
        <v>4</v>
      </c>
      <c r="N21">
        <v>5</v>
      </c>
      <c r="O21">
        <v>6</v>
      </c>
    </row>
    <row r="23" spans="1:15">
      <c r="A23" t="s">
        <v>7</v>
      </c>
      <c r="B23" t="s">
        <v>3</v>
      </c>
      <c r="C23">
        <v>10</v>
      </c>
    </row>
    <row r="24" spans="1:15">
      <c r="A24" t="s">
        <v>112</v>
      </c>
      <c r="B24" t="s">
        <v>3</v>
      </c>
      <c r="C24">
        <v>30</v>
      </c>
    </row>
    <row r="26" spans="1:15">
      <c r="A26" t="s">
        <v>98</v>
      </c>
      <c r="B26" t="s">
        <v>3</v>
      </c>
      <c r="C26">
        <v>40</v>
      </c>
    </row>
    <row r="27" spans="1:15">
      <c r="B27" t="s">
        <v>99</v>
      </c>
      <c r="C27">
        <v>4</v>
      </c>
    </row>
    <row r="29" spans="1:15">
      <c r="A29" t="s">
        <v>100</v>
      </c>
      <c r="B29" t="s">
        <v>3</v>
      </c>
      <c r="C29">
        <v>80</v>
      </c>
    </row>
    <row r="30" spans="1:15">
      <c r="B30" t="s">
        <v>101</v>
      </c>
      <c r="C30">
        <v>4</v>
      </c>
    </row>
    <row r="33" spans="1:17">
      <c r="A33" t="s">
        <v>88</v>
      </c>
    </row>
    <row r="35" spans="1:17">
      <c r="A35" t="s">
        <v>8</v>
      </c>
      <c r="B35" t="s">
        <v>102</v>
      </c>
      <c r="C35">
        <v>1.5</v>
      </c>
      <c r="D35">
        <f>C35+0.1</f>
        <v>1.6</v>
      </c>
      <c r="E35">
        <f t="shared" ref="E35:O35" si="5">D35+0.1</f>
        <v>1.7000000000000002</v>
      </c>
      <c r="F35">
        <f t="shared" si="5"/>
        <v>1.8000000000000003</v>
      </c>
      <c r="G35">
        <f t="shared" si="5"/>
        <v>1.9000000000000004</v>
      </c>
      <c r="H35">
        <f t="shared" si="5"/>
        <v>2.0000000000000004</v>
      </c>
      <c r="I35">
        <f t="shared" si="5"/>
        <v>2.1000000000000005</v>
      </c>
      <c r="J35">
        <f t="shared" si="5"/>
        <v>2.2000000000000006</v>
      </c>
      <c r="K35">
        <f t="shared" si="5"/>
        <v>2.3000000000000007</v>
      </c>
      <c r="L35">
        <f t="shared" si="5"/>
        <v>2.4000000000000008</v>
      </c>
      <c r="M35">
        <f t="shared" si="5"/>
        <v>2.5000000000000009</v>
      </c>
      <c r="N35">
        <f t="shared" si="5"/>
        <v>2.600000000000001</v>
      </c>
      <c r="O35">
        <f t="shared" si="5"/>
        <v>2.7000000000000011</v>
      </c>
    </row>
    <row r="36" spans="1:17">
      <c r="B36" t="s">
        <v>104</v>
      </c>
      <c r="C36">
        <v>1.5</v>
      </c>
      <c r="D36">
        <f>C36+0.1</f>
        <v>1.6</v>
      </c>
      <c r="E36">
        <f t="shared" ref="E36:O36" si="6">D36+0.1</f>
        <v>1.7000000000000002</v>
      </c>
      <c r="F36">
        <f t="shared" si="6"/>
        <v>1.8000000000000003</v>
      </c>
      <c r="G36">
        <f t="shared" si="6"/>
        <v>1.9000000000000004</v>
      </c>
      <c r="H36">
        <f t="shared" si="6"/>
        <v>2.0000000000000004</v>
      </c>
      <c r="I36">
        <f t="shared" si="6"/>
        <v>2.1000000000000005</v>
      </c>
      <c r="J36">
        <f t="shared" si="6"/>
        <v>2.2000000000000006</v>
      </c>
      <c r="K36">
        <f t="shared" si="6"/>
        <v>2.3000000000000007</v>
      </c>
      <c r="L36">
        <f t="shared" si="6"/>
        <v>2.4000000000000008</v>
      </c>
      <c r="M36">
        <f t="shared" si="6"/>
        <v>2.5000000000000009</v>
      </c>
      <c r="N36">
        <f t="shared" si="6"/>
        <v>2.600000000000001</v>
      </c>
      <c r="O36">
        <f t="shared" si="6"/>
        <v>2.7000000000000011</v>
      </c>
    </row>
    <row r="37" spans="1:17">
      <c r="B37" t="s">
        <v>103</v>
      </c>
      <c r="C37">
        <f>C35*C36</f>
        <v>2.25</v>
      </c>
      <c r="D37">
        <f t="shared" ref="D37:O37" si="7">D35*D36</f>
        <v>2.5600000000000005</v>
      </c>
      <c r="E37">
        <f t="shared" si="7"/>
        <v>2.8900000000000006</v>
      </c>
      <c r="F37">
        <f t="shared" si="7"/>
        <v>3.2400000000000011</v>
      </c>
      <c r="G37">
        <f t="shared" si="7"/>
        <v>3.6100000000000012</v>
      </c>
      <c r="H37">
        <f t="shared" si="7"/>
        <v>4.0000000000000018</v>
      </c>
      <c r="I37">
        <f t="shared" si="7"/>
        <v>4.4100000000000019</v>
      </c>
      <c r="J37">
        <f t="shared" si="7"/>
        <v>4.8400000000000025</v>
      </c>
      <c r="K37">
        <f t="shared" si="7"/>
        <v>5.2900000000000036</v>
      </c>
      <c r="L37">
        <f t="shared" si="7"/>
        <v>5.7600000000000042</v>
      </c>
      <c r="M37">
        <f t="shared" si="7"/>
        <v>6.2500000000000044</v>
      </c>
      <c r="N37">
        <f t="shared" si="7"/>
        <v>6.7600000000000051</v>
      </c>
      <c r="O37">
        <f t="shared" si="7"/>
        <v>7.2900000000000054</v>
      </c>
    </row>
    <row r="39" spans="1:17">
      <c r="B39" t="s">
        <v>106</v>
      </c>
      <c r="C39">
        <f>$C$7*C37</f>
        <v>45</v>
      </c>
      <c r="D39">
        <f t="shared" ref="D39:O39" si="8">$C$7*D37</f>
        <v>51.20000000000001</v>
      </c>
      <c r="E39">
        <f t="shared" si="8"/>
        <v>57.800000000000011</v>
      </c>
      <c r="F39">
        <f t="shared" si="8"/>
        <v>64.800000000000026</v>
      </c>
      <c r="G39">
        <f t="shared" si="8"/>
        <v>72.200000000000017</v>
      </c>
      <c r="H39">
        <f t="shared" si="8"/>
        <v>80.000000000000028</v>
      </c>
      <c r="I39">
        <f t="shared" si="8"/>
        <v>88.200000000000045</v>
      </c>
      <c r="J39">
        <f t="shared" si="8"/>
        <v>96.800000000000054</v>
      </c>
      <c r="K39">
        <f t="shared" si="8"/>
        <v>105.80000000000007</v>
      </c>
      <c r="L39">
        <f t="shared" si="8"/>
        <v>115.20000000000009</v>
      </c>
      <c r="M39">
        <f t="shared" si="8"/>
        <v>125.00000000000009</v>
      </c>
      <c r="N39">
        <f t="shared" si="8"/>
        <v>135.2000000000001</v>
      </c>
      <c r="O39">
        <f t="shared" si="8"/>
        <v>145.8000000000001</v>
      </c>
      <c r="Q39" t="s">
        <v>108</v>
      </c>
    </row>
    <row r="40" spans="1:17">
      <c r="B40" t="s">
        <v>107</v>
      </c>
      <c r="C40">
        <f>$C$13*C37</f>
        <v>90</v>
      </c>
      <c r="D40">
        <f t="shared" ref="D40:O40" si="9">$C$13*D37</f>
        <v>102.40000000000002</v>
      </c>
      <c r="E40">
        <f t="shared" si="9"/>
        <v>115.60000000000002</v>
      </c>
      <c r="F40">
        <f t="shared" si="9"/>
        <v>129.60000000000005</v>
      </c>
      <c r="G40">
        <f t="shared" si="9"/>
        <v>144.40000000000003</v>
      </c>
      <c r="H40">
        <f t="shared" si="9"/>
        <v>160.00000000000006</v>
      </c>
      <c r="I40">
        <f t="shared" si="9"/>
        <v>176.40000000000009</v>
      </c>
      <c r="J40">
        <f t="shared" si="9"/>
        <v>193.60000000000011</v>
      </c>
      <c r="K40">
        <f t="shared" si="9"/>
        <v>211.60000000000014</v>
      </c>
      <c r="L40">
        <f t="shared" si="9"/>
        <v>230.40000000000018</v>
      </c>
      <c r="M40">
        <f t="shared" si="9"/>
        <v>250.00000000000017</v>
      </c>
      <c r="N40">
        <f t="shared" si="9"/>
        <v>270.4000000000002</v>
      </c>
      <c r="O40">
        <f t="shared" si="9"/>
        <v>291.60000000000019</v>
      </c>
      <c r="Q40" t="s">
        <v>109</v>
      </c>
    </row>
    <row r="41" spans="1:17">
      <c r="Q41" t="s">
        <v>119</v>
      </c>
    </row>
    <row r="43" spans="1:17">
      <c r="A43" t="s">
        <v>110</v>
      </c>
      <c r="B43" t="s">
        <v>111</v>
      </c>
      <c r="C43">
        <v>1.5</v>
      </c>
      <c r="D43">
        <f>C43+0.25</f>
        <v>1.75</v>
      </c>
      <c r="E43">
        <f t="shared" ref="E43:O43" si="10">D43+0.25</f>
        <v>2</v>
      </c>
      <c r="F43">
        <f t="shared" si="10"/>
        <v>2.25</v>
      </c>
      <c r="G43">
        <f t="shared" si="10"/>
        <v>2.5</v>
      </c>
      <c r="H43">
        <f t="shared" si="10"/>
        <v>2.75</v>
      </c>
      <c r="I43">
        <f t="shared" si="10"/>
        <v>3</v>
      </c>
      <c r="J43">
        <f t="shared" si="10"/>
        <v>3.25</v>
      </c>
      <c r="K43">
        <f t="shared" si="10"/>
        <v>3.5</v>
      </c>
      <c r="L43">
        <f t="shared" si="10"/>
        <v>3.75</v>
      </c>
      <c r="M43">
        <f t="shared" si="10"/>
        <v>4</v>
      </c>
      <c r="N43">
        <f t="shared" si="10"/>
        <v>4.25</v>
      </c>
      <c r="O43">
        <f t="shared" si="10"/>
        <v>4.5</v>
      </c>
      <c r="Q43" t="s">
        <v>117</v>
      </c>
    </row>
    <row r="44" spans="1:17">
      <c r="B44" t="s">
        <v>115</v>
      </c>
      <c r="C44">
        <v>1.5</v>
      </c>
      <c r="D44">
        <v>1.5</v>
      </c>
      <c r="E44">
        <v>1.5</v>
      </c>
      <c r="F44">
        <v>2</v>
      </c>
      <c r="G44">
        <v>2</v>
      </c>
      <c r="H44">
        <v>2</v>
      </c>
      <c r="I44">
        <v>2</v>
      </c>
      <c r="J44">
        <v>2</v>
      </c>
      <c r="K44">
        <v>2.5</v>
      </c>
      <c r="L44">
        <v>2.5</v>
      </c>
      <c r="M44">
        <v>2.5</v>
      </c>
      <c r="N44">
        <v>2.5</v>
      </c>
      <c r="O44">
        <v>3</v>
      </c>
      <c r="Q44" t="s">
        <v>122</v>
      </c>
    </row>
    <row r="45" spans="1:17">
      <c r="B45" t="s">
        <v>116</v>
      </c>
      <c r="C45">
        <f>C43*C44</f>
        <v>2.25</v>
      </c>
      <c r="D45">
        <f t="shared" ref="D45:O45" si="11">D43*D44</f>
        <v>2.625</v>
      </c>
      <c r="E45">
        <f t="shared" si="11"/>
        <v>3</v>
      </c>
      <c r="F45">
        <f t="shared" si="11"/>
        <v>4.5</v>
      </c>
      <c r="G45">
        <f t="shared" si="11"/>
        <v>5</v>
      </c>
      <c r="H45">
        <f t="shared" si="11"/>
        <v>5.5</v>
      </c>
      <c r="I45">
        <f t="shared" si="11"/>
        <v>6</v>
      </c>
      <c r="J45">
        <f t="shared" si="11"/>
        <v>6.5</v>
      </c>
      <c r="K45">
        <f t="shared" si="11"/>
        <v>8.75</v>
      </c>
      <c r="L45">
        <f t="shared" si="11"/>
        <v>9.375</v>
      </c>
      <c r="M45">
        <f t="shared" si="11"/>
        <v>10</v>
      </c>
      <c r="N45">
        <f t="shared" si="11"/>
        <v>10.625</v>
      </c>
      <c r="O45">
        <f t="shared" si="11"/>
        <v>13.5</v>
      </c>
    </row>
    <row r="47" spans="1:17">
      <c r="B47" t="s">
        <v>114</v>
      </c>
      <c r="C47">
        <f>$C$24*C45</f>
        <v>67.5</v>
      </c>
      <c r="D47">
        <f t="shared" ref="D47:O47" si="12">$C$24*D45</f>
        <v>78.75</v>
      </c>
      <c r="E47">
        <f t="shared" si="12"/>
        <v>90</v>
      </c>
      <c r="F47">
        <f t="shared" si="12"/>
        <v>135</v>
      </c>
      <c r="G47">
        <f t="shared" si="12"/>
        <v>150</v>
      </c>
      <c r="H47">
        <f t="shared" si="12"/>
        <v>165</v>
      </c>
      <c r="I47">
        <f t="shared" si="12"/>
        <v>180</v>
      </c>
      <c r="J47">
        <f t="shared" si="12"/>
        <v>195</v>
      </c>
      <c r="K47">
        <f t="shared" si="12"/>
        <v>262.5</v>
      </c>
      <c r="L47">
        <f t="shared" si="12"/>
        <v>281.25</v>
      </c>
      <c r="M47">
        <f t="shared" si="12"/>
        <v>300</v>
      </c>
      <c r="N47">
        <f t="shared" si="12"/>
        <v>318.75</v>
      </c>
      <c r="O47">
        <f t="shared" si="12"/>
        <v>405</v>
      </c>
    </row>
    <row r="49" spans="1:17">
      <c r="A49" t="s">
        <v>2</v>
      </c>
      <c r="B49" t="s">
        <v>118</v>
      </c>
      <c r="C49">
        <v>150</v>
      </c>
      <c r="D49">
        <f>C49+25</f>
        <v>175</v>
      </c>
      <c r="E49">
        <f t="shared" ref="E49:O49" si="13">D49+25</f>
        <v>200</v>
      </c>
      <c r="F49">
        <f t="shared" si="13"/>
        <v>225</v>
      </c>
      <c r="G49">
        <f t="shared" si="13"/>
        <v>250</v>
      </c>
      <c r="H49">
        <f t="shared" si="13"/>
        <v>275</v>
      </c>
      <c r="I49">
        <f t="shared" si="13"/>
        <v>300</v>
      </c>
      <c r="J49">
        <f t="shared" si="13"/>
        <v>325</v>
      </c>
      <c r="K49">
        <f t="shared" si="13"/>
        <v>350</v>
      </c>
      <c r="L49">
        <f t="shared" si="13"/>
        <v>375</v>
      </c>
      <c r="M49">
        <f t="shared" si="13"/>
        <v>400</v>
      </c>
      <c r="N49">
        <f t="shared" si="13"/>
        <v>425</v>
      </c>
      <c r="O49">
        <f t="shared" si="13"/>
        <v>450</v>
      </c>
      <c r="Q49" t="s">
        <v>121</v>
      </c>
    </row>
    <row r="50" spans="1:17">
      <c r="B50" t="s">
        <v>120</v>
      </c>
    </row>
    <row r="52" spans="1:17">
      <c r="A52" t="s">
        <v>124</v>
      </c>
      <c r="Q52" t="s">
        <v>125</v>
      </c>
    </row>
    <row r="54" spans="1:17">
      <c r="A54" t="s">
        <v>123</v>
      </c>
      <c r="C54" t="s">
        <v>126</v>
      </c>
    </row>
    <row r="56" spans="1:17">
      <c r="A56" t="s">
        <v>127</v>
      </c>
      <c r="C56" t="s">
        <v>128</v>
      </c>
    </row>
    <row r="58" spans="1:17">
      <c r="A58" t="s">
        <v>129</v>
      </c>
      <c r="C58" t="s">
        <v>130</v>
      </c>
    </row>
    <row r="60" spans="1:17">
      <c r="A60" t="s">
        <v>131</v>
      </c>
      <c r="C60" t="s">
        <v>132</v>
      </c>
    </row>
    <row r="62" spans="1:17">
      <c r="A62" t="s">
        <v>90</v>
      </c>
      <c r="C6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flend</dc:creator>
  <cp:lastModifiedBy>flend</cp:lastModifiedBy>
  <dcterms:created xsi:type="dcterms:W3CDTF">2014-03-14T10:40:04Z</dcterms:created>
  <dcterms:modified xsi:type="dcterms:W3CDTF">2016-08-23T22:02:07Z</dcterms:modified>
</cp:coreProperties>
</file>