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fletch/Git/wwtp-energy-tariffs/data/"/>
    </mc:Choice>
  </mc:AlternateContent>
  <xr:revisionPtr revIDLastSave="0" documentId="13_ncr:1_{1E76DFE3-34E4-514B-BF3C-B60776F05D8C}" xr6:coauthVersionLast="47" xr6:coauthVersionMax="47" xr10:uidLastSave="{00000000-0000-0000-0000-000000000000}"/>
  <bookViews>
    <workbookView xWindow="0" yWindow="740" windowWidth="30240" windowHeight="18900" firstSheet="83" activeTab="94" xr2:uid="{00000000-000D-0000-FFFF-FFFF00000000}"/>
  </bookViews>
  <sheets>
    <sheet name="12000053001" sheetId="1" r:id="rId1"/>
    <sheet name="48003033002" sheetId="2" r:id="rId2"/>
    <sheet name="31001825002" sheetId="3" r:id="rId3"/>
    <sheet name="36001010001" sheetId="4" r:id="rId4"/>
    <sheet name="36001010017" sheetId="5" r:id="rId5"/>
    <sheet name="9000641001" sheetId="6" r:id="rId6"/>
    <sheet name="6005025001" sheetId="7" r:id="rId7"/>
    <sheet name="35000021001" sheetId="8" r:id="rId8"/>
    <sheet name="36001010006" sheetId="9" r:id="rId9"/>
    <sheet name="48008015001" sheetId="10" r:id="rId10"/>
    <sheet name="34006012001" sheetId="11" r:id="rId11"/>
    <sheet name="6004010004" sheetId="35" r:id="rId12"/>
    <sheet name="36002001007" sheetId="19" r:id="rId13"/>
    <sheet name="51000161001" sheetId="48" r:id="rId14"/>
    <sheet name="40000123012" sheetId="60" r:id="rId15"/>
    <sheet name="53001280001" sheetId="23" r:id="rId16"/>
    <sheet name="36002001004" sheetId="28" r:id="rId17"/>
    <sheet name="32000011001" sheetId="61" r:id="rId18"/>
    <sheet name="36002001006" sheetId="20" r:id="rId19"/>
    <sheet name="41000017001" sheetId="62" r:id="rId20"/>
    <sheet name="47000245002" sheetId="59" r:id="rId21"/>
    <sheet name="24000001002" sheetId="63" r:id="rId22"/>
    <sheet name="42006056001" sheetId="74" r:id="rId23"/>
    <sheet name="53000776001" sheetId="75" r:id="rId24"/>
    <sheet name="47000940001" sheetId="57" r:id="rId25"/>
    <sheet name="36007136001" sheetId="26" r:id="rId26"/>
    <sheet name="39002093001" sheetId="78" r:id="rId27"/>
    <sheet name="12000001001" sheetId="53" r:id="rId28"/>
    <sheet name="10000027001" sheetId="84" r:id="rId29"/>
    <sheet name="51000154002" sheetId="49" r:id="rId30"/>
    <sheet name="6005053001" sheetId="32" r:id="rId31"/>
    <sheet name="34001005001" sheetId="42" r:id="rId32"/>
    <sheet name="15000003001" sheetId="85" r:id="rId33"/>
    <sheet name="48004026002" sheetId="72" r:id="rId34"/>
    <sheet name="39000084001" sheetId="79" r:id="rId35"/>
    <sheet name="36003169012" sheetId="25" r:id="rId36"/>
    <sheet name="39001792001" sheetId="81" r:id="rId37"/>
    <sheet name="6002032003" sheetId="30" r:id="rId38"/>
    <sheet name="6002036001" sheetId="29" r:id="rId39"/>
    <sheet name="26004005011" sheetId="67" r:id="rId40"/>
    <sheet name="29001011001" sheetId="86" r:id="rId41"/>
    <sheet name="6004009003" sheetId="36" r:id="rId42"/>
    <sheet name="34001030001" sheetId="43" r:id="rId43"/>
    <sheet name="39008260001" sheetId="80" r:id="rId44"/>
    <sheet name="36008024001" sheetId="51" r:id="rId45"/>
    <sheet name="36002001010" sheetId="24" r:id="rId46"/>
    <sheet name="13000012004" sheetId="87" r:id="rId47"/>
    <sheet name="6008022001" sheetId="37" r:id="rId48"/>
    <sheet name="32000200820" sheetId="88" r:id="rId49"/>
    <sheet name="47000940002" sheetId="58" r:id="rId50"/>
    <sheet name="47001016001" sheetId="89" r:id="rId51"/>
    <sheet name="12000017028" sheetId="54" r:id="rId52"/>
    <sheet name="22009071001" sheetId="90" r:id="rId53"/>
    <sheet name="36002001009" sheetId="18" r:id="rId54"/>
    <sheet name="42000094003" sheetId="45" r:id="rId55"/>
    <sheet name="12000017027" sheetId="55" r:id="rId56"/>
    <sheet name="39001792002" sheetId="82" r:id="rId57"/>
    <sheet name="48007039001" sheetId="91" r:id="rId58"/>
    <sheet name="36002001005" sheetId="38" r:id="rId59"/>
    <sheet name="21000025001" sheetId="92" r:id="rId60"/>
    <sheet name="53000776002" sheetId="27" r:id="rId61"/>
    <sheet name="29001023001" sheetId="65" r:id="rId62"/>
    <sheet name="29001023002" sheetId="66" r:id="rId63"/>
    <sheet name="18000061001" sheetId="93" r:id="rId64"/>
    <sheet name="36002001002" sheetId="34" r:id="rId65"/>
    <sheet name="48004026001" sheetId="71" r:id="rId66"/>
    <sheet name="12000017004" sheetId="56" r:id="rId67"/>
    <sheet name="36002001003" sheetId="22" r:id="rId68"/>
    <sheet name="39001666001" sheetId="21" r:id="rId69"/>
    <sheet name="48004122001" sheetId="70" r:id="rId70"/>
    <sheet name="4001318001" sheetId="94" r:id="rId71"/>
    <sheet name="6002041001" sheetId="33" r:id="rId72"/>
    <sheet name="36009071001" sheetId="52" r:id="rId73"/>
    <sheet name="39003369002" sheetId="95" r:id="rId74"/>
    <sheet name="6008022002" sheetId="39" r:id="rId75"/>
    <sheet name="48000004001" sheetId="69" r:id="rId76"/>
    <sheet name="8000070001" sheetId="73" r:id="rId77"/>
    <sheet name="24000001001" sheetId="64" r:id="rId78"/>
    <sheet name="42005016001" sheetId="96" r:id="rId79"/>
    <sheet name="6005009001" sheetId="97" r:id="rId80"/>
    <sheet name="6002121001" sheetId="31" r:id="rId81"/>
    <sheet name="36002001012" sheetId="17" r:id="rId82"/>
    <sheet name="39001666002" sheetId="50" r:id="rId83"/>
    <sheet name="34002065001" sheetId="99" r:id="rId84"/>
    <sheet name="6009031001" sheetId="98" r:id="rId85"/>
    <sheet name="42000094001" sheetId="46" r:id="rId86"/>
    <sheet name="42000094002" sheetId="47" r:id="rId87"/>
    <sheet name="27000001001" sheetId="100" r:id="rId88"/>
    <sheet name="55003100001" sheetId="83" r:id="rId89"/>
    <sheet name="17000721009" sheetId="14" r:id="rId90"/>
    <sheet name="36002001001" sheetId="15" r:id="rId91"/>
    <sheet name="36002001011" sheetId="16" r:id="rId92"/>
    <sheet name="34001082001" sheetId="44" r:id="rId93"/>
    <sheet name="17000721007" sheetId="13" r:id="rId94"/>
    <sheet name="25000128001" sheetId="77" r:id="rId95"/>
    <sheet name="6004010001" sheetId="41" r:id="rId96"/>
    <sheet name="6004009001" sheetId="40" r:id="rId97"/>
    <sheet name="11000001001" sheetId="76" r:id="rId98"/>
    <sheet name="26000596001" sheetId="68" r:id="rId99"/>
    <sheet name="17000721001" sheetId="12" r:id="rId10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77" l="1"/>
  <c r="M13" i="77"/>
  <c r="M12" i="77"/>
  <c r="M11" i="77"/>
  <c r="M10" i="77"/>
  <c r="M9" i="77"/>
  <c r="M8" i="77"/>
  <c r="M7" i="77"/>
  <c r="M6" i="77"/>
  <c r="M5" i="77"/>
  <c r="M4" i="77"/>
  <c r="M3" i="77"/>
  <c r="L14" i="77"/>
  <c r="L13" i="77"/>
  <c r="L12" i="77"/>
  <c r="L11" i="77"/>
  <c r="L10" i="77"/>
  <c r="L9" i="77"/>
  <c r="L8" i="77"/>
  <c r="L7" i="77"/>
  <c r="L6" i="77"/>
  <c r="L5" i="77"/>
  <c r="L4" i="77"/>
  <c r="L3" i="77"/>
  <c r="M53" i="85"/>
  <c r="M52" i="85"/>
  <c r="M51" i="85"/>
  <c r="M50" i="85"/>
  <c r="M49" i="85"/>
  <c r="M48" i="85"/>
  <c r="M47" i="85"/>
  <c r="M46" i="85"/>
  <c r="L53" i="85"/>
  <c r="L52" i="85"/>
  <c r="L51" i="85"/>
  <c r="L50" i="85"/>
  <c r="L49" i="85"/>
  <c r="L48" i="85"/>
  <c r="L47" i="85"/>
  <c r="L46" i="85"/>
  <c r="M38" i="85"/>
  <c r="M45" i="85"/>
  <c r="M44" i="85"/>
  <c r="M43" i="85"/>
  <c r="M42" i="85"/>
  <c r="M41" i="85"/>
  <c r="M40" i="85"/>
  <c r="M39" i="85"/>
  <c r="L45" i="85"/>
  <c r="L44" i="85"/>
  <c r="L43" i="85"/>
  <c r="L42" i="85"/>
  <c r="L41" i="85"/>
  <c r="L40" i="85"/>
  <c r="L39" i="85"/>
  <c r="L38" i="85"/>
  <c r="M37" i="85"/>
  <c r="M36" i="85"/>
  <c r="M35" i="85"/>
  <c r="M34" i="85"/>
  <c r="M33" i="85"/>
  <c r="M32" i="85"/>
  <c r="M31" i="85"/>
  <c r="M30" i="85"/>
  <c r="L37" i="85"/>
  <c r="L36" i="85"/>
  <c r="L35" i="85"/>
  <c r="L34" i="85"/>
  <c r="L33" i="85"/>
  <c r="L32" i="85"/>
  <c r="L31" i="85"/>
  <c r="L30" i="85"/>
  <c r="M29" i="85"/>
  <c r="M28" i="85"/>
  <c r="M27" i="85"/>
  <c r="M26" i="85"/>
  <c r="M25" i="85"/>
  <c r="M24" i="85"/>
  <c r="M23" i="85"/>
  <c r="M22" i="85"/>
  <c r="M21" i="85"/>
  <c r="M20" i="85"/>
  <c r="M19" i="85"/>
  <c r="M18" i="85"/>
  <c r="M17" i="85"/>
  <c r="M16" i="85"/>
  <c r="M15" i="85"/>
  <c r="M14" i="85"/>
  <c r="M13" i="85"/>
  <c r="M12" i="85"/>
  <c r="M11" i="85"/>
  <c r="M10" i="85"/>
  <c r="M9" i="85"/>
  <c r="M8" i="85"/>
  <c r="M7" i="85"/>
  <c r="M6" i="85"/>
  <c r="L29" i="85"/>
  <c r="L28" i="85"/>
  <c r="L27" i="85"/>
  <c r="L26" i="85"/>
  <c r="L25" i="85"/>
  <c r="L24" i="85"/>
  <c r="L23" i="85"/>
  <c r="L22" i="85"/>
  <c r="L21" i="85"/>
  <c r="L20" i="85"/>
  <c r="L19" i="85"/>
  <c r="L18" i="85"/>
  <c r="L17" i="85"/>
  <c r="L16" i="85"/>
  <c r="L15" i="85"/>
  <c r="L14" i="85"/>
  <c r="L12" i="85"/>
  <c r="L13" i="85"/>
  <c r="L11" i="85"/>
  <c r="L7" i="85"/>
  <c r="L8" i="85"/>
  <c r="L9" i="85"/>
  <c r="L10" i="85"/>
  <c r="L6" i="85"/>
  <c r="L14" i="76"/>
  <c r="L13" i="76"/>
  <c r="L12" i="76"/>
  <c r="L11" i="76"/>
  <c r="L10" i="76"/>
  <c r="M12" i="76"/>
  <c r="M13" i="76"/>
  <c r="M14" i="76"/>
  <c r="M11" i="76"/>
  <c r="M10" i="76"/>
  <c r="L19" i="76"/>
  <c r="L18" i="76"/>
  <c r="L17" i="76"/>
  <c r="L16" i="76"/>
  <c r="L15" i="76"/>
  <c r="M19" i="76"/>
  <c r="M17" i="76"/>
  <c r="M18" i="76"/>
  <c r="M16" i="76"/>
  <c r="M15" i="76"/>
  <c r="M7" i="76"/>
  <c r="M9" i="76"/>
  <c r="M8" i="76"/>
  <c r="M6" i="76"/>
  <c r="M5" i="76"/>
  <c r="L7" i="76"/>
  <c r="L8" i="76"/>
  <c r="L6" i="76"/>
  <c r="L5" i="76"/>
  <c r="L9" i="76"/>
  <c r="M4" i="76"/>
  <c r="L4" i="76"/>
  <c r="M8" i="83"/>
  <c r="M7" i="83"/>
  <c r="M6" i="83"/>
  <c r="M5" i="83"/>
  <c r="M4" i="83"/>
  <c r="M3" i="83"/>
  <c r="L8" i="83"/>
  <c r="L7" i="83"/>
  <c r="L6" i="83"/>
  <c r="L5" i="83"/>
  <c r="L4" i="83"/>
  <c r="L3" i="83"/>
  <c r="M54" i="100"/>
  <c r="M53" i="100"/>
  <c r="M52" i="100"/>
  <c r="M51" i="100"/>
  <c r="M50" i="100"/>
  <c r="M49" i="100"/>
  <c r="M48" i="100"/>
  <c r="M47" i="100"/>
  <c r="M46" i="100"/>
  <c r="M45" i="100"/>
  <c r="M44" i="100"/>
  <c r="M43" i="100"/>
  <c r="M42" i="100"/>
  <c r="M41" i="100"/>
  <c r="M40" i="100"/>
  <c r="M39" i="100"/>
  <c r="M38" i="100"/>
  <c r="M37" i="100"/>
  <c r="M36" i="100"/>
  <c r="M35" i="100"/>
  <c r="M34" i="100"/>
  <c r="M33" i="100"/>
  <c r="M32" i="100"/>
  <c r="M31" i="100"/>
  <c r="M30" i="100"/>
  <c r="M29" i="100"/>
  <c r="M28" i="100"/>
  <c r="M27" i="100"/>
  <c r="M26" i="100"/>
  <c r="M25" i="100"/>
  <c r="M24" i="100"/>
  <c r="M23" i="100"/>
  <c r="M22" i="100"/>
  <c r="M21" i="100"/>
  <c r="M20" i="100"/>
  <c r="M19" i="100"/>
  <c r="M18" i="100"/>
  <c r="M17" i="100"/>
  <c r="M16" i="100"/>
  <c r="M15" i="100"/>
  <c r="M14" i="100"/>
  <c r="M13" i="100"/>
  <c r="M12" i="100"/>
  <c r="M11" i="100"/>
  <c r="M10" i="100"/>
  <c r="M9" i="100"/>
  <c r="M8" i="100"/>
  <c r="M7" i="100"/>
  <c r="L54" i="100"/>
  <c r="L51" i="100"/>
  <c r="L53" i="100"/>
  <c r="L52" i="100"/>
  <c r="L48" i="100"/>
  <c r="L46" i="100"/>
  <c r="L45" i="100"/>
  <c r="L43" i="100"/>
  <c r="L50" i="100"/>
  <c r="L49" i="100"/>
  <c r="L47" i="100"/>
  <c r="L44" i="100"/>
  <c r="L42" i="100"/>
  <c r="L41" i="100"/>
  <c r="L39" i="100"/>
  <c r="L38" i="100"/>
  <c r="L37" i="100"/>
  <c r="L40" i="100"/>
  <c r="L36" i="100"/>
  <c r="L35" i="100"/>
  <c r="L34" i="100"/>
  <c r="L33" i="100"/>
  <c r="L31" i="100"/>
  <c r="L32" i="100"/>
  <c r="L26" i="100"/>
  <c r="L25" i="100"/>
  <c r="L30" i="100"/>
  <c r="L29" i="100"/>
  <c r="L27" i="100"/>
  <c r="L28" i="100"/>
  <c r="L23" i="100"/>
  <c r="L24" i="100"/>
  <c r="L22" i="100"/>
  <c r="L21" i="100"/>
  <c r="L20" i="100"/>
  <c r="L19" i="100"/>
  <c r="L18" i="100"/>
  <c r="L17" i="100"/>
  <c r="L16" i="100"/>
  <c r="L15" i="100"/>
  <c r="L8" i="100"/>
  <c r="L12" i="100"/>
  <c r="L14" i="100"/>
  <c r="L13" i="100"/>
  <c r="L11" i="100"/>
  <c r="L10" i="100"/>
  <c r="L7" i="100"/>
  <c r="L9" i="100"/>
  <c r="M3" i="80"/>
  <c r="L3" i="80"/>
  <c r="M21" i="80"/>
  <c r="M20" i="80"/>
  <c r="M19" i="80"/>
  <c r="M18" i="80"/>
  <c r="M17" i="80"/>
  <c r="M16" i="80"/>
  <c r="M15" i="80"/>
  <c r="M14" i="80"/>
  <c r="M13" i="80"/>
  <c r="M12" i="80"/>
  <c r="M11" i="80"/>
  <c r="M10" i="80"/>
  <c r="M9" i="80"/>
  <c r="M8" i="80"/>
  <c r="M7" i="80"/>
  <c r="M6" i="80"/>
  <c r="M5" i="80"/>
  <c r="M4" i="80"/>
  <c r="L12" i="80"/>
  <c r="L11" i="80"/>
  <c r="L20" i="80"/>
  <c r="L13" i="80"/>
  <c r="L9" i="80"/>
  <c r="L8" i="80"/>
  <c r="L10" i="80"/>
  <c r="L18" i="80"/>
  <c r="L17" i="80"/>
  <c r="L16" i="80"/>
  <c r="L15" i="80"/>
  <c r="L14" i="80"/>
  <c r="L19" i="80"/>
  <c r="L21" i="80"/>
  <c r="L7" i="80"/>
  <c r="L6" i="80"/>
  <c r="L4" i="80"/>
  <c r="L5" i="80"/>
  <c r="M20" i="79"/>
  <c r="M19" i="79"/>
  <c r="M18" i="79"/>
  <c r="L19" i="79"/>
  <c r="L20" i="79"/>
  <c r="L18" i="79"/>
  <c r="L3" i="79"/>
  <c r="M3" i="82"/>
  <c r="L3" i="82"/>
  <c r="M3" i="81"/>
  <c r="L3" i="81"/>
  <c r="M3" i="93"/>
  <c r="L3" i="93"/>
  <c r="M3" i="26"/>
  <c r="E3" i="2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L48" i="6"/>
  <c r="L44" i="6"/>
  <c r="L50" i="6"/>
  <c r="L49" i="6"/>
  <c r="L47" i="6"/>
  <c r="L46" i="6"/>
  <c r="L45" i="6"/>
  <c r="L43" i="6"/>
  <c r="L42" i="6"/>
  <c r="L41" i="6"/>
  <c r="L39" i="6"/>
  <c r="L40" i="6"/>
  <c r="L36" i="6"/>
  <c r="L38" i="6"/>
  <c r="L37" i="6"/>
  <c r="L35" i="6"/>
  <c r="L32" i="6"/>
  <c r="L34" i="6"/>
  <c r="L33" i="6"/>
  <c r="L31" i="6"/>
  <c r="L30" i="6"/>
  <c r="L29" i="6"/>
  <c r="L28" i="6"/>
  <c r="L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L24" i="6"/>
  <c r="L26" i="6"/>
  <c r="L25" i="6"/>
  <c r="L23" i="6"/>
  <c r="L15" i="6"/>
  <c r="L18" i="6"/>
  <c r="L16" i="6"/>
  <c r="L17" i="6"/>
  <c r="L22" i="6"/>
  <c r="L21" i="6"/>
  <c r="L20" i="6"/>
  <c r="L19" i="6"/>
  <c r="L14" i="6"/>
  <c r="L13" i="6"/>
  <c r="L11" i="6"/>
  <c r="L12" i="6"/>
  <c r="L10" i="6"/>
  <c r="L9" i="6"/>
  <c r="L7" i="6"/>
  <c r="L8" i="6"/>
  <c r="L4" i="6"/>
  <c r="L6" i="6"/>
  <c r="L5" i="6"/>
  <c r="L3" i="6"/>
  <c r="M51" i="6"/>
  <c r="L51" i="6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14" i="1"/>
  <c r="L12" i="1"/>
  <c r="L9" i="1"/>
  <c r="L6" i="1"/>
  <c r="L4" i="1"/>
  <c r="L16" i="1"/>
  <c r="L15" i="1"/>
  <c r="L13" i="1"/>
  <c r="L11" i="1"/>
  <c r="L10" i="1"/>
  <c r="L8" i="1"/>
  <c r="L7" i="1"/>
  <c r="L5" i="1"/>
  <c r="L3" i="1"/>
  <c r="M22" i="1"/>
  <c r="L22" i="1"/>
  <c r="M17" i="79"/>
  <c r="L17" i="79"/>
  <c r="M16" i="79"/>
  <c r="L16" i="79"/>
  <c r="M15" i="79"/>
  <c r="L15" i="79"/>
  <c r="M14" i="79"/>
  <c r="L14" i="79"/>
  <c r="M13" i="79"/>
  <c r="L13" i="79"/>
  <c r="M12" i="79"/>
  <c r="M11" i="79"/>
  <c r="M10" i="79"/>
  <c r="M9" i="79"/>
  <c r="M8" i="79"/>
  <c r="M7" i="79"/>
  <c r="M6" i="79"/>
  <c r="M5" i="79"/>
  <c r="M4" i="79"/>
  <c r="M3" i="79"/>
  <c r="L6" i="79"/>
  <c r="L7" i="79"/>
  <c r="L5" i="79"/>
  <c r="L4" i="79"/>
  <c r="L12" i="79"/>
  <c r="L11" i="79"/>
  <c r="L10" i="79"/>
  <c r="L9" i="79"/>
  <c r="L8" i="79"/>
  <c r="M18" i="36"/>
  <c r="L18" i="36"/>
  <c r="M17" i="36"/>
  <c r="L17" i="36"/>
  <c r="M16" i="36"/>
  <c r="L16" i="36"/>
  <c r="M15" i="36"/>
  <c r="L15" i="36"/>
  <c r="M14" i="36"/>
  <c r="L14" i="36"/>
  <c r="M13" i="36"/>
  <c r="L13" i="36"/>
  <c r="M12" i="36"/>
  <c r="L12" i="36"/>
  <c r="M11" i="36"/>
  <c r="L11" i="36"/>
  <c r="M10" i="36"/>
  <c r="L10" i="36"/>
  <c r="M9" i="36"/>
  <c r="L9" i="36"/>
  <c r="M8" i="36"/>
  <c r="L8" i="36"/>
  <c r="M7" i="36"/>
  <c r="L7" i="36"/>
  <c r="M18" i="35"/>
  <c r="L18" i="35"/>
  <c r="M17" i="35"/>
  <c r="L17" i="35"/>
  <c r="M16" i="35"/>
  <c r="L16" i="35"/>
  <c r="M15" i="35"/>
  <c r="L15" i="35"/>
  <c r="M14" i="35"/>
  <c r="L14" i="35"/>
  <c r="M13" i="35"/>
  <c r="L13" i="35"/>
  <c r="M12" i="35"/>
  <c r="L12" i="35"/>
  <c r="M11" i="35"/>
  <c r="L11" i="35"/>
  <c r="M10" i="35"/>
  <c r="L10" i="35"/>
  <c r="M9" i="35"/>
  <c r="L9" i="35"/>
  <c r="M8" i="35"/>
  <c r="L8" i="35"/>
  <c r="M7" i="35"/>
  <c r="L7" i="35"/>
  <c r="M22" i="41"/>
  <c r="E22" i="41"/>
  <c r="M21" i="41"/>
  <c r="E21" i="41"/>
  <c r="M20" i="41"/>
  <c r="E20" i="41"/>
  <c r="M19" i="41"/>
  <c r="L19" i="41"/>
  <c r="M18" i="41"/>
  <c r="L18" i="41"/>
  <c r="M17" i="41"/>
  <c r="L17" i="41"/>
  <c r="M16" i="41"/>
  <c r="L16" i="41"/>
  <c r="M15" i="41"/>
  <c r="L15" i="41"/>
  <c r="M14" i="41"/>
  <c r="L14" i="41"/>
  <c r="M13" i="41"/>
  <c r="L13" i="41"/>
  <c r="M12" i="41"/>
  <c r="L12" i="41"/>
  <c r="M11" i="41"/>
  <c r="L11" i="41"/>
  <c r="M10" i="41"/>
  <c r="L10" i="41"/>
  <c r="M9" i="41"/>
  <c r="L9" i="41"/>
  <c r="M8" i="41"/>
  <c r="L8" i="41"/>
  <c r="M7" i="41"/>
  <c r="L7" i="41"/>
  <c r="M22" i="40"/>
  <c r="E22" i="40"/>
  <c r="M21" i="40"/>
  <c r="E21" i="40"/>
  <c r="M20" i="40"/>
  <c r="E20" i="40"/>
  <c r="M19" i="40"/>
  <c r="L19" i="40"/>
  <c r="M18" i="40"/>
  <c r="L18" i="40"/>
  <c r="M17" i="40"/>
  <c r="L17" i="40"/>
  <c r="M16" i="40"/>
  <c r="L16" i="40"/>
  <c r="M15" i="40"/>
  <c r="L15" i="40"/>
  <c r="M14" i="40"/>
  <c r="L14" i="40"/>
  <c r="M13" i="40"/>
  <c r="L13" i="40"/>
  <c r="M12" i="40"/>
  <c r="L12" i="40"/>
  <c r="M11" i="40"/>
  <c r="L11" i="40"/>
  <c r="M10" i="40"/>
  <c r="L10" i="40"/>
  <c r="M9" i="40"/>
  <c r="L9" i="40"/>
  <c r="M8" i="40"/>
  <c r="L8" i="40"/>
  <c r="M7" i="40"/>
  <c r="L7" i="40"/>
  <c r="M22" i="39"/>
  <c r="E22" i="39"/>
  <c r="M21" i="39"/>
  <c r="E21" i="39"/>
  <c r="M20" i="39"/>
  <c r="E20" i="39"/>
  <c r="M19" i="39"/>
  <c r="L19" i="39"/>
  <c r="M18" i="39"/>
  <c r="L18" i="39"/>
  <c r="M17" i="39"/>
  <c r="L17" i="39"/>
  <c r="M16" i="39"/>
  <c r="L16" i="39"/>
  <c r="M15" i="39"/>
  <c r="L15" i="39"/>
  <c r="M14" i="39"/>
  <c r="L14" i="39"/>
  <c r="M13" i="39"/>
  <c r="L13" i="39"/>
  <c r="M12" i="39"/>
  <c r="L12" i="39"/>
  <c r="M11" i="39"/>
  <c r="L11" i="39"/>
  <c r="M10" i="39"/>
  <c r="L10" i="39"/>
  <c r="M9" i="39"/>
  <c r="L9" i="39"/>
  <c r="M8" i="39"/>
  <c r="L8" i="39"/>
  <c r="M7" i="39"/>
  <c r="L7" i="39"/>
  <c r="L18" i="37"/>
  <c r="L17" i="37"/>
  <c r="L16" i="37"/>
  <c r="M18" i="37"/>
  <c r="M17" i="37"/>
  <c r="M16" i="37"/>
  <c r="M15" i="37"/>
  <c r="M11" i="37"/>
  <c r="M14" i="37"/>
  <c r="M13" i="37"/>
  <c r="M12" i="37"/>
  <c r="L14" i="37"/>
  <c r="L13" i="37"/>
  <c r="L12" i="37"/>
  <c r="L15" i="37"/>
  <c r="L11" i="37"/>
  <c r="M10" i="37"/>
  <c r="M9" i="37"/>
  <c r="M8" i="37"/>
  <c r="M7" i="37"/>
  <c r="L8" i="37"/>
  <c r="L9" i="37"/>
  <c r="L10" i="37"/>
  <c r="L7" i="37"/>
  <c r="M23" i="87"/>
  <c r="M22" i="87"/>
  <c r="M21" i="87"/>
  <c r="M20" i="87"/>
  <c r="M19" i="87"/>
  <c r="M18" i="87"/>
  <c r="M17" i="87"/>
  <c r="M16" i="87"/>
  <c r="M15" i="87"/>
  <c r="M14" i="87"/>
  <c r="M13" i="87"/>
  <c r="M12" i="87"/>
  <c r="M11" i="87"/>
  <c r="M10" i="87"/>
  <c r="M9" i="87"/>
  <c r="M8" i="87"/>
  <c r="M7" i="87"/>
  <c r="M6" i="87"/>
  <c r="M5" i="87"/>
  <c r="M4" i="87"/>
  <c r="M3" i="87"/>
  <c r="L9" i="87"/>
  <c r="L8" i="87"/>
  <c r="L7" i="87"/>
  <c r="L6" i="87"/>
  <c r="L5" i="87"/>
  <c r="L4" i="87"/>
  <c r="L3" i="87"/>
  <c r="L23" i="87"/>
  <c r="L22" i="87"/>
  <c r="L21" i="87"/>
  <c r="L20" i="87"/>
  <c r="L19" i="87"/>
  <c r="L18" i="87"/>
  <c r="L17" i="87"/>
  <c r="L16" i="87"/>
  <c r="L15" i="87"/>
  <c r="L14" i="87"/>
  <c r="L13" i="87"/>
  <c r="L12" i="87"/>
  <c r="L11" i="87"/>
  <c r="L10" i="87"/>
  <c r="M26" i="87"/>
  <c r="M9" i="60"/>
  <c r="M8" i="60"/>
  <c r="M7" i="60"/>
  <c r="M6" i="60"/>
  <c r="M5" i="60"/>
  <c r="M4" i="60"/>
  <c r="M3" i="60"/>
  <c r="L4" i="60"/>
  <c r="L7" i="60"/>
  <c r="L6" i="60"/>
  <c r="L5" i="60"/>
  <c r="L9" i="60"/>
  <c r="L8" i="60"/>
  <c r="L3" i="60"/>
  <c r="L18" i="89"/>
  <c r="L20" i="89"/>
  <c r="L19" i="89"/>
  <c r="L17" i="89"/>
  <c r="L22" i="89"/>
  <c r="L23" i="89"/>
  <c r="L21" i="89"/>
  <c r="L24" i="89"/>
  <c r="L25" i="89"/>
  <c r="L26" i="89"/>
  <c r="L27" i="89"/>
  <c r="L28" i="89"/>
  <c r="L30" i="89"/>
  <c r="L29" i="89"/>
  <c r="L32" i="89"/>
  <c r="L31" i="89"/>
  <c r="L36" i="89"/>
  <c r="L35" i="89"/>
  <c r="L37" i="89"/>
  <c r="L38" i="89"/>
  <c r="L33" i="89"/>
  <c r="L34" i="89"/>
  <c r="M50" i="89"/>
  <c r="E50" i="89"/>
  <c r="M49" i="89"/>
  <c r="E49" i="89"/>
  <c r="M48" i="89"/>
  <c r="E48" i="89"/>
  <c r="M47" i="89"/>
  <c r="M46" i="89"/>
  <c r="M16" i="89"/>
  <c r="M15" i="89"/>
  <c r="M14" i="89"/>
  <c r="M13" i="89"/>
  <c r="M12" i="89"/>
  <c r="M11" i="89"/>
  <c r="M10" i="89"/>
  <c r="M9" i="89"/>
  <c r="M8" i="89"/>
  <c r="M7" i="89"/>
  <c r="M6" i="89"/>
  <c r="M5" i="89"/>
  <c r="M4" i="89"/>
  <c r="M3" i="89"/>
  <c r="L16" i="89"/>
  <c r="L15" i="89"/>
  <c r="L12" i="89"/>
  <c r="L11" i="89"/>
  <c r="L14" i="89"/>
  <c r="L13" i="89"/>
  <c r="L8" i="89"/>
  <c r="L7" i="89"/>
  <c r="L10" i="89"/>
  <c r="L9" i="89"/>
  <c r="L6" i="89"/>
  <c r="L5" i="89"/>
  <c r="L4" i="89"/>
  <c r="L3" i="89"/>
  <c r="M50" i="57"/>
  <c r="M49" i="57"/>
  <c r="M48" i="57"/>
  <c r="M47" i="57"/>
  <c r="M46" i="57"/>
  <c r="M45" i="57"/>
  <c r="M44" i="57"/>
  <c r="M43" i="57"/>
  <c r="M42" i="57"/>
  <c r="M41" i="57"/>
  <c r="M40" i="57"/>
  <c r="M39" i="57"/>
  <c r="M38" i="57"/>
  <c r="M37" i="57"/>
  <c r="M36" i="57"/>
  <c r="M35" i="57"/>
  <c r="M34" i="57"/>
  <c r="M33" i="57"/>
  <c r="M32" i="57"/>
  <c r="M31" i="57"/>
  <c r="M30" i="57"/>
  <c r="M29" i="57"/>
  <c r="M28" i="57"/>
  <c r="M27" i="57"/>
  <c r="M26" i="57"/>
  <c r="M25" i="57"/>
  <c r="M24" i="57"/>
  <c r="M23" i="57"/>
  <c r="M22" i="57"/>
  <c r="M21" i="57"/>
  <c r="M20" i="57"/>
  <c r="M19" i="57"/>
  <c r="M18" i="57"/>
  <c r="M17" i="57"/>
  <c r="M16" i="57"/>
  <c r="M15" i="57"/>
  <c r="M14" i="57"/>
  <c r="M13" i="57"/>
  <c r="M12" i="57"/>
  <c r="M11" i="57"/>
  <c r="M10" i="57"/>
  <c r="M9" i="57"/>
  <c r="M8" i="57"/>
  <c r="M7" i="57"/>
  <c r="M6" i="57"/>
  <c r="M5" i="57"/>
  <c r="M4" i="57"/>
  <c r="M3" i="57"/>
  <c r="M50" i="58"/>
  <c r="M49" i="58"/>
  <c r="M48" i="58"/>
  <c r="M47" i="58"/>
  <c r="M46" i="58"/>
  <c r="M45" i="58"/>
  <c r="M44" i="58"/>
  <c r="M43" i="58"/>
  <c r="M42" i="58"/>
  <c r="M41" i="58"/>
  <c r="M40" i="58"/>
  <c r="M39" i="58"/>
  <c r="M38" i="58"/>
  <c r="M37" i="58"/>
  <c r="M36" i="58"/>
  <c r="M35" i="58"/>
  <c r="M34" i="58"/>
  <c r="M33" i="58"/>
  <c r="M32" i="58"/>
  <c r="M31" i="58"/>
  <c r="M30" i="58"/>
  <c r="M29" i="58"/>
  <c r="M28" i="58"/>
  <c r="M27" i="58"/>
  <c r="M26" i="58"/>
  <c r="M25" i="58"/>
  <c r="M24" i="58"/>
  <c r="M23" i="58"/>
  <c r="M22" i="58"/>
  <c r="M21" i="58"/>
  <c r="M20" i="58"/>
  <c r="M19" i="58"/>
  <c r="M18" i="58"/>
  <c r="M17" i="58"/>
  <c r="M16" i="58"/>
  <c r="M15" i="58"/>
  <c r="M14" i="58"/>
  <c r="M13" i="58"/>
  <c r="M12" i="58"/>
  <c r="M11" i="58"/>
  <c r="M10" i="58"/>
  <c r="M9" i="58"/>
  <c r="M8" i="58"/>
  <c r="M7" i="58"/>
  <c r="M6" i="58"/>
  <c r="M5" i="58"/>
  <c r="M4" i="58"/>
  <c r="M3" i="58"/>
  <c r="L50" i="58"/>
  <c r="L49" i="58"/>
  <c r="L48" i="58"/>
  <c r="L47" i="58"/>
  <c r="L46" i="58"/>
  <c r="L45" i="58"/>
  <c r="L44" i="58"/>
  <c r="L43" i="58"/>
  <c r="L42" i="58"/>
  <c r="L41" i="58"/>
  <c r="L40" i="58"/>
  <c r="L39" i="58"/>
  <c r="L38" i="58"/>
  <c r="L37" i="58"/>
  <c r="L36" i="58"/>
  <c r="L35" i="58"/>
  <c r="L34" i="58"/>
  <c r="L33" i="58"/>
  <c r="L32" i="58"/>
  <c r="L31" i="58"/>
  <c r="L30" i="58"/>
  <c r="L29" i="58"/>
  <c r="L28" i="58"/>
  <c r="L27" i="58"/>
  <c r="L26" i="58"/>
  <c r="L25" i="58"/>
  <c r="L24" i="58"/>
  <c r="L23" i="58"/>
  <c r="L22" i="58"/>
  <c r="L21" i="58"/>
  <c r="L20" i="58"/>
  <c r="L19" i="58"/>
  <c r="L18" i="58"/>
  <c r="L17" i="58"/>
  <c r="L16" i="58"/>
  <c r="L15" i="58"/>
  <c r="L14" i="58"/>
  <c r="L13" i="58"/>
  <c r="L12" i="58"/>
  <c r="L11" i="58"/>
  <c r="L10" i="58"/>
  <c r="L9" i="58"/>
  <c r="L8" i="58"/>
  <c r="L7" i="58"/>
  <c r="L6" i="58"/>
  <c r="L5" i="58"/>
  <c r="L4" i="58"/>
  <c r="L3" i="58"/>
  <c r="M2" i="58"/>
  <c r="L2" i="58"/>
  <c r="L50" i="57"/>
  <c r="L37" i="57"/>
  <c r="L38" i="57"/>
  <c r="L36" i="57"/>
  <c r="L49" i="57"/>
  <c r="L35" i="57"/>
  <c r="L34" i="57"/>
  <c r="L33" i="57"/>
  <c r="L31" i="57"/>
  <c r="L30" i="57"/>
  <c r="L32" i="57"/>
  <c r="L48" i="57"/>
  <c r="L47" i="57"/>
  <c r="L28" i="57"/>
  <c r="L29" i="57"/>
  <c r="L27" i="57"/>
  <c r="L25" i="57"/>
  <c r="L24" i="57"/>
  <c r="L26" i="57"/>
  <c r="L46" i="57"/>
  <c r="L45" i="57"/>
  <c r="L22" i="57"/>
  <c r="L19" i="57"/>
  <c r="L21" i="57"/>
  <c r="L23" i="57"/>
  <c r="L18" i="57"/>
  <c r="L20" i="57"/>
  <c r="L44" i="57"/>
  <c r="L41" i="57"/>
  <c r="L40" i="57"/>
  <c r="L42" i="57"/>
  <c r="L43" i="57"/>
  <c r="L16" i="57"/>
  <c r="L17" i="57"/>
  <c r="L15" i="57"/>
  <c r="L13" i="57"/>
  <c r="L14" i="57"/>
  <c r="L12" i="57"/>
  <c r="L10" i="57"/>
  <c r="L11" i="57"/>
  <c r="L9" i="57"/>
  <c r="L7" i="57"/>
  <c r="L8" i="57"/>
  <c r="L6" i="57"/>
  <c r="L4" i="57"/>
  <c r="L5" i="57"/>
  <c r="L3" i="57"/>
  <c r="L39" i="57"/>
  <c r="L2" i="83"/>
  <c r="M2" i="83"/>
  <c r="L13" i="83"/>
  <c r="M13" i="83"/>
  <c r="M14" i="83"/>
  <c r="M6" i="73"/>
  <c r="M5" i="73"/>
  <c r="M4" i="73"/>
  <c r="M3" i="73"/>
  <c r="L6" i="73"/>
  <c r="L5" i="73"/>
  <c r="L3" i="73"/>
  <c r="L4" i="73"/>
  <c r="M10" i="73"/>
  <c r="L10" i="73"/>
  <c r="M2" i="79"/>
  <c r="L2" i="79"/>
  <c r="M21" i="79"/>
  <c r="L21" i="79"/>
  <c r="M38" i="48"/>
  <c r="L38" i="48"/>
  <c r="M37" i="48"/>
  <c r="L37" i="48"/>
  <c r="M36" i="48"/>
  <c r="L36" i="48"/>
  <c r="M35" i="48"/>
  <c r="L35" i="48"/>
  <c r="M34" i="48"/>
  <c r="L34" i="48"/>
  <c r="M33" i="48"/>
  <c r="L33" i="48"/>
  <c r="M32" i="48"/>
  <c r="L32" i="48"/>
  <c r="M31" i="48"/>
  <c r="L31" i="48"/>
  <c r="M30" i="48"/>
  <c r="L30" i="48"/>
  <c r="M29" i="48"/>
  <c r="L29" i="48"/>
  <c r="M28" i="48"/>
  <c r="L28" i="48"/>
  <c r="M27" i="48"/>
  <c r="L27" i="48"/>
  <c r="M26" i="48"/>
  <c r="L26" i="48"/>
  <c r="M25" i="48"/>
  <c r="L25" i="48"/>
  <c r="M24" i="48"/>
  <c r="L24" i="48"/>
  <c r="M23" i="48"/>
  <c r="L23" i="48"/>
  <c r="M22" i="48"/>
  <c r="L22" i="48"/>
  <c r="M21" i="48"/>
  <c r="L21" i="48"/>
  <c r="M20" i="48"/>
  <c r="L20" i="48"/>
  <c r="M19" i="48"/>
  <c r="L19" i="48"/>
  <c r="M18" i="48"/>
  <c r="L18" i="48"/>
  <c r="M17" i="48"/>
  <c r="L17" i="48"/>
  <c r="M16" i="48"/>
  <c r="L16" i="48"/>
  <c r="M15" i="48"/>
  <c r="L15" i="48"/>
  <c r="M14" i="48"/>
  <c r="L14" i="48"/>
  <c r="M13" i="48"/>
  <c r="L13" i="48"/>
  <c r="M12" i="48"/>
  <c r="L12" i="48"/>
  <c r="M11" i="48"/>
  <c r="L11" i="48"/>
  <c r="M10" i="48"/>
  <c r="L10" i="48"/>
  <c r="M9" i="48"/>
  <c r="L9" i="48"/>
  <c r="M8" i="48"/>
  <c r="L8" i="48"/>
  <c r="M7" i="48"/>
  <c r="L7" i="48"/>
  <c r="M6" i="48"/>
  <c r="L6" i="48"/>
  <c r="M5" i="48"/>
  <c r="L5" i="48"/>
  <c r="M4" i="48"/>
  <c r="L4" i="48"/>
  <c r="M3" i="48"/>
  <c r="L3" i="48"/>
  <c r="M14" i="49"/>
  <c r="M13" i="49"/>
  <c r="M12" i="49"/>
  <c r="M11" i="49"/>
  <c r="M10" i="49"/>
  <c r="M9" i="49"/>
  <c r="M8" i="49"/>
  <c r="M7" i="49"/>
  <c r="M6" i="49"/>
  <c r="M5" i="49"/>
  <c r="M4" i="49"/>
  <c r="M3" i="49"/>
  <c r="L14" i="49"/>
  <c r="L13" i="49"/>
  <c r="L12" i="49"/>
  <c r="L11" i="49"/>
  <c r="L10" i="49"/>
  <c r="L9" i="49"/>
  <c r="L8" i="49"/>
  <c r="L7" i="49"/>
  <c r="L4" i="49"/>
  <c r="L3" i="49"/>
  <c r="L5" i="49"/>
  <c r="L6" i="49"/>
  <c r="M38" i="49"/>
  <c r="L38" i="49"/>
  <c r="M37" i="49"/>
  <c r="L37" i="49"/>
  <c r="M36" i="49"/>
  <c r="L36" i="49"/>
  <c r="M35" i="49"/>
  <c r="L35" i="49"/>
  <c r="M34" i="49"/>
  <c r="L34" i="49"/>
  <c r="M33" i="49"/>
  <c r="L33" i="49"/>
  <c r="M32" i="49"/>
  <c r="L32" i="49"/>
  <c r="M31" i="49"/>
  <c r="L31" i="49"/>
  <c r="M30" i="49"/>
  <c r="L30" i="49"/>
  <c r="M29" i="49"/>
  <c r="L29" i="49"/>
  <c r="M28" i="49"/>
  <c r="L28" i="49"/>
  <c r="M27" i="49"/>
  <c r="L27" i="49"/>
  <c r="M26" i="49"/>
  <c r="L26" i="49"/>
  <c r="M25" i="49"/>
  <c r="L25" i="49"/>
  <c r="M24" i="49"/>
  <c r="L24" i="49"/>
  <c r="M23" i="49"/>
  <c r="L23" i="49"/>
  <c r="M22" i="49"/>
  <c r="L22" i="49"/>
  <c r="M21" i="49"/>
  <c r="L21" i="49"/>
  <c r="M20" i="49"/>
  <c r="L20" i="49"/>
  <c r="M19" i="49"/>
  <c r="L19" i="49"/>
  <c r="M18" i="49"/>
  <c r="L18" i="49"/>
  <c r="M17" i="49"/>
  <c r="L17" i="49"/>
  <c r="M16" i="49"/>
  <c r="L16" i="49"/>
  <c r="M15" i="49"/>
  <c r="L15" i="49"/>
  <c r="E12" i="34"/>
  <c r="E12" i="25"/>
  <c r="E13" i="25"/>
  <c r="E14" i="15"/>
  <c r="E13" i="15"/>
  <c r="E12" i="15"/>
  <c r="M12" i="15"/>
  <c r="M6" i="12"/>
  <c r="L6" i="12"/>
  <c r="M5" i="12"/>
  <c r="L5" i="12"/>
  <c r="M4" i="12"/>
  <c r="L4" i="12"/>
  <c r="M3" i="12"/>
  <c r="L3" i="12"/>
  <c r="M2" i="12"/>
  <c r="L2" i="12"/>
  <c r="M6" i="13"/>
  <c r="L6" i="13"/>
  <c r="M5" i="13"/>
  <c r="L5" i="13"/>
  <c r="M4" i="13"/>
  <c r="L4" i="13"/>
  <c r="M3" i="13"/>
  <c r="L3" i="13"/>
  <c r="M2" i="13"/>
  <c r="L2" i="13"/>
  <c r="E11" i="98"/>
  <c r="E10" i="98"/>
  <c r="M12" i="16"/>
  <c r="E12" i="16"/>
  <c r="M11" i="16"/>
  <c r="M6" i="16"/>
  <c r="L6" i="16"/>
  <c r="E12" i="17"/>
  <c r="M30" i="31"/>
  <c r="E30" i="31"/>
  <c r="M29" i="31"/>
  <c r="E29" i="31"/>
  <c r="M28" i="31"/>
  <c r="E28" i="31"/>
  <c r="M27" i="31"/>
  <c r="M26" i="31"/>
  <c r="M25" i="31"/>
  <c r="M2" i="31"/>
  <c r="L2" i="31"/>
  <c r="E24" i="64"/>
  <c r="M24" i="64"/>
  <c r="M30" i="97"/>
  <c r="E30" i="97"/>
  <c r="M29" i="97"/>
  <c r="E29" i="97"/>
  <c r="M28" i="97"/>
  <c r="E28" i="97"/>
  <c r="M27" i="97"/>
  <c r="M26" i="97"/>
  <c r="M25" i="97"/>
  <c r="M2" i="97"/>
  <c r="L2" i="97"/>
  <c r="E30" i="33"/>
  <c r="E29" i="33"/>
  <c r="E28" i="33"/>
  <c r="M28" i="33"/>
  <c r="E8" i="70"/>
  <c r="E7" i="70"/>
  <c r="M7" i="70"/>
  <c r="E22" i="37"/>
  <c r="E21" i="37"/>
  <c r="E20" i="37"/>
  <c r="M20" i="37"/>
  <c r="E12" i="24"/>
  <c r="M12" i="24"/>
  <c r="D24" i="80"/>
  <c r="D25" i="80" s="1"/>
  <c r="D26" i="80" s="1"/>
  <c r="E26" i="80" s="1"/>
  <c r="M30" i="29"/>
  <c r="E30" i="29"/>
  <c r="M29" i="29"/>
  <c r="E29" i="29"/>
  <c r="M28" i="29"/>
  <c r="E28" i="29"/>
  <c r="M27" i="29"/>
  <c r="M26" i="29"/>
  <c r="M25" i="29"/>
  <c r="M2" i="29"/>
  <c r="L2" i="29"/>
  <c r="E30" i="30"/>
  <c r="E29" i="30"/>
  <c r="E28" i="30"/>
  <c r="M12" i="22"/>
  <c r="E12" i="22"/>
  <c r="M11" i="22"/>
  <c r="M6" i="22"/>
  <c r="L6" i="22"/>
  <c r="M12" i="18"/>
  <c r="E12" i="18"/>
  <c r="M11" i="18"/>
  <c r="M6" i="18"/>
  <c r="L6" i="18"/>
  <c r="E12" i="38"/>
  <c r="M12" i="38"/>
  <c r="M14" i="34"/>
  <c r="E14" i="34"/>
  <c r="M13" i="34"/>
  <c r="E13" i="34"/>
  <c r="M12" i="34"/>
  <c r="M11" i="34"/>
  <c r="M6" i="34"/>
  <c r="L6" i="34"/>
  <c r="E14" i="25"/>
  <c r="D25" i="79"/>
  <c r="E25" i="79" s="1"/>
  <c r="D24" i="79"/>
  <c r="E24" i="79" s="1"/>
  <c r="E8" i="72"/>
  <c r="E7" i="72"/>
  <c r="M7" i="72"/>
  <c r="M7" i="42"/>
  <c r="E30" i="32"/>
  <c r="E29" i="32"/>
  <c r="E28" i="32"/>
  <c r="M30" i="32"/>
  <c r="E12" i="62"/>
  <c r="M12" i="62"/>
  <c r="M12" i="20"/>
  <c r="E12" i="20"/>
  <c r="M11" i="20"/>
  <c r="M6" i="20"/>
  <c r="L6" i="20"/>
  <c r="E12" i="28"/>
  <c r="E12" i="19"/>
  <c r="M12" i="19"/>
  <c r="E30" i="7"/>
  <c r="E29" i="7"/>
  <c r="E28" i="7"/>
  <c r="M28" i="7"/>
  <c r="M3" i="69"/>
  <c r="M2" i="69"/>
  <c r="M12" i="73"/>
  <c r="M13" i="73"/>
  <c r="M22" i="64"/>
  <c r="M21" i="64"/>
  <c r="M20" i="64"/>
  <c r="M19" i="64"/>
  <c r="M18" i="64"/>
  <c r="M17" i="64"/>
  <c r="M16" i="64"/>
  <c r="M15" i="64"/>
  <c r="M14" i="64"/>
  <c r="M13" i="64"/>
  <c r="M12" i="64"/>
  <c r="M11" i="64"/>
  <c r="M10" i="64"/>
  <c r="M9" i="64"/>
  <c r="M8" i="64"/>
  <c r="M7" i="64"/>
  <c r="M6" i="64"/>
  <c r="M5" i="64"/>
  <c r="M4" i="64"/>
  <c r="M3" i="64"/>
  <c r="M9" i="99"/>
  <c r="M7" i="99"/>
  <c r="M11" i="98"/>
  <c r="M10" i="98"/>
  <c r="M9" i="98"/>
  <c r="M4" i="46"/>
  <c r="L4" i="46"/>
  <c r="M6" i="47"/>
  <c r="M4" i="47"/>
  <c r="M6" i="100"/>
  <c r="M2" i="44"/>
  <c r="M21" i="77"/>
  <c r="M20" i="77"/>
  <c r="M19" i="77"/>
  <c r="M17" i="77"/>
  <c r="M16" i="77"/>
  <c r="M15" i="77"/>
  <c r="M21" i="76"/>
  <c r="M22" i="76"/>
  <c r="M30" i="33"/>
  <c r="M29" i="33"/>
  <c r="M27" i="33"/>
  <c r="M26" i="33"/>
  <c r="M25" i="33"/>
  <c r="M38" i="94"/>
  <c r="M37" i="94"/>
  <c r="M7" i="94"/>
  <c r="M6" i="94"/>
  <c r="M5" i="94"/>
  <c r="M4" i="94"/>
  <c r="M3" i="94"/>
  <c r="M8" i="70"/>
  <c r="M6" i="70"/>
  <c r="M4" i="70"/>
  <c r="M2" i="70"/>
  <c r="M25" i="56"/>
  <c r="M24" i="56"/>
  <c r="M21" i="56"/>
  <c r="M20" i="56"/>
  <c r="M19" i="56"/>
  <c r="M18" i="56"/>
  <c r="M17" i="56"/>
  <c r="M16" i="56"/>
  <c r="M15" i="56"/>
  <c r="M14" i="56"/>
  <c r="M13" i="56"/>
  <c r="M12" i="56"/>
  <c r="M11" i="56"/>
  <c r="M10" i="56"/>
  <c r="M9" i="56"/>
  <c r="M8" i="56"/>
  <c r="M7" i="56"/>
  <c r="M6" i="56"/>
  <c r="M5" i="56"/>
  <c r="M4" i="56"/>
  <c r="M3" i="56"/>
  <c r="M3" i="71"/>
  <c r="M2" i="71"/>
  <c r="M14" i="66"/>
  <c r="L14" i="66"/>
  <c r="M13" i="66"/>
  <c r="L13" i="66"/>
  <c r="M12" i="66"/>
  <c r="L12" i="66"/>
  <c r="M11" i="66"/>
  <c r="L11" i="66"/>
  <c r="M10" i="66"/>
  <c r="L10" i="66"/>
  <c r="M9" i="66"/>
  <c r="L9" i="66"/>
  <c r="M8" i="66"/>
  <c r="L8" i="66"/>
  <c r="M7" i="66"/>
  <c r="L7" i="66"/>
  <c r="M6" i="66"/>
  <c r="L6" i="66"/>
  <c r="M5" i="66"/>
  <c r="L5" i="66"/>
  <c r="M4" i="66"/>
  <c r="L4" i="66"/>
  <c r="M3" i="66"/>
  <c r="L3" i="66"/>
  <c r="M2" i="66"/>
  <c r="L2" i="66"/>
  <c r="M14" i="65"/>
  <c r="M13" i="65"/>
  <c r="M12" i="65"/>
  <c r="M11" i="65"/>
  <c r="M10" i="65"/>
  <c r="M9" i="65"/>
  <c r="M8" i="65"/>
  <c r="M7" i="65"/>
  <c r="M6" i="65"/>
  <c r="M5" i="65"/>
  <c r="M4" i="65"/>
  <c r="M3" i="65"/>
  <c r="M2" i="65"/>
  <c r="M12" i="27"/>
  <c r="M2" i="27"/>
  <c r="M2" i="92"/>
  <c r="M2" i="91"/>
  <c r="M14" i="25"/>
  <c r="M13" i="25"/>
  <c r="M12" i="25"/>
  <c r="M11" i="25"/>
  <c r="M11" i="15"/>
  <c r="M12" i="17"/>
  <c r="M11" i="17"/>
  <c r="M2" i="33"/>
  <c r="M11" i="38"/>
  <c r="M11" i="19"/>
  <c r="M12" i="28"/>
  <c r="M11" i="28"/>
  <c r="M25" i="55"/>
  <c r="M24" i="55"/>
  <c r="M21" i="55"/>
  <c r="M20" i="55"/>
  <c r="M19" i="55"/>
  <c r="M18" i="55"/>
  <c r="M17" i="55"/>
  <c r="M16" i="55"/>
  <c r="M15" i="55"/>
  <c r="M14" i="55"/>
  <c r="M13" i="55"/>
  <c r="M12" i="55"/>
  <c r="M11" i="55"/>
  <c r="M10" i="55"/>
  <c r="M9" i="55"/>
  <c r="M8" i="55"/>
  <c r="M7" i="55"/>
  <c r="M6" i="55"/>
  <c r="M5" i="55"/>
  <c r="M4" i="55"/>
  <c r="M3" i="55"/>
  <c r="M4" i="45"/>
  <c r="M21" i="54"/>
  <c r="M20" i="54"/>
  <c r="M19" i="54"/>
  <c r="M18" i="54"/>
  <c r="M17" i="54"/>
  <c r="M16" i="54"/>
  <c r="M15" i="54"/>
  <c r="M14" i="54"/>
  <c r="M13" i="54"/>
  <c r="M12" i="54"/>
  <c r="M11" i="54"/>
  <c r="M10" i="54"/>
  <c r="M9" i="54"/>
  <c r="M8" i="54"/>
  <c r="M7" i="54"/>
  <c r="M6" i="54"/>
  <c r="M5" i="54"/>
  <c r="M4" i="54"/>
  <c r="M3" i="54"/>
  <c r="M2" i="89"/>
  <c r="M22" i="37"/>
  <c r="M21" i="37"/>
  <c r="M19" i="37"/>
  <c r="M16" i="88"/>
  <c r="M15" i="88"/>
  <c r="M14" i="88"/>
  <c r="M13" i="88"/>
  <c r="M12" i="88"/>
  <c r="M11" i="88"/>
  <c r="M10" i="88"/>
  <c r="M7" i="43"/>
  <c r="M2" i="43"/>
  <c r="M6" i="67"/>
  <c r="L6" i="67"/>
  <c r="M5" i="67"/>
  <c r="L5" i="67"/>
  <c r="M4" i="67"/>
  <c r="M3" i="67"/>
  <c r="M30" i="30"/>
  <c r="M29" i="30"/>
  <c r="M28" i="30"/>
  <c r="M27" i="30"/>
  <c r="M26" i="30"/>
  <c r="M25" i="30"/>
  <c r="M2" i="30"/>
  <c r="L2" i="30"/>
  <c r="M8" i="72"/>
  <c r="M6" i="72"/>
  <c r="M4" i="72"/>
  <c r="M2" i="72"/>
  <c r="M3" i="85"/>
  <c r="M2" i="42"/>
  <c r="M26" i="32"/>
  <c r="M27" i="32"/>
  <c r="M28" i="32"/>
  <c r="M29" i="32"/>
  <c r="M25" i="32"/>
  <c r="M2" i="32"/>
  <c r="M29" i="84"/>
  <c r="M27" i="84"/>
  <c r="M26" i="84"/>
  <c r="M25" i="84"/>
  <c r="M24" i="84"/>
  <c r="M23" i="84"/>
  <c r="M22" i="84"/>
  <c r="M21" i="84"/>
  <c r="M20" i="84"/>
  <c r="M19" i="84"/>
  <c r="M18" i="84"/>
  <c r="M17" i="84"/>
  <c r="M16" i="84"/>
  <c r="M15" i="84"/>
  <c r="M14" i="84"/>
  <c r="M13" i="84"/>
  <c r="M12" i="84"/>
  <c r="M11" i="84"/>
  <c r="M10" i="84"/>
  <c r="M9" i="84"/>
  <c r="M8" i="84"/>
  <c r="M7" i="84"/>
  <c r="M6" i="84"/>
  <c r="M5" i="84"/>
  <c r="M4" i="84"/>
  <c r="M3" i="84"/>
  <c r="M24" i="53"/>
  <c r="M21" i="53"/>
  <c r="M20" i="53"/>
  <c r="M19" i="53"/>
  <c r="M18" i="53"/>
  <c r="M17" i="53"/>
  <c r="M16" i="53"/>
  <c r="M15" i="53"/>
  <c r="M14" i="53"/>
  <c r="M13" i="53"/>
  <c r="M12" i="53"/>
  <c r="M11" i="53"/>
  <c r="M10" i="53"/>
  <c r="M9" i="53"/>
  <c r="M8" i="53"/>
  <c r="M7" i="53"/>
  <c r="M6" i="53"/>
  <c r="M5" i="53"/>
  <c r="M4" i="53"/>
  <c r="M3" i="53"/>
  <c r="M7" i="78"/>
  <c r="M6" i="78"/>
  <c r="M4" i="78"/>
  <c r="M9" i="78"/>
  <c r="M2" i="57"/>
  <c r="M8" i="75"/>
  <c r="M21" i="63"/>
  <c r="M20" i="63"/>
  <c r="M19" i="63"/>
  <c r="M18" i="63"/>
  <c r="M17" i="63"/>
  <c r="M16" i="63"/>
  <c r="M15" i="63"/>
  <c r="M14" i="63"/>
  <c r="M13" i="63"/>
  <c r="M12" i="63"/>
  <c r="M11" i="63"/>
  <c r="M10" i="63"/>
  <c r="M9" i="63"/>
  <c r="M8" i="63"/>
  <c r="M7" i="63"/>
  <c r="M6" i="63"/>
  <c r="M5" i="63"/>
  <c r="M4" i="63"/>
  <c r="M3" i="63"/>
  <c r="M6" i="68"/>
  <c r="M5" i="68"/>
  <c r="M4" i="68"/>
  <c r="M3" i="68"/>
  <c r="M6" i="17"/>
  <c r="L6" i="17"/>
  <c r="M6" i="38"/>
  <c r="L6" i="38"/>
  <c r="M6" i="28"/>
  <c r="L6" i="28"/>
  <c r="M13" i="15"/>
  <c r="M14" i="15"/>
  <c r="M6" i="15"/>
  <c r="M6" i="25"/>
  <c r="L6" i="25"/>
  <c r="M2" i="59"/>
  <c r="M8" i="62"/>
  <c r="M6" i="62"/>
  <c r="M5" i="62"/>
  <c r="M4" i="62"/>
  <c r="M3" i="62"/>
  <c r="M11" i="62"/>
  <c r="M6" i="14"/>
  <c r="L6" i="14"/>
  <c r="M5" i="14"/>
  <c r="L5" i="14"/>
  <c r="M4" i="14"/>
  <c r="L4" i="14"/>
  <c r="M3" i="14"/>
  <c r="L3" i="14"/>
  <c r="M2" i="14"/>
  <c r="L2" i="14"/>
  <c r="M11" i="24"/>
  <c r="M6" i="24"/>
  <c r="L6" i="24"/>
  <c r="M16" i="61"/>
  <c r="M15" i="61"/>
  <c r="M14" i="61"/>
  <c r="M13" i="61"/>
  <c r="M12" i="61"/>
  <c r="M11" i="61"/>
  <c r="M10" i="61"/>
  <c r="M6" i="23"/>
  <c r="M6" i="19"/>
  <c r="M7" i="11"/>
  <c r="M2" i="11"/>
  <c r="M2" i="9"/>
  <c r="M26" i="7"/>
  <c r="M27" i="7"/>
  <c r="M29" i="7"/>
  <c r="M30" i="7"/>
  <c r="M25" i="7"/>
  <c r="M2" i="7"/>
  <c r="M2" i="5"/>
  <c r="M9" i="4"/>
  <c r="M8" i="4"/>
  <c r="M7" i="4"/>
  <c r="M6" i="4"/>
  <c r="M5" i="4"/>
  <c r="M4" i="4"/>
  <c r="M2" i="4"/>
  <c r="M4" i="2"/>
  <c r="M3" i="2"/>
  <c r="M24" i="1"/>
  <c r="L2" i="27"/>
  <c r="L6" i="68"/>
  <c r="L5" i="68"/>
  <c r="L4" i="68"/>
  <c r="L3" i="68"/>
  <c r="L17" i="77"/>
  <c r="L16" i="77"/>
  <c r="L15" i="77"/>
  <c r="L2" i="44"/>
  <c r="L6" i="15"/>
  <c r="L6" i="100"/>
  <c r="L6" i="47"/>
  <c r="L4" i="47"/>
  <c r="L7" i="99"/>
  <c r="L24" i="64"/>
  <c r="L23" i="64"/>
  <c r="M23" i="64" s="1"/>
  <c r="L22" i="64"/>
  <c r="L21" i="64"/>
  <c r="L20" i="64"/>
  <c r="L19" i="64"/>
  <c r="L18" i="64"/>
  <c r="L17" i="64"/>
  <c r="L16" i="64"/>
  <c r="L15" i="64"/>
  <c r="L14" i="64"/>
  <c r="L13" i="64"/>
  <c r="L12" i="64"/>
  <c r="L11" i="64"/>
  <c r="L10" i="64"/>
  <c r="L9" i="64"/>
  <c r="L8" i="64"/>
  <c r="L7" i="64"/>
  <c r="L6" i="64"/>
  <c r="L5" i="64"/>
  <c r="L4" i="64"/>
  <c r="L3" i="64"/>
  <c r="L3" i="69"/>
  <c r="L2" i="69"/>
  <c r="L2" i="33"/>
  <c r="L7" i="94"/>
  <c r="L6" i="94"/>
  <c r="L5" i="94"/>
  <c r="L4" i="94"/>
  <c r="L3" i="94"/>
  <c r="L4" i="70"/>
  <c r="L2" i="70"/>
  <c r="L21" i="56"/>
  <c r="L20" i="56"/>
  <c r="L19" i="56"/>
  <c r="L18" i="56"/>
  <c r="L17" i="56"/>
  <c r="L16" i="56"/>
  <c r="L15" i="56"/>
  <c r="L14" i="56"/>
  <c r="L13" i="56"/>
  <c r="L12" i="56"/>
  <c r="L11" i="56"/>
  <c r="L10" i="56"/>
  <c r="L9" i="56"/>
  <c r="L8" i="56"/>
  <c r="L7" i="56"/>
  <c r="L6" i="56"/>
  <c r="L5" i="56"/>
  <c r="L4" i="56"/>
  <c r="L3" i="56"/>
  <c r="L3" i="71"/>
  <c r="L2" i="71"/>
  <c r="L14" i="65"/>
  <c r="L13" i="65"/>
  <c r="L12" i="65"/>
  <c r="L11" i="65"/>
  <c r="L10" i="65"/>
  <c r="L9" i="65"/>
  <c r="L8" i="65"/>
  <c r="L7" i="65"/>
  <c r="L6" i="65"/>
  <c r="L5" i="65"/>
  <c r="L4" i="65"/>
  <c r="L3" i="65"/>
  <c r="L2" i="65"/>
  <c r="L2" i="92"/>
  <c r="L2" i="91"/>
  <c r="L21" i="55"/>
  <c r="L20" i="55"/>
  <c r="L19" i="55"/>
  <c r="L18" i="55"/>
  <c r="L17" i="55"/>
  <c r="L16" i="55"/>
  <c r="L15" i="55"/>
  <c r="L14" i="55"/>
  <c r="L13" i="55"/>
  <c r="L12" i="55"/>
  <c r="L11" i="55"/>
  <c r="L10" i="55"/>
  <c r="L9" i="55"/>
  <c r="L8" i="55"/>
  <c r="L7" i="55"/>
  <c r="L6" i="55"/>
  <c r="L5" i="55"/>
  <c r="L4" i="55"/>
  <c r="L3" i="55"/>
  <c r="L4" i="45"/>
  <c r="L21" i="54"/>
  <c r="L20" i="54"/>
  <c r="L19" i="54"/>
  <c r="L18" i="54"/>
  <c r="L17" i="54"/>
  <c r="L16" i="54"/>
  <c r="L15" i="54"/>
  <c r="L14" i="54"/>
  <c r="L13" i="54"/>
  <c r="L12" i="54"/>
  <c r="L11" i="54"/>
  <c r="L10" i="54"/>
  <c r="L9" i="54"/>
  <c r="L8" i="54"/>
  <c r="L7" i="54"/>
  <c r="L6" i="54"/>
  <c r="L5" i="54"/>
  <c r="L4" i="54"/>
  <c r="L3" i="54"/>
  <c r="L2" i="89"/>
  <c r="L16" i="88"/>
  <c r="L15" i="88"/>
  <c r="L14" i="88"/>
  <c r="L13" i="88"/>
  <c r="L12" i="88"/>
  <c r="L11" i="88"/>
  <c r="L10" i="88"/>
  <c r="L19" i="37"/>
  <c r="L26" i="80"/>
  <c r="M26" i="80" s="1"/>
  <c r="L25" i="80"/>
  <c r="M25" i="80" s="1"/>
  <c r="L24" i="80"/>
  <c r="M24" i="80" s="1"/>
  <c r="L23" i="80"/>
  <c r="M23" i="80" s="1"/>
  <c r="L2" i="43"/>
  <c r="L4" i="67"/>
  <c r="L3" i="67"/>
  <c r="L25" i="79"/>
  <c r="M25" i="79" s="1"/>
  <c r="L24" i="79"/>
  <c r="M24" i="79" s="1"/>
  <c r="L23" i="79"/>
  <c r="M23" i="79" s="1"/>
  <c r="L4" i="72"/>
  <c r="L2" i="72"/>
  <c r="L2" i="42"/>
  <c r="L2" i="32"/>
  <c r="L29" i="84"/>
  <c r="L27" i="84"/>
  <c r="L26" i="84"/>
  <c r="L25" i="84"/>
  <c r="L24" i="84"/>
  <c r="L23" i="84"/>
  <c r="L22" i="84"/>
  <c r="L21" i="84"/>
  <c r="L20" i="84"/>
  <c r="L19" i="84"/>
  <c r="L18" i="84"/>
  <c r="L17" i="84"/>
  <c r="L16" i="84"/>
  <c r="L15" i="84"/>
  <c r="L14" i="84"/>
  <c r="L13" i="84"/>
  <c r="L12" i="84"/>
  <c r="L11" i="84"/>
  <c r="L10" i="84"/>
  <c r="L9" i="84"/>
  <c r="L8" i="84"/>
  <c r="L7" i="84"/>
  <c r="L6" i="84"/>
  <c r="L5" i="84"/>
  <c r="L4" i="84"/>
  <c r="L3" i="84"/>
  <c r="L21" i="53"/>
  <c r="L20" i="53"/>
  <c r="L19" i="53"/>
  <c r="L18" i="53"/>
  <c r="L17" i="53"/>
  <c r="L16" i="53"/>
  <c r="L15" i="53"/>
  <c r="L14" i="53"/>
  <c r="L13" i="53"/>
  <c r="L12" i="53"/>
  <c r="L11" i="53"/>
  <c r="L10" i="53"/>
  <c r="L9" i="53"/>
  <c r="L8" i="53"/>
  <c r="L7" i="53"/>
  <c r="L6" i="53"/>
  <c r="L5" i="53"/>
  <c r="L4" i="53"/>
  <c r="L3" i="53"/>
  <c r="L9" i="78"/>
  <c r="L7" i="78"/>
  <c r="L6" i="78"/>
  <c r="L4" i="78"/>
  <c r="L2" i="57"/>
  <c r="L21" i="63"/>
  <c r="L20" i="63"/>
  <c r="L19" i="63"/>
  <c r="L18" i="63"/>
  <c r="L17" i="63"/>
  <c r="L16" i="63"/>
  <c r="L15" i="63"/>
  <c r="L14" i="63"/>
  <c r="L13" i="63"/>
  <c r="L12" i="63"/>
  <c r="L11" i="63"/>
  <c r="L10" i="63"/>
  <c r="L9" i="63"/>
  <c r="L8" i="63"/>
  <c r="L7" i="63"/>
  <c r="L6" i="63"/>
  <c r="L5" i="63"/>
  <c r="L4" i="63"/>
  <c r="L3" i="63"/>
  <c r="L2" i="59"/>
  <c r="L8" i="62"/>
  <c r="L6" i="62"/>
  <c r="L5" i="62"/>
  <c r="L4" i="62"/>
  <c r="L3" i="62"/>
  <c r="L16" i="61"/>
  <c r="L15" i="61"/>
  <c r="L14" i="61"/>
  <c r="L13" i="61"/>
  <c r="L12" i="61"/>
  <c r="L11" i="61"/>
  <c r="L10" i="61"/>
  <c r="L6" i="19"/>
  <c r="L2" i="11"/>
  <c r="L2" i="9"/>
  <c r="L30" i="8"/>
  <c r="M30" i="8" s="1"/>
  <c r="L29" i="8"/>
  <c r="M29" i="8" s="1"/>
  <c r="L28" i="8"/>
  <c r="M28" i="8" s="1"/>
  <c r="L27" i="8"/>
  <c r="M27" i="8" s="1"/>
  <c r="L26" i="8"/>
  <c r="M26" i="8" s="1"/>
  <c r="L25" i="8"/>
  <c r="M25" i="8" s="1"/>
  <c r="L24" i="8"/>
  <c r="M24" i="8" s="1"/>
  <c r="L23" i="8"/>
  <c r="M23" i="8" s="1"/>
  <c r="L22" i="8"/>
  <c r="M22" i="8" s="1"/>
  <c r="L21" i="8"/>
  <c r="M21" i="8" s="1"/>
  <c r="L20" i="8"/>
  <c r="M20" i="8" s="1"/>
  <c r="L19" i="8"/>
  <c r="M19" i="8" s="1"/>
  <c r="L2" i="7"/>
  <c r="L2" i="5"/>
  <c r="L9" i="4"/>
  <c r="L8" i="4"/>
  <c r="L7" i="4"/>
  <c r="L6" i="4"/>
  <c r="L5" i="4"/>
  <c r="L4" i="4"/>
  <c r="L2" i="4"/>
  <c r="L4" i="2"/>
  <c r="L3" i="2"/>
  <c r="E24" i="80" l="1"/>
  <c r="E25" i="80"/>
</calcChain>
</file>

<file path=xl/sharedStrings.xml><?xml version="1.0" encoding="utf-8"?>
<sst xmlns="http://schemas.openxmlformats.org/spreadsheetml/2006/main" count="18984" uniqueCount="110">
  <si>
    <t>utility</t>
  </si>
  <si>
    <t>period</t>
  </si>
  <si>
    <t>month_start</t>
  </si>
  <si>
    <t>month_end</t>
  </si>
  <si>
    <t>hour_start</t>
  </si>
  <si>
    <t>hour_end</t>
  </si>
  <si>
    <t>weekday_start</t>
  </si>
  <si>
    <t>weekday_end</t>
  </si>
  <si>
    <t>units</t>
  </si>
  <si>
    <t>Notes</t>
  </si>
  <si>
    <t>electric</t>
  </si>
  <si>
    <t>customer</t>
  </si>
  <si>
    <t>$/month</t>
  </si>
  <si>
    <t>energy</t>
  </si>
  <si>
    <t>$/kWh</t>
  </si>
  <si>
    <t>demand</t>
  </si>
  <si>
    <t>winter-peak1</t>
  </si>
  <si>
    <t>$/kW</t>
  </si>
  <si>
    <t>summer-peak</t>
  </si>
  <si>
    <t>winter-peak2</t>
  </si>
  <si>
    <t>off-peak</t>
  </si>
  <si>
    <t>gas</t>
  </si>
  <si>
    <t>type</t>
  </si>
  <si>
    <t>annual</t>
  </si>
  <si>
    <t>Estimated from multiplying cost of 1 meter for 1 day by 30 days</t>
  </si>
  <si>
    <t>winter-mid-peak1</t>
  </si>
  <si>
    <t>summer-mid-peak</t>
  </si>
  <si>
    <t>summer-max-peak</t>
  </si>
  <si>
    <t>winter-mid-peak2</t>
  </si>
  <si>
    <t>Ignored daylight savings, when the peak time shifts by an hour</t>
  </si>
  <si>
    <t>Sum of distribution, transmission, improvements, and competetive assessment demand charges</t>
  </si>
  <si>
    <t>peak-summer</t>
  </si>
  <si>
    <t>part-peak-summer</t>
  </si>
  <si>
    <t>maximum</t>
  </si>
  <si>
    <t>part-peak-winter1</t>
  </si>
  <si>
    <t>part-peak-winter2</t>
  </si>
  <si>
    <t>Estimated from multiplying cost for 1 day by 30 days</t>
  </si>
  <si>
    <t>peak-winter1</t>
  </si>
  <si>
    <t>peak-winter2</t>
  </si>
  <si>
    <t>winter1</t>
  </si>
  <si>
    <t>summer</t>
  </si>
  <si>
    <t>winter2</t>
  </si>
  <si>
    <t>This really is zero</t>
  </si>
  <si>
    <t>Assumed primary voltage</t>
  </si>
  <si>
    <t>Assumed 2 to 50 kV (typical primary voltage)</t>
  </si>
  <si>
    <t>winter-all-hours1</t>
  </si>
  <si>
    <t>summer-super-peak</t>
  </si>
  <si>
    <t>summer-all-hours</t>
  </si>
  <si>
    <t>winter-all-hours2</t>
  </si>
  <si>
    <t>off-peak-winter1</t>
  </si>
  <si>
    <t>on-peak-winter1</t>
  </si>
  <si>
    <t>off-peak-summer</t>
  </si>
  <si>
    <t>on-peak-summer</t>
  </si>
  <si>
    <t>off-peak-winter2</t>
  </si>
  <si>
    <t>on-peak-winter2</t>
  </si>
  <si>
    <t>Power Service Agreement required for this rate schedule</t>
  </si>
  <si>
    <t>summer-off-peak</t>
  </si>
  <si>
    <t>summer-on-peak</t>
  </si>
  <si>
    <t>on-peak</t>
  </si>
  <si>
    <t>transition-peak1</t>
  </si>
  <si>
    <t>transition-peak2</t>
  </si>
  <si>
    <t>Had to use an average since rates are defined each day at 4 PM</t>
  </si>
  <si>
    <t>No energy charge so put zero to avoid errors in code</t>
  </si>
  <si>
    <t>Converted from ccf to therms</t>
  </si>
  <si>
    <t>Fuel charge included with energy</t>
  </si>
  <si>
    <t>Conservation and capacity charges included with demand</t>
  </si>
  <si>
    <t>winter-peak3</t>
  </si>
  <si>
    <t>winter-peak4</t>
  </si>
  <si>
    <t>converted from ccf to therms</t>
  </si>
  <si>
    <t>Converted from MMBtu to therms</t>
  </si>
  <si>
    <t>Converted from MCF to therm</t>
  </si>
  <si>
    <t>Rate-PD (Primary Distribution Power)</t>
  </si>
  <si>
    <t>winter-super-peak1</t>
  </si>
  <si>
    <t>winter-super-peak2</t>
  </si>
  <si>
    <t>winter-peak</t>
  </si>
  <si>
    <t>summer-peak1</t>
  </si>
  <si>
    <t>summer-peak2</t>
  </si>
  <si>
    <t>No demand charges until 5000 kW is reached</t>
  </si>
  <si>
    <t>winter</t>
  </si>
  <si>
    <t>Extra Large Load Delivery Class</t>
  </si>
  <si>
    <t>Fixed price rate since time-of-use is not published in advance</t>
  </si>
  <si>
    <t>Rate DSPP</t>
  </si>
  <si>
    <t>75% of off-peak or 100% of on-peak, whichever is higher</t>
  </si>
  <si>
    <t>charge (metric)</t>
  </si>
  <si>
    <t>charge (imperial)</t>
  </si>
  <si>
    <t>$/therm or $/m3</t>
  </si>
  <si>
    <t>$/therm/hr or $/m3/hr</t>
  </si>
  <si>
    <t>basic_charge_limit (metric)</t>
  </si>
  <si>
    <t>basic_charge_limit (imperial)</t>
  </si>
  <si>
    <t>Includes Delivery Capital Recovery Rider</t>
  </si>
  <si>
    <t>Includes DSMCA, PCCA, and TCA</t>
  </si>
  <si>
    <t>Includes Electricity Commodity Adjustment (ECA)</t>
  </si>
  <si>
    <t>Includes TVA Fuel Cost Adjustment</t>
  </si>
  <si>
    <t>Includes Fuel Cost Adjustment (FCA) Factor</t>
  </si>
  <si>
    <t>Includes Fuel Cost Recovery Schedule: "FCR-25"</t>
  </si>
  <si>
    <t>Had to choose between high demand or high energy charges (Option D or Option E)</t>
  </si>
  <si>
    <t>This is hgh energy, low demand</t>
  </si>
  <si>
    <t>Includes delivery and generation service</t>
  </si>
  <si>
    <t>Includes Riders GCR, TSA, GEN, and Fuel</t>
  </si>
  <si>
    <t>Time-of-day option selected for Rider GEN</t>
  </si>
  <si>
    <t>Includes fuel cost and environmental charge</t>
  </si>
  <si>
    <t>Includes generation supply and distribution service</t>
  </si>
  <si>
    <t>Represented both under "maximum" period</t>
  </si>
  <si>
    <t>Energy charge based on Standard Service Tariff Sheet No. G10</t>
  </si>
  <si>
    <t>Actual historical prices averaged over the month</t>
  </si>
  <si>
    <t>Generation Energy and Capacity Riders</t>
  </si>
  <si>
    <t>Includes Fuel Clause Charge</t>
  </si>
  <si>
    <t>Includes cost of fuel adjustment</t>
  </si>
  <si>
    <t>Includes Transmission and Distribution charges</t>
  </si>
  <si>
    <t>Includes Generation, Transmission, and Distribution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</si>
</sst>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0"/>
    <numFmt numFmtId="166" formatCode="0.0000"/>
    <numFmt numFmtId="167" formatCode="0.000"/>
  </numFmts>
  <fonts count="4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066CC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styles" Target="style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tlantagaslight.com/content/dam/southern-co-gas/agl/pdfs/agl-bill-calculators/2021-bill-calculators/december-2021/agl-tariff_effective_12-1-21_clean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workbookViewId="0">
      <selection activeCell="O16" sqref="O16"/>
    </sheetView>
  </sheetViews>
  <sheetFormatPr baseColWidth="10" defaultColWidth="8.83203125" defaultRowHeight="15" x14ac:dyDescent="0.2"/>
  <cols>
    <col min="1" max="1" width="32.1640625" bestFit="1" customWidth="1"/>
    <col min="2" max="2" width="16.1640625" customWidth="1"/>
    <col min="3" max="3" width="13.3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3" width="14.1640625" bestFit="1" customWidth="1"/>
    <col min="14" max="14" width="14" bestFit="1" customWidth="1"/>
    <col min="15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130.44</v>
      </c>
      <c r="M2">
        <v>130.44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0.01049+0.04099+0.00265</f>
        <v>5.4129999999999998E-2</v>
      </c>
      <c r="M3">
        <f>0.01049+0.04099+0.00265</f>
        <v>5.4129999999999998E-2</v>
      </c>
      <c r="N3" t="s">
        <v>14</v>
      </c>
      <c r="O3" t="s">
        <v>100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0.02908+0.0462+0.00265</f>
        <v>7.7929999999999999E-2</v>
      </c>
      <c r="M4">
        <f>0.02908+0.0462+0.00265</f>
        <v>7.7929999999999999E-2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0.01049+0.04099+0.00265</f>
        <v>5.4129999999999998E-2</v>
      </c>
      <c r="M5">
        <f>0.01049+0.04099+0.00265</f>
        <v>5.4129999999999998E-2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0.02908+0.0462+0.00265</f>
        <v>7.7929999999999999E-2</v>
      </c>
      <c r="M6">
        <f>0.02908+0.0462+0.00265</f>
        <v>7.7929999999999999E-2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0.01049+0.04099+0.00265</f>
        <v>5.4129999999999998E-2</v>
      </c>
      <c r="M7">
        <f>0.01049+0.04099+0.00265</f>
        <v>5.4129999999999998E-2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0.01049+0.04099+0.00265</f>
        <v>5.4129999999999998E-2</v>
      </c>
      <c r="M8">
        <f>0.01049+0.04099+0.00265</f>
        <v>5.4129999999999998E-2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0.02908+0.0462+0.00265</f>
        <v>7.7929999999999999E-2</v>
      </c>
      <c r="M9">
        <f>0.02908+0.0462+0.00265</f>
        <v>7.7929999999999999E-2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0.01049+0.04099+0.00265</f>
        <v>5.4129999999999998E-2</v>
      </c>
      <c r="M10">
        <f>0.01049+0.04099+0.00265</f>
        <v>5.4129999999999998E-2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0.01049+0.04099+0.00265</f>
        <v>5.4129999999999998E-2</v>
      </c>
      <c r="M11">
        <f>0.01049+0.04099+0.00265</f>
        <v>5.4129999999999998E-2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0.02908+0.0462+0.00265</f>
        <v>7.7929999999999999E-2</v>
      </c>
      <c r="M12">
        <f>0.02908+0.0462+0.00265</f>
        <v>7.7929999999999999E-2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0.01049+0.04099+0.00265</f>
        <v>5.4129999999999998E-2</v>
      </c>
      <c r="M13">
        <f>0.01049+0.04099+0.00265</f>
        <v>5.4129999999999998E-2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0.02908+0.0462+0.00265</f>
        <v>7.7929999999999999E-2</v>
      </c>
      <c r="M14">
        <f>0.02908+0.0462+0.00265</f>
        <v>7.7929999999999999E-2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0.01049+0.04099+0.00265</f>
        <v>5.4129999999999998E-2</v>
      </c>
      <c r="M15">
        <f>0.01049+0.04099+0.00265</f>
        <v>5.4129999999999998E-2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0.01049+0.04099+0.00265</f>
        <v>5.4129999999999998E-2</v>
      </c>
      <c r="M16">
        <f>0.01049+0.04099+0.00265</f>
        <v>5.4129999999999998E-2</v>
      </c>
      <c r="N16" t="s">
        <v>14</v>
      </c>
    </row>
    <row r="17" spans="1:14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v>7.14</v>
      </c>
      <c r="M17">
        <v>7.14</v>
      </c>
      <c r="N17" t="s">
        <v>17</v>
      </c>
    </row>
    <row r="18" spans="1:14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v>7.14</v>
      </c>
      <c r="M18">
        <v>7.14</v>
      </c>
      <c r="N18" t="s">
        <v>17</v>
      </c>
    </row>
    <row r="19" spans="1:14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v>7.14</v>
      </c>
      <c r="M19">
        <v>7.14</v>
      </c>
      <c r="N19" t="s">
        <v>17</v>
      </c>
    </row>
    <row r="20" spans="1:14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v>7.14</v>
      </c>
      <c r="M20">
        <v>7.14</v>
      </c>
      <c r="N20" t="s">
        <v>17</v>
      </c>
    </row>
    <row r="21" spans="1:14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v>7.14</v>
      </c>
      <c r="M21">
        <v>7.14</v>
      </c>
      <c r="N21" t="s">
        <v>17</v>
      </c>
    </row>
    <row r="22" spans="1:14" x14ac:dyDescent="0.2">
      <c r="A22" t="s">
        <v>10</v>
      </c>
      <c r="B22" t="s">
        <v>15</v>
      </c>
      <c r="C22" t="s">
        <v>20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f>3.49+0.6+0.52+0.72</f>
        <v>5.3299999999999992</v>
      </c>
      <c r="M22">
        <f>3.49+0.6+0.52+0.72</f>
        <v>5.3299999999999992</v>
      </c>
      <c r="N22" t="s">
        <v>17</v>
      </c>
    </row>
    <row r="23" spans="1:14" x14ac:dyDescent="0.2">
      <c r="A23" t="s">
        <v>21</v>
      </c>
      <c r="B23" t="s">
        <v>11</v>
      </c>
      <c r="L23">
        <v>420</v>
      </c>
      <c r="M23">
        <v>420</v>
      </c>
      <c r="N23" t="s">
        <v>12</v>
      </c>
    </row>
    <row r="24" spans="1:14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0.21781</v>
      </c>
      <c r="M24" s="6">
        <f>L24/2.83168</f>
        <v>7.6919002147135276E-2</v>
      </c>
      <c r="N24" t="s">
        <v>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"/>
  <sheetViews>
    <sheetView workbookViewId="0">
      <selection activeCell="D4" sqref="D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1000</v>
      </c>
      <c r="M2">
        <v>1000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3.7999999999999999E-2</v>
      </c>
      <c r="M3">
        <v>3.7999999999999999E-2</v>
      </c>
      <c r="N3" t="s">
        <v>14</v>
      </c>
    </row>
    <row r="4" spans="1:15" x14ac:dyDescent="0.2">
      <c r="A4" t="s">
        <v>10</v>
      </c>
      <c r="B4" t="s">
        <v>13</v>
      </c>
      <c r="D4">
        <v>250</v>
      </c>
      <c r="E4">
        <v>250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3.39E-2</v>
      </c>
      <c r="M4">
        <v>3.39E-2</v>
      </c>
      <c r="N4" t="s">
        <v>14</v>
      </c>
    </row>
    <row r="5" spans="1:15" x14ac:dyDescent="0.2">
      <c r="A5" t="s">
        <v>10</v>
      </c>
      <c r="B5" t="s">
        <v>15</v>
      </c>
      <c r="C5" t="s">
        <v>39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8.75</v>
      </c>
      <c r="M5">
        <v>8.75</v>
      </c>
      <c r="N5" t="s">
        <v>17</v>
      </c>
    </row>
    <row r="6" spans="1:15" x14ac:dyDescent="0.2">
      <c r="A6" t="s">
        <v>10</v>
      </c>
      <c r="B6" t="s">
        <v>15</v>
      </c>
      <c r="C6" t="s">
        <v>40</v>
      </c>
      <c r="D6">
        <v>0</v>
      </c>
      <c r="E6">
        <v>0</v>
      </c>
      <c r="F6">
        <v>6</v>
      </c>
      <c r="G6">
        <v>9</v>
      </c>
      <c r="H6">
        <v>0</v>
      </c>
      <c r="I6">
        <v>7</v>
      </c>
      <c r="J6">
        <v>0</v>
      </c>
      <c r="K6">
        <v>6</v>
      </c>
      <c r="L6">
        <v>11.4</v>
      </c>
      <c r="M6">
        <v>11.4</v>
      </c>
      <c r="N6" t="s">
        <v>17</v>
      </c>
    </row>
    <row r="7" spans="1:15" x14ac:dyDescent="0.2">
      <c r="A7" t="s">
        <v>10</v>
      </c>
      <c r="B7" t="s">
        <v>15</v>
      </c>
      <c r="C7" t="s">
        <v>41</v>
      </c>
      <c r="D7">
        <v>0</v>
      </c>
      <c r="E7">
        <v>0</v>
      </c>
      <c r="F7">
        <v>10</v>
      </c>
      <c r="G7">
        <v>12</v>
      </c>
      <c r="H7">
        <v>0</v>
      </c>
      <c r="I7">
        <v>24</v>
      </c>
      <c r="J7">
        <v>0</v>
      </c>
      <c r="K7">
        <v>6</v>
      </c>
      <c r="L7">
        <v>8.75</v>
      </c>
      <c r="M7">
        <v>8.75</v>
      </c>
      <c r="N7" t="s">
        <v>17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6.3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79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0.00121+0.05912</f>
        <v>6.0330000000000002E-2</v>
      </c>
      <c r="M3">
        <f>0.00121+0.05912</f>
        <v>6.0330000000000002E-2</v>
      </c>
      <c r="N3" t="s">
        <v>14</v>
      </c>
      <c r="O3" t="s">
        <v>80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f>0.00121+0.05255</f>
        <v>5.3760000000000002E-2</v>
      </c>
      <c r="M4">
        <f>0.00121+0.05255</f>
        <v>5.3760000000000002E-2</v>
      </c>
      <c r="N4" t="s">
        <v>14</v>
      </c>
      <c r="O4" t="s">
        <v>80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f>0.00121+0.05912</f>
        <v>6.0330000000000002E-2</v>
      </c>
      <c r="M5">
        <f>0.00121+0.05912</f>
        <v>6.0330000000000002E-2</v>
      </c>
      <c r="N5" t="s">
        <v>14</v>
      </c>
      <c r="O5" t="s">
        <v>80</v>
      </c>
    </row>
    <row r="6" spans="1:15" x14ac:dyDescent="0.2">
      <c r="A6" t="s">
        <v>10</v>
      </c>
      <c r="B6" t="s">
        <v>15</v>
      </c>
      <c r="C6" t="s">
        <v>23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0.34+7.3</f>
        <v>7.64</v>
      </c>
      <c r="M6">
        <f>0.34+7.3</f>
        <v>7.64</v>
      </c>
      <c r="N6" t="s">
        <v>17</v>
      </c>
      <c r="O6" t="s">
        <v>81</v>
      </c>
    </row>
    <row r="7" spans="1:15" x14ac:dyDescent="0.2">
      <c r="A7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1.7634000000000001</v>
      </c>
      <c r="M4">
        <v>1.7634000000000001</v>
      </c>
      <c r="N4" t="s">
        <v>17</v>
      </c>
      <c r="O4" t="s">
        <v>43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9.7890999999999995</v>
      </c>
      <c r="M5">
        <v>9.7890999999999995</v>
      </c>
      <c r="N5" t="s">
        <v>17</v>
      </c>
    </row>
    <row r="6" spans="1:15" x14ac:dyDescent="0.2">
      <c r="A6" t="s">
        <v>21</v>
      </c>
      <c r="B6" t="s">
        <v>11</v>
      </c>
      <c r="L6">
        <v>17.75</v>
      </c>
      <c r="M6">
        <v>17.75</v>
      </c>
      <c r="N6" t="s">
        <v>12</v>
      </c>
    </row>
    <row r="7" spans="1:15" x14ac:dyDescent="0.2">
      <c r="A7" t="s">
        <v>21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0.32505600000000001</v>
      </c>
      <c r="M7" s="6">
        <f t="shared" ref="M7" si="0">L7/2.83168</f>
        <v>0.11479263193581196</v>
      </c>
      <c r="N7" t="s">
        <v>85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8"/>
  <sheetViews>
    <sheetView workbookViewId="0">
      <selection activeCell="B22" sqref="B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2"/>
  <sheetViews>
    <sheetView workbookViewId="0">
      <selection activeCell="E12" sqref="A1:O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38"/>
  <sheetViews>
    <sheetView workbookViewId="0">
      <selection activeCell="E19" sqref="A1:O3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119.61</v>
      </c>
      <c r="M2">
        <v>119.61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0.002568+0.000055</f>
        <v>2.6229999999999999E-3</v>
      </c>
      <c r="M3">
        <f>0.002568+0.000055</f>
        <v>2.6229999999999999E-3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22</v>
      </c>
      <c r="J4">
        <v>0</v>
      </c>
      <c r="K4">
        <v>4</v>
      </c>
      <c r="L4">
        <f>0.003814+0.000055</f>
        <v>3.869E-3</v>
      </c>
      <c r="M4">
        <f>0.003814+0.000055</f>
        <v>3.869E-3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0.002568+0.000055</f>
        <v>2.6229999999999999E-3</v>
      </c>
      <c r="M5">
        <f>0.002568+0.000055</f>
        <v>2.6229999999999999E-3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0.002568+0.000055</f>
        <v>2.6229999999999999E-3</v>
      </c>
      <c r="M6">
        <f>0.002568+0.000055</f>
        <v>2.6229999999999999E-3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0.003814+0.000055</f>
        <v>3.869E-3</v>
      </c>
      <c r="M7">
        <f>0.003814+0.000055</f>
        <v>3.869E-3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 t="shared" ref="L8:M11" si="0">0.002568+0.000055</f>
        <v>2.6229999999999999E-3</v>
      </c>
      <c r="M8">
        <f t="shared" si="0"/>
        <v>2.6229999999999999E-3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 t="shared" si="0"/>
        <v>2.6229999999999999E-3</v>
      </c>
      <c r="M9">
        <f t="shared" si="0"/>
        <v>2.6229999999999999E-3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 t="shared" si="0"/>
        <v>2.6229999999999999E-3</v>
      </c>
      <c r="M10">
        <f t="shared" si="0"/>
        <v>2.6229999999999999E-3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7</v>
      </c>
      <c r="J11">
        <v>0</v>
      </c>
      <c r="K11">
        <v>4</v>
      </c>
      <c r="L11">
        <f t="shared" si="0"/>
        <v>2.6229999999999999E-3</v>
      </c>
      <c r="M11">
        <f t="shared" si="0"/>
        <v>2.6229999999999999E-3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7</v>
      </c>
      <c r="I12">
        <v>22</v>
      </c>
      <c r="J12">
        <v>0</v>
      </c>
      <c r="K12">
        <v>4</v>
      </c>
      <c r="L12">
        <f>0.003814+0.000055</f>
        <v>3.869E-3</v>
      </c>
      <c r="M12">
        <f>0.003814+0.000055</f>
        <v>3.869E-3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0.002568+0.000055</f>
        <v>2.6229999999999999E-3</v>
      </c>
      <c r="M13">
        <f>0.002568+0.000055</f>
        <v>2.6229999999999999E-3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0.002568+0.000055</f>
        <v>2.6229999999999999E-3</v>
      </c>
      <c r="M14">
        <f>0.002568+0.000055</f>
        <v>2.6229999999999999E-3</v>
      </c>
      <c r="N14" t="s">
        <v>14</v>
      </c>
    </row>
    <row r="15" spans="1:15" x14ac:dyDescent="0.2">
      <c r="A15" t="s">
        <v>10</v>
      </c>
      <c r="B15" t="s">
        <v>15</v>
      </c>
      <c r="C15" t="s">
        <v>49</v>
      </c>
      <c r="D15">
        <v>0</v>
      </c>
      <c r="E15">
        <v>0</v>
      </c>
      <c r="F15">
        <v>1</v>
      </c>
      <c r="G15">
        <v>5</v>
      </c>
      <c r="H15">
        <v>0</v>
      </c>
      <c r="I15">
        <v>7</v>
      </c>
      <c r="J15">
        <v>0</v>
      </c>
      <c r="K15">
        <v>4</v>
      </c>
      <c r="L15">
        <f>0.597+0.94-0.397</f>
        <v>1.1399999999999999</v>
      </c>
      <c r="M15">
        <f>0.597+0.94-0.397</f>
        <v>1.1399999999999999</v>
      </c>
      <c r="N15" t="s">
        <v>17</v>
      </c>
    </row>
    <row r="16" spans="1:15" x14ac:dyDescent="0.2">
      <c r="A16" t="s">
        <v>10</v>
      </c>
      <c r="B16" t="s">
        <v>15</v>
      </c>
      <c r="C16" t="s">
        <v>50</v>
      </c>
      <c r="D16">
        <v>0</v>
      </c>
      <c r="E16">
        <v>0</v>
      </c>
      <c r="F16">
        <v>1</v>
      </c>
      <c r="G16">
        <v>5</v>
      </c>
      <c r="H16">
        <v>7</v>
      </c>
      <c r="I16">
        <v>22</v>
      </c>
      <c r="J16">
        <v>0</v>
      </c>
      <c r="K16">
        <v>4</v>
      </c>
      <c r="L16">
        <f>10.537+2.371+0.94-0.397</f>
        <v>13.451000000000001</v>
      </c>
      <c r="M16">
        <f>10.537+2.371+0.94-0.397</f>
        <v>13.451000000000001</v>
      </c>
      <c r="N16" t="s">
        <v>17</v>
      </c>
    </row>
    <row r="17" spans="1:14" x14ac:dyDescent="0.2">
      <c r="A17" t="s">
        <v>10</v>
      </c>
      <c r="B17" t="s">
        <v>15</v>
      </c>
      <c r="C17" t="s">
        <v>49</v>
      </c>
      <c r="D17">
        <v>0</v>
      </c>
      <c r="E17">
        <v>0</v>
      </c>
      <c r="F17">
        <v>1</v>
      </c>
      <c r="G17">
        <v>5</v>
      </c>
      <c r="H17">
        <v>22</v>
      </c>
      <c r="I17">
        <v>24</v>
      </c>
      <c r="J17">
        <v>0</v>
      </c>
      <c r="K17">
        <v>4</v>
      </c>
      <c r="L17">
        <f t="shared" ref="L17:M19" si="1">0.597+0.94-0.397</f>
        <v>1.1399999999999999</v>
      </c>
      <c r="M17">
        <f t="shared" si="1"/>
        <v>1.1399999999999999</v>
      </c>
      <c r="N17" t="s">
        <v>17</v>
      </c>
    </row>
    <row r="18" spans="1:14" x14ac:dyDescent="0.2">
      <c r="A18" t="s">
        <v>10</v>
      </c>
      <c r="B18" t="s">
        <v>15</v>
      </c>
      <c r="C18" t="s">
        <v>49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 t="shared" si="1"/>
        <v>1.1399999999999999</v>
      </c>
      <c r="M18">
        <f t="shared" si="1"/>
        <v>1.1399999999999999</v>
      </c>
      <c r="N18" t="s">
        <v>17</v>
      </c>
    </row>
    <row r="19" spans="1:14" x14ac:dyDescent="0.2">
      <c r="A19" t="s">
        <v>10</v>
      </c>
      <c r="B19" t="s">
        <v>15</v>
      </c>
      <c r="C19" t="s">
        <v>51</v>
      </c>
      <c r="D19">
        <v>0</v>
      </c>
      <c r="E19">
        <v>0</v>
      </c>
      <c r="F19">
        <v>6</v>
      </c>
      <c r="G19">
        <v>9</v>
      </c>
      <c r="H19">
        <v>0</v>
      </c>
      <c r="I19">
        <v>10</v>
      </c>
      <c r="J19">
        <v>0</v>
      </c>
      <c r="K19">
        <v>4</v>
      </c>
      <c r="L19">
        <f t="shared" si="1"/>
        <v>1.1399999999999999</v>
      </c>
      <c r="M19">
        <f t="shared" si="1"/>
        <v>1.1399999999999999</v>
      </c>
      <c r="N19" t="s">
        <v>17</v>
      </c>
    </row>
    <row r="20" spans="1:14" x14ac:dyDescent="0.2">
      <c r="A20" t="s">
        <v>10</v>
      </c>
      <c r="B20" t="s">
        <v>15</v>
      </c>
      <c r="C20" t="s">
        <v>52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4</v>
      </c>
      <c r="L20">
        <f>10.537+2.371+0.94-0.397</f>
        <v>13.451000000000001</v>
      </c>
      <c r="M20">
        <f>10.537+2.371+0.94-0.397</f>
        <v>13.451000000000001</v>
      </c>
      <c r="N20" t="s">
        <v>17</v>
      </c>
    </row>
    <row r="21" spans="1:14" x14ac:dyDescent="0.2">
      <c r="A21" t="s">
        <v>10</v>
      </c>
      <c r="B21" t="s">
        <v>15</v>
      </c>
      <c r="C21" t="s">
        <v>51</v>
      </c>
      <c r="D21">
        <v>0</v>
      </c>
      <c r="E21">
        <v>0</v>
      </c>
      <c r="F21">
        <v>6</v>
      </c>
      <c r="G21">
        <v>9</v>
      </c>
      <c r="H21">
        <v>22</v>
      </c>
      <c r="I21">
        <v>24</v>
      </c>
      <c r="J21">
        <v>0</v>
      </c>
      <c r="K21">
        <v>4</v>
      </c>
      <c r="L21">
        <f t="shared" ref="L21:M23" si="2">0.597+0.94-0.397</f>
        <v>1.1399999999999999</v>
      </c>
      <c r="M21">
        <f t="shared" si="2"/>
        <v>1.1399999999999999</v>
      </c>
      <c r="N21" t="s">
        <v>17</v>
      </c>
    </row>
    <row r="22" spans="1:14" x14ac:dyDescent="0.2">
      <c r="A22" t="s">
        <v>10</v>
      </c>
      <c r="B22" t="s">
        <v>15</v>
      </c>
      <c r="C22" t="s">
        <v>51</v>
      </c>
      <c r="D22">
        <v>0</v>
      </c>
      <c r="E22">
        <v>0</v>
      </c>
      <c r="F22">
        <v>6</v>
      </c>
      <c r="G22">
        <v>9</v>
      </c>
      <c r="H22">
        <v>0</v>
      </c>
      <c r="I22">
        <v>24</v>
      </c>
      <c r="J22">
        <v>5</v>
      </c>
      <c r="K22">
        <v>6</v>
      </c>
      <c r="L22">
        <f t="shared" si="2"/>
        <v>1.1399999999999999</v>
      </c>
      <c r="M22">
        <f t="shared" si="2"/>
        <v>1.1399999999999999</v>
      </c>
      <c r="N22" t="s">
        <v>17</v>
      </c>
    </row>
    <row r="23" spans="1:14" x14ac:dyDescent="0.2">
      <c r="A23" t="s">
        <v>10</v>
      </c>
      <c r="B23" t="s">
        <v>15</v>
      </c>
      <c r="C23" t="s">
        <v>53</v>
      </c>
      <c r="D23">
        <v>0</v>
      </c>
      <c r="E23">
        <v>0</v>
      </c>
      <c r="F23">
        <v>10</v>
      </c>
      <c r="G23">
        <v>12</v>
      </c>
      <c r="H23">
        <v>0</v>
      </c>
      <c r="I23">
        <v>7</v>
      </c>
      <c r="J23">
        <v>0</v>
      </c>
      <c r="K23">
        <v>4</v>
      </c>
      <c r="L23">
        <f t="shared" si="2"/>
        <v>1.1399999999999999</v>
      </c>
      <c r="M23">
        <f t="shared" si="2"/>
        <v>1.1399999999999999</v>
      </c>
      <c r="N23" t="s">
        <v>17</v>
      </c>
    </row>
    <row r="24" spans="1:14" x14ac:dyDescent="0.2">
      <c r="A24" t="s">
        <v>10</v>
      </c>
      <c r="B24" t="s">
        <v>15</v>
      </c>
      <c r="C24" t="s">
        <v>54</v>
      </c>
      <c r="D24">
        <v>0</v>
      </c>
      <c r="E24">
        <v>0</v>
      </c>
      <c r="F24">
        <v>10</v>
      </c>
      <c r="G24">
        <v>12</v>
      </c>
      <c r="H24">
        <v>7</v>
      </c>
      <c r="I24">
        <v>22</v>
      </c>
      <c r="J24">
        <v>0</v>
      </c>
      <c r="K24">
        <v>4</v>
      </c>
      <c r="L24">
        <f>10.537+2.371+0.94-0.397</f>
        <v>13.451000000000001</v>
      </c>
      <c r="M24">
        <f>10.537+2.371+0.94-0.397</f>
        <v>13.451000000000001</v>
      </c>
      <c r="N24" t="s">
        <v>17</v>
      </c>
    </row>
    <row r="25" spans="1:14" x14ac:dyDescent="0.2">
      <c r="A25" t="s">
        <v>10</v>
      </c>
      <c r="B25" t="s">
        <v>15</v>
      </c>
      <c r="C25" t="s">
        <v>53</v>
      </c>
      <c r="D25">
        <v>0</v>
      </c>
      <c r="E25">
        <v>0</v>
      </c>
      <c r="F25">
        <v>10</v>
      </c>
      <c r="G25">
        <v>12</v>
      </c>
      <c r="H25">
        <v>22</v>
      </c>
      <c r="I25">
        <v>24</v>
      </c>
      <c r="J25">
        <v>0</v>
      </c>
      <c r="K25">
        <v>4</v>
      </c>
      <c r="L25">
        <f>0.597+0.94-0.397</f>
        <v>1.1399999999999999</v>
      </c>
      <c r="M25">
        <f>0.597+0.94-0.397</f>
        <v>1.1399999999999999</v>
      </c>
      <c r="N25" t="s">
        <v>17</v>
      </c>
    </row>
    <row r="26" spans="1:14" x14ac:dyDescent="0.2">
      <c r="A26" t="s">
        <v>10</v>
      </c>
      <c r="B26" t="s">
        <v>15</v>
      </c>
      <c r="C26" t="s">
        <v>53</v>
      </c>
      <c r="D26">
        <v>0</v>
      </c>
      <c r="E26">
        <v>0</v>
      </c>
      <c r="F26">
        <v>10</v>
      </c>
      <c r="G26">
        <v>12</v>
      </c>
      <c r="H26">
        <v>0</v>
      </c>
      <c r="I26">
        <v>24</v>
      </c>
      <c r="J26">
        <v>5</v>
      </c>
      <c r="K26">
        <v>6</v>
      </c>
      <c r="L26">
        <f>0.597+0.94-0.397</f>
        <v>1.1399999999999999</v>
      </c>
      <c r="M26">
        <f>0.597+0.94-0.397</f>
        <v>1.1399999999999999</v>
      </c>
      <c r="N26" t="s">
        <v>17</v>
      </c>
    </row>
    <row r="27" spans="1:14" x14ac:dyDescent="0.2">
      <c r="A27" t="s">
        <v>10</v>
      </c>
      <c r="B27" t="s">
        <v>15</v>
      </c>
      <c r="C27" t="s">
        <v>49</v>
      </c>
      <c r="D27">
        <v>5000</v>
      </c>
      <c r="E27">
        <v>0</v>
      </c>
      <c r="F27">
        <v>1</v>
      </c>
      <c r="G27">
        <v>5</v>
      </c>
      <c r="H27">
        <v>0</v>
      </c>
      <c r="I27">
        <v>7</v>
      </c>
      <c r="J27">
        <v>0</v>
      </c>
      <c r="K27">
        <v>4</v>
      </c>
      <c r="L27">
        <f>0.597 - 0.3+0.709</f>
        <v>1.006</v>
      </c>
      <c r="M27">
        <f>0.597 - 0.3+0.709</f>
        <v>1.006</v>
      </c>
      <c r="N27" t="s">
        <v>17</v>
      </c>
    </row>
    <row r="28" spans="1:14" x14ac:dyDescent="0.2">
      <c r="A28" t="s">
        <v>10</v>
      </c>
      <c r="B28" t="s">
        <v>15</v>
      </c>
      <c r="C28" t="s">
        <v>50</v>
      </c>
      <c r="D28">
        <v>5000</v>
      </c>
      <c r="E28">
        <v>0</v>
      </c>
      <c r="F28">
        <v>1</v>
      </c>
      <c r="G28">
        <v>5</v>
      </c>
      <c r="H28">
        <v>7</v>
      </c>
      <c r="I28">
        <v>22</v>
      </c>
      <c r="J28">
        <v>0</v>
      </c>
      <c r="K28">
        <v>4</v>
      </c>
      <c r="L28">
        <f>10.537+2.371- 0.3+0.709</f>
        <v>13.317</v>
      </c>
      <c r="M28">
        <f>10.537+2.371- 0.3+0.709</f>
        <v>13.317</v>
      </c>
      <c r="N28" t="s">
        <v>17</v>
      </c>
    </row>
    <row r="29" spans="1:14" x14ac:dyDescent="0.2">
      <c r="A29" t="s">
        <v>10</v>
      </c>
      <c r="B29" t="s">
        <v>15</v>
      </c>
      <c r="C29" t="s">
        <v>49</v>
      </c>
      <c r="D29">
        <v>5000</v>
      </c>
      <c r="E29">
        <v>0</v>
      </c>
      <c r="F29">
        <v>1</v>
      </c>
      <c r="G29">
        <v>5</v>
      </c>
      <c r="H29">
        <v>22</v>
      </c>
      <c r="I29">
        <v>24</v>
      </c>
      <c r="J29">
        <v>0</v>
      </c>
      <c r="K29">
        <v>4</v>
      </c>
      <c r="L29">
        <f t="shared" ref="L29:M31" si="3">0.597 - 0.3+0.709</f>
        <v>1.006</v>
      </c>
      <c r="M29">
        <f t="shared" si="3"/>
        <v>1.006</v>
      </c>
      <c r="N29" t="s">
        <v>17</v>
      </c>
    </row>
    <row r="30" spans="1:14" x14ac:dyDescent="0.2">
      <c r="A30" t="s">
        <v>10</v>
      </c>
      <c r="B30" t="s">
        <v>15</v>
      </c>
      <c r="C30" t="s">
        <v>49</v>
      </c>
      <c r="D30">
        <v>5000</v>
      </c>
      <c r="E30">
        <v>0</v>
      </c>
      <c r="F30">
        <v>1</v>
      </c>
      <c r="G30">
        <v>5</v>
      </c>
      <c r="H30">
        <v>0</v>
      </c>
      <c r="I30">
        <v>24</v>
      </c>
      <c r="J30">
        <v>5</v>
      </c>
      <c r="K30">
        <v>6</v>
      </c>
      <c r="L30">
        <f t="shared" si="3"/>
        <v>1.006</v>
      </c>
      <c r="M30">
        <f t="shared" si="3"/>
        <v>1.006</v>
      </c>
      <c r="N30" t="s">
        <v>17</v>
      </c>
    </row>
    <row r="31" spans="1:14" x14ac:dyDescent="0.2">
      <c r="A31" t="s">
        <v>10</v>
      </c>
      <c r="B31" t="s">
        <v>15</v>
      </c>
      <c r="C31" t="s">
        <v>51</v>
      </c>
      <c r="D31">
        <v>5000</v>
      </c>
      <c r="E31">
        <v>0</v>
      </c>
      <c r="F31">
        <v>6</v>
      </c>
      <c r="G31">
        <v>9</v>
      </c>
      <c r="H31">
        <v>0</v>
      </c>
      <c r="I31">
        <v>10</v>
      </c>
      <c r="J31">
        <v>0</v>
      </c>
      <c r="K31">
        <v>4</v>
      </c>
      <c r="L31">
        <f t="shared" si="3"/>
        <v>1.006</v>
      </c>
      <c r="M31">
        <f t="shared" si="3"/>
        <v>1.006</v>
      </c>
      <c r="N31" t="s">
        <v>17</v>
      </c>
    </row>
    <row r="32" spans="1:14" x14ac:dyDescent="0.2">
      <c r="A32" t="s">
        <v>10</v>
      </c>
      <c r="B32" t="s">
        <v>15</v>
      </c>
      <c r="C32" t="s">
        <v>52</v>
      </c>
      <c r="D32">
        <v>5000</v>
      </c>
      <c r="E32">
        <v>0</v>
      </c>
      <c r="F32">
        <v>6</v>
      </c>
      <c r="G32">
        <v>9</v>
      </c>
      <c r="H32">
        <v>10</v>
      </c>
      <c r="I32">
        <v>22</v>
      </c>
      <c r="J32">
        <v>0</v>
      </c>
      <c r="K32">
        <v>4</v>
      </c>
      <c r="L32">
        <f>10.537+2.371- 0.3+0.709</f>
        <v>13.317</v>
      </c>
      <c r="M32">
        <f>10.537+2.371- 0.3+0.709</f>
        <v>13.317</v>
      </c>
      <c r="N32" t="s">
        <v>17</v>
      </c>
    </row>
    <row r="33" spans="1:14" x14ac:dyDescent="0.2">
      <c r="A33" t="s">
        <v>10</v>
      </c>
      <c r="B33" t="s">
        <v>15</v>
      </c>
      <c r="C33" t="s">
        <v>51</v>
      </c>
      <c r="D33">
        <v>5000</v>
      </c>
      <c r="E33">
        <v>0</v>
      </c>
      <c r="F33">
        <v>6</v>
      </c>
      <c r="G33">
        <v>9</v>
      </c>
      <c r="H33">
        <v>22</v>
      </c>
      <c r="I33">
        <v>24</v>
      </c>
      <c r="J33">
        <v>0</v>
      </c>
      <c r="K33">
        <v>4</v>
      </c>
      <c r="L33">
        <f t="shared" ref="L33:M35" si="4">0.597 - 0.3+0.709</f>
        <v>1.006</v>
      </c>
      <c r="M33">
        <f t="shared" si="4"/>
        <v>1.006</v>
      </c>
      <c r="N33" t="s">
        <v>17</v>
      </c>
    </row>
    <row r="34" spans="1:14" x14ac:dyDescent="0.2">
      <c r="A34" t="s">
        <v>10</v>
      </c>
      <c r="B34" t="s">
        <v>15</v>
      </c>
      <c r="C34" t="s">
        <v>51</v>
      </c>
      <c r="D34">
        <v>5000</v>
      </c>
      <c r="E34">
        <v>0</v>
      </c>
      <c r="F34">
        <v>6</v>
      </c>
      <c r="G34">
        <v>9</v>
      </c>
      <c r="H34">
        <v>0</v>
      </c>
      <c r="I34">
        <v>24</v>
      </c>
      <c r="J34">
        <v>5</v>
      </c>
      <c r="K34">
        <v>6</v>
      </c>
      <c r="L34">
        <f t="shared" si="4"/>
        <v>1.006</v>
      </c>
      <c r="M34">
        <f t="shared" si="4"/>
        <v>1.006</v>
      </c>
      <c r="N34" t="s">
        <v>17</v>
      </c>
    </row>
    <row r="35" spans="1:14" x14ac:dyDescent="0.2">
      <c r="A35" t="s">
        <v>10</v>
      </c>
      <c r="B35" t="s">
        <v>15</v>
      </c>
      <c r="C35" t="s">
        <v>53</v>
      </c>
      <c r="D35">
        <v>5000</v>
      </c>
      <c r="E35">
        <v>0</v>
      </c>
      <c r="F35">
        <v>10</v>
      </c>
      <c r="G35">
        <v>12</v>
      </c>
      <c r="H35">
        <v>0</v>
      </c>
      <c r="I35">
        <v>7</v>
      </c>
      <c r="J35">
        <v>0</v>
      </c>
      <c r="K35">
        <v>4</v>
      </c>
      <c r="L35">
        <f t="shared" si="4"/>
        <v>1.006</v>
      </c>
      <c r="M35">
        <f t="shared" si="4"/>
        <v>1.006</v>
      </c>
      <c r="N35" t="s">
        <v>17</v>
      </c>
    </row>
    <row r="36" spans="1:14" x14ac:dyDescent="0.2">
      <c r="A36" t="s">
        <v>10</v>
      </c>
      <c r="B36" t="s">
        <v>15</v>
      </c>
      <c r="C36" t="s">
        <v>54</v>
      </c>
      <c r="D36">
        <v>5000</v>
      </c>
      <c r="E36">
        <v>0</v>
      </c>
      <c r="F36">
        <v>10</v>
      </c>
      <c r="G36">
        <v>12</v>
      </c>
      <c r="H36">
        <v>7</v>
      </c>
      <c r="I36">
        <v>22</v>
      </c>
      <c r="J36">
        <v>0</v>
      </c>
      <c r="K36">
        <v>4</v>
      </c>
      <c r="L36">
        <f>10.537+2.371- 0.3+0.709</f>
        <v>13.317</v>
      </c>
      <c r="M36">
        <f>10.537+2.371- 0.3+0.709</f>
        <v>13.317</v>
      </c>
      <c r="N36" t="s">
        <v>17</v>
      </c>
    </row>
    <row r="37" spans="1:14" x14ac:dyDescent="0.2">
      <c r="A37" t="s">
        <v>10</v>
      </c>
      <c r="B37" t="s">
        <v>15</v>
      </c>
      <c r="C37" t="s">
        <v>53</v>
      </c>
      <c r="D37">
        <v>5000</v>
      </c>
      <c r="E37">
        <v>0</v>
      </c>
      <c r="F37">
        <v>10</v>
      </c>
      <c r="G37">
        <v>12</v>
      </c>
      <c r="H37">
        <v>22</v>
      </c>
      <c r="I37">
        <v>24</v>
      </c>
      <c r="J37">
        <v>0</v>
      </c>
      <c r="K37">
        <v>4</v>
      </c>
      <c r="L37">
        <f>0.597 - 0.3+0.709</f>
        <v>1.006</v>
      </c>
      <c r="M37">
        <f>0.597 - 0.3+0.709</f>
        <v>1.006</v>
      </c>
      <c r="N37" t="s">
        <v>17</v>
      </c>
    </row>
    <row r="38" spans="1:14" x14ac:dyDescent="0.2">
      <c r="A38" t="s">
        <v>10</v>
      </c>
      <c r="B38" t="s">
        <v>15</v>
      </c>
      <c r="C38" t="s">
        <v>53</v>
      </c>
      <c r="D38">
        <v>5000</v>
      </c>
      <c r="E38">
        <v>0</v>
      </c>
      <c r="F38">
        <v>10</v>
      </c>
      <c r="G38">
        <v>12</v>
      </c>
      <c r="H38">
        <v>0</v>
      </c>
      <c r="I38">
        <v>24</v>
      </c>
      <c r="J38">
        <v>5</v>
      </c>
      <c r="K38">
        <v>6</v>
      </c>
      <c r="L38">
        <f>0.597 - 0.3+0.709</f>
        <v>1.006</v>
      </c>
      <c r="M38">
        <f>0.597 - 0.3+0.709</f>
        <v>1.006</v>
      </c>
      <c r="N38" t="s">
        <v>17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0"/>
  <sheetViews>
    <sheetView workbookViewId="0">
      <selection activeCell="O5" sqref="O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300</v>
      </c>
      <c r="M2">
        <v>300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0.0031+0.016834</f>
        <v>1.9933999999999997E-2</v>
      </c>
      <c r="M3">
        <f>0.0031+0.016834</f>
        <v>1.9933999999999997E-2</v>
      </c>
      <c r="N3" t="s">
        <v>14</v>
      </c>
      <c r="O3" t="s">
        <v>93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14</v>
      </c>
      <c r="J4">
        <v>0</v>
      </c>
      <c r="K4">
        <v>4</v>
      </c>
      <c r="L4">
        <f>0.0031+0.017962</f>
        <v>2.1061999999999997E-2</v>
      </c>
      <c r="M4">
        <f>0.0031+0.017962</f>
        <v>2.1061999999999997E-2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14</v>
      </c>
      <c r="I5">
        <v>19</v>
      </c>
      <c r="J5">
        <v>0</v>
      </c>
      <c r="K5">
        <v>4</v>
      </c>
      <c r="L5">
        <f>0.0443+0.034226</f>
        <v>7.8525999999999999E-2</v>
      </c>
      <c r="M5">
        <f>0.0443+0.034226</f>
        <v>7.8525999999999999E-2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19</v>
      </c>
      <c r="I6">
        <v>24</v>
      </c>
      <c r="J6">
        <v>0</v>
      </c>
      <c r="K6">
        <v>4</v>
      </c>
      <c r="L6">
        <f>0.0031+0.017962</f>
        <v>2.1061999999999997E-2</v>
      </c>
      <c r="M6">
        <f>0.0031+0.017962</f>
        <v>2.1061999999999997E-2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5</v>
      </c>
      <c r="K7">
        <v>6</v>
      </c>
      <c r="L7">
        <f>0.0031+0.017962</f>
        <v>2.1061999999999997E-2</v>
      </c>
      <c r="M7">
        <f>0.0031+0.017962</f>
        <v>2.1061999999999997E-2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10</v>
      </c>
      <c r="G8">
        <v>10</v>
      </c>
      <c r="H8">
        <v>0</v>
      </c>
      <c r="I8">
        <v>24</v>
      </c>
      <c r="J8">
        <v>0</v>
      </c>
      <c r="K8">
        <v>6</v>
      </c>
      <c r="L8">
        <f>0.0031+0.022174</f>
        <v>2.5273999999999998E-2</v>
      </c>
      <c r="M8">
        <f>0.0031+0.022174</f>
        <v>2.5273999999999998E-2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11</v>
      </c>
      <c r="G9">
        <v>12</v>
      </c>
      <c r="H9">
        <v>0</v>
      </c>
      <c r="I9">
        <v>24</v>
      </c>
      <c r="J9">
        <v>0</v>
      </c>
      <c r="K9">
        <v>6</v>
      </c>
      <c r="L9">
        <f>0.0031+0.019452</f>
        <v>2.2551999999999999E-2</v>
      </c>
      <c r="M9">
        <f>0.0031+0.019452</f>
        <v>2.2551999999999999E-2</v>
      </c>
      <c r="N9" t="s">
        <v>14</v>
      </c>
    </row>
    <row r="10" spans="1:15" x14ac:dyDescent="0.2">
      <c r="A10" t="s">
        <v>10</v>
      </c>
      <c r="B10" t="s">
        <v>15</v>
      </c>
      <c r="C10" t="s">
        <v>33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v>7.1280000000000001</v>
      </c>
      <c r="M10">
        <v>7.1280000000000001</v>
      </c>
      <c r="N10" t="s">
        <v>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7"/>
  <sheetViews>
    <sheetView workbookViewId="0">
      <selection activeCell="F12" sqref="F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1715</v>
      </c>
      <c r="M2">
        <v>1715</v>
      </c>
      <c r="N2" t="s">
        <v>12</v>
      </c>
      <c r="O2" t="s">
        <v>55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4.4830000000000002E-2</v>
      </c>
      <c r="M3">
        <v>4.4830000000000002E-2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5.1100000000000003</v>
      </c>
      <c r="M4">
        <v>5.1100000000000003</v>
      </c>
      <c r="N4" t="s">
        <v>17</v>
      </c>
    </row>
    <row r="5" spans="1:15" x14ac:dyDescent="0.2">
      <c r="A5" t="s">
        <v>21</v>
      </c>
      <c r="B5" t="s">
        <v>11</v>
      </c>
      <c r="L5">
        <v>33.840000000000003</v>
      </c>
      <c r="M5">
        <v>33.840000000000003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0.91727999999999998</v>
      </c>
      <c r="M6">
        <f>L6/2.83168</f>
        <v>0.32393490789919765</v>
      </c>
      <c r="N6" t="s">
        <v>85</v>
      </c>
    </row>
    <row r="7" spans="1:15" x14ac:dyDescent="0.2">
      <c r="A7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12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16"/>
  <sheetViews>
    <sheetView workbookViewId="0">
      <selection activeCell="D3" sqref="D3:D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214.1</v>
      </c>
      <c r="M2">
        <v>214.1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4.5909999999999999E-2</v>
      </c>
      <c r="M3">
        <v>4.5909999999999999E-2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10</v>
      </c>
      <c r="J4">
        <v>0</v>
      </c>
      <c r="K4">
        <v>6</v>
      </c>
      <c r="L4">
        <v>4.428E-2</v>
      </c>
      <c r="M4">
        <v>4.428E-2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10</v>
      </c>
      <c r="I5">
        <v>13</v>
      </c>
      <c r="J5">
        <v>0</v>
      </c>
      <c r="K5">
        <v>6</v>
      </c>
      <c r="L5">
        <v>5.6120000000000003E-2</v>
      </c>
      <c r="M5">
        <v>5.6120000000000003E-2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13</v>
      </c>
      <c r="I6">
        <v>19</v>
      </c>
      <c r="J6">
        <v>0</v>
      </c>
      <c r="K6">
        <v>6</v>
      </c>
      <c r="L6">
        <v>8.1680000000000003E-2</v>
      </c>
      <c r="M6">
        <v>8.1680000000000003E-2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19</v>
      </c>
      <c r="I7">
        <v>22</v>
      </c>
      <c r="J7">
        <v>0</v>
      </c>
      <c r="K7">
        <v>6</v>
      </c>
      <c r="L7">
        <v>5.6120000000000003E-2</v>
      </c>
      <c r="M7">
        <v>5.6120000000000003E-2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6</v>
      </c>
      <c r="L8">
        <v>4.428E-2</v>
      </c>
      <c r="M8">
        <v>4.428E-2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4.5909999999999999E-2</v>
      </c>
      <c r="M9">
        <v>4.5909999999999999E-2</v>
      </c>
      <c r="N9" t="s">
        <v>14</v>
      </c>
    </row>
    <row r="10" spans="1:15" x14ac:dyDescent="0.2">
      <c r="A10" t="s">
        <v>10</v>
      </c>
      <c r="B10" t="s">
        <v>15</v>
      </c>
      <c r="C10" t="s">
        <v>39</v>
      </c>
      <c r="D10">
        <v>0</v>
      </c>
      <c r="E10">
        <v>0</v>
      </c>
      <c r="F10">
        <v>1</v>
      </c>
      <c r="G10">
        <v>5</v>
      </c>
      <c r="H10">
        <v>0</v>
      </c>
      <c r="I10">
        <v>24</v>
      </c>
      <c r="J10">
        <v>0</v>
      </c>
      <c r="K10">
        <v>6</v>
      </c>
      <c r="L10">
        <f>2.73+0.85</f>
        <v>3.58</v>
      </c>
      <c r="M10">
        <f>2.73+0.85</f>
        <v>3.58</v>
      </c>
      <c r="N10" t="s">
        <v>17</v>
      </c>
    </row>
    <row r="11" spans="1:15" x14ac:dyDescent="0.2">
      <c r="A11" t="s">
        <v>10</v>
      </c>
      <c r="B11" t="s">
        <v>15</v>
      </c>
      <c r="C11" t="s">
        <v>56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6</v>
      </c>
      <c r="L11">
        <f>2.73</f>
        <v>2.73</v>
      </c>
      <c r="M11">
        <f>2.73</f>
        <v>2.73</v>
      </c>
      <c r="N11" t="s">
        <v>17</v>
      </c>
    </row>
    <row r="12" spans="1:15" x14ac:dyDescent="0.2">
      <c r="A12" t="s">
        <v>10</v>
      </c>
      <c r="B12" t="s">
        <v>15</v>
      </c>
      <c r="C12" t="s">
        <v>26</v>
      </c>
      <c r="D12">
        <v>0</v>
      </c>
      <c r="E12">
        <v>0</v>
      </c>
      <c r="F12">
        <v>6</v>
      </c>
      <c r="G12">
        <v>9</v>
      </c>
      <c r="H12">
        <v>10</v>
      </c>
      <c r="I12">
        <v>13</v>
      </c>
      <c r="J12">
        <v>0</v>
      </c>
      <c r="K12">
        <v>6</v>
      </c>
      <c r="L12">
        <f>2.73+3.36</f>
        <v>6.09</v>
      </c>
      <c r="M12">
        <f>2.73+3.36</f>
        <v>6.09</v>
      </c>
      <c r="N12" t="s">
        <v>17</v>
      </c>
    </row>
    <row r="13" spans="1:15" x14ac:dyDescent="0.2">
      <c r="A13" t="s">
        <v>10</v>
      </c>
      <c r="B13" t="s">
        <v>15</v>
      </c>
      <c r="C13" t="s">
        <v>57</v>
      </c>
      <c r="D13">
        <v>0</v>
      </c>
      <c r="E13">
        <v>0</v>
      </c>
      <c r="F13">
        <v>6</v>
      </c>
      <c r="G13">
        <v>9</v>
      </c>
      <c r="H13">
        <v>13</v>
      </c>
      <c r="I13">
        <v>19</v>
      </c>
      <c r="J13">
        <v>0</v>
      </c>
      <c r="K13">
        <v>6</v>
      </c>
      <c r="L13">
        <f>2.73+13.61</f>
        <v>16.34</v>
      </c>
      <c r="M13">
        <f>2.73+13.61</f>
        <v>16.34</v>
      </c>
      <c r="N13" t="s">
        <v>17</v>
      </c>
    </row>
    <row r="14" spans="1:15" x14ac:dyDescent="0.2">
      <c r="A14" t="s">
        <v>10</v>
      </c>
      <c r="B14" t="s">
        <v>15</v>
      </c>
      <c r="C14" t="s">
        <v>26</v>
      </c>
      <c r="D14">
        <v>0</v>
      </c>
      <c r="E14">
        <v>0</v>
      </c>
      <c r="F14">
        <v>6</v>
      </c>
      <c r="G14">
        <v>9</v>
      </c>
      <c r="H14">
        <v>19</v>
      </c>
      <c r="I14">
        <v>22</v>
      </c>
      <c r="J14">
        <v>0</v>
      </c>
      <c r="K14">
        <v>6</v>
      </c>
      <c r="L14">
        <f>2.73+3.36</f>
        <v>6.09</v>
      </c>
      <c r="M14">
        <f>2.73+3.36</f>
        <v>6.09</v>
      </c>
      <c r="N14" t="s">
        <v>17</v>
      </c>
    </row>
    <row r="15" spans="1:15" x14ac:dyDescent="0.2">
      <c r="A15" t="s">
        <v>10</v>
      </c>
      <c r="B15" t="s">
        <v>15</v>
      </c>
      <c r="C15" t="s">
        <v>56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6</v>
      </c>
      <c r="L15">
        <f>2.73</f>
        <v>2.73</v>
      </c>
      <c r="M15">
        <f>2.73</f>
        <v>2.73</v>
      </c>
      <c r="N15" t="s">
        <v>17</v>
      </c>
    </row>
    <row r="16" spans="1:15" x14ac:dyDescent="0.2">
      <c r="A16" t="s">
        <v>10</v>
      </c>
      <c r="B16" t="s">
        <v>15</v>
      </c>
      <c r="C16" t="s">
        <v>41</v>
      </c>
      <c r="D16">
        <v>0</v>
      </c>
      <c r="E16">
        <v>0</v>
      </c>
      <c r="F16">
        <v>10</v>
      </c>
      <c r="G16">
        <v>12</v>
      </c>
      <c r="H16">
        <v>0</v>
      </c>
      <c r="I16">
        <v>24</v>
      </c>
      <c r="J16">
        <v>0</v>
      </c>
      <c r="K16">
        <v>6</v>
      </c>
      <c r="L16">
        <f>2.73+0.85</f>
        <v>3.58</v>
      </c>
      <c r="M16">
        <f>2.73+0.85</f>
        <v>3.58</v>
      </c>
      <c r="N16" t="s">
        <v>17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12"/>
  <sheetViews>
    <sheetView workbookViewId="0">
      <selection activeCell="E12" sqref="E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3.66406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9.5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5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2200</v>
      </c>
      <c r="M2">
        <v>2200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0.00152+0.03009</f>
        <v>3.1609999999999999E-2</v>
      </c>
      <c r="M3">
        <f>0.00152+0.03009</f>
        <v>3.1609999999999999E-2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9.17+4.5+2.75</f>
        <v>16.420000000000002</v>
      </c>
      <c r="M4">
        <f>9.17+4.5+2.75</f>
        <v>16.420000000000002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  <row r="10" spans="1:15" x14ac:dyDescent="0.2">
      <c r="L10" s="1"/>
      <c r="M10" s="1"/>
      <c r="N10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12"/>
  <sheetViews>
    <sheetView topLeftCell="D1" zoomScale="84" zoomScaleNormal="84"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1890</v>
      </c>
      <c r="M2">
        <v>1890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6</v>
      </c>
      <c r="J3">
        <v>0</v>
      </c>
      <c r="K3">
        <v>5</v>
      </c>
      <c r="L3">
        <f>0.00094+0.04273</f>
        <v>4.367E-2</v>
      </c>
      <c r="M3">
        <f>0.00094+0.04273</f>
        <v>4.367E-2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6</v>
      </c>
      <c r="I4">
        <v>22</v>
      </c>
      <c r="J4">
        <v>0</v>
      </c>
      <c r="K4">
        <v>5</v>
      </c>
      <c r="L4">
        <f>0.00094+0.05773</f>
        <v>5.867E-2</v>
      </c>
      <c r="M4">
        <f>0.00094+0.05773</f>
        <v>5.867E-2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22</v>
      </c>
      <c r="I5">
        <v>24</v>
      </c>
      <c r="J5">
        <v>0</v>
      </c>
      <c r="K5">
        <v>5</v>
      </c>
      <c r="L5">
        <f>0.00094+0.04273</f>
        <v>4.367E-2</v>
      </c>
      <c r="M5">
        <f>0.00094+0.04273</f>
        <v>4.367E-2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6</v>
      </c>
      <c r="K6">
        <v>6</v>
      </c>
      <c r="L6">
        <f>0.00094+0.04273</f>
        <v>4.367E-2</v>
      </c>
      <c r="M6">
        <f>0.00094+0.04273</f>
        <v>4.367E-2</v>
      </c>
      <c r="N6" t="s">
        <v>14</v>
      </c>
    </row>
    <row r="7" spans="1:15" x14ac:dyDescent="0.2">
      <c r="A7" t="s">
        <v>10</v>
      </c>
      <c r="B7" t="s">
        <v>15</v>
      </c>
      <c r="C7" t="s">
        <v>33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1.49</v>
      </c>
      <c r="M7">
        <v>1.49</v>
      </c>
      <c r="N7" t="s">
        <v>17</v>
      </c>
    </row>
    <row r="8" spans="1:15" x14ac:dyDescent="0.2">
      <c r="A8" t="s">
        <v>10</v>
      </c>
      <c r="B8" t="s">
        <v>15</v>
      </c>
      <c r="C8" t="s">
        <v>58</v>
      </c>
      <c r="D8">
        <v>0</v>
      </c>
      <c r="E8">
        <v>0</v>
      </c>
      <c r="F8">
        <v>1</v>
      </c>
      <c r="G8">
        <v>12</v>
      </c>
      <c r="H8">
        <v>6</v>
      </c>
      <c r="I8">
        <v>22</v>
      </c>
      <c r="J8">
        <v>0</v>
      </c>
      <c r="K8">
        <v>5</v>
      </c>
      <c r="L8">
        <f>2.53+0.76</f>
        <v>3.29</v>
      </c>
      <c r="M8">
        <f>2.53+0.76</f>
        <v>3.29</v>
      </c>
      <c r="N8" t="s">
        <v>17</v>
      </c>
    </row>
    <row r="9" spans="1:15" x14ac:dyDescent="0.2">
      <c r="A9" t="s">
        <v>10</v>
      </c>
      <c r="B9" t="s">
        <v>15</v>
      </c>
      <c r="C9" t="s">
        <v>33</v>
      </c>
      <c r="D9">
        <v>4000</v>
      </c>
      <c r="E9">
        <v>4000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1.18</v>
      </c>
      <c r="M9">
        <v>1.18</v>
      </c>
      <c r="N9" t="s">
        <v>17</v>
      </c>
    </row>
    <row r="10" spans="1:15" x14ac:dyDescent="0.2">
      <c r="A10" t="s">
        <v>21</v>
      </c>
      <c r="B10" t="s">
        <v>11</v>
      </c>
      <c r="L10">
        <v>325</v>
      </c>
      <c r="M10">
        <v>325</v>
      </c>
      <c r="N10" t="s">
        <v>12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0.58665</v>
      </c>
      <c r="M11" s="7">
        <f>L11/2.83168</f>
        <v>0.20717383320149169</v>
      </c>
      <c r="N11" t="s">
        <v>85</v>
      </c>
    </row>
    <row r="12" spans="1:15" x14ac:dyDescent="0.2">
      <c r="A12" t="s">
        <v>21</v>
      </c>
      <c r="B12" t="s">
        <v>13</v>
      </c>
      <c r="D12">
        <v>2000</v>
      </c>
      <c r="E12">
        <f>D12*2.83168</f>
        <v>5663.36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0.56691999999999998</v>
      </c>
      <c r="M12" s="7">
        <f>L12/2.83168</f>
        <v>0.20020623799299356</v>
      </c>
      <c r="N12" t="s">
        <v>85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22"/>
  <sheetViews>
    <sheetView workbookViewId="0">
      <selection activeCell="C23" sqref="C2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1560+350</f>
        <v>1910</v>
      </c>
      <c r="M2">
        <f>1560+350</f>
        <v>1910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5</v>
      </c>
      <c r="J3">
        <v>0</v>
      </c>
      <c r="K3">
        <v>4</v>
      </c>
      <c r="L3">
        <v>4.3810000000000002E-2</v>
      </c>
      <c r="M3">
        <v>4.3810000000000002E-2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5</v>
      </c>
      <c r="I4">
        <v>11</v>
      </c>
      <c r="J4">
        <v>0</v>
      </c>
      <c r="K4">
        <v>4</v>
      </c>
      <c r="L4">
        <v>5.1499999999999997E-2</v>
      </c>
      <c r="M4">
        <v>5.1499999999999997E-2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11</v>
      </c>
      <c r="I5">
        <v>24</v>
      </c>
      <c r="J5">
        <v>0</v>
      </c>
      <c r="K5">
        <v>4</v>
      </c>
      <c r="L5">
        <v>4.3810000000000002E-2</v>
      </c>
      <c r="M5">
        <v>4.3810000000000002E-2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0</v>
      </c>
      <c r="I6">
        <v>24</v>
      </c>
      <c r="J6">
        <v>5</v>
      </c>
      <c r="K6">
        <v>6</v>
      </c>
      <c r="L6">
        <v>4.3810000000000002E-2</v>
      </c>
      <c r="M6">
        <v>4.3810000000000002E-2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4</v>
      </c>
      <c r="G7">
        <v>4</v>
      </c>
      <c r="H7">
        <v>0</v>
      </c>
      <c r="I7">
        <v>24</v>
      </c>
      <c r="J7">
        <v>0</v>
      </c>
      <c r="K7">
        <v>4</v>
      </c>
      <c r="L7">
        <v>4.1270000000000001E-2</v>
      </c>
      <c r="M7">
        <v>4.1270000000000001E-2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14</v>
      </c>
      <c r="J8">
        <v>0</v>
      </c>
      <c r="K8">
        <v>4</v>
      </c>
      <c r="L8">
        <v>4.1590000000000002E-2</v>
      </c>
      <c r="M8">
        <v>4.1590000000000002E-2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14</v>
      </c>
      <c r="I9">
        <v>20</v>
      </c>
      <c r="J9">
        <v>0</v>
      </c>
      <c r="K9">
        <v>4</v>
      </c>
      <c r="L9">
        <v>6.6500000000000004E-2</v>
      </c>
      <c r="M9">
        <v>6.6500000000000004E-2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20</v>
      </c>
      <c r="I10">
        <v>24</v>
      </c>
      <c r="J10">
        <v>0</v>
      </c>
      <c r="K10">
        <v>4</v>
      </c>
      <c r="L10">
        <v>4.1590000000000002E-2</v>
      </c>
      <c r="M10">
        <v>4.1590000000000002E-2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24</v>
      </c>
      <c r="J11">
        <v>5</v>
      </c>
      <c r="K11">
        <v>6</v>
      </c>
      <c r="L11">
        <v>4.1590000000000002E-2</v>
      </c>
      <c r="M11">
        <v>4.1590000000000002E-2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11</v>
      </c>
      <c r="H12">
        <v>0</v>
      </c>
      <c r="I12">
        <v>24</v>
      </c>
      <c r="J12">
        <v>0</v>
      </c>
      <c r="K12">
        <v>4</v>
      </c>
      <c r="L12">
        <v>4.1270000000000001E-2</v>
      </c>
      <c r="M12">
        <v>4.1270000000000001E-2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12</v>
      </c>
      <c r="G13">
        <v>12</v>
      </c>
      <c r="H13">
        <v>0</v>
      </c>
      <c r="I13">
        <v>5</v>
      </c>
      <c r="J13">
        <v>0</v>
      </c>
      <c r="K13">
        <v>4</v>
      </c>
      <c r="L13">
        <v>4.3810000000000002E-2</v>
      </c>
      <c r="M13">
        <v>4.3810000000000002E-2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5</v>
      </c>
      <c r="I14">
        <v>11</v>
      </c>
      <c r="J14">
        <v>0</v>
      </c>
      <c r="K14">
        <v>4</v>
      </c>
      <c r="L14">
        <v>5.1499999999999997E-2</v>
      </c>
      <c r="M14">
        <v>5.1499999999999997E-2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12</v>
      </c>
      <c r="G15">
        <v>12</v>
      </c>
      <c r="H15">
        <v>11</v>
      </c>
      <c r="I15">
        <v>24</v>
      </c>
      <c r="J15">
        <v>0</v>
      </c>
      <c r="K15">
        <v>4</v>
      </c>
      <c r="L15">
        <v>4.3810000000000002E-2</v>
      </c>
      <c r="M15">
        <v>4.3810000000000002E-2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12</v>
      </c>
      <c r="G16">
        <v>12</v>
      </c>
      <c r="H16">
        <v>0</v>
      </c>
      <c r="I16">
        <v>24</v>
      </c>
      <c r="J16">
        <v>5</v>
      </c>
      <c r="K16">
        <v>6</v>
      </c>
      <c r="L16">
        <v>4.3810000000000002E-2</v>
      </c>
      <c r="M16">
        <v>4.3810000000000002E-2</v>
      </c>
      <c r="N16" t="s">
        <v>14</v>
      </c>
    </row>
    <row r="17" spans="1:14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5</v>
      </c>
      <c r="I17">
        <v>11</v>
      </c>
      <c r="J17">
        <v>0</v>
      </c>
      <c r="K17">
        <v>4</v>
      </c>
      <c r="L17">
        <v>9.9</v>
      </c>
      <c r="M17">
        <v>9.9</v>
      </c>
      <c r="N17" t="s">
        <v>17</v>
      </c>
    </row>
    <row r="18" spans="1:14" x14ac:dyDescent="0.2">
      <c r="A18" t="s">
        <v>10</v>
      </c>
      <c r="B18" t="s">
        <v>15</v>
      </c>
      <c r="C18" t="s">
        <v>59</v>
      </c>
      <c r="D18">
        <v>0</v>
      </c>
      <c r="E18">
        <v>0</v>
      </c>
      <c r="F18">
        <v>4</v>
      </c>
      <c r="G18">
        <v>5</v>
      </c>
      <c r="H18">
        <v>14</v>
      </c>
      <c r="I18">
        <v>20</v>
      </c>
      <c r="J18">
        <v>0</v>
      </c>
      <c r="K18">
        <v>4</v>
      </c>
      <c r="L18">
        <v>9.9</v>
      </c>
      <c r="M18">
        <v>9.9</v>
      </c>
      <c r="N18" t="s">
        <v>17</v>
      </c>
    </row>
    <row r="19" spans="1:14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6</v>
      </c>
      <c r="G19">
        <v>9</v>
      </c>
      <c r="H19">
        <v>14</v>
      </c>
      <c r="I19">
        <v>20</v>
      </c>
      <c r="J19">
        <v>0</v>
      </c>
      <c r="K19">
        <v>4</v>
      </c>
      <c r="L19">
        <v>10.87</v>
      </c>
      <c r="M19">
        <v>10.87</v>
      </c>
      <c r="N19" t="s">
        <v>17</v>
      </c>
    </row>
    <row r="20" spans="1:14" x14ac:dyDescent="0.2">
      <c r="A20" t="s">
        <v>10</v>
      </c>
      <c r="B20" t="s">
        <v>15</v>
      </c>
      <c r="C20" t="s">
        <v>60</v>
      </c>
      <c r="D20">
        <v>0</v>
      </c>
      <c r="E20">
        <v>0</v>
      </c>
      <c r="F20">
        <v>10</v>
      </c>
      <c r="G20">
        <v>10</v>
      </c>
      <c r="H20">
        <v>14</v>
      </c>
      <c r="I20">
        <v>20</v>
      </c>
      <c r="J20">
        <v>0</v>
      </c>
      <c r="K20">
        <v>4</v>
      </c>
      <c r="L20">
        <v>9.9</v>
      </c>
      <c r="M20">
        <v>9.9</v>
      </c>
      <c r="N20" t="s">
        <v>17</v>
      </c>
    </row>
    <row r="21" spans="1:14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5</v>
      </c>
      <c r="I21">
        <v>11</v>
      </c>
      <c r="J21">
        <v>0</v>
      </c>
      <c r="K21">
        <v>4</v>
      </c>
      <c r="L21">
        <v>9.9</v>
      </c>
      <c r="M21">
        <v>9.9</v>
      </c>
      <c r="N21" t="s">
        <v>17</v>
      </c>
    </row>
    <row r="22" spans="1:14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5.46</v>
      </c>
      <c r="M22">
        <v>5.46</v>
      </c>
      <c r="N22" t="s">
        <v>17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21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600</v>
      </c>
      <c r="M2">
        <v>600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0.00566+0.05161</f>
        <v>5.7270000000000001E-2</v>
      </c>
      <c r="M3">
        <f>0.00566+0.05161</f>
        <v>5.7270000000000001E-2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11</v>
      </c>
      <c r="J4">
        <v>0</v>
      </c>
      <c r="K4">
        <v>4</v>
      </c>
      <c r="L4">
        <f>0.00566+0.08101</f>
        <v>8.6669999999999997E-2</v>
      </c>
      <c r="M4">
        <f>0.00566+0.08101</f>
        <v>8.6669999999999997E-2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11</v>
      </c>
      <c r="I5">
        <v>17</v>
      </c>
      <c r="J5">
        <v>0</v>
      </c>
      <c r="K5">
        <v>4</v>
      </c>
      <c r="L5">
        <f>0.00566+0.07322</f>
        <v>7.8879999999999992E-2</v>
      </c>
      <c r="M5">
        <f>0.00566+0.07322</f>
        <v>7.8879999999999992E-2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17</v>
      </c>
      <c r="I6">
        <v>21</v>
      </c>
      <c r="J6">
        <v>0</v>
      </c>
      <c r="K6">
        <v>4</v>
      </c>
      <c r="L6">
        <f>0.00566+0.08101</f>
        <v>8.6669999999999997E-2</v>
      </c>
      <c r="M6">
        <f>0.00566+0.08101</f>
        <v>8.6669999999999997E-2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21</v>
      </c>
      <c r="I7">
        <v>24</v>
      </c>
      <c r="J7">
        <v>0</v>
      </c>
      <c r="K7">
        <v>4</v>
      </c>
      <c r="L7">
        <f t="shared" ref="L7:M9" si="0">0.00566+0.05161</f>
        <v>5.7270000000000001E-2</v>
      </c>
      <c r="M7">
        <f t="shared" si="0"/>
        <v>5.7270000000000001E-2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5</v>
      </c>
      <c r="K8">
        <v>6</v>
      </c>
      <c r="L8">
        <f t="shared" si="0"/>
        <v>5.7270000000000001E-2</v>
      </c>
      <c r="M8">
        <f t="shared" si="0"/>
        <v>5.7270000000000001E-2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7</v>
      </c>
      <c r="J9">
        <v>0</v>
      </c>
      <c r="K9">
        <v>4</v>
      </c>
      <c r="L9">
        <f t="shared" si="0"/>
        <v>5.7270000000000001E-2</v>
      </c>
      <c r="M9">
        <f t="shared" si="0"/>
        <v>5.7270000000000001E-2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7</v>
      </c>
      <c r="I10">
        <v>10</v>
      </c>
      <c r="J10">
        <v>0</v>
      </c>
      <c r="K10">
        <v>4</v>
      </c>
      <c r="L10">
        <f>0.00566+0.07322</f>
        <v>7.8879999999999992E-2</v>
      </c>
      <c r="M10">
        <f>0.00566+0.07322</f>
        <v>7.8879999999999992E-2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10</v>
      </c>
      <c r="I11">
        <v>20</v>
      </c>
      <c r="J11">
        <v>0</v>
      </c>
      <c r="K11">
        <v>4</v>
      </c>
      <c r="L11">
        <f>0.00566+0.08101</f>
        <v>8.6669999999999997E-2</v>
      </c>
      <c r="M11">
        <f>0.00566+0.08101</f>
        <v>8.6669999999999997E-2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20</v>
      </c>
      <c r="I12">
        <v>23</v>
      </c>
      <c r="J12">
        <v>0</v>
      </c>
      <c r="K12">
        <v>4</v>
      </c>
      <c r="L12">
        <f>0.00566+0.07322</f>
        <v>7.8879999999999992E-2</v>
      </c>
      <c r="M12">
        <f>0.00566+0.07322</f>
        <v>7.8879999999999992E-2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4</v>
      </c>
      <c r="L13">
        <f t="shared" ref="L13:M15" si="1">0.00566+0.05161</f>
        <v>5.7270000000000001E-2</v>
      </c>
      <c r="M13">
        <f t="shared" si="1"/>
        <v>5.7270000000000001E-2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 t="shared" si="1"/>
        <v>5.7270000000000001E-2</v>
      </c>
      <c r="M14">
        <f t="shared" si="1"/>
        <v>5.7270000000000001E-2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7</v>
      </c>
      <c r="J15">
        <v>0</v>
      </c>
      <c r="K15">
        <v>4</v>
      </c>
      <c r="L15">
        <f t="shared" si="1"/>
        <v>5.7270000000000001E-2</v>
      </c>
      <c r="M15">
        <f t="shared" si="1"/>
        <v>5.7270000000000001E-2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7</v>
      </c>
      <c r="I16">
        <v>11</v>
      </c>
      <c r="J16">
        <v>0</v>
      </c>
      <c r="K16">
        <v>4</v>
      </c>
      <c r="L16">
        <f>0.00566+0.07322</f>
        <v>7.8879999999999992E-2</v>
      </c>
      <c r="M16">
        <f>0.00566+0.07322</f>
        <v>7.8879999999999992E-2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11</v>
      </c>
      <c r="I17">
        <v>17</v>
      </c>
      <c r="J17">
        <v>0</v>
      </c>
      <c r="K17">
        <v>4</v>
      </c>
      <c r="L17">
        <f>0.00566+0.08101</f>
        <v>8.6669999999999997E-2</v>
      </c>
      <c r="M17">
        <f>0.00566+0.08101</f>
        <v>8.6669999999999997E-2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17</v>
      </c>
      <c r="I18">
        <v>21</v>
      </c>
      <c r="J18">
        <v>0</v>
      </c>
      <c r="K18">
        <v>4</v>
      </c>
      <c r="L18">
        <f>0.00566+0.07322</f>
        <v>7.8879999999999992E-2</v>
      </c>
      <c r="M18">
        <f>0.00566+0.07322</f>
        <v>7.8879999999999992E-2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10</v>
      </c>
      <c r="G19">
        <v>12</v>
      </c>
      <c r="H19">
        <v>21</v>
      </c>
      <c r="I19">
        <v>24</v>
      </c>
      <c r="J19">
        <v>0</v>
      </c>
      <c r="K19">
        <v>4</v>
      </c>
      <c r="L19">
        <f>0.00566+0.05161</f>
        <v>5.7270000000000001E-2</v>
      </c>
      <c r="M19">
        <f>0.00566+0.05161</f>
        <v>5.7270000000000001E-2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10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0.00566+0.05161</f>
        <v>5.7270000000000001E-2</v>
      </c>
      <c r="M20">
        <f>0.00566+0.05161</f>
        <v>5.7270000000000001E-2</v>
      </c>
      <c r="N20" t="s">
        <v>14</v>
      </c>
    </row>
    <row r="21" spans="1:14" x14ac:dyDescent="0.2">
      <c r="A21" t="s">
        <v>10</v>
      </c>
      <c r="B21" t="s">
        <v>15</v>
      </c>
      <c r="C21" t="s">
        <v>23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3.11+3.93</f>
        <v>7.04</v>
      </c>
      <c r="M21">
        <f>3.11+3.93</f>
        <v>7.04</v>
      </c>
      <c r="N21" t="s">
        <v>17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3413.98</v>
      </c>
      <c r="M2">
        <v>3413.98</v>
      </c>
      <c r="N2" t="s">
        <v>12</v>
      </c>
    </row>
    <row r="3" spans="1:15" x14ac:dyDescent="0.2">
      <c r="A3" t="s">
        <v>10</v>
      </c>
      <c r="B3" t="s">
        <v>15</v>
      </c>
      <c r="C3" t="s">
        <v>23</v>
      </c>
      <c r="D3">
        <v>0</v>
      </c>
      <c r="E3">
        <v>0</v>
      </c>
      <c r="F3">
        <v>1</v>
      </c>
      <c r="G3">
        <v>12</v>
      </c>
      <c r="H3">
        <v>8</v>
      </c>
      <c r="I3">
        <v>20</v>
      </c>
      <c r="J3">
        <v>0</v>
      </c>
      <c r="K3">
        <v>4</v>
      </c>
      <c r="L3">
        <v>1.86</v>
      </c>
      <c r="M3">
        <v>1.86</v>
      </c>
      <c r="N3" t="s">
        <v>17</v>
      </c>
    </row>
    <row r="4" spans="1:15" x14ac:dyDescent="0.2">
      <c r="A4" s="1"/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8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358.11</v>
      </c>
      <c r="M2">
        <v>358.11</v>
      </c>
      <c r="N2" t="s">
        <v>12</v>
      </c>
    </row>
    <row r="3" spans="1:15" x14ac:dyDescent="0.2">
      <c r="A3" t="s">
        <v>10</v>
      </c>
      <c r="B3" t="s">
        <v>15</v>
      </c>
      <c r="C3" t="s">
        <v>39</v>
      </c>
      <c r="D3">
        <v>0</v>
      </c>
      <c r="E3">
        <v>0</v>
      </c>
      <c r="F3">
        <v>1</v>
      </c>
      <c r="G3">
        <v>3</v>
      </c>
      <c r="H3">
        <v>0</v>
      </c>
      <c r="I3">
        <v>24</v>
      </c>
      <c r="J3">
        <v>0</v>
      </c>
      <c r="K3">
        <v>6</v>
      </c>
      <c r="L3">
        <v>12.56</v>
      </c>
      <c r="M3">
        <v>12.56</v>
      </c>
      <c r="N3" t="s">
        <v>17</v>
      </c>
    </row>
    <row r="4" spans="1:15" x14ac:dyDescent="0.2">
      <c r="A4" t="s">
        <v>10</v>
      </c>
      <c r="B4" t="s">
        <v>15</v>
      </c>
      <c r="C4" t="s">
        <v>40</v>
      </c>
      <c r="D4">
        <v>0</v>
      </c>
      <c r="E4">
        <v>0</v>
      </c>
      <c r="F4">
        <v>4</v>
      </c>
      <c r="G4">
        <v>9</v>
      </c>
      <c r="H4">
        <v>0</v>
      </c>
      <c r="I4">
        <v>24</v>
      </c>
      <c r="J4">
        <v>0</v>
      </c>
      <c r="K4">
        <v>6</v>
      </c>
      <c r="L4">
        <v>8.48</v>
      </c>
      <c r="M4">
        <v>8.48</v>
      </c>
      <c r="N4" t="s">
        <v>17</v>
      </c>
    </row>
    <row r="5" spans="1:15" x14ac:dyDescent="0.2">
      <c r="A5" t="s">
        <v>10</v>
      </c>
      <c r="B5" t="s">
        <v>15</v>
      </c>
      <c r="C5" t="s">
        <v>41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v>12.56</v>
      </c>
      <c r="M5">
        <v>12.56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7.0948999999999998E-2</v>
      </c>
      <c r="M6">
        <v>7.0948999999999998E-2</v>
      </c>
      <c r="N6" t="s">
        <v>14</v>
      </c>
    </row>
    <row r="7" spans="1:15" x14ac:dyDescent="0.2">
      <c r="A7" t="s">
        <v>21</v>
      </c>
      <c r="B7" t="s">
        <v>11</v>
      </c>
      <c r="L7">
        <v>33.840000000000003</v>
      </c>
      <c r="M7">
        <v>33.840000000000003</v>
      </c>
      <c r="N7" t="s">
        <v>12</v>
      </c>
    </row>
    <row r="8" spans="1:15" x14ac:dyDescent="0.2">
      <c r="A8" t="s">
        <v>21</v>
      </c>
      <c r="B8" t="s">
        <v>13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0.91727999999999998</v>
      </c>
      <c r="M8" s="7">
        <f>L8/2.83168</f>
        <v>0.32393490789919765</v>
      </c>
      <c r="N8" t="s">
        <v>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54"/>
  <sheetViews>
    <sheetView workbookViewId="0">
      <selection activeCell="O5" sqref="O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1655.26+350</f>
        <v>2005.26</v>
      </c>
      <c r="M2">
        <f>1655.26+350</f>
        <v>2005.26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0.04639+0.01679</f>
        <v>6.318E-2</v>
      </c>
      <c r="M3">
        <f>0.04639+0.01679</f>
        <v>6.318E-2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0.07332+0.01679</f>
        <v>9.0109999999999996E-2</v>
      </c>
      <c r="M4">
        <f>0.07332+0.01679</f>
        <v>9.0109999999999996E-2</v>
      </c>
      <c r="N4" t="s">
        <v>14</v>
      </c>
      <c r="O4" t="s">
        <v>92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0.04639+0.01679</f>
        <v>6.318E-2</v>
      </c>
      <c r="M5">
        <f>0.04639+0.01679</f>
        <v>6.318E-2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4</v>
      </c>
      <c r="J6">
        <v>0</v>
      </c>
      <c r="K6">
        <v>4</v>
      </c>
      <c r="L6">
        <f>0.04639+0.0159</f>
        <v>6.2289999999999998E-2</v>
      </c>
      <c r="M6">
        <f>0.04639+0.0159</f>
        <v>6.2289999999999998E-2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4</v>
      </c>
      <c r="I7">
        <v>10</v>
      </c>
      <c r="J7">
        <v>0</v>
      </c>
      <c r="K7">
        <v>4</v>
      </c>
      <c r="L7">
        <f>0.07332+0.0159</f>
        <v>8.9219999999999994E-2</v>
      </c>
      <c r="M7">
        <f>0.07332+0.0159</f>
        <v>8.9219999999999994E-2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10</v>
      </c>
      <c r="I8">
        <v>24</v>
      </c>
      <c r="J8">
        <v>0</v>
      </c>
      <c r="K8">
        <v>4</v>
      </c>
      <c r="L8">
        <f>0.04639+0.0159</f>
        <v>6.2289999999999998E-2</v>
      </c>
      <c r="M8">
        <f>0.04639+0.0159</f>
        <v>6.2289999999999998E-2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3</v>
      </c>
      <c r="G9">
        <v>3</v>
      </c>
      <c r="H9">
        <v>0</v>
      </c>
      <c r="I9">
        <v>4</v>
      </c>
      <c r="J9">
        <v>0</v>
      </c>
      <c r="K9">
        <v>4</v>
      </c>
      <c r="L9">
        <f>0.04639+0.01664</f>
        <v>6.3030000000000003E-2</v>
      </c>
      <c r="M9">
        <f>0.04639+0.01664</f>
        <v>6.3030000000000003E-2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3</v>
      </c>
      <c r="G10">
        <v>3</v>
      </c>
      <c r="H10">
        <v>4</v>
      </c>
      <c r="I10">
        <v>10</v>
      </c>
      <c r="J10">
        <v>0</v>
      </c>
      <c r="K10">
        <v>4</v>
      </c>
      <c r="L10">
        <f>0.07332+0.01664</f>
        <v>8.9959999999999998E-2</v>
      </c>
      <c r="M10">
        <f>0.07332+0.01664</f>
        <v>8.9959999999999998E-2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10</v>
      </c>
      <c r="I11">
        <v>24</v>
      </c>
      <c r="J11">
        <v>0</v>
      </c>
      <c r="K11">
        <v>4</v>
      </c>
      <c r="L11">
        <f>0.04639+0.01664</f>
        <v>6.3030000000000003E-2</v>
      </c>
      <c r="M11">
        <f>0.04639+0.01664</f>
        <v>6.3030000000000003E-2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4</v>
      </c>
      <c r="G12">
        <v>4</v>
      </c>
      <c r="H12">
        <v>0</v>
      </c>
      <c r="I12">
        <v>13</v>
      </c>
      <c r="J12">
        <v>0</v>
      </c>
      <c r="K12">
        <v>4</v>
      </c>
      <c r="L12">
        <f>0.04639+0.02167</f>
        <v>6.8059999999999996E-2</v>
      </c>
      <c r="M12">
        <f>0.04639+0.02167</f>
        <v>6.8059999999999996E-2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4</v>
      </c>
      <c r="G13">
        <v>4</v>
      </c>
      <c r="H13">
        <v>13</v>
      </c>
      <c r="I13">
        <v>19</v>
      </c>
      <c r="J13">
        <v>0</v>
      </c>
      <c r="K13">
        <v>4</v>
      </c>
      <c r="L13">
        <f>0.07332+0.02167</f>
        <v>9.4989999999999991E-2</v>
      </c>
      <c r="M13">
        <f>0.07332+0.02167</f>
        <v>9.4989999999999991E-2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4</v>
      </c>
      <c r="G14">
        <v>4</v>
      </c>
      <c r="H14">
        <v>20</v>
      </c>
      <c r="I14">
        <v>24</v>
      </c>
      <c r="J14">
        <v>0</v>
      </c>
      <c r="K14">
        <v>4</v>
      </c>
      <c r="L14">
        <f>0.04639+0.02167</f>
        <v>6.8059999999999996E-2</v>
      </c>
      <c r="M14">
        <f>0.04639+0.02167</f>
        <v>6.8059999999999996E-2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5</v>
      </c>
      <c r="G15">
        <v>5</v>
      </c>
      <c r="H15">
        <v>0</v>
      </c>
      <c r="I15">
        <v>13</v>
      </c>
      <c r="J15">
        <v>0</v>
      </c>
      <c r="K15">
        <v>4</v>
      </c>
      <c r="L15">
        <f>0.04639+0.01837</f>
        <v>6.4759999999999998E-2</v>
      </c>
      <c r="M15">
        <f>0.04639+0.01837</f>
        <v>6.4759999999999998E-2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13</v>
      </c>
      <c r="I16">
        <v>19</v>
      </c>
      <c r="J16">
        <v>0</v>
      </c>
      <c r="K16">
        <v>4</v>
      </c>
      <c r="L16">
        <f>0.07332+0.01837</f>
        <v>9.1689999999999994E-2</v>
      </c>
      <c r="M16">
        <f>0.07332+0.01837</f>
        <v>9.1689999999999994E-2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5</v>
      </c>
      <c r="G17">
        <v>5</v>
      </c>
      <c r="H17">
        <v>20</v>
      </c>
      <c r="I17">
        <v>24</v>
      </c>
      <c r="J17">
        <v>0</v>
      </c>
      <c r="K17">
        <v>4</v>
      </c>
      <c r="L17">
        <f>0.04639+0.01837</f>
        <v>6.4759999999999998E-2</v>
      </c>
      <c r="M17">
        <f>0.04639+0.01837</f>
        <v>6.4759999999999998E-2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0</v>
      </c>
      <c r="I18">
        <v>13</v>
      </c>
      <c r="J18">
        <v>0</v>
      </c>
      <c r="K18">
        <v>4</v>
      </c>
      <c r="L18">
        <f>0.04639+0.01845</f>
        <v>6.4840000000000009E-2</v>
      </c>
      <c r="M18">
        <f>0.04639+0.01845</f>
        <v>6.4840000000000009E-2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13</v>
      </c>
      <c r="I19">
        <v>19</v>
      </c>
      <c r="J19">
        <v>0</v>
      </c>
      <c r="K19">
        <v>4</v>
      </c>
      <c r="L19">
        <f>0.07332+0.01845</f>
        <v>9.176999999999999E-2</v>
      </c>
      <c r="M19">
        <f>0.07332+0.01845</f>
        <v>9.176999999999999E-2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20</v>
      </c>
      <c r="I20">
        <v>24</v>
      </c>
      <c r="J20">
        <v>0</v>
      </c>
      <c r="K20">
        <v>4</v>
      </c>
      <c r="L20">
        <f>0.04639+0.01845</f>
        <v>6.4840000000000009E-2</v>
      </c>
      <c r="M20">
        <f>0.04639+0.01845</f>
        <v>6.4840000000000009E-2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0.04639+0.02024</f>
        <v>6.6629999999999995E-2</v>
      </c>
      <c r="M21">
        <f>0.04639+0.02024</f>
        <v>6.6629999999999995E-2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0.07332+0.02024</f>
        <v>9.3560000000000004E-2</v>
      </c>
      <c r="M22">
        <f>0.07332+0.02024</f>
        <v>9.3560000000000004E-2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0.04639+0.02024</f>
        <v>6.6629999999999995E-2</v>
      </c>
      <c r="M23">
        <f>0.04639+0.02024</f>
        <v>6.6629999999999995E-2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0</v>
      </c>
      <c r="I24">
        <v>13</v>
      </c>
      <c r="J24">
        <v>0</v>
      </c>
      <c r="K24">
        <v>4</v>
      </c>
      <c r="L24">
        <f>0.04639+0.01995</f>
        <v>6.6339999999999996E-2</v>
      </c>
      <c r="M24">
        <f>0.04639+0.01995</f>
        <v>6.6339999999999996E-2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13</v>
      </c>
      <c r="I25">
        <v>19</v>
      </c>
      <c r="J25">
        <v>0</v>
      </c>
      <c r="K25">
        <v>4</v>
      </c>
      <c r="L25">
        <f>0.07332+0.01995</f>
        <v>9.3269999999999992E-2</v>
      </c>
      <c r="M25">
        <f>0.07332+0.01995</f>
        <v>9.3269999999999992E-2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20</v>
      </c>
      <c r="I26">
        <v>24</v>
      </c>
      <c r="J26">
        <v>0</v>
      </c>
      <c r="K26">
        <v>4</v>
      </c>
      <c r="L26">
        <f>0.04639+0.01995</f>
        <v>6.6339999999999996E-2</v>
      </c>
      <c r="M26">
        <f>0.04639+0.01995</f>
        <v>6.6339999999999996E-2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13</v>
      </c>
      <c r="J27">
        <v>0</v>
      </c>
      <c r="K27">
        <v>4</v>
      </c>
      <c r="L27">
        <f>0.04639+0.01918</f>
        <v>6.5570000000000003E-2</v>
      </c>
      <c r="M27">
        <f>0.04639+0.01918</f>
        <v>6.5570000000000003E-2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13</v>
      </c>
      <c r="I28">
        <v>19</v>
      </c>
      <c r="J28">
        <v>0</v>
      </c>
      <c r="K28">
        <v>4</v>
      </c>
      <c r="L28">
        <f>0.07332+0.01918</f>
        <v>9.2499999999999999E-2</v>
      </c>
      <c r="M28">
        <f>0.07332+0.01918</f>
        <v>9.2499999999999999E-2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20</v>
      </c>
      <c r="I29">
        <v>24</v>
      </c>
      <c r="J29">
        <v>0</v>
      </c>
      <c r="K29">
        <v>4</v>
      </c>
      <c r="L29">
        <f>0.04639+0.01918</f>
        <v>6.5570000000000003E-2</v>
      </c>
      <c r="M29">
        <f>0.04639+0.01918</f>
        <v>6.5570000000000003E-2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10</v>
      </c>
      <c r="G30">
        <v>10</v>
      </c>
      <c r="H30">
        <v>0</v>
      </c>
      <c r="I30">
        <v>13</v>
      </c>
      <c r="J30">
        <v>0</v>
      </c>
      <c r="K30">
        <v>4</v>
      </c>
      <c r="L30">
        <f>0.04639+0.0002126</f>
        <v>4.6602600000000001E-2</v>
      </c>
      <c r="M30">
        <f>0.04639+0.0002126</f>
        <v>4.6602600000000001E-2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10</v>
      </c>
      <c r="G31">
        <v>10</v>
      </c>
      <c r="H31">
        <v>13</v>
      </c>
      <c r="I31">
        <v>19</v>
      </c>
      <c r="J31">
        <v>0</v>
      </c>
      <c r="K31">
        <v>4</v>
      </c>
      <c r="L31">
        <f>0.07332+0.0002126</f>
        <v>7.353259999999999E-2</v>
      </c>
      <c r="M31">
        <f>0.07332+0.0002126</f>
        <v>7.353259999999999E-2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10</v>
      </c>
      <c r="G32">
        <v>10</v>
      </c>
      <c r="H32">
        <v>20</v>
      </c>
      <c r="I32">
        <v>24</v>
      </c>
      <c r="J32">
        <v>0</v>
      </c>
      <c r="K32">
        <v>4</v>
      </c>
      <c r="L32">
        <f>0.04639+0.0002126</f>
        <v>4.6602600000000001E-2</v>
      </c>
      <c r="M32">
        <f>0.04639+0.0002126</f>
        <v>4.6602600000000001E-2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11</v>
      </c>
      <c r="G33">
        <v>11</v>
      </c>
      <c r="H33">
        <v>0</v>
      </c>
      <c r="I33">
        <v>4</v>
      </c>
      <c r="J33">
        <v>0</v>
      </c>
      <c r="K33">
        <v>4</v>
      </c>
      <c r="L33">
        <f>0.04639+0.02334</f>
        <v>6.973E-2</v>
      </c>
      <c r="M33">
        <f>0.04639+0.02334</f>
        <v>6.973E-2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4</v>
      </c>
      <c r="I34">
        <v>10</v>
      </c>
      <c r="J34">
        <v>0</v>
      </c>
      <c r="K34">
        <v>4</v>
      </c>
      <c r="L34">
        <f>0.07332+0.02334</f>
        <v>9.6659999999999996E-2</v>
      </c>
      <c r="M34">
        <f>0.07332+0.02334</f>
        <v>9.6659999999999996E-2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10</v>
      </c>
      <c r="I35">
        <v>24</v>
      </c>
      <c r="J35">
        <v>0</v>
      </c>
      <c r="K35">
        <v>4</v>
      </c>
      <c r="L35">
        <f>0.04639+0.02334</f>
        <v>6.973E-2</v>
      </c>
      <c r="M35">
        <f>0.04639+0.02334</f>
        <v>6.973E-2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0</v>
      </c>
      <c r="I36">
        <v>4</v>
      </c>
      <c r="J36">
        <v>0</v>
      </c>
      <c r="K36">
        <v>4</v>
      </c>
      <c r="L36">
        <f>0.04639+0.02511</f>
        <v>7.1500000000000008E-2</v>
      </c>
      <c r="M36">
        <f>0.04639+0.02511</f>
        <v>7.1500000000000008E-2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4</v>
      </c>
      <c r="I37">
        <v>10</v>
      </c>
      <c r="J37">
        <v>0</v>
      </c>
      <c r="K37">
        <v>4</v>
      </c>
      <c r="L37">
        <f>0.07332+0.02511</f>
        <v>9.842999999999999E-2</v>
      </c>
      <c r="M37">
        <f>0.07332+0.02511</f>
        <v>9.842999999999999E-2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10</v>
      </c>
      <c r="I38">
        <v>24</v>
      </c>
      <c r="J38">
        <v>0</v>
      </c>
      <c r="K38">
        <v>4</v>
      </c>
      <c r="L38">
        <f>0.04639+0.02511</f>
        <v>7.1500000000000008E-2</v>
      </c>
      <c r="M38">
        <f>0.04639+0.02511</f>
        <v>7.1500000000000008E-2</v>
      </c>
      <c r="N38" t="s">
        <v>14</v>
      </c>
    </row>
    <row r="39" spans="1:14" x14ac:dyDescent="0.2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0</v>
      </c>
      <c r="I39">
        <v>24</v>
      </c>
      <c r="J39">
        <v>5</v>
      </c>
      <c r="K39">
        <v>6</v>
      </c>
      <c r="L39">
        <f>0.04639+0.01679</f>
        <v>6.318E-2</v>
      </c>
      <c r="M39">
        <f>0.04639+0.01679</f>
        <v>6.318E-2</v>
      </c>
      <c r="N39" t="s">
        <v>14</v>
      </c>
    </row>
    <row r="40" spans="1:14" x14ac:dyDescent="0.2">
      <c r="A40" t="s">
        <v>10</v>
      </c>
      <c r="B40" t="s">
        <v>13</v>
      </c>
      <c r="D40">
        <v>0</v>
      </c>
      <c r="E40">
        <v>0</v>
      </c>
      <c r="F40">
        <v>2</v>
      </c>
      <c r="G40">
        <v>2</v>
      </c>
      <c r="H40">
        <v>0</v>
      </c>
      <c r="I40">
        <v>24</v>
      </c>
      <c r="J40">
        <v>5</v>
      </c>
      <c r="K40">
        <v>6</v>
      </c>
      <c r="L40">
        <f>0.04639+0.0159</f>
        <v>6.2289999999999998E-2</v>
      </c>
      <c r="M40">
        <f>0.04639+0.0159</f>
        <v>6.2289999999999998E-2</v>
      </c>
      <c r="N40" t="s">
        <v>14</v>
      </c>
    </row>
    <row r="41" spans="1:14" x14ac:dyDescent="0.2">
      <c r="A41" t="s">
        <v>10</v>
      </c>
      <c r="B41" t="s">
        <v>13</v>
      </c>
      <c r="D41">
        <v>0</v>
      </c>
      <c r="E41">
        <v>0</v>
      </c>
      <c r="F41">
        <v>3</v>
      </c>
      <c r="G41">
        <v>3</v>
      </c>
      <c r="H41">
        <v>0</v>
      </c>
      <c r="I41">
        <v>24</v>
      </c>
      <c r="J41">
        <v>5</v>
      </c>
      <c r="K41">
        <v>6</v>
      </c>
      <c r="L41">
        <f>0.04639+0.01664</f>
        <v>6.3030000000000003E-2</v>
      </c>
      <c r="M41">
        <f>0.04639+0.01664</f>
        <v>6.3030000000000003E-2</v>
      </c>
      <c r="N41" t="s">
        <v>14</v>
      </c>
    </row>
    <row r="42" spans="1:14" x14ac:dyDescent="0.2">
      <c r="A42" t="s">
        <v>10</v>
      </c>
      <c r="B42" t="s">
        <v>13</v>
      </c>
      <c r="D42">
        <v>0</v>
      </c>
      <c r="E42">
        <v>0</v>
      </c>
      <c r="F42">
        <v>4</v>
      </c>
      <c r="G42">
        <v>4</v>
      </c>
      <c r="H42">
        <v>0</v>
      </c>
      <c r="I42">
        <v>24</v>
      </c>
      <c r="J42">
        <v>5</v>
      </c>
      <c r="K42">
        <v>6</v>
      </c>
      <c r="L42">
        <f>0.04639+0.02167</f>
        <v>6.8059999999999996E-2</v>
      </c>
      <c r="M42">
        <f>0.04639+0.02167</f>
        <v>6.8059999999999996E-2</v>
      </c>
      <c r="N42" t="s">
        <v>14</v>
      </c>
    </row>
    <row r="43" spans="1:14" x14ac:dyDescent="0.2">
      <c r="A43" t="s">
        <v>10</v>
      </c>
      <c r="B43" t="s">
        <v>13</v>
      </c>
      <c r="D43">
        <v>0</v>
      </c>
      <c r="E43">
        <v>0</v>
      </c>
      <c r="F43">
        <v>5</v>
      </c>
      <c r="G43">
        <v>5</v>
      </c>
      <c r="H43">
        <v>0</v>
      </c>
      <c r="I43">
        <v>24</v>
      </c>
      <c r="J43">
        <v>5</v>
      </c>
      <c r="K43">
        <v>6</v>
      </c>
      <c r="L43">
        <f>0.04639+0.01837</f>
        <v>6.4759999999999998E-2</v>
      </c>
      <c r="M43">
        <f>0.04639+0.01837</f>
        <v>6.4759999999999998E-2</v>
      </c>
      <c r="N43" t="s">
        <v>14</v>
      </c>
    </row>
    <row r="44" spans="1:14" x14ac:dyDescent="0.2">
      <c r="A44" t="s">
        <v>10</v>
      </c>
      <c r="B44" t="s">
        <v>13</v>
      </c>
      <c r="D44">
        <v>0</v>
      </c>
      <c r="E44">
        <v>0</v>
      </c>
      <c r="F44">
        <v>6</v>
      </c>
      <c r="G44">
        <v>6</v>
      </c>
      <c r="H44">
        <v>0</v>
      </c>
      <c r="I44">
        <v>24</v>
      </c>
      <c r="J44">
        <v>5</v>
      </c>
      <c r="K44">
        <v>6</v>
      </c>
      <c r="L44">
        <f>0.04639+0.01845</f>
        <v>6.4840000000000009E-2</v>
      </c>
      <c r="M44">
        <f>0.04639+0.01845</f>
        <v>6.4840000000000009E-2</v>
      </c>
      <c r="N44" t="s">
        <v>14</v>
      </c>
    </row>
    <row r="45" spans="1:14" x14ac:dyDescent="0.2">
      <c r="A45" t="s">
        <v>10</v>
      </c>
      <c r="B45" t="s">
        <v>13</v>
      </c>
      <c r="D45">
        <v>0</v>
      </c>
      <c r="E45">
        <v>0</v>
      </c>
      <c r="F45">
        <v>7</v>
      </c>
      <c r="G45">
        <v>7</v>
      </c>
      <c r="H45">
        <v>0</v>
      </c>
      <c r="I45">
        <v>24</v>
      </c>
      <c r="J45">
        <v>5</v>
      </c>
      <c r="K45">
        <v>6</v>
      </c>
      <c r="L45">
        <f>0.04639+0.02024</f>
        <v>6.6629999999999995E-2</v>
      </c>
      <c r="M45">
        <f>0.04639+0.02024</f>
        <v>6.6629999999999995E-2</v>
      </c>
      <c r="N45" t="s">
        <v>14</v>
      </c>
    </row>
    <row r="46" spans="1:14" x14ac:dyDescent="0.2">
      <c r="A46" t="s">
        <v>10</v>
      </c>
      <c r="B46" t="s">
        <v>13</v>
      </c>
      <c r="D46">
        <v>0</v>
      </c>
      <c r="E46">
        <v>0</v>
      </c>
      <c r="F46">
        <v>8</v>
      </c>
      <c r="G46">
        <v>8</v>
      </c>
      <c r="H46">
        <v>0</v>
      </c>
      <c r="I46">
        <v>24</v>
      </c>
      <c r="J46">
        <v>5</v>
      </c>
      <c r="K46">
        <v>6</v>
      </c>
      <c r="L46">
        <f>0.04639+0.01995</f>
        <v>6.6339999999999996E-2</v>
      </c>
      <c r="M46">
        <f>0.04639+0.01995</f>
        <v>6.6339999999999996E-2</v>
      </c>
      <c r="N46" t="s">
        <v>14</v>
      </c>
    </row>
    <row r="47" spans="1:14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f>0.04639+0.01918</f>
        <v>6.5570000000000003E-2</v>
      </c>
      <c r="M47">
        <f>0.04639+0.01918</f>
        <v>6.5570000000000003E-2</v>
      </c>
      <c r="N47" t="s">
        <v>14</v>
      </c>
    </row>
    <row r="48" spans="1:14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24</v>
      </c>
      <c r="J48">
        <v>5</v>
      </c>
      <c r="K48">
        <v>6</v>
      </c>
      <c r="L48">
        <f>0.04639+0.0002126</f>
        <v>4.6602600000000001E-2</v>
      </c>
      <c r="M48">
        <f>0.04639+0.0002126</f>
        <v>4.6602600000000001E-2</v>
      </c>
      <c r="N48" t="s">
        <v>14</v>
      </c>
    </row>
    <row r="49" spans="1:14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0</v>
      </c>
      <c r="I49">
        <v>24</v>
      </c>
      <c r="J49">
        <v>5</v>
      </c>
      <c r="K49">
        <v>6</v>
      </c>
      <c r="L49">
        <f>0.04639+0.02334</f>
        <v>6.973E-2</v>
      </c>
      <c r="M49">
        <f>0.04639+0.02334</f>
        <v>6.973E-2</v>
      </c>
      <c r="N49" t="s">
        <v>14</v>
      </c>
    </row>
    <row r="50" spans="1:14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0.04639+0.02511</f>
        <v>7.1500000000000008E-2</v>
      </c>
      <c r="M50">
        <f>0.04639+0.02511</f>
        <v>7.1500000000000008E-2</v>
      </c>
      <c r="N50" t="s">
        <v>14</v>
      </c>
    </row>
    <row r="51" spans="1:14" x14ac:dyDescent="0.2">
      <c r="A51" t="s">
        <v>10</v>
      </c>
      <c r="B51" t="s">
        <v>15</v>
      </c>
      <c r="C51" t="s">
        <v>16</v>
      </c>
      <c r="D51">
        <v>0</v>
      </c>
      <c r="E51">
        <v>0</v>
      </c>
      <c r="F51">
        <v>1</v>
      </c>
      <c r="G51">
        <v>3</v>
      </c>
      <c r="H51">
        <v>4</v>
      </c>
      <c r="I51">
        <v>10</v>
      </c>
      <c r="J51">
        <v>0</v>
      </c>
      <c r="K51">
        <v>4</v>
      </c>
      <c r="L51">
        <v>11.74</v>
      </c>
      <c r="M51">
        <v>11.74</v>
      </c>
      <c r="N51" t="s">
        <v>17</v>
      </c>
    </row>
    <row r="52" spans="1:14" x14ac:dyDescent="0.2">
      <c r="A52" t="s">
        <v>10</v>
      </c>
      <c r="B52" t="s">
        <v>15</v>
      </c>
      <c r="C52" t="s">
        <v>18</v>
      </c>
      <c r="D52">
        <v>0</v>
      </c>
      <c r="E52">
        <v>0</v>
      </c>
      <c r="F52">
        <v>4</v>
      </c>
      <c r="G52">
        <v>10</v>
      </c>
      <c r="H52">
        <v>13</v>
      </c>
      <c r="I52">
        <v>19</v>
      </c>
      <c r="J52">
        <v>0</v>
      </c>
      <c r="K52">
        <v>4</v>
      </c>
      <c r="L52">
        <v>11.74</v>
      </c>
      <c r="M52">
        <v>11.74</v>
      </c>
      <c r="N52" t="s">
        <v>17</v>
      </c>
    </row>
    <row r="53" spans="1:14" x14ac:dyDescent="0.2">
      <c r="A53" t="s">
        <v>10</v>
      </c>
      <c r="B53" t="s">
        <v>15</v>
      </c>
      <c r="C53" t="s">
        <v>19</v>
      </c>
      <c r="D53">
        <v>0</v>
      </c>
      <c r="E53">
        <v>0</v>
      </c>
      <c r="F53">
        <v>11</v>
      </c>
      <c r="G53">
        <v>12</v>
      </c>
      <c r="H53">
        <v>4</v>
      </c>
      <c r="I53">
        <v>10</v>
      </c>
      <c r="J53">
        <v>0</v>
      </c>
      <c r="K53">
        <v>4</v>
      </c>
      <c r="L53">
        <v>11.74</v>
      </c>
      <c r="M53">
        <v>11.74</v>
      </c>
      <c r="N53" t="s">
        <v>17</v>
      </c>
    </row>
    <row r="54" spans="1:14" x14ac:dyDescent="0.2">
      <c r="A54" t="s">
        <v>10</v>
      </c>
      <c r="B54" t="s">
        <v>15</v>
      </c>
      <c r="C54" t="s">
        <v>33</v>
      </c>
      <c r="D54">
        <v>0</v>
      </c>
      <c r="E54">
        <v>0</v>
      </c>
      <c r="F54">
        <v>1</v>
      </c>
      <c r="G54">
        <v>12</v>
      </c>
      <c r="H54">
        <v>0</v>
      </c>
      <c r="I54">
        <v>24</v>
      </c>
      <c r="J54">
        <v>0</v>
      </c>
      <c r="K54">
        <v>6</v>
      </c>
      <c r="L54">
        <v>5.6</v>
      </c>
      <c r="M54">
        <v>5.6</v>
      </c>
      <c r="N54" t="s">
        <v>17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O2021"/>
  <sheetViews>
    <sheetView workbookViewId="0">
      <selection activeCell="O6" sqref="O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21</v>
      </c>
      <c r="B2" t="s">
        <v>11</v>
      </c>
      <c r="L2">
        <v>781</v>
      </c>
      <c r="M2">
        <v>781</v>
      </c>
      <c r="N2" t="s">
        <v>12</v>
      </c>
      <c r="O2" t="s">
        <v>61</v>
      </c>
    </row>
    <row r="3" spans="1:15" x14ac:dyDescent="0.2">
      <c r="A3" t="s">
        <v>21</v>
      </c>
      <c r="B3" t="s">
        <v>13</v>
      </c>
      <c r="D3">
        <v>5000</v>
      </c>
      <c r="E3">
        <f>D3*2.83168</f>
        <v>14158.4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0.11265</v>
      </c>
      <c r="M3" s="7">
        <f>L3/2.83168</f>
        <v>3.9782037518363657E-2</v>
      </c>
      <c r="N3" t="s">
        <v>85</v>
      </c>
    </row>
    <row r="4" spans="1:15" x14ac:dyDescent="0.2">
      <c r="A4" t="s">
        <v>10</v>
      </c>
      <c r="B4" t="s">
        <v>11</v>
      </c>
      <c r="L4">
        <v>2000</v>
      </c>
      <c r="M4">
        <v>2000</v>
      </c>
      <c r="N4" t="s">
        <v>12</v>
      </c>
    </row>
    <row r="5" spans="1:15" x14ac:dyDescent="0.2">
      <c r="A5" t="s">
        <v>10</v>
      </c>
      <c r="B5" t="s">
        <v>15</v>
      </c>
      <c r="C5" t="s">
        <v>33</v>
      </c>
      <c r="D5">
        <v>0</v>
      </c>
      <c r="E5">
        <v>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10.77</v>
      </c>
      <c r="M5">
        <v>10.77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1</v>
      </c>
      <c r="J6">
        <v>0</v>
      </c>
      <c r="K6">
        <v>0</v>
      </c>
      <c r="L6">
        <v>2.1180000000000001E-2</v>
      </c>
      <c r="M6">
        <v>2.1180000000000001E-2</v>
      </c>
      <c r="N6" t="s">
        <v>14</v>
      </c>
      <c r="O6" t="s">
        <v>104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</v>
      </c>
      <c r="H7">
        <v>0</v>
      </c>
      <c r="I7">
        <v>1</v>
      </c>
      <c r="J7">
        <v>1</v>
      </c>
      <c r="K7">
        <v>1</v>
      </c>
      <c r="L7">
        <v>2.16899999999999E-2</v>
      </c>
      <c r="M7">
        <v>2.16899999999999E-2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</v>
      </c>
      <c r="H8">
        <v>0</v>
      </c>
      <c r="I8">
        <v>1</v>
      </c>
      <c r="J8">
        <v>2</v>
      </c>
      <c r="K8">
        <v>2</v>
      </c>
      <c r="L8">
        <v>2.1485000000000001E-2</v>
      </c>
      <c r="M8">
        <v>2.1485000000000001E-2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</v>
      </c>
      <c r="H9">
        <v>0</v>
      </c>
      <c r="I9">
        <v>1</v>
      </c>
      <c r="J9">
        <v>3</v>
      </c>
      <c r="K9">
        <v>3</v>
      </c>
      <c r="L9">
        <v>2.0420000000000001E-2</v>
      </c>
      <c r="M9">
        <v>2.0420000000000001E-2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1</v>
      </c>
      <c r="H10">
        <v>0</v>
      </c>
      <c r="I10">
        <v>1</v>
      </c>
      <c r="J10">
        <v>4</v>
      </c>
      <c r="K10">
        <v>4</v>
      </c>
      <c r="L10">
        <v>1.9893999999999998E-2</v>
      </c>
      <c r="M10">
        <v>1.9893999999999998E-2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1</v>
      </c>
      <c r="H11">
        <v>0</v>
      </c>
      <c r="I11">
        <v>1</v>
      </c>
      <c r="J11">
        <v>5</v>
      </c>
      <c r="K11">
        <v>5</v>
      </c>
      <c r="L11">
        <v>2.1728000000000001E-2</v>
      </c>
      <c r="M11">
        <v>2.1728000000000001E-2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1</v>
      </c>
      <c r="J12">
        <v>6</v>
      </c>
      <c r="K12">
        <v>6</v>
      </c>
      <c r="L12">
        <v>2.1729999999999999E-2</v>
      </c>
      <c r="M12">
        <v>2.1729999999999999E-2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1</v>
      </c>
      <c r="I13">
        <v>2</v>
      </c>
      <c r="J13">
        <v>0</v>
      </c>
      <c r="K13">
        <v>0</v>
      </c>
      <c r="L13">
        <v>2.0295000000000001E-2</v>
      </c>
      <c r="M13">
        <v>2.0295000000000001E-2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1</v>
      </c>
      <c r="I14">
        <v>2</v>
      </c>
      <c r="J14">
        <v>1</v>
      </c>
      <c r="K14">
        <v>1</v>
      </c>
      <c r="L14">
        <v>2.0004999999999998E-2</v>
      </c>
      <c r="M14">
        <v>2.0004999999999998E-2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1</v>
      </c>
      <c r="I15">
        <v>2</v>
      </c>
      <c r="J15">
        <v>2</v>
      </c>
      <c r="K15">
        <v>2</v>
      </c>
      <c r="L15">
        <v>2.0310000000000002E-2</v>
      </c>
      <c r="M15">
        <v>2.0310000000000002E-2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</v>
      </c>
      <c r="H16">
        <v>1</v>
      </c>
      <c r="I16">
        <v>2</v>
      </c>
      <c r="J16">
        <v>3</v>
      </c>
      <c r="K16">
        <v>3</v>
      </c>
      <c r="L16">
        <v>1.9439999999999999E-2</v>
      </c>
      <c r="M16">
        <v>1.9439999999999999E-2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</v>
      </c>
      <c r="G17">
        <v>1</v>
      </c>
      <c r="H17">
        <v>1</v>
      </c>
      <c r="I17">
        <v>2</v>
      </c>
      <c r="J17">
        <v>4</v>
      </c>
      <c r="K17">
        <v>4</v>
      </c>
      <c r="L17">
        <v>1.8710000000000001E-2</v>
      </c>
      <c r="M17">
        <v>1.8710000000000001E-2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</v>
      </c>
      <c r="G18">
        <v>1</v>
      </c>
      <c r="H18">
        <v>1</v>
      </c>
      <c r="I18">
        <v>2</v>
      </c>
      <c r="J18">
        <v>5</v>
      </c>
      <c r="K18">
        <v>5</v>
      </c>
      <c r="L18">
        <v>2.0056000000000001E-2</v>
      </c>
      <c r="M18">
        <v>2.0056000000000001E-2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</v>
      </c>
      <c r="G19">
        <v>1</v>
      </c>
      <c r="H19">
        <v>1</v>
      </c>
      <c r="I19">
        <v>2</v>
      </c>
      <c r="J19">
        <v>6</v>
      </c>
      <c r="K19">
        <v>6</v>
      </c>
      <c r="L19">
        <v>1.9692000000000001E-2</v>
      </c>
      <c r="M19">
        <v>1.9692000000000001E-2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1</v>
      </c>
      <c r="G20">
        <v>1</v>
      </c>
      <c r="H20">
        <v>2</v>
      </c>
      <c r="I20">
        <v>3</v>
      </c>
      <c r="J20">
        <v>0</v>
      </c>
      <c r="K20">
        <v>0</v>
      </c>
      <c r="L20">
        <v>1.9822499999999899E-2</v>
      </c>
      <c r="M20">
        <v>1.9822499999999899E-2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1</v>
      </c>
      <c r="G21">
        <v>1</v>
      </c>
      <c r="H21">
        <v>2</v>
      </c>
      <c r="I21">
        <v>3</v>
      </c>
      <c r="J21">
        <v>1</v>
      </c>
      <c r="K21">
        <v>1</v>
      </c>
      <c r="L21">
        <v>1.9532499999999901E-2</v>
      </c>
      <c r="M21">
        <v>1.9532499999999901E-2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1</v>
      </c>
      <c r="G22">
        <v>1</v>
      </c>
      <c r="H22">
        <v>2</v>
      </c>
      <c r="I22">
        <v>3</v>
      </c>
      <c r="J22">
        <v>2</v>
      </c>
      <c r="K22">
        <v>2</v>
      </c>
      <c r="L22">
        <v>1.9612500000000001E-2</v>
      </c>
      <c r="M22">
        <v>1.9612500000000001E-2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1</v>
      </c>
      <c r="G23">
        <v>1</v>
      </c>
      <c r="H23">
        <v>2</v>
      </c>
      <c r="I23">
        <v>3</v>
      </c>
      <c r="J23">
        <v>3</v>
      </c>
      <c r="K23">
        <v>3</v>
      </c>
      <c r="L23">
        <v>1.8995000000000001E-2</v>
      </c>
      <c r="M23">
        <v>1.8995000000000001E-2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1</v>
      </c>
      <c r="G24">
        <v>1</v>
      </c>
      <c r="H24">
        <v>2</v>
      </c>
      <c r="I24">
        <v>3</v>
      </c>
      <c r="J24">
        <v>4</v>
      </c>
      <c r="K24">
        <v>4</v>
      </c>
      <c r="L24">
        <v>1.7995999999999901E-2</v>
      </c>
      <c r="M24">
        <v>1.7995999999999901E-2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1</v>
      </c>
      <c r="G25">
        <v>1</v>
      </c>
      <c r="H25">
        <v>2</v>
      </c>
      <c r="I25">
        <v>3</v>
      </c>
      <c r="J25">
        <v>5</v>
      </c>
      <c r="K25">
        <v>5</v>
      </c>
      <c r="L25">
        <v>1.95599999999999E-2</v>
      </c>
      <c r="M25">
        <v>1.95599999999999E-2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1</v>
      </c>
      <c r="G26">
        <v>1</v>
      </c>
      <c r="H26">
        <v>2</v>
      </c>
      <c r="I26">
        <v>3</v>
      </c>
      <c r="J26">
        <v>6</v>
      </c>
      <c r="K26">
        <v>6</v>
      </c>
      <c r="L26">
        <v>1.9366000000000001E-2</v>
      </c>
      <c r="M26">
        <v>1.9366000000000001E-2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1</v>
      </c>
      <c r="G27">
        <v>1</v>
      </c>
      <c r="H27">
        <v>3</v>
      </c>
      <c r="I27">
        <v>4</v>
      </c>
      <c r="J27">
        <v>0</v>
      </c>
      <c r="K27">
        <v>0</v>
      </c>
      <c r="L27">
        <v>1.9494999999999998E-2</v>
      </c>
      <c r="M27">
        <v>1.9494999999999998E-2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1</v>
      </c>
      <c r="G28">
        <v>1</v>
      </c>
      <c r="H28">
        <v>3</v>
      </c>
      <c r="I28">
        <v>4</v>
      </c>
      <c r="J28">
        <v>1</v>
      </c>
      <c r="K28">
        <v>1</v>
      </c>
      <c r="L28">
        <v>1.9077500000000001E-2</v>
      </c>
      <c r="M28">
        <v>1.9077500000000001E-2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1</v>
      </c>
      <c r="G29">
        <v>1</v>
      </c>
      <c r="H29">
        <v>3</v>
      </c>
      <c r="I29">
        <v>4</v>
      </c>
      <c r="J29">
        <v>2</v>
      </c>
      <c r="K29">
        <v>2</v>
      </c>
      <c r="L29">
        <v>1.9664999999999998E-2</v>
      </c>
      <c r="M29">
        <v>1.9664999999999998E-2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</v>
      </c>
      <c r="G30">
        <v>1</v>
      </c>
      <c r="H30">
        <v>3</v>
      </c>
      <c r="I30">
        <v>4</v>
      </c>
      <c r="J30">
        <v>3</v>
      </c>
      <c r="K30">
        <v>3</v>
      </c>
      <c r="L30">
        <v>1.89725E-2</v>
      </c>
      <c r="M30">
        <v>1.89725E-2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</v>
      </c>
      <c r="G31">
        <v>1</v>
      </c>
      <c r="H31">
        <v>3</v>
      </c>
      <c r="I31">
        <v>4</v>
      </c>
      <c r="J31">
        <v>4</v>
      </c>
      <c r="K31">
        <v>4</v>
      </c>
      <c r="L31">
        <v>1.7940000000000001E-2</v>
      </c>
      <c r="M31">
        <v>1.7940000000000001E-2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</v>
      </c>
      <c r="G32">
        <v>1</v>
      </c>
      <c r="H32">
        <v>3</v>
      </c>
      <c r="I32">
        <v>4</v>
      </c>
      <c r="J32">
        <v>5</v>
      </c>
      <c r="K32">
        <v>5</v>
      </c>
      <c r="L32">
        <v>1.9415999999999999E-2</v>
      </c>
      <c r="M32">
        <v>1.9415999999999999E-2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</v>
      </c>
      <c r="G33">
        <v>1</v>
      </c>
      <c r="H33">
        <v>3</v>
      </c>
      <c r="I33">
        <v>4</v>
      </c>
      <c r="J33">
        <v>6</v>
      </c>
      <c r="K33">
        <v>6</v>
      </c>
      <c r="L33">
        <v>1.8579999999999999E-2</v>
      </c>
      <c r="M33">
        <v>1.8579999999999999E-2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</v>
      </c>
      <c r="G34">
        <v>1</v>
      </c>
      <c r="H34">
        <v>4</v>
      </c>
      <c r="I34">
        <v>5</v>
      </c>
      <c r="J34">
        <v>0</v>
      </c>
      <c r="K34">
        <v>0</v>
      </c>
      <c r="L34">
        <v>2.0559999999999998E-2</v>
      </c>
      <c r="M34">
        <v>2.0559999999999998E-2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</v>
      </c>
      <c r="G35">
        <v>1</v>
      </c>
      <c r="H35">
        <v>4</v>
      </c>
      <c r="I35">
        <v>5</v>
      </c>
      <c r="J35">
        <v>1</v>
      </c>
      <c r="K35">
        <v>1</v>
      </c>
      <c r="L35">
        <v>2.0047499999999999E-2</v>
      </c>
      <c r="M35">
        <v>2.0047499999999999E-2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</v>
      </c>
      <c r="G36">
        <v>1</v>
      </c>
      <c r="H36">
        <v>4</v>
      </c>
      <c r="I36">
        <v>5</v>
      </c>
      <c r="J36">
        <v>2</v>
      </c>
      <c r="K36">
        <v>2</v>
      </c>
      <c r="L36">
        <v>2.0264999999999998E-2</v>
      </c>
      <c r="M36">
        <v>2.0264999999999998E-2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</v>
      </c>
      <c r="G37">
        <v>1</v>
      </c>
      <c r="H37">
        <v>4</v>
      </c>
      <c r="I37">
        <v>5</v>
      </c>
      <c r="J37">
        <v>3</v>
      </c>
      <c r="K37">
        <v>3</v>
      </c>
      <c r="L37">
        <v>1.90975E-2</v>
      </c>
      <c r="M37">
        <v>1.90975E-2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</v>
      </c>
      <c r="G38">
        <v>1</v>
      </c>
      <c r="H38">
        <v>4</v>
      </c>
      <c r="I38">
        <v>5</v>
      </c>
      <c r="J38">
        <v>4</v>
      </c>
      <c r="K38">
        <v>4</v>
      </c>
      <c r="L38">
        <v>1.7878000000000002E-2</v>
      </c>
      <c r="M38">
        <v>1.7878000000000002E-2</v>
      </c>
      <c r="N38" t="s">
        <v>14</v>
      </c>
    </row>
    <row r="39" spans="1:14" x14ac:dyDescent="0.2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4</v>
      </c>
      <c r="I39">
        <v>5</v>
      </c>
      <c r="J39">
        <v>5</v>
      </c>
      <c r="K39">
        <v>5</v>
      </c>
      <c r="L39">
        <v>1.9181999999999901E-2</v>
      </c>
      <c r="M39">
        <v>1.9181999999999901E-2</v>
      </c>
      <c r="N39" t="s">
        <v>14</v>
      </c>
    </row>
    <row r="40" spans="1:14" x14ac:dyDescent="0.2">
      <c r="A40" t="s">
        <v>10</v>
      </c>
      <c r="B40" t="s">
        <v>13</v>
      </c>
      <c r="D40">
        <v>0</v>
      </c>
      <c r="E40">
        <v>0</v>
      </c>
      <c r="F40">
        <v>1</v>
      </c>
      <c r="G40">
        <v>1</v>
      </c>
      <c r="H40">
        <v>4</v>
      </c>
      <c r="I40">
        <v>5</v>
      </c>
      <c r="J40">
        <v>6</v>
      </c>
      <c r="K40">
        <v>6</v>
      </c>
      <c r="L40">
        <v>1.8318000000000001E-2</v>
      </c>
      <c r="M40">
        <v>1.8318000000000001E-2</v>
      </c>
      <c r="N40" t="s">
        <v>14</v>
      </c>
    </row>
    <row r="41" spans="1:14" x14ac:dyDescent="0.2">
      <c r="A41" t="s">
        <v>10</v>
      </c>
      <c r="B41" t="s">
        <v>13</v>
      </c>
      <c r="D41">
        <v>0</v>
      </c>
      <c r="E41">
        <v>0</v>
      </c>
      <c r="F41">
        <v>1</v>
      </c>
      <c r="G41">
        <v>1</v>
      </c>
      <c r="H41">
        <v>5</v>
      </c>
      <c r="I41">
        <v>6</v>
      </c>
      <c r="J41">
        <v>0</v>
      </c>
      <c r="K41">
        <v>0</v>
      </c>
      <c r="L41">
        <v>2.3137499999999998E-2</v>
      </c>
      <c r="M41">
        <v>2.3137499999999998E-2</v>
      </c>
      <c r="N41" t="s">
        <v>14</v>
      </c>
    </row>
    <row r="42" spans="1:14" x14ac:dyDescent="0.2">
      <c r="A42" t="s">
        <v>10</v>
      </c>
      <c r="B42" t="s">
        <v>13</v>
      </c>
      <c r="D42">
        <v>0</v>
      </c>
      <c r="E42">
        <v>0</v>
      </c>
      <c r="F42">
        <v>1</v>
      </c>
      <c r="G42">
        <v>1</v>
      </c>
      <c r="H42">
        <v>5</v>
      </c>
      <c r="I42">
        <v>6</v>
      </c>
      <c r="J42">
        <v>1</v>
      </c>
      <c r="K42">
        <v>1</v>
      </c>
      <c r="L42">
        <v>2.1725000000000001E-2</v>
      </c>
      <c r="M42">
        <v>2.1725000000000001E-2</v>
      </c>
      <c r="N42" t="s">
        <v>14</v>
      </c>
    </row>
    <row r="43" spans="1:14" x14ac:dyDescent="0.2">
      <c r="A43" t="s">
        <v>10</v>
      </c>
      <c r="B43" t="s">
        <v>13</v>
      </c>
      <c r="D43">
        <v>0</v>
      </c>
      <c r="E43">
        <v>0</v>
      </c>
      <c r="F43">
        <v>1</v>
      </c>
      <c r="G43">
        <v>1</v>
      </c>
      <c r="H43">
        <v>5</v>
      </c>
      <c r="I43">
        <v>6</v>
      </c>
      <c r="J43">
        <v>2</v>
      </c>
      <c r="K43">
        <v>2</v>
      </c>
      <c r="L43">
        <v>2.2769999999999999E-2</v>
      </c>
      <c r="M43">
        <v>2.2769999999999999E-2</v>
      </c>
      <c r="N43" t="s">
        <v>14</v>
      </c>
    </row>
    <row r="44" spans="1:14" x14ac:dyDescent="0.2">
      <c r="A44" t="s">
        <v>10</v>
      </c>
      <c r="B44" t="s">
        <v>13</v>
      </c>
      <c r="D44">
        <v>0</v>
      </c>
      <c r="E44">
        <v>0</v>
      </c>
      <c r="F44">
        <v>1</v>
      </c>
      <c r="G44">
        <v>1</v>
      </c>
      <c r="H44">
        <v>5</v>
      </c>
      <c r="I44">
        <v>6</v>
      </c>
      <c r="J44">
        <v>3</v>
      </c>
      <c r="K44">
        <v>3</v>
      </c>
      <c r="L44">
        <v>2.0632500000000002E-2</v>
      </c>
      <c r="M44">
        <v>2.0632500000000002E-2</v>
      </c>
      <c r="N44" t="s">
        <v>14</v>
      </c>
    </row>
    <row r="45" spans="1:14" x14ac:dyDescent="0.2">
      <c r="A45" t="s">
        <v>10</v>
      </c>
      <c r="B45" t="s">
        <v>13</v>
      </c>
      <c r="D45">
        <v>0</v>
      </c>
      <c r="E45">
        <v>0</v>
      </c>
      <c r="F45">
        <v>1</v>
      </c>
      <c r="G45">
        <v>1</v>
      </c>
      <c r="H45">
        <v>5</v>
      </c>
      <c r="I45">
        <v>6</v>
      </c>
      <c r="J45">
        <v>4</v>
      </c>
      <c r="K45">
        <v>4</v>
      </c>
      <c r="L45">
        <v>1.9449999999999999E-2</v>
      </c>
      <c r="M45">
        <v>1.9449999999999999E-2</v>
      </c>
      <c r="N45" t="s">
        <v>14</v>
      </c>
    </row>
    <row r="46" spans="1:14" x14ac:dyDescent="0.2">
      <c r="A46" t="s">
        <v>10</v>
      </c>
      <c r="B46" t="s">
        <v>13</v>
      </c>
      <c r="D46">
        <v>0</v>
      </c>
      <c r="E46">
        <v>0</v>
      </c>
      <c r="F46">
        <v>1</v>
      </c>
      <c r="G46">
        <v>1</v>
      </c>
      <c r="H46">
        <v>5</v>
      </c>
      <c r="I46">
        <v>6</v>
      </c>
      <c r="J46">
        <v>5</v>
      </c>
      <c r="K46">
        <v>5</v>
      </c>
      <c r="L46">
        <v>1.9807999999999999E-2</v>
      </c>
      <c r="M46">
        <v>1.9807999999999999E-2</v>
      </c>
      <c r="N46" t="s">
        <v>14</v>
      </c>
    </row>
    <row r="47" spans="1:14" x14ac:dyDescent="0.2">
      <c r="A47" t="s">
        <v>10</v>
      </c>
      <c r="B47" t="s">
        <v>13</v>
      </c>
      <c r="D47">
        <v>0</v>
      </c>
      <c r="E47">
        <v>0</v>
      </c>
      <c r="F47">
        <v>1</v>
      </c>
      <c r="G47">
        <v>1</v>
      </c>
      <c r="H47">
        <v>5</v>
      </c>
      <c r="I47">
        <v>6</v>
      </c>
      <c r="J47">
        <v>6</v>
      </c>
      <c r="K47">
        <v>6</v>
      </c>
      <c r="L47">
        <v>1.8415999999999998E-2</v>
      </c>
      <c r="M47">
        <v>1.8415999999999998E-2</v>
      </c>
      <c r="N47" t="s">
        <v>14</v>
      </c>
    </row>
    <row r="48" spans="1:14" x14ac:dyDescent="0.2">
      <c r="A48" t="s">
        <v>10</v>
      </c>
      <c r="B48" t="s">
        <v>13</v>
      </c>
      <c r="D48">
        <v>0</v>
      </c>
      <c r="E48">
        <v>0</v>
      </c>
      <c r="F48">
        <v>1</v>
      </c>
      <c r="G48">
        <v>1</v>
      </c>
      <c r="H48">
        <v>6</v>
      </c>
      <c r="I48">
        <v>7</v>
      </c>
      <c r="J48">
        <v>0</v>
      </c>
      <c r="K48">
        <v>0</v>
      </c>
      <c r="L48">
        <v>2.75249999999999E-2</v>
      </c>
      <c r="M48">
        <v>2.75249999999999E-2</v>
      </c>
      <c r="N48" t="s">
        <v>14</v>
      </c>
    </row>
    <row r="49" spans="1:14" x14ac:dyDescent="0.2">
      <c r="A49" t="s">
        <v>10</v>
      </c>
      <c r="B49" t="s">
        <v>13</v>
      </c>
      <c r="D49">
        <v>0</v>
      </c>
      <c r="E49">
        <v>0</v>
      </c>
      <c r="F49">
        <v>1</v>
      </c>
      <c r="G49">
        <v>1</v>
      </c>
      <c r="H49">
        <v>6</v>
      </c>
      <c r="I49">
        <v>7</v>
      </c>
      <c r="J49">
        <v>1</v>
      </c>
      <c r="K49">
        <v>1</v>
      </c>
      <c r="L49">
        <v>2.7584999999999998E-2</v>
      </c>
      <c r="M49">
        <v>2.7584999999999998E-2</v>
      </c>
      <c r="N49" t="s">
        <v>14</v>
      </c>
    </row>
    <row r="50" spans="1:14" x14ac:dyDescent="0.2">
      <c r="A50" t="s">
        <v>10</v>
      </c>
      <c r="B50" t="s">
        <v>13</v>
      </c>
      <c r="D50">
        <v>0</v>
      </c>
      <c r="E50">
        <v>0</v>
      </c>
      <c r="F50">
        <v>1</v>
      </c>
      <c r="G50">
        <v>1</v>
      </c>
      <c r="H50">
        <v>6</v>
      </c>
      <c r="I50">
        <v>7</v>
      </c>
      <c r="J50">
        <v>2</v>
      </c>
      <c r="K50">
        <v>2</v>
      </c>
      <c r="L50">
        <v>2.74825E-2</v>
      </c>
      <c r="M50">
        <v>2.74825E-2</v>
      </c>
      <c r="N50" t="s">
        <v>14</v>
      </c>
    </row>
    <row r="51" spans="1:14" x14ac:dyDescent="0.2">
      <c r="A51" t="s">
        <v>10</v>
      </c>
      <c r="B51" t="s">
        <v>13</v>
      </c>
      <c r="D51">
        <v>0</v>
      </c>
      <c r="E51">
        <v>0</v>
      </c>
      <c r="F51">
        <v>1</v>
      </c>
      <c r="G51">
        <v>1</v>
      </c>
      <c r="H51">
        <v>6</v>
      </c>
      <c r="I51">
        <v>7</v>
      </c>
      <c r="J51">
        <v>3</v>
      </c>
      <c r="K51">
        <v>3</v>
      </c>
      <c r="L51">
        <v>2.6879999999999901E-2</v>
      </c>
      <c r="M51">
        <v>2.6879999999999901E-2</v>
      </c>
      <c r="N51" t="s">
        <v>14</v>
      </c>
    </row>
    <row r="52" spans="1:14" x14ac:dyDescent="0.2">
      <c r="A52" t="s">
        <v>10</v>
      </c>
      <c r="B52" t="s">
        <v>13</v>
      </c>
      <c r="D52">
        <v>0</v>
      </c>
      <c r="E52">
        <v>0</v>
      </c>
      <c r="F52">
        <v>1</v>
      </c>
      <c r="G52">
        <v>1</v>
      </c>
      <c r="H52">
        <v>6</v>
      </c>
      <c r="I52">
        <v>7</v>
      </c>
      <c r="J52">
        <v>4</v>
      </c>
      <c r="K52">
        <v>4</v>
      </c>
      <c r="L52">
        <v>2.4113999999999899E-2</v>
      </c>
      <c r="M52">
        <v>2.4113999999999899E-2</v>
      </c>
      <c r="N52" t="s">
        <v>14</v>
      </c>
    </row>
    <row r="53" spans="1:14" x14ac:dyDescent="0.2">
      <c r="A53" t="s">
        <v>10</v>
      </c>
      <c r="B53" t="s">
        <v>13</v>
      </c>
      <c r="D53">
        <v>0</v>
      </c>
      <c r="E53">
        <v>0</v>
      </c>
      <c r="F53">
        <v>1</v>
      </c>
      <c r="G53">
        <v>1</v>
      </c>
      <c r="H53">
        <v>6</v>
      </c>
      <c r="I53">
        <v>7</v>
      </c>
      <c r="J53">
        <v>5</v>
      </c>
      <c r="K53">
        <v>5</v>
      </c>
      <c r="L53">
        <v>2.0974E-2</v>
      </c>
      <c r="M53">
        <v>2.0974E-2</v>
      </c>
      <c r="N53" t="s">
        <v>14</v>
      </c>
    </row>
    <row r="54" spans="1:14" x14ac:dyDescent="0.2">
      <c r="A54" t="s">
        <v>10</v>
      </c>
      <c r="B54" t="s">
        <v>13</v>
      </c>
      <c r="D54">
        <v>0</v>
      </c>
      <c r="E54">
        <v>0</v>
      </c>
      <c r="F54">
        <v>1</v>
      </c>
      <c r="G54">
        <v>1</v>
      </c>
      <c r="H54">
        <v>6</v>
      </c>
      <c r="I54">
        <v>7</v>
      </c>
      <c r="J54">
        <v>6</v>
      </c>
      <c r="K54">
        <v>6</v>
      </c>
      <c r="L54">
        <v>2.0586E-2</v>
      </c>
      <c r="M54">
        <v>2.0586E-2</v>
      </c>
      <c r="N54" t="s">
        <v>14</v>
      </c>
    </row>
    <row r="55" spans="1:14" x14ac:dyDescent="0.2">
      <c r="A55" t="s">
        <v>10</v>
      </c>
      <c r="B55" t="s">
        <v>13</v>
      </c>
      <c r="D55">
        <v>0</v>
      </c>
      <c r="E55">
        <v>0</v>
      </c>
      <c r="F55">
        <v>1</v>
      </c>
      <c r="G55">
        <v>1</v>
      </c>
      <c r="H55">
        <v>7</v>
      </c>
      <c r="I55">
        <v>8</v>
      </c>
      <c r="J55">
        <v>0</v>
      </c>
      <c r="K55">
        <v>0</v>
      </c>
      <c r="L55">
        <v>3.1877499999999899E-2</v>
      </c>
      <c r="M55">
        <v>3.1877499999999899E-2</v>
      </c>
      <c r="N55" t="s">
        <v>14</v>
      </c>
    </row>
    <row r="56" spans="1:14" x14ac:dyDescent="0.2">
      <c r="A56" t="s">
        <v>10</v>
      </c>
      <c r="B56" t="s">
        <v>13</v>
      </c>
      <c r="D56">
        <v>0</v>
      </c>
      <c r="E56">
        <v>0</v>
      </c>
      <c r="F56">
        <v>1</v>
      </c>
      <c r="G56">
        <v>1</v>
      </c>
      <c r="H56">
        <v>7</v>
      </c>
      <c r="I56">
        <v>8</v>
      </c>
      <c r="J56">
        <v>1</v>
      </c>
      <c r="K56">
        <v>1</v>
      </c>
      <c r="L56">
        <v>3.1910000000000001E-2</v>
      </c>
      <c r="M56">
        <v>3.1910000000000001E-2</v>
      </c>
      <c r="N56" t="s">
        <v>14</v>
      </c>
    </row>
    <row r="57" spans="1:14" x14ac:dyDescent="0.2">
      <c r="A57" t="s">
        <v>10</v>
      </c>
      <c r="B57" t="s">
        <v>13</v>
      </c>
      <c r="D57">
        <v>0</v>
      </c>
      <c r="E57">
        <v>0</v>
      </c>
      <c r="F57">
        <v>1</v>
      </c>
      <c r="G57">
        <v>1</v>
      </c>
      <c r="H57">
        <v>7</v>
      </c>
      <c r="I57">
        <v>8</v>
      </c>
      <c r="J57">
        <v>2</v>
      </c>
      <c r="K57">
        <v>2</v>
      </c>
      <c r="L57">
        <v>3.17425E-2</v>
      </c>
      <c r="M57">
        <v>3.17425E-2</v>
      </c>
      <c r="N57" t="s">
        <v>14</v>
      </c>
    </row>
    <row r="58" spans="1:14" x14ac:dyDescent="0.2">
      <c r="A58" t="s">
        <v>10</v>
      </c>
      <c r="B58" t="s">
        <v>13</v>
      </c>
      <c r="D58">
        <v>0</v>
      </c>
      <c r="E58">
        <v>0</v>
      </c>
      <c r="F58">
        <v>1</v>
      </c>
      <c r="G58">
        <v>1</v>
      </c>
      <c r="H58">
        <v>7</v>
      </c>
      <c r="I58">
        <v>8</v>
      </c>
      <c r="J58">
        <v>3</v>
      </c>
      <c r="K58">
        <v>3</v>
      </c>
      <c r="L58">
        <v>3.2737499999999899E-2</v>
      </c>
      <c r="M58">
        <v>3.2737499999999899E-2</v>
      </c>
      <c r="N58" t="s">
        <v>14</v>
      </c>
    </row>
    <row r="59" spans="1:14" x14ac:dyDescent="0.2">
      <c r="A59" t="s">
        <v>10</v>
      </c>
      <c r="B59" t="s">
        <v>13</v>
      </c>
      <c r="D59">
        <v>0</v>
      </c>
      <c r="E59">
        <v>0</v>
      </c>
      <c r="F59">
        <v>1</v>
      </c>
      <c r="G59">
        <v>1</v>
      </c>
      <c r="H59">
        <v>7</v>
      </c>
      <c r="I59">
        <v>8</v>
      </c>
      <c r="J59">
        <v>4</v>
      </c>
      <c r="K59">
        <v>4</v>
      </c>
      <c r="L59">
        <v>3.2194E-2</v>
      </c>
      <c r="M59">
        <v>3.2194E-2</v>
      </c>
      <c r="N59" t="s">
        <v>14</v>
      </c>
    </row>
    <row r="60" spans="1:14" x14ac:dyDescent="0.2">
      <c r="A60" t="s">
        <v>10</v>
      </c>
      <c r="B60" t="s">
        <v>13</v>
      </c>
      <c r="D60">
        <v>0</v>
      </c>
      <c r="E60">
        <v>0</v>
      </c>
      <c r="F60">
        <v>1</v>
      </c>
      <c r="G60">
        <v>1</v>
      </c>
      <c r="H60">
        <v>7</v>
      </c>
      <c r="I60">
        <v>8</v>
      </c>
      <c r="J60">
        <v>5</v>
      </c>
      <c r="K60">
        <v>5</v>
      </c>
      <c r="L60">
        <v>2.6447999999999999E-2</v>
      </c>
      <c r="M60">
        <v>2.6447999999999999E-2</v>
      </c>
      <c r="N60" t="s">
        <v>14</v>
      </c>
    </row>
    <row r="61" spans="1:14" x14ac:dyDescent="0.2">
      <c r="A61" t="s">
        <v>10</v>
      </c>
      <c r="B61" t="s">
        <v>13</v>
      </c>
      <c r="D61">
        <v>0</v>
      </c>
      <c r="E61">
        <v>0</v>
      </c>
      <c r="F61">
        <v>1</v>
      </c>
      <c r="G61">
        <v>1</v>
      </c>
      <c r="H61">
        <v>7</v>
      </c>
      <c r="I61">
        <v>8</v>
      </c>
      <c r="J61">
        <v>6</v>
      </c>
      <c r="K61">
        <v>6</v>
      </c>
      <c r="L61">
        <v>2.1593999999999999E-2</v>
      </c>
      <c r="M61">
        <v>2.1593999999999999E-2</v>
      </c>
      <c r="N61" t="s">
        <v>14</v>
      </c>
    </row>
    <row r="62" spans="1:14" x14ac:dyDescent="0.2">
      <c r="A62" t="s">
        <v>10</v>
      </c>
      <c r="B62" t="s">
        <v>13</v>
      </c>
      <c r="D62">
        <v>0</v>
      </c>
      <c r="E62">
        <v>0</v>
      </c>
      <c r="F62">
        <v>1</v>
      </c>
      <c r="G62">
        <v>1</v>
      </c>
      <c r="H62">
        <v>8</v>
      </c>
      <c r="I62">
        <v>9</v>
      </c>
      <c r="J62">
        <v>0</v>
      </c>
      <c r="K62">
        <v>0</v>
      </c>
      <c r="L62">
        <v>3.3767499999999999E-2</v>
      </c>
      <c r="M62">
        <v>3.3767499999999999E-2</v>
      </c>
      <c r="N62" t="s">
        <v>14</v>
      </c>
    </row>
    <row r="63" spans="1:14" x14ac:dyDescent="0.2">
      <c r="A63" t="s">
        <v>10</v>
      </c>
      <c r="B63" t="s">
        <v>13</v>
      </c>
      <c r="D63">
        <v>0</v>
      </c>
      <c r="E63">
        <v>0</v>
      </c>
      <c r="F63">
        <v>1</v>
      </c>
      <c r="G63">
        <v>1</v>
      </c>
      <c r="H63">
        <v>8</v>
      </c>
      <c r="I63">
        <v>9</v>
      </c>
      <c r="J63">
        <v>1</v>
      </c>
      <c r="K63">
        <v>1</v>
      </c>
      <c r="L63">
        <v>3.2794999999999998E-2</v>
      </c>
      <c r="M63">
        <v>3.2794999999999998E-2</v>
      </c>
      <c r="N63" t="s">
        <v>14</v>
      </c>
    </row>
    <row r="64" spans="1:14" x14ac:dyDescent="0.2">
      <c r="A64" t="s">
        <v>10</v>
      </c>
      <c r="B64" t="s">
        <v>13</v>
      </c>
      <c r="D64">
        <v>0</v>
      </c>
      <c r="E64">
        <v>0</v>
      </c>
      <c r="F64">
        <v>1</v>
      </c>
      <c r="G64">
        <v>1</v>
      </c>
      <c r="H64">
        <v>8</v>
      </c>
      <c r="I64">
        <v>9</v>
      </c>
      <c r="J64">
        <v>2</v>
      </c>
      <c r="K64">
        <v>2</v>
      </c>
      <c r="L64">
        <v>3.3680000000000002E-2</v>
      </c>
      <c r="M64">
        <v>3.3680000000000002E-2</v>
      </c>
      <c r="N64" t="s">
        <v>14</v>
      </c>
    </row>
    <row r="65" spans="1:14" x14ac:dyDescent="0.2">
      <c r="A65" t="s">
        <v>10</v>
      </c>
      <c r="B65" t="s">
        <v>13</v>
      </c>
      <c r="D65">
        <v>0</v>
      </c>
      <c r="E65">
        <v>0</v>
      </c>
      <c r="F65">
        <v>1</v>
      </c>
      <c r="G65">
        <v>1</v>
      </c>
      <c r="H65">
        <v>8</v>
      </c>
      <c r="I65">
        <v>9</v>
      </c>
      <c r="J65">
        <v>3</v>
      </c>
      <c r="K65">
        <v>3</v>
      </c>
      <c r="L65">
        <v>3.5417499999999998E-2</v>
      </c>
      <c r="M65">
        <v>3.5417499999999998E-2</v>
      </c>
      <c r="N65" t="s">
        <v>14</v>
      </c>
    </row>
    <row r="66" spans="1:14" x14ac:dyDescent="0.2">
      <c r="A66" t="s">
        <v>10</v>
      </c>
      <c r="B66" t="s">
        <v>13</v>
      </c>
      <c r="D66">
        <v>0</v>
      </c>
      <c r="E66">
        <v>0</v>
      </c>
      <c r="F66">
        <v>1</v>
      </c>
      <c r="G66">
        <v>1</v>
      </c>
      <c r="H66">
        <v>8</v>
      </c>
      <c r="I66">
        <v>9</v>
      </c>
      <c r="J66">
        <v>4</v>
      </c>
      <c r="K66">
        <v>4</v>
      </c>
      <c r="L66">
        <v>3.3466000000000003E-2</v>
      </c>
      <c r="M66">
        <v>3.3466000000000003E-2</v>
      </c>
      <c r="N66" t="s">
        <v>14</v>
      </c>
    </row>
    <row r="67" spans="1:14" x14ac:dyDescent="0.2">
      <c r="A67" t="s">
        <v>10</v>
      </c>
      <c r="B67" t="s">
        <v>13</v>
      </c>
      <c r="D67">
        <v>0</v>
      </c>
      <c r="E67">
        <v>0</v>
      </c>
      <c r="F67">
        <v>1</v>
      </c>
      <c r="G67">
        <v>1</v>
      </c>
      <c r="H67">
        <v>8</v>
      </c>
      <c r="I67">
        <v>9</v>
      </c>
      <c r="J67">
        <v>5</v>
      </c>
      <c r="K67">
        <v>5</v>
      </c>
      <c r="L67">
        <v>3.2312E-2</v>
      </c>
      <c r="M67">
        <v>3.2312E-2</v>
      </c>
      <c r="N67" t="s">
        <v>14</v>
      </c>
    </row>
    <row r="68" spans="1:14" x14ac:dyDescent="0.2">
      <c r="A68" t="s">
        <v>10</v>
      </c>
      <c r="B68" t="s">
        <v>13</v>
      </c>
      <c r="D68">
        <v>0</v>
      </c>
      <c r="E68">
        <v>0</v>
      </c>
      <c r="F68">
        <v>1</v>
      </c>
      <c r="G68">
        <v>1</v>
      </c>
      <c r="H68">
        <v>8</v>
      </c>
      <c r="I68">
        <v>9</v>
      </c>
      <c r="J68">
        <v>6</v>
      </c>
      <c r="K68">
        <v>6</v>
      </c>
      <c r="L68">
        <v>2.811E-2</v>
      </c>
      <c r="M68">
        <v>2.811E-2</v>
      </c>
      <c r="N68" t="s">
        <v>14</v>
      </c>
    </row>
    <row r="69" spans="1:14" x14ac:dyDescent="0.2">
      <c r="A69" t="s">
        <v>10</v>
      </c>
      <c r="B69" t="s">
        <v>13</v>
      </c>
      <c r="D69">
        <v>0</v>
      </c>
      <c r="E69">
        <v>0</v>
      </c>
      <c r="F69">
        <v>1</v>
      </c>
      <c r="G69">
        <v>1</v>
      </c>
      <c r="H69">
        <v>9</v>
      </c>
      <c r="I69">
        <v>10</v>
      </c>
      <c r="J69">
        <v>0</v>
      </c>
      <c r="K69">
        <v>0</v>
      </c>
      <c r="L69">
        <v>3.3144999999999897E-2</v>
      </c>
      <c r="M69">
        <v>3.3144999999999897E-2</v>
      </c>
      <c r="N69" t="s">
        <v>14</v>
      </c>
    </row>
    <row r="70" spans="1:14" x14ac:dyDescent="0.2">
      <c r="A70" t="s">
        <v>10</v>
      </c>
      <c r="B70" t="s">
        <v>13</v>
      </c>
      <c r="D70">
        <v>0</v>
      </c>
      <c r="E70">
        <v>0</v>
      </c>
      <c r="F70">
        <v>1</v>
      </c>
      <c r="G70">
        <v>1</v>
      </c>
      <c r="H70">
        <v>9</v>
      </c>
      <c r="I70">
        <v>10</v>
      </c>
      <c r="J70">
        <v>1</v>
      </c>
      <c r="K70">
        <v>1</v>
      </c>
      <c r="L70">
        <v>3.1252499999999898E-2</v>
      </c>
      <c r="M70">
        <v>3.1252499999999898E-2</v>
      </c>
      <c r="N70" t="s">
        <v>14</v>
      </c>
    </row>
    <row r="71" spans="1:14" x14ac:dyDescent="0.2">
      <c r="A71" t="s">
        <v>10</v>
      </c>
      <c r="B71" t="s">
        <v>13</v>
      </c>
      <c r="D71">
        <v>0</v>
      </c>
      <c r="E71">
        <v>0</v>
      </c>
      <c r="F71">
        <v>1</v>
      </c>
      <c r="G71">
        <v>1</v>
      </c>
      <c r="H71">
        <v>9</v>
      </c>
      <c r="I71">
        <v>10</v>
      </c>
      <c r="J71">
        <v>2</v>
      </c>
      <c r="K71">
        <v>2</v>
      </c>
      <c r="L71">
        <v>3.2434999999999999E-2</v>
      </c>
      <c r="M71">
        <v>3.2434999999999999E-2</v>
      </c>
      <c r="N71" t="s">
        <v>14</v>
      </c>
    </row>
    <row r="72" spans="1:14" x14ac:dyDescent="0.2">
      <c r="A72" t="s">
        <v>10</v>
      </c>
      <c r="B72" t="s">
        <v>13</v>
      </c>
      <c r="D72">
        <v>0</v>
      </c>
      <c r="E72">
        <v>0</v>
      </c>
      <c r="F72">
        <v>1</v>
      </c>
      <c r="G72">
        <v>1</v>
      </c>
      <c r="H72">
        <v>9</v>
      </c>
      <c r="I72">
        <v>10</v>
      </c>
      <c r="J72">
        <v>3</v>
      </c>
      <c r="K72">
        <v>3</v>
      </c>
      <c r="L72">
        <v>3.2469999999999999E-2</v>
      </c>
      <c r="M72">
        <v>3.2469999999999999E-2</v>
      </c>
      <c r="N72" t="s">
        <v>14</v>
      </c>
    </row>
    <row r="73" spans="1:14" x14ac:dyDescent="0.2">
      <c r="A73" t="s">
        <v>10</v>
      </c>
      <c r="B73" t="s">
        <v>13</v>
      </c>
      <c r="D73">
        <v>0</v>
      </c>
      <c r="E73">
        <v>0</v>
      </c>
      <c r="F73">
        <v>1</v>
      </c>
      <c r="G73">
        <v>1</v>
      </c>
      <c r="H73">
        <v>9</v>
      </c>
      <c r="I73">
        <v>10</v>
      </c>
      <c r="J73">
        <v>4</v>
      </c>
      <c r="K73">
        <v>4</v>
      </c>
      <c r="L73">
        <v>3.2992E-2</v>
      </c>
      <c r="M73">
        <v>3.2992E-2</v>
      </c>
      <c r="N73" t="s">
        <v>14</v>
      </c>
    </row>
    <row r="74" spans="1:14" x14ac:dyDescent="0.2">
      <c r="A74" t="s">
        <v>10</v>
      </c>
      <c r="B74" t="s">
        <v>13</v>
      </c>
      <c r="D74">
        <v>0</v>
      </c>
      <c r="E74">
        <v>0</v>
      </c>
      <c r="F74">
        <v>1</v>
      </c>
      <c r="G74">
        <v>1</v>
      </c>
      <c r="H74">
        <v>9</v>
      </c>
      <c r="I74">
        <v>10</v>
      </c>
      <c r="J74">
        <v>5</v>
      </c>
      <c r="K74">
        <v>5</v>
      </c>
      <c r="L74">
        <v>3.0064E-2</v>
      </c>
      <c r="M74">
        <v>3.0064E-2</v>
      </c>
      <c r="N74" t="s">
        <v>14</v>
      </c>
    </row>
    <row r="75" spans="1:14" x14ac:dyDescent="0.2">
      <c r="A75" t="s">
        <v>10</v>
      </c>
      <c r="B75" t="s">
        <v>13</v>
      </c>
      <c r="D75">
        <v>0</v>
      </c>
      <c r="E75">
        <v>0</v>
      </c>
      <c r="F75">
        <v>1</v>
      </c>
      <c r="G75">
        <v>1</v>
      </c>
      <c r="H75">
        <v>9</v>
      </c>
      <c r="I75">
        <v>10</v>
      </c>
      <c r="J75">
        <v>6</v>
      </c>
      <c r="K75">
        <v>6</v>
      </c>
      <c r="L75">
        <v>2.7189999999999999E-2</v>
      </c>
      <c r="M75">
        <v>2.7189999999999999E-2</v>
      </c>
      <c r="N75" t="s">
        <v>14</v>
      </c>
    </row>
    <row r="76" spans="1:14" x14ac:dyDescent="0.2">
      <c r="A76" t="s">
        <v>10</v>
      </c>
      <c r="B76" t="s">
        <v>13</v>
      </c>
      <c r="D76">
        <v>0</v>
      </c>
      <c r="E76">
        <v>0</v>
      </c>
      <c r="F76">
        <v>1</v>
      </c>
      <c r="G76">
        <v>1</v>
      </c>
      <c r="H76">
        <v>10</v>
      </c>
      <c r="I76">
        <v>11</v>
      </c>
      <c r="J76">
        <v>0</v>
      </c>
      <c r="K76">
        <v>0</v>
      </c>
      <c r="L76">
        <v>3.2579999999999998E-2</v>
      </c>
      <c r="M76">
        <v>3.2579999999999998E-2</v>
      </c>
      <c r="N76" t="s">
        <v>14</v>
      </c>
    </row>
    <row r="77" spans="1:14" x14ac:dyDescent="0.2">
      <c r="A77" t="s">
        <v>10</v>
      </c>
      <c r="B77" t="s">
        <v>13</v>
      </c>
      <c r="D77">
        <v>0</v>
      </c>
      <c r="E77">
        <v>0</v>
      </c>
      <c r="F77">
        <v>1</v>
      </c>
      <c r="G77">
        <v>1</v>
      </c>
      <c r="H77">
        <v>10</v>
      </c>
      <c r="I77">
        <v>11</v>
      </c>
      <c r="J77">
        <v>1</v>
      </c>
      <c r="K77">
        <v>1</v>
      </c>
      <c r="L77">
        <v>3.0789999999999901E-2</v>
      </c>
      <c r="M77">
        <v>3.0789999999999901E-2</v>
      </c>
      <c r="N77" t="s">
        <v>14</v>
      </c>
    </row>
    <row r="78" spans="1:14" x14ac:dyDescent="0.2">
      <c r="A78" t="s">
        <v>10</v>
      </c>
      <c r="B78" t="s">
        <v>13</v>
      </c>
      <c r="D78">
        <v>0</v>
      </c>
      <c r="E78">
        <v>0</v>
      </c>
      <c r="F78">
        <v>1</v>
      </c>
      <c r="G78">
        <v>1</v>
      </c>
      <c r="H78">
        <v>10</v>
      </c>
      <c r="I78">
        <v>11</v>
      </c>
      <c r="J78">
        <v>2</v>
      </c>
      <c r="K78">
        <v>2</v>
      </c>
      <c r="L78">
        <v>3.2612499999999899E-2</v>
      </c>
      <c r="M78">
        <v>3.2612499999999899E-2</v>
      </c>
      <c r="N78" t="s">
        <v>14</v>
      </c>
    </row>
    <row r="79" spans="1:14" x14ac:dyDescent="0.2">
      <c r="A79" t="s">
        <v>10</v>
      </c>
      <c r="B79" t="s">
        <v>13</v>
      </c>
      <c r="D79">
        <v>0</v>
      </c>
      <c r="E79">
        <v>0</v>
      </c>
      <c r="F79">
        <v>1</v>
      </c>
      <c r="G79">
        <v>1</v>
      </c>
      <c r="H79">
        <v>10</v>
      </c>
      <c r="I79">
        <v>11</v>
      </c>
      <c r="J79">
        <v>3</v>
      </c>
      <c r="K79">
        <v>3</v>
      </c>
      <c r="L79">
        <v>3.11774999999999E-2</v>
      </c>
      <c r="M79">
        <v>3.11774999999999E-2</v>
      </c>
      <c r="N79" t="s">
        <v>14</v>
      </c>
    </row>
    <row r="80" spans="1:14" x14ac:dyDescent="0.2">
      <c r="A80" t="s">
        <v>10</v>
      </c>
      <c r="B80" t="s">
        <v>13</v>
      </c>
      <c r="D80">
        <v>0</v>
      </c>
      <c r="E80">
        <v>0</v>
      </c>
      <c r="F80">
        <v>1</v>
      </c>
      <c r="G80">
        <v>1</v>
      </c>
      <c r="H80">
        <v>10</v>
      </c>
      <c r="I80">
        <v>11</v>
      </c>
      <c r="J80">
        <v>4</v>
      </c>
      <c r="K80">
        <v>4</v>
      </c>
      <c r="L80">
        <v>3.2695999999999899E-2</v>
      </c>
      <c r="M80">
        <v>3.2695999999999899E-2</v>
      </c>
      <c r="N80" t="s">
        <v>14</v>
      </c>
    </row>
    <row r="81" spans="1:14" x14ac:dyDescent="0.2">
      <c r="A81" t="s">
        <v>10</v>
      </c>
      <c r="B81" t="s">
        <v>13</v>
      </c>
      <c r="D81">
        <v>0</v>
      </c>
      <c r="E81">
        <v>0</v>
      </c>
      <c r="F81">
        <v>1</v>
      </c>
      <c r="G81">
        <v>1</v>
      </c>
      <c r="H81">
        <v>10</v>
      </c>
      <c r="I81">
        <v>11</v>
      </c>
      <c r="J81">
        <v>5</v>
      </c>
      <c r="K81">
        <v>5</v>
      </c>
      <c r="L81">
        <v>2.9885999999999999E-2</v>
      </c>
      <c r="M81">
        <v>2.9885999999999999E-2</v>
      </c>
      <c r="N81" t="s">
        <v>14</v>
      </c>
    </row>
    <row r="82" spans="1:14" x14ac:dyDescent="0.2">
      <c r="A82" t="s">
        <v>10</v>
      </c>
      <c r="B82" t="s">
        <v>13</v>
      </c>
      <c r="D82">
        <v>0</v>
      </c>
      <c r="E82">
        <v>0</v>
      </c>
      <c r="F82">
        <v>1</v>
      </c>
      <c r="G82">
        <v>1</v>
      </c>
      <c r="H82">
        <v>10</v>
      </c>
      <c r="I82">
        <v>11</v>
      </c>
      <c r="J82">
        <v>6</v>
      </c>
      <c r="K82">
        <v>6</v>
      </c>
      <c r="L82">
        <v>2.9149999999999999E-2</v>
      </c>
      <c r="M82">
        <v>2.9149999999999999E-2</v>
      </c>
      <c r="N82" t="s">
        <v>14</v>
      </c>
    </row>
    <row r="83" spans="1:14" x14ac:dyDescent="0.2">
      <c r="A83" t="s">
        <v>10</v>
      </c>
      <c r="B83" t="s">
        <v>13</v>
      </c>
      <c r="D83">
        <v>0</v>
      </c>
      <c r="E83">
        <v>0</v>
      </c>
      <c r="F83">
        <v>1</v>
      </c>
      <c r="G83">
        <v>1</v>
      </c>
      <c r="H83">
        <v>11</v>
      </c>
      <c r="I83">
        <v>12</v>
      </c>
      <c r="J83">
        <v>0</v>
      </c>
      <c r="K83">
        <v>0</v>
      </c>
      <c r="L83">
        <v>3.1172499999999999E-2</v>
      </c>
      <c r="M83">
        <v>3.1172499999999999E-2</v>
      </c>
      <c r="N83" t="s">
        <v>14</v>
      </c>
    </row>
    <row r="84" spans="1:14" x14ac:dyDescent="0.2">
      <c r="A84" t="s">
        <v>10</v>
      </c>
      <c r="B84" t="s">
        <v>13</v>
      </c>
      <c r="D84">
        <v>0</v>
      </c>
      <c r="E84">
        <v>0</v>
      </c>
      <c r="F84">
        <v>1</v>
      </c>
      <c r="G84">
        <v>1</v>
      </c>
      <c r="H84">
        <v>11</v>
      </c>
      <c r="I84">
        <v>12</v>
      </c>
      <c r="J84">
        <v>1</v>
      </c>
      <c r="K84">
        <v>1</v>
      </c>
      <c r="L84">
        <v>3.0627499999999998E-2</v>
      </c>
      <c r="M84">
        <v>3.0627499999999998E-2</v>
      </c>
      <c r="N84" t="s">
        <v>14</v>
      </c>
    </row>
    <row r="85" spans="1:14" x14ac:dyDescent="0.2">
      <c r="A85" t="s">
        <v>10</v>
      </c>
      <c r="B85" t="s">
        <v>13</v>
      </c>
      <c r="D85">
        <v>0</v>
      </c>
      <c r="E85">
        <v>0</v>
      </c>
      <c r="F85">
        <v>1</v>
      </c>
      <c r="G85">
        <v>1</v>
      </c>
      <c r="H85">
        <v>11</v>
      </c>
      <c r="I85">
        <v>12</v>
      </c>
      <c r="J85">
        <v>2</v>
      </c>
      <c r="K85">
        <v>2</v>
      </c>
      <c r="L85">
        <v>3.1382500000000001E-2</v>
      </c>
      <c r="M85">
        <v>3.1382500000000001E-2</v>
      </c>
      <c r="N85" t="s">
        <v>14</v>
      </c>
    </row>
    <row r="86" spans="1:14" x14ac:dyDescent="0.2">
      <c r="A86" t="s">
        <v>10</v>
      </c>
      <c r="B86" t="s">
        <v>13</v>
      </c>
      <c r="D86">
        <v>0</v>
      </c>
      <c r="E86">
        <v>0</v>
      </c>
      <c r="F86">
        <v>1</v>
      </c>
      <c r="G86">
        <v>1</v>
      </c>
      <c r="H86">
        <v>11</v>
      </c>
      <c r="I86">
        <v>12</v>
      </c>
      <c r="J86">
        <v>3</v>
      </c>
      <c r="K86">
        <v>3</v>
      </c>
      <c r="L86">
        <v>3.0030000000000001E-2</v>
      </c>
      <c r="M86">
        <v>3.0030000000000001E-2</v>
      </c>
      <c r="N86" t="s">
        <v>14</v>
      </c>
    </row>
    <row r="87" spans="1:14" x14ac:dyDescent="0.2">
      <c r="A87" t="s">
        <v>10</v>
      </c>
      <c r="B87" t="s">
        <v>13</v>
      </c>
      <c r="D87">
        <v>0</v>
      </c>
      <c r="E87">
        <v>0</v>
      </c>
      <c r="F87">
        <v>1</v>
      </c>
      <c r="G87">
        <v>1</v>
      </c>
      <c r="H87">
        <v>11</v>
      </c>
      <c r="I87">
        <v>12</v>
      </c>
      <c r="J87">
        <v>4</v>
      </c>
      <c r="K87">
        <v>4</v>
      </c>
      <c r="L87">
        <v>2.9925999999999901E-2</v>
      </c>
      <c r="M87">
        <v>2.9925999999999901E-2</v>
      </c>
      <c r="N87" t="s">
        <v>14</v>
      </c>
    </row>
    <row r="88" spans="1:14" x14ac:dyDescent="0.2">
      <c r="A88" t="s">
        <v>10</v>
      </c>
      <c r="B88" t="s">
        <v>13</v>
      </c>
      <c r="D88">
        <v>0</v>
      </c>
      <c r="E88">
        <v>0</v>
      </c>
      <c r="F88">
        <v>1</v>
      </c>
      <c r="G88">
        <v>1</v>
      </c>
      <c r="H88">
        <v>11</v>
      </c>
      <c r="I88">
        <v>12</v>
      </c>
      <c r="J88">
        <v>5</v>
      </c>
      <c r="K88">
        <v>5</v>
      </c>
      <c r="L88">
        <v>2.84059999999999E-2</v>
      </c>
      <c r="M88">
        <v>2.84059999999999E-2</v>
      </c>
      <c r="N88" t="s">
        <v>14</v>
      </c>
    </row>
    <row r="89" spans="1:14" x14ac:dyDescent="0.2">
      <c r="A89" t="s">
        <v>10</v>
      </c>
      <c r="B89" t="s">
        <v>13</v>
      </c>
      <c r="D89">
        <v>0</v>
      </c>
      <c r="E89">
        <v>0</v>
      </c>
      <c r="F89">
        <v>1</v>
      </c>
      <c r="G89">
        <v>1</v>
      </c>
      <c r="H89">
        <v>11</v>
      </c>
      <c r="I89">
        <v>12</v>
      </c>
      <c r="J89">
        <v>6</v>
      </c>
      <c r="K89">
        <v>6</v>
      </c>
      <c r="L89">
        <v>3.0112E-2</v>
      </c>
      <c r="M89">
        <v>3.0112E-2</v>
      </c>
      <c r="N89" t="s">
        <v>14</v>
      </c>
    </row>
    <row r="90" spans="1:14" x14ac:dyDescent="0.2">
      <c r="A90" t="s">
        <v>10</v>
      </c>
      <c r="B90" t="s">
        <v>13</v>
      </c>
      <c r="D90">
        <v>0</v>
      </c>
      <c r="E90">
        <v>0</v>
      </c>
      <c r="F90">
        <v>1</v>
      </c>
      <c r="G90">
        <v>1</v>
      </c>
      <c r="H90">
        <v>12</v>
      </c>
      <c r="I90">
        <v>13</v>
      </c>
      <c r="J90">
        <v>0</v>
      </c>
      <c r="K90">
        <v>0</v>
      </c>
      <c r="L90">
        <v>2.99625E-2</v>
      </c>
      <c r="M90">
        <v>2.99625E-2</v>
      </c>
      <c r="N90" t="s">
        <v>14</v>
      </c>
    </row>
    <row r="91" spans="1:14" x14ac:dyDescent="0.2">
      <c r="A91" t="s">
        <v>10</v>
      </c>
      <c r="B91" t="s">
        <v>13</v>
      </c>
      <c r="D91">
        <v>0</v>
      </c>
      <c r="E91">
        <v>0</v>
      </c>
      <c r="F91">
        <v>1</v>
      </c>
      <c r="G91">
        <v>1</v>
      </c>
      <c r="H91">
        <v>12</v>
      </c>
      <c r="I91">
        <v>13</v>
      </c>
      <c r="J91">
        <v>1</v>
      </c>
      <c r="K91">
        <v>1</v>
      </c>
      <c r="L91">
        <v>2.9395000000000001E-2</v>
      </c>
      <c r="M91">
        <v>2.9395000000000001E-2</v>
      </c>
      <c r="N91" t="s">
        <v>14</v>
      </c>
    </row>
    <row r="92" spans="1:14" x14ac:dyDescent="0.2">
      <c r="A92" t="s">
        <v>10</v>
      </c>
      <c r="B92" t="s">
        <v>13</v>
      </c>
      <c r="D92">
        <v>0</v>
      </c>
      <c r="E92">
        <v>0</v>
      </c>
      <c r="F92">
        <v>1</v>
      </c>
      <c r="G92">
        <v>1</v>
      </c>
      <c r="H92">
        <v>12</v>
      </c>
      <c r="I92">
        <v>13</v>
      </c>
      <c r="J92">
        <v>2</v>
      </c>
      <c r="K92">
        <v>2</v>
      </c>
      <c r="L92">
        <v>2.9582500000000001E-2</v>
      </c>
      <c r="M92">
        <v>2.9582500000000001E-2</v>
      </c>
      <c r="N92" t="s">
        <v>14</v>
      </c>
    </row>
    <row r="93" spans="1:14" x14ac:dyDescent="0.2">
      <c r="A93" t="s">
        <v>10</v>
      </c>
      <c r="B93" t="s">
        <v>13</v>
      </c>
      <c r="D93">
        <v>0</v>
      </c>
      <c r="E93">
        <v>0</v>
      </c>
      <c r="F93">
        <v>1</v>
      </c>
      <c r="G93">
        <v>1</v>
      </c>
      <c r="H93">
        <v>12</v>
      </c>
      <c r="I93">
        <v>13</v>
      </c>
      <c r="J93">
        <v>3</v>
      </c>
      <c r="K93">
        <v>3</v>
      </c>
      <c r="L93">
        <v>2.8750000000000001E-2</v>
      </c>
      <c r="M93">
        <v>2.8750000000000001E-2</v>
      </c>
      <c r="N93" t="s">
        <v>14</v>
      </c>
    </row>
    <row r="94" spans="1:14" x14ac:dyDescent="0.2">
      <c r="A94" t="s">
        <v>10</v>
      </c>
      <c r="B94" t="s">
        <v>13</v>
      </c>
      <c r="D94">
        <v>0</v>
      </c>
      <c r="E94">
        <v>0</v>
      </c>
      <c r="F94">
        <v>1</v>
      </c>
      <c r="G94">
        <v>1</v>
      </c>
      <c r="H94">
        <v>12</v>
      </c>
      <c r="I94">
        <v>13</v>
      </c>
      <c r="J94">
        <v>4</v>
      </c>
      <c r="K94">
        <v>4</v>
      </c>
      <c r="L94">
        <v>2.7718E-2</v>
      </c>
      <c r="M94">
        <v>2.7718E-2</v>
      </c>
      <c r="N94" t="s">
        <v>14</v>
      </c>
    </row>
    <row r="95" spans="1:14" x14ac:dyDescent="0.2">
      <c r="A95" t="s">
        <v>10</v>
      </c>
      <c r="B95" t="s">
        <v>13</v>
      </c>
      <c r="D95">
        <v>0</v>
      </c>
      <c r="E95">
        <v>0</v>
      </c>
      <c r="F95">
        <v>1</v>
      </c>
      <c r="G95">
        <v>1</v>
      </c>
      <c r="H95">
        <v>12</v>
      </c>
      <c r="I95">
        <v>13</v>
      </c>
      <c r="J95">
        <v>5</v>
      </c>
      <c r="K95">
        <v>5</v>
      </c>
      <c r="L95">
        <v>2.7380000000000002E-2</v>
      </c>
      <c r="M95">
        <v>2.7380000000000002E-2</v>
      </c>
      <c r="N95" t="s">
        <v>14</v>
      </c>
    </row>
    <row r="96" spans="1:14" x14ac:dyDescent="0.2">
      <c r="A96" t="s">
        <v>10</v>
      </c>
      <c r="B96" t="s">
        <v>13</v>
      </c>
      <c r="D96">
        <v>0</v>
      </c>
      <c r="E96">
        <v>0</v>
      </c>
      <c r="F96">
        <v>1</v>
      </c>
      <c r="G96">
        <v>1</v>
      </c>
      <c r="H96">
        <v>12</v>
      </c>
      <c r="I96">
        <v>13</v>
      </c>
      <c r="J96">
        <v>6</v>
      </c>
      <c r="K96">
        <v>6</v>
      </c>
      <c r="L96">
        <v>2.8812000000000001E-2</v>
      </c>
      <c r="M96">
        <v>2.8812000000000001E-2</v>
      </c>
      <c r="N96" t="s">
        <v>14</v>
      </c>
    </row>
    <row r="97" spans="1:14" x14ac:dyDescent="0.2">
      <c r="A97" t="s">
        <v>10</v>
      </c>
      <c r="B97" t="s">
        <v>13</v>
      </c>
      <c r="D97">
        <v>0</v>
      </c>
      <c r="E97">
        <v>0</v>
      </c>
      <c r="F97">
        <v>1</v>
      </c>
      <c r="G97">
        <v>1</v>
      </c>
      <c r="H97">
        <v>13</v>
      </c>
      <c r="I97">
        <v>14</v>
      </c>
      <c r="J97">
        <v>0</v>
      </c>
      <c r="K97">
        <v>0</v>
      </c>
      <c r="L97">
        <v>2.8892499999999901E-2</v>
      </c>
      <c r="M97">
        <v>2.8892499999999901E-2</v>
      </c>
      <c r="N97" t="s">
        <v>14</v>
      </c>
    </row>
    <row r="98" spans="1:14" x14ac:dyDescent="0.2">
      <c r="A98" t="s">
        <v>10</v>
      </c>
      <c r="B98" t="s">
        <v>13</v>
      </c>
      <c r="D98">
        <v>0</v>
      </c>
      <c r="E98">
        <v>0</v>
      </c>
      <c r="F98">
        <v>1</v>
      </c>
      <c r="G98">
        <v>1</v>
      </c>
      <c r="H98">
        <v>13</v>
      </c>
      <c r="I98">
        <v>14</v>
      </c>
      <c r="J98">
        <v>1</v>
      </c>
      <c r="K98">
        <v>1</v>
      </c>
      <c r="L98">
        <v>2.8772499999999999E-2</v>
      </c>
      <c r="M98">
        <v>2.8772499999999999E-2</v>
      </c>
      <c r="N98" t="s">
        <v>14</v>
      </c>
    </row>
    <row r="99" spans="1:14" x14ac:dyDescent="0.2">
      <c r="A99" t="s">
        <v>10</v>
      </c>
      <c r="B99" t="s">
        <v>13</v>
      </c>
      <c r="D99">
        <v>0</v>
      </c>
      <c r="E99">
        <v>0</v>
      </c>
      <c r="F99">
        <v>1</v>
      </c>
      <c r="G99">
        <v>1</v>
      </c>
      <c r="H99">
        <v>13</v>
      </c>
      <c r="I99">
        <v>14</v>
      </c>
      <c r="J99">
        <v>2</v>
      </c>
      <c r="K99">
        <v>2</v>
      </c>
      <c r="L99">
        <v>2.8919999999999901E-2</v>
      </c>
      <c r="M99">
        <v>2.8919999999999901E-2</v>
      </c>
      <c r="N99" t="s">
        <v>14</v>
      </c>
    </row>
    <row r="100" spans="1:14" x14ac:dyDescent="0.2">
      <c r="A100" t="s">
        <v>10</v>
      </c>
      <c r="B100" t="s">
        <v>13</v>
      </c>
      <c r="D100">
        <v>0</v>
      </c>
      <c r="E100">
        <v>0</v>
      </c>
      <c r="F100">
        <v>1</v>
      </c>
      <c r="G100">
        <v>1</v>
      </c>
      <c r="H100">
        <v>13</v>
      </c>
      <c r="I100">
        <v>14</v>
      </c>
      <c r="J100">
        <v>3</v>
      </c>
      <c r="K100">
        <v>3</v>
      </c>
      <c r="L100">
        <v>2.7865000000000001E-2</v>
      </c>
      <c r="M100">
        <v>2.7865000000000001E-2</v>
      </c>
      <c r="N100" t="s">
        <v>14</v>
      </c>
    </row>
    <row r="101" spans="1:14" x14ac:dyDescent="0.2">
      <c r="A101" t="s">
        <v>10</v>
      </c>
      <c r="B101" t="s">
        <v>13</v>
      </c>
      <c r="D101">
        <v>0</v>
      </c>
      <c r="E101">
        <v>0</v>
      </c>
      <c r="F101">
        <v>1</v>
      </c>
      <c r="G101">
        <v>1</v>
      </c>
      <c r="H101">
        <v>13</v>
      </c>
      <c r="I101">
        <v>14</v>
      </c>
      <c r="J101">
        <v>4</v>
      </c>
      <c r="K101">
        <v>4</v>
      </c>
      <c r="L101">
        <v>2.7425999999999999E-2</v>
      </c>
      <c r="M101">
        <v>2.7425999999999999E-2</v>
      </c>
      <c r="N101" t="s">
        <v>14</v>
      </c>
    </row>
    <row r="102" spans="1:14" x14ac:dyDescent="0.2">
      <c r="A102" t="s">
        <v>10</v>
      </c>
      <c r="B102" t="s">
        <v>13</v>
      </c>
      <c r="D102">
        <v>0</v>
      </c>
      <c r="E102">
        <v>0</v>
      </c>
      <c r="F102">
        <v>1</v>
      </c>
      <c r="G102">
        <v>1</v>
      </c>
      <c r="H102">
        <v>13</v>
      </c>
      <c r="I102">
        <v>14</v>
      </c>
      <c r="J102">
        <v>5</v>
      </c>
      <c r="K102">
        <v>5</v>
      </c>
      <c r="L102">
        <v>2.6501999999999901E-2</v>
      </c>
      <c r="M102">
        <v>2.6501999999999901E-2</v>
      </c>
      <c r="N102" t="s">
        <v>14</v>
      </c>
    </row>
    <row r="103" spans="1:14" x14ac:dyDescent="0.2">
      <c r="A103" t="s">
        <v>10</v>
      </c>
      <c r="B103" t="s">
        <v>13</v>
      </c>
      <c r="D103">
        <v>0</v>
      </c>
      <c r="E103">
        <v>0</v>
      </c>
      <c r="F103">
        <v>1</v>
      </c>
      <c r="G103">
        <v>1</v>
      </c>
      <c r="H103">
        <v>13</v>
      </c>
      <c r="I103">
        <v>14</v>
      </c>
      <c r="J103">
        <v>6</v>
      </c>
      <c r="K103">
        <v>6</v>
      </c>
      <c r="L103">
        <v>2.77779999999999E-2</v>
      </c>
      <c r="M103">
        <v>2.77779999999999E-2</v>
      </c>
      <c r="N103" t="s">
        <v>14</v>
      </c>
    </row>
    <row r="104" spans="1:14" x14ac:dyDescent="0.2">
      <c r="A104" t="s">
        <v>10</v>
      </c>
      <c r="B104" t="s">
        <v>13</v>
      </c>
      <c r="D104">
        <v>0</v>
      </c>
      <c r="E104">
        <v>0</v>
      </c>
      <c r="F104">
        <v>1</v>
      </c>
      <c r="G104">
        <v>1</v>
      </c>
      <c r="H104">
        <v>14</v>
      </c>
      <c r="I104">
        <v>15</v>
      </c>
      <c r="J104">
        <v>0</v>
      </c>
      <c r="K104">
        <v>0</v>
      </c>
      <c r="L104">
        <v>2.8607500000000001E-2</v>
      </c>
      <c r="M104">
        <v>2.8607500000000001E-2</v>
      </c>
      <c r="N104" t="s">
        <v>14</v>
      </c>
    </row>
    <row r="105" spans="1:14" x14ac:dyDescent="0.2">
      <c r="A105" t="s">
        <v>10</v>
      </c>
      <c r="B105" t="s">
        <v>13</v>
      </c>
      <c r="D105">
        <v>0</v>
      </c>
      <c r="E105">
        <v>0</v>
      </c>
      <c r="F105">
        <v>1</v>
      </c>
      <c r="G105">
        <v>1</v>
      </c>
      <c r="H105">
        <v>14</v>
      </c>
      <c r="I105">
        <v>15</v>
      </c>
      <c r="J105">
        <v>1</v>
      </c>
      <c r="K105">
        <v>1</v>
      </c>
      <c r="L105">
        <v>2.8340000000000001E-2</v>
      </c>
      <c r="M105">
        <v>2.8340000000000001E-2</v>
      </c>
      <c r="N105" t="s">
        <v>14</v>
      </c>
    </row>
    <row r="106" spans="1:14" x14ac:dyDescent="0.2">
      <c r="A106" t="s">
        <v>10</v>
      </c>
      <c r="B106" t="s">
        <v>13</v>
      </c>
      <c r="D106">
        <v>0</v>
      </c>
      <c r="E106">
        <v>0</v>
      </c>
      <c r="F106">
        <v>1</v>
      </c>
      <c r="G106">
        <v>1</v>
      </c>
      <c r="H106">
        <v>14</v>
      </c>
      <c r="I106">
        <v>15</v>
      </c>
      <c r="J106">
        <v>2</v>
      </c>
      <c r="K106">
        <v>2</v>
      </c>
      <c r="L106">
        <v>2.8247499999999998E-2</v>
      </c>
      <c r="M106">
        <v>2.8247499999999998E-2</v>
      </c>
      <c r="N106" t="s">
        <v>14</v>
      </c>
    </row>
    <row r="107" spans="1:14" x14ac:dyDescent="0.2">
      <c r="A107" t="s">
        <v>10</v>
      </c>
      <c r="B107" t="s">
        <v>13</v>
      </c>
      <c r="D107">
        <v>0</v>
      </c>
      <c r="E107">
        <v>0</v>
      </c>
      <c r="F107">
        <v>1</v>
      </c>
      <c r="G107">
        <v>1</v>
      </c>
      <c r="H107">
        <v>14</v>
      </c>
      <c r="I107">
        <v>15</v>
      </c>
      <c r="J107">
        <v>3</v>
      </c>
      <c r="K107">
        <v>3</v>
      </c>
      <c r="L107">
        <v>2.6869999999999901E-2</v>
      </c>
      <c r="M107">
        <v>2.6869999999999901E-2</v>
      </c>
      <c r="N107" t="s">
        <v>14</v>
      </c>
    </row>
    <row r="108" spans="1:14" x14ac:dyDescent="0.2">
      <c r="A108" t="s">
        <v>10</v>
      </c>
      <c r="B108" t="s">
        <v>13</v>
      </c>
      <c r="D108">
        <v>0</v>
      </c>
      <c r="E108">
        <v>0</v>
      </c>
      <c r="F108">
        <v>1</v>
      </c>
      <c r="G108">
        <v>1</v>
      </c>
      <c r="H108">
        <v>14</v>
      </c>
      <c r="I108">
        <v>15</v>
      </c>
      <c r="J108">
        <v>4</v>
      </c>
      <c r="K108">
        <v>4</v>
      </c>
      <c r="L108">
        <v>2.7487999999999999E-2</v>
      </c>
      <c r="M108">
        <v>2.7487999999999999E-2</v>
      </c>
      <c r="N108" t="s">
        <v>14</v>
      </c>
    </row>
    <row r="109" spans="1:14" x14ac:dyDescent="0.2">
      <c r="A109" t="s">
        <v>10</v>
      </c>
      <c r="B109" t="s">
        <v>13</v>
      </c>
      <c r="D109">
        <v>0</v>
      </c>
      <c r="E109">
        <v>0</v>
      </c>
      <c r="F109">
        <v>1</v>
      </c>
      <c r="G109">
        <v>1</v>
      </c>
      <c r="H109">
        <v>14</v>
      </c>
      <c r="I109">
        <v>15</v>
      </c>
      <c r="J109">
        <v>5</v>
      </c>
      <c r="K109">
        <v>5</v>
      </c>
      <c r="L109">
        <v>2.6248E-2</v>
      </c>
      <c r="M109">
        <v>2.6248E-2</v>
      </c>
      <c r="N109" t="s">
        <v>14</v>
      </c>
    </row>
    <row r="110" spans="1:14" x14ac:dyDescent="0.2">
      <c r="A110" t="s">
        <v>10</v>
      </c>
      <c r="B110" t="s">
        <v>13</v>
      </c>
      <c r="D110">
        <v>0</v>
      </c>
      <c r="E110">
        <v>0</v>
      </c>
      <c r="F110">
        <v>1</v>
      </c>
      <c r="G110">
        <v>1</v>
      </c>
      <c r="H110">
        <v>14</v>
      </c>
      <c r="I110">
        <v>15</v>
      </c>
      <c r="J110">
        <v>6</v>
      </c>
      <c r="K110">
        <v>6</v>
      </c>
      <c r="L110">
        <v>2.7448E-2</v>
      </c>
      <c r="M110">
        <v>2.7448E-2</v>
      </c>
      <c r="N110" t="s">
        <v>14</v>
      </c>
    </row>
    <row r="111" spans="1:14" x14ac:dyDescent="0.2">
      <c r="A111" t="s">
        <v>10</v>
      </c>
      <c r="B111" t="s">
        <v>13</v>
      </c>
      <c r="D111">
        <v>0</v>
      </c>
      <c r="E111">
        <v>0</v>
      </c>
      <c r="F111">
        <v>1</v>
      </c>
      <c r="G111">
        <v>1</v>
      </c>
      <c r="H111">
        <v>15</v>
      </c>
      <c r="I111">
        <v>16</v>
      </c>
      <c r="J111">
        <v>0</v>
      </c>
      <c r="K111">
        <v>0</v>
      </c>
      <c r="L111">
        <v>2.85575E-2</v>
      </c>
      <c r="M111">
        <v>2.85575E-2</v>
      </c>
      <c r="N111" t="s">
        <v>14</v>
      </c>
    </row>
    <row r="112" spans="1:14" x14ac:dyDescent="0.2">
      <c r="A112" t="s">
        <v>10</v>
      </c>
      <c r="B112" t="s">
        <v>13</v>
      </c>
      <c r="D112">
        <v>0</v>
      </c>
      <c r="E112">
        <v>0</v>
      </c>
      <c r="F112">
        <v>1</v>
      </c>
      <c r="G112">
        <v>1</v>
      </c>
      <c r="H112">
        <v>15</v>
      </c>
      <c r="I112">
        <v>16</v>
      </c>
      <c r="J112">
        <v>1</v>
      </c>
      <c r="K112">
        <v>1</v>
      </c>
      <c r="L112">
        <v>2.87975E-2</v>
      </c>
      <c r="M112">
        <v>2.87975E-2</v>
      </c>
      <c r="N112" t="s">
        <v>14</v>
      </c>
    </row>
    <row r="113" spans="1:14" x14ac:dyDescent="0.2">
      <c r="A113" t="s">
        <v>10</v>
      </c>
      <c r="B113" t="s">
        <v>13</v>
      </c>
      <c r="D113">
        <v>0</v>
      </c>
      <c r="E113">
        <v>0</v>
      </c>
      <c r="F113">
        <v>1</v>
      </c>
      <c r="G113">
        <v>1</v>
      </c>
      <c r="H113">
        <v>15</v>
      </c>
      <c r="I113">
        <v>16</v>
      </c>
      <c r="J113">
        <v>2</v>
      </c>
      <c r="K113">
        <v>2</v>
      </c>
      <c r="L113">
        <v>2.8395E-2</v>
      </c>
      <c r="M113">
        <v>2.8395E-2</v>
      </c>
      <c r="N113" t="s">
        <v>14</v>
      </c>
    </row>
    <row r="114" spans="1:14" x14ac:dyDescent="0.2">
      <c r="A114" t="s">
        <v>10</v>
      </c>
      <c r="B114" t="s">
        <v>13</v>
      </c>
      <c r="D114">
        <v>0</v>
      </c>
      <c r="E114">
        <v>0</v>
      </c>
      <c r="F114">
        <v>1</v>
      </c>
      <c r="G114">
        <v>1</v>
      </c>
      <c r="H114">
        <v>15</v>
      </c>
      <c r="I114">
        <v>16</v>
      </c>
      <c r="J114">
        <v>3</v>
      </c>
      <c r="K114">
        <v>3</v>
      </c>
      <c r="L114">
        <v>2.7134999999999999E-2</v>
      </c>
      <c r="M114">
        <v>2.7134999999999999E-2</v>
      </c>
      <c r="N114" t="s">
        <v>14</v>
      </c>
    </row>
    <row r="115" spans="1:14" x14ac:dyDescent="0.2">
      <c r="A115" t="s">
        <v>10</v>
      </c>
      <c r="B115" t="s">
        <v>13</v>
      </c>
      <c r="D115">
        <v>0</v>
      </c>
      <c r="E115">
        <v>0</v>
      </c>
      <c r="F115">
        <v>1</v>
      </c>
      <c r="G115">
        <v>1</v>
      </c>
      <c r="H115">
        <v>15</v>
      </c>
      <c r="I115">
        <v>16</v>
      </c>
      <c r="J115">
        <v>4</v>
      </c>
      <c r="K115">
        <v>4</v>
      </c>
      <c r="L115">
        <v>2.7321999999999999E-2</v>
      </c>
      <c r="M115">
        <v>2.7321999999999999E-2</v>
      </c>
      <c r="N115" t="s">
        <v>14</v>
      </c>
    </row>
    <row r="116" spans="1:14" x14ac:dyDescent="0.2">
      <c r="A116" t="s">
        <v>10</v>
      </c>
      <c r="B116" t="s">
        <v>13</v>
      </c>
      <c r="D116">
        <v>0</v>
      </c>
      <c r="E116">
        <v>0</v>
      </c>
      <c r="F116">
        <v>1</v>
      </c>
      <c r="G116">
        <v>1</v>
      </c>
      <c r="H116">
        <v>15</v>
      </c>
      <c r="I116">
        <v>16</v>
      </c>
      <c r="J116">
        <v>5</v>
      </c>
      <c r="K116">
        <v>5</v>
      </c>
      <c r="L116">
        <v>2.632E-2</v>
      </c>
      <c r="M116">
        <v>2.632E-2</v>
      </c>
      <c r="N116" t="s">
        <v>14</v>
      </c>
    </row>
    <row r="117" spans="1:14" x14ac:dyDescent="0.2">
      <c r="A117" t="s">
        <v>10</v>
      </c>
      <c r="B117" t="s">
        <v>13</v>
      </c>
      <c r="D117">
        <v>0</v>
      </c>
      <c r="E117">
        <v>0</v>
      </c>
      <c r="F117">
        <v>1</v>
      </c>
      <c r="G117">
        <v>1</v>
      </c>
      <c r="H117">
        <v>15</v>
      </c>
      <c r="I117">
        <v>16</v>
      </c>
      <c r="J117">
        <v>6</v>
      </c>
      <c r="K117">
        <v>6</v>
      </c>
      <c r="L117">
        <v>2.7449999999999999E-2</v>
      </c>
      <c r="M117">
        <v>2.7449999999999999E-2</v>
      </c>
      <c r="N117" t="s">
        <v>14</v>
      </c>
    </row>
    <row r="118" spans="1:14" x14ac:dyDescent="0.2">
      <c r="A118" t="s">
        <v>10</v>
      </c>
      <c r="B118" t="s">
        <v>13</v>
      </c>
      <c r="D118">
        <v>0</v>
      </c>
      <c r="E118">
        <v>0</v>
      </c>
      <c r="F118">
        <v>1</v>
      </c>
      <c r="G118">
        <v>1</v>
      </c>
      <c r="H118">
        <v>16</v>
      </c>
      <c r="I118">
        <v>17</v>
      </c>
      <c r="J118">
        <v>0</v>
      </c>
      <c r="K118">
        <v>0</v>
      </c>
      <c r="L118">
        <v>3.26375E-2</v>
      </c>
      <c r="M118">
        <v>3.26375E-2</v>
      </c>
      <c r="N118" t="s">
        <v>14</v>
      </c>
    </row>
    <row r="119" spans="1:14" x14ac:dyDescent="0.2">
      <c r="A119" t="s">
        <v>10</v>
      </c>
      <c r="B119" t="s">
        <v>13</v>
      </c>
      <c r="D119">
        <v>0</v>
      </c>
      <c r="E119">
        <v>0</v>
      </c>
      <c r="F119">
        <v>1</v>
      </c>
      <c r="G119">
        <v>1</v>
      </c>
      <c r="H119">
        <v>16</v>
      </c>
      <c r="I119">
        <v>17</v>
      </c>
      <c r="J119">
        <v>1</v>
      </c>
      <c r="K119">
        <v>1</v>
      </c>
      <c r="L119">
        <v>3.3169999999999998E-2</v>
      </c>
      <c r="M119">
        <v>3.3169999999999998E-2</v>
      </c>
      <c r="N119" t="s">
        <v>14</v>
      </c>
    </row>
    <row r="120" spans="1:14" x14ac:dyDescent="0.2">
      <c r="A120" t="s">
        <v>10</v>
      </c>
      <c r="B120" t="s">
        <v>13</v>
      </c>
      <c r="D120">
        <v>0</v>
      </c>
      <c r="E120">
        <v>0</v>
      </c>
      <c r="F120">
        <v>1</v>
      </c>
      <c r="G120">
        <v>1</v>
      </c>
      <c r="H120">
        <v>16</v>
      </c>
      <c r="I120">
        <v>17</v>
      </c>
      <c r="J120">
        <v>2</v>
      </c>
      <c r="K120">
        <v>2</v>
      </c>
      <c r="L120">
        <v>3.159E-2</v>
      </c>
      <c r="M120">
        <v>3.159E-2</v>
      </c>
      <c r="N120" t="s">
        <v>14</v>
      </c>
    </row>
    <row r="121" spans="1:14" x14ac:dyDescent="0.2">
      <c r="A121" t="s">
        <v>10</v>
      </c>
      <c r="B121" t="s">
        <v>13</v>
      </c>
      <c r="D121">
        <v>0</v>
      </c>
      <c r="E121">
        <v>0</v>
      </c>
      <c r="F121">
        <v>1</v>
      </c>
      <c r="G121">
        <v>1</v>
      </c>
      <c r="H121">
        <v>16</v>
      </c>
      <c r="I121">
        <v>17</v>
      </c>
      <c r="J121">
        <v>3</v>
      </c>
      <c r="K121">
        <v>3</v>
      </c>
      <c r="L121">
        <v>3.184E-2</v>
      </c>
      <c r="M121">
        <v>3.184E-2</v>
      </c>
      <c r="N121" t="s">
        <v>14</v>
      </c>
    </row>
    <row r="122" spans="1:14" x14ac:dyDescent="0.2">
      <c r="A122" t="s">
        <v>10</v>
      </c>
      <c r="B122" t="s">
        <v>13</v>
      </c>
      <c r="D122">
        <v>0</v>
      </c>
      <c r="E122">
        <v>0</v>
      </c>
      <c r="F122">
        <v>1</v>
      </c>
      <c r="G122">
        <v>1</v>
      </c>
      <c r="H122">
        <v>16</v>
      </c>
      <c r="I122">
        <v>17</v>
      </c>
      <c r="J122">
        <v>4</v>
      </c>
      <c r="K122">
        <v>4</v>
      </c>
      <c r="L122">
        <v>3.1323999999999998E-2</v>
      </c>
      <c r="M122">
        <v>3.1323999999999998E-2</v>
      </c>
      <c r="N122" t="s">
        <v>14</v>
      </c>
    </row>
    <row r="123" spans="1:14" x14ac:dyDescent="0.2">
      <c r="A123" t="s">
        <v>10</v>
      </c>
      <c r="B123" t="s">
        <v>13</v>
      </c>
      <c r="D123">
        <v>0</v>
      </c>
      <c r="E123">
        <v>0</v>
      </c>
      <c r="F123">
        <v>1</v>
      </c>
      <c r="G123">
        <v>1</v>
      </c>
      <c r="H123">
        <v>16</v>
      </c>
      <c r="I123">
        <v>17</v>
      </c>
      <c r="J123">
        <v>5</v>
      </c>
      <c r="K123">
        <v>5</v>
      </c>
      <c r="L123">
        <v>3.0372E-2</v>
      </c>
      <c r="M123">
        <v>3.0372E-2</v>
      </c>
      <c r="N123" t="s">
        <v>14</v>
      </c>
    </row>
    <row r="124" spans="1:14" x14ac:dyDescent="0.2">
      <c r="A124" t="s">
        <v>10</v>
      </c>
      <c r="B124" t="s">
        <v>13</v>
      </c>
      <c r="D124">
        <v>0</v>
      </c>
      <c r="E124">
        <v>0</v>
      </c>
      <c r="F124">
        <v>1</v>
      </c>
      <c r="G124">
        <v>1</v>
      </c>
      <c r="H124">
        <v>16</v>
      </c>
      <c r="I124">
        <v>17</v>
      </c>
      <c r="J124">
        <v>6</v>
      </c>
      <c r="K124">
        <v>6</v>
      </c>
      <c r="L124">
        <v>3.1043999999999999E-2</v>
      </c>
      <c r="M124">
        <v>3.1043999999999999E-2</v>
      </c>
      <c r="N124" t="s">
        <v>14</v>
      </c>
    </row>
    <row r="125" spans="1:14" x14ac:dyDescent="0.2">
      <c r="A125" t="s">
        <v>10</v>
      </c>
      <c r="B125" t="s">
        <v>13</v>
      </c>
      <c r="D125">
        <v>0</v>
      </c>
      <c r="E125">
        <v>0</v>
      </c>
      <c r="F125">
        <v>1</v>
      </c>
      <c r="G125">
        <v>1</v>
      </c>
      <c r="H125">
        <v>17</v>
      </c>
      <c r="I125">
        <v>18</v>
      </c>
      <c r="J125">
        <v>0</v>
      </c>
      <c r="K125">
        <v>0</v>
      </c>
      <c r="L125">
        <v>4.3339999999999997E-2</v>
      </c>
      <c r="M125">
        <v>4.3339999999999997E-2</v>
      </c>
      <c r="N125" t="s">
        <v>14</v>
      </c>
    </row>
    <row r="126" spans="1:14" x14ac:dyDescent="0.2">
      <c r="A126" t="s">
        <v>10</v>
      </c>
      <c r="B126" t="s">
        <v>13</v>
      </c>
      <c r="D126">
        <v>0</v>
      </c>
      <c r="E126">
        <v>0</v>
      </c>
      <c r="F126">
        <v>1</v>
      </c>
      <c r="G126">
        <v>1</v>
      </c>
      <c r="H126">
        <v>17</v>
      </c>
      <c r="I126">
        <v>18</v>
      </c>
      <c r="J126">
        <v>1</v>
      </c>
      <c r="K126">
        <v>1</v>
      </c>
      <c r="L126">
        <v>4.2119999999999998E-2</v>
      </c>
      <c r="M126">
        <v>4.2119999999999998E-2</v>
      </c>
      <c r="N126" t="s">
        <v>14</v>
      </c>
    </row>
    <row r="127" spans="1:14" x14ac:dyDescent="0.2">
      <c r="A127" t="s">
        <v>10</v>
      </c>
      <c r="B127" t="s">
        <v>13</v>
      </c>
      <c r="D127">
        <v>0</v>
      </c>
      <c r="E127">
        <v>0</v>
      </c>
      <c r="F127">
        <v>1</v>
      </c>
      <c r="G127">
        <v>1</v>
      </c>
      <c r="H127">
        <v>17</v>
      </c>
      <c r="I127">
        <v>18</v>
      </c>
      <c r="J127">
        <v>2</v>
      </c>
      <c r="K127">
        <v>2</v>
      </c>
      <c r="L127">
        <v>4.0802499999999998E-2</v>
      </c>
      <c r="M127">
        <v>4.0802499999999998E-2</v>
      </c>
      <c r="N127" t="s">
        <v>14</v>
      </c>
    </row>
    <row r="128" spans="1:14" x14ac:dyDescent="0.2">
      <c r="A128" t="s">
        <v>10</v>
      </c>
      <c r="B128" t="s">
        <v>13</v>
      </c>
      <c r="D128">
        <v>0</v>
      </c>
      <c r="E128">
        <v>0</v>
      </c>
      <c r="F128">
        <v>1</v>
      </c>
      <c r="G128">
        <v>1</v>
      </c>
      <c r="H128">
        <v>17</v>
      </c>
      <c r="I128">
        <v>18</v>
      </c>
      <c r="J128">
        <v>3</v>
      </c>
      <c r="K128">
        <v>3</v>
      </c>
      <c r="L128">
        <v>4.2692499999999897E-2</v>
      </c>
      <c r="M128">
        <v>4.2692499999999897E-2</v>
      </c>
      <c r="N128" t="s">
        <v>14</v>
      </c>
    </row>
    <row r="129" spans="1:14" x14ac:dyDescent="0.2">
      <c r="A129" t="s">
        <v>10</v>
      </c>
      <c r="B129" t="s">
        <v>13</v>
      </c>
      <c r="D129">
        <v>0</v>
      </c>
      <c r="E129">
        <v>0</v>
      </c>
      <c r="F129">
        <v>1</v>
      </c>
      <c r="G129">
        <v>1</v>
      </c>
      <c r="H129">
        <v>17</v>
      </c>
      <c r="I129">
        <v>18</v>
      </c>
      <c r="J129">
        <v>4</v>
      </c>
      <c r="K129">
        <v>4</v>
      </c>
      <c r="L129">
        <v>4.1717999999999998E-2</v>
      </c>
      <c r="M129">
        <v>4.1717999999999998E-2</v>
      </c>
      <c r="N129" t="s">
        <v>14</v>
      </c>
    </row>
    <row r="130" spans="1:14" x14ac:dyDescent="0.2">
      <c r="A130" t="s">
        <v>10</v>
      </c>
      <c r="B130" t="s">
        <v>13</v>
      </c>
      <c r="D130">
        <v>0</v>
      </c>
      <c r="E130">
        <v>0</v>
      </c>
      <c r="F130">
        <v>1</v>
      </c>
      <c r="G130">
        <v>1</v>
      </c>
      <c r="H130">
        <v>17</v>
      </c>
      <c r="I130">
        <v>18</v>
      </c>
      <c r="J130">
        <v>5</v>
      </c>
      <c r="K130">
        <v>5</v>
      </c>
      <c r="L130">
        <v>3.9562E-2</v>
      </c>
      <c r="M130">
        <v>3.9562E-2</v>
      </c>
      <c r="N130" t="s">
        <v>14</v>
      </c>
    </row>
    <row r="131" spans="1:14" x14ac:dyDescent="0.2">
      <c r="A131" t="s">
        <v>10</v>
      </c>
      <c r="B131" t="s">
        <v>13</v>
      </c>
      <c r="D131">
        <v>0</v>
      </c>
      <c r="E131">
        <v>0</v>
      </c>
      <c r="F131">
        <v>1</v>
      </c>
      <c r="G131">
        <v>1</v>
      </c>
      <c r="H131">
        <v>17</v>
      </c>
      <c r="I131">
        <v>18</v>
      </c>
      <c r="J131">
        <v>6</v>
      </c>
      <c r="K131">
        <v>6</v>
      </c>
      <c r="L131">
        <v>4.3326000000000003E-2</v>
      </c>
      <c r="M131">
        <v>4.3326000000000003E-2</v>
      </c>
      <c r="N131" t="s">
        <v>14</v>
      </c>
    </row>
    <row r="132" spans="1:14" x14ac:dyDescent="0.2">
      <c r="A132" t="s">
        <v>10</v>
      </c>
      <c r="B132" t="s">
        <v>13</v>
      </c>
      <c r="D132">
        <v>0</v>
      </c>
      <c r="E132">
        <v>0</v>
      </c>
      <c r="F132">
        <v>1</v>
      </c>
      <c r="G132">
        <v>1</v>
      </c>
      <c r="H132">
        <v>18</v>
      </c>
      <c r="I132">
        <v>19</v>
      </c>
      <c r="J132">
        <v>0</v>
      </c>
      <c r="K132">
        <v>0</v>
      </c>
      <c r="L132">
        <v>3.6014999999999998E-2</v>
      </c>
      <c r="M132">
        <v>3.6014999999999998E-2</v>
      </c>
      <c r="N132" t="s">
        <v>14</v>
      </c>
    </row>
    <row r="133" spans="1:14" x14ac:dyDescent="0.2">
      <c r="A133" t="s">
        <v>10</v>
      </c>
      <c r="B133" t="s">
        <v>13</v>
      </c>
      <c r="D133">
        <v>0</v>
      </c>
      <c r="E133">
        <v>0</v>
      </c>
      <c r="F133">
        <v>1</v>
      </c>
      <c r="G133">
        <v>1</v>
      </c>
      <c r="H133">
        <v>18</v>
      </c>
      <c r="I133">
        <v>19</v>
      </c>
      <c r="J133">
        <v>1</v>
      </c>
      <c r="K133">
        <v>1</v>
      </c>
      <c r="L133">
        <v>3.7759999999999898E-2</v>
      </c>
      <c r="M133">
        <v>3.7759999999999898E-2</v>
      </c>
      <c r="N133" t="s">
        <v>14</v>
      </c>
    </row>
    <row r="134" spans="1:14" x14ac:dyDescent="0.2">
      <c r="A134" t="s">
        <v>10</v>
      </c>
      <c r="B134" t="s">
        <v>13</v>
      </c>
      <c r="D134">
        <v>0</v>
      </c>
      <c r="E134">
        <v>0</v>
      </c>
      <c r="F134">
        <v>1</v>
      </c>
      <c r="G134">
        <v>1</v>
      </c>
      <c r="H134">
        <v>18</v>
      </c>
      <c r="I134">
        <v>19</v>
      </c>
      <c r="J134">
        <v>2</v>
      </c>
      <c r="K134">
        <v>2</v>
      </c>
      <c r="L134">
        <v>3.57325E-2</v>
      </c>
      <c r="M134">
        <v>3.57325E-2</v>
      </c>
      <c r="N134" t="s">
        <v>14</v>
      </c>
    </row>
    <row r="135" spans="1:14" x14ac:dyDescent="0.2">
      <c r="A135" t="s">
        <v>10</v>
      </c>
      <c r="B135" t="s">
        <v>13</v>
      </c>
      <c r="D135">
        <v>0</v>
      </c>
      <c r="E135">
        <v>0</v>
      </c>
      <c r="F135">
        <v>1</v>
      </c>
      <c r="G135">
        <v>1</v>
      </c>
      <c r="H135">
        <v>18</v>
      </c>
      <c r="I135">
        <v>19</v>
      </c>
      <c r="J135">
        <v>3</v>
      </c>
      <c r="K135">
        <v>3</v>
      </c>
      <c r="L135">
        <v>3.6444999999999998E-2</v>
      </c>
      <c r="M135">
        <v>3.6444999999999998E-2</v>
      </c>
      <c r="N135" t="s">
        <v>14</v>
      </c>
    </row>
    <row r="136" spans="1:14" x14ac:dyDescent="0.2">
      <c r="A136" t="s">
        <v>10</v>
      </c>
      <c r="B136" t="s">
        <v>13</v>
      </c>
      <c r="D136">
        <v>0</v>
      </c>
      <c r="E136">
        <v>0</v>
      </c>
      <c r="F136">
        <v>1</v>
      </c>
      <c r="G136">
        <v>1</v>
      </c>
      <c r="H136">
        <v>18</v>
      </c>
      <c r="I136">
        <v>19</v>
      </c>
      <c r="J136">
        <v>4</v>
      </c>
      <c r="K136">
        <v>4</v>
      </c>
      <c r="L136">
        <v>3.6851999999999899E-2</v>
      </c>
      <c r="M136">
        <v>3.6851999999999899E-2</v>
      </c>
      <c r="N136" t="s">
        <v>14</v>
      </c>
    </row>
    <row r="137" spans="1:14" x14ac:dyDescent="0.2">
      <c r="A137" t="s">
        <v>10</v>
      </c>
      <c r="B137" t="s">
        <v>13</v>
      </c>
      <c r="D137">
        <v>0</v>
      </c>
      <c r="E137">
        <v>0</v>
      </c>
      <c r="F137">
        <v>1</v>
      </c>
      <c r="G137">
        <v>1</v>
      </c>
      <c r="H137">
        <v>18</v>
      </c>
      <c r="I137">
        <v>19</v>
      </c>
      <c r="J137">
        <v>5</v>
      </c>
      <c r="K137">
        <v>5</v>
      </c>
      <c r="L137">
        <v>3.705E-2</v>
      </c>
      <c r="M137">
        <v>3.705E-2</v>
      </c>
      <c r="N137" t="s">
        <v>14</v>
      </c>
    </row>
    <row r="138" spans="1:14" x14ac:dyDescent="0.2">
      <c r="A138" t="s">
        <v>10</v>
      </c>
      <c r="B138" t="s">
        <v>13</v>
      </c>
      <c r="D138">
        <v>0</v>
      </c>
      <c r="E138">
        <v>0</v>
      </c>
      <c r="F138">
        <v>1</v>
      </c>
      <c r="G138">
        <v>1</v>
      </c>
      <c r="H138">
        <v>18</v>
      </c>
      <c r="I138">
        <v>19</v>
      </c>
      <c r="J138">
        <v>6</v>
      </c>
      <c r="K138">
        <v>6</v>
      </c>
      <c r="L138">
        <v>4.3749999999999997E-2</v>
      </c>
      <c r="M138">
        <v>4.3749999999999997E-2</v>
      </c>
      <c r="N138" t="s">
        <v>14</v>
      </c>
    </row>
    <row r="139" spans="1:14" x14ac:dyDescent="0.2">
      <c r="A139" t="s">
        <v>10</v>
      </c>
      <c r="B139" t="s">
        <v>13</v>
      </c>
      <c r="D139">
        <v>0</v>
      </c>
      <c r="E139">
        <v>0</v>
      </c>
      <c r="F139">
        <v>1</v>
      </c>
      <c r="G139">
        <v>1</v>
      </c>
      <c r="H139">
        <v>19</v>
      </c>
      <c r="I139">
        <v>20</v>
      </c>
      <c r="J139">
        <v>0</v>
      </c>
      <c r="K139">
        <v>0</v>
      </c>
      <c r="L139">
        <v>3.2585000000000003E-2</v>
      </c>
      <c r="M139">
        <v>3.2585000000000003E-2</v>
      </c>
      <c r="N139" t="s">
        <v>14</v>
      </c>
    </row>
    <row r="140" spans="1:14" x14ac:dyDescent="0.2">
      <c r="A140" t="s">
        <v>10</v>
      </c>
      <c r="B140" t="s">
        <v>13</v>
      </c>
      <c r="D140">
        <v>0</v>
      </c>
      <c r="E140">
        <v>0</v>
      </c>
      <c r="F140">
        <v>1</v>
      </c>
      <c r="G140">
        <v>1</v>
      </c>
      <c r="H140">
        <v>19</v>
      </c>
      <c r="I140">
        <v>20</v>
      </c>
      <c r="J140">
        <v>1</v>
      </c>
      <c r="K140">
        <v>1</v>
      </c>
      <c r="L140">
        <v>3.2692499999999999E-2</v>
      </c>
      <c r="M140">
        <v>3.2692499999999999E-2</v>
      </c>
      <c r="N140" t="s">
        <v>14</v>
      </c>
    </row>
    <row r="141" spans="1:14" x14ac:dyDescent="0.2">
      <c r="A141" t="s">
        <v>10</v>
      </c>
      <c r="B141" t="s">
        <v>13</v>
      </c>
      <c r="D141">
        <v>0</v>
      </c>
      <c r="E141">
        <v>0</v>
      </c>
      <c r="F141">
        <v>1</v>
      </c>
      <c r="G141">
        <v>1</v>
      </c>
      <c r="H141">
        <v>19</v>
      </c>
      <c r="I141">
        <v>20</v>
      </c>
      <c r="J141">
        <v>2</v>
      </c>
      <c r="K141">
        <v>2</v>
      </c>
      <c r="L141">
        <v>3.1690000000000003E-2</v>
      </c>
      <c r="M141">
        <v>3.1690000000000003E-2</v>
      </c>
      <c r="N141" t="s">
        <v>14</v>
      </c>
    </row>
    <row r="142" spans="1:14" x14ac:dyDescent="0.2">
      <c r="A142" t="s">
        <v>10</v>
      </c>
      <c r="B142" t="s">
        <v>13</v>
      </c>
      <c r="D142">
        <v>0</v>
      </c>
      <c r="E142">
        <v>0</v>
      </c>
      <c r="F142">
        <v>1</v>
      </c>
      <c r="G142">
        <v>1</v>
      </c>
      <c r="H142">
        <v>19</v>
      </c>
      <c r="I142">
        <v>20</v>
      </c>
      <c r="J142">
        <v>3</v>
      </c>
      <c r="K142">
        <v>3</v>
      </c>
      <c r="L142">
        <v>3.2649999999999998E-2</v>
      </c>
      <c r="M142">
        <v>3.2649999999999998E-2</v>
      </c>
      <c r="N142" t="s">
        <v>14</v>
      </c>
    </row>
    <row r="143" spans="1:14" x14ac:dyDescent="0.2">
      <c r="A143" t="s">
        <v>10</v>
      </c>
      <c r="B143" t="s">
        <v>13</v>
      </c>
      <c r="D143">
        <v>0</v>
      </c>
      <c r="E143">
        <v>0</v>
      </c>
      <c r="F143">
        <v>1</v>
      </c>
      <c r="G143">
        <v>1</v>
      </c>
      <c r="H143">
        <v>19</v>
      </c>
      <c r="I143">
        <v>20</v>
      </c>
      <c r="J143">
        <v>4</v>
      </c>
      <c r="K143">
        <v>4</v>
      </c>
      <c r="L143">
        <v>3.2272000000000002E-2</v>
      </c>
      <c r="M143">
        <v>3.2272000000000002E-2</v>
      </c>
      <c r="N143" t="s">
        <v>14</v>
      </c>
    </row>
    <row r="144" spans="1:14" x14ac:dyDescent="0.2">
      <c r="A144" t="s">
        <v>10</v>
      </c>
      <c r="B144" t="s">
        <v>13</v>
      </c>
      <c r="D144">
        <v>0</v>
      </c>
      <c r="E144">
        <v>0</v>
      </c>
      <c r="F144">
        <v>1</v>
      </c>
      <c r="G144">
        <v>1</v>
      </c>
      <c r="H144">
        <v>19</v>
      </c>
      <c r="I144">
        <v>20</v>
      </c>
      <c r="J144">
        <v>5</v>
      </c>
      <c r="K144">
        <v>5</v>
      </c>
      <c r="L144">
        <v>3.3071999999999997E-2</v>
      </c>
      <c r="M144">
        <v>3.3071999999999997E-2</v>
      </c>
      <c r="N144" t="s">
        <v>14</v>
      </c>
    </row>
    <row r="145" spans="1:14" x14ac:dyDescent="0.2">
      <c r="A145" t="s">
        <v>10</v>
      </c>
      <c r="B145" t="s">
        <v>13</v>
      </c>
      <c r="D145">
        <v>0</v>
      </c>
      <c r="E145">
        <v>0</v>
      </c>
      <c r="F145">
        <v>1</v>
      </c>
      <c r="G145">
        <v>1</v>
      </c>
      <c r="H145">
        <v>19</v>
      </c>
      <c r="I145">
        <v>20</v>
      </c>
      <c r="J145">
        <v>6</v>
      </c>
      <c r="K145">
        <v>6</v>
      </c>
      <c r="L145">
        <v>3.5706000000000002E-2</v>
      </c>
      <c r="M145">
        <v>3.5706000000000002E-2</v>
      </c>
      <c r="N145" t="s">
        <v>14</v>
      </c>
    </row>
    <row r="146" spans="1:14" x14ac:dyDescent="0.2">
      <c r="A146" t="s">
        <v>10</v>
      </c>
      <c r="B146" t="s">
        <v>13</v>
      </c>
      <c r="D146">
        <v>0</v>
      </c>
      <c r="E146">
        <v>0</v>
      </c>
      <c r="F146">
        <v>1</v>
      </c>
      <c r="G146">
        <v>1</v>
      </c>
      <c r="H146">
        <v>20</v>
      </c>
      <c r="I146">
        <v>21</v>
      </c>
      <c r="J146">
        <v>0</v>
      </c>
      <c r="K146">
        <v>0</v>
      </c>
      <c r="L146">
        <v>2.9797500000000001E-2</v>
      </c>
      <c r="M146">
        <v>2.9797500000000001E-2</v>
      </c>
      <c r="N146" t="s">
        <v>14</v>
      </c>
    </row>
    <row r="147" spans="1:14" x14ac:dyDescent="0.2">
      <c r="A147" t="s">
        <v>10</v>
      </c>
      <c r="B147" t="s">
        <v>13</v>
      </c>
      <c r="D147">
        <v>0</v>
      </c>
      <c r="E147">
        <v>0</v>
      </c>
      <c r="F147">
        <v>1</v>
      </c>
      <c r="G147">
        <v>1</v>
      </c>
      <c r="H147">
        <v>20</v>
      </c>
      <c r="I147">
        <v>21</v>
      </c>
      <c r="J147">
        <v>1</v>
      </c>
      <c r="K147">
        <v>1</v>
      </c>
      <c r="L147">
        <v>2.9222499999999998E-2</v>
      </c>
      <c r="M147">
        <v>2.9222499999999998E-2</v>
      </c>
      <c r="N147" t="s">
        <v>14</v>
      </c>
    </row>
    <row r="148" spans="1:14" x14ac:dyDescent="0.2">
      <c r="A148" t="s">
        <v>10</v>
      </c>
      <c r="B148" t="s">
        <v>13</v>
      </c>
      <c r="D148">
        <v>0</v>
      </c>
      <c r="E148">
        <v>0</v>
      </c>
      <c r="F148">
        <v>1</v>
      </c>
      <c r="G148">
        <v>1</v>
      </c>
      <c r="H148">
        <v>20</v>
      </c>
      <c r="I148">
        <v>21</v>
      </c>
      <c r="J148">
        <v>2</v>
      </c>
      <c r="K148">
        <v>2</v>
      </c>
      <c r="L148">
        <v>3.0089999999999999E-2</v>
      </c>
      <c r="M148">
        <v>3.0089999999999999E-2</v>
      </c>
      <c r="N148" t="s">
        <v>14</v>
      </c>
    </row>
    <row r="149" spans="1:14" x14ac:dyDescent="0.2">
      <c r="A149" t="s">
        <v>10</v>
      </c>
      <c r="B149" t="s">
        <v>13</v>
      </c>
      <c r="D149">
        <v>0</v>
      </c>
      <c r="E149">
        <v>0</v>
      </c>
      <c r="F149">
        <v>1</v>
      </c>
      <c r="G149">
        <v>1</v>
      </c>
      <c r="H149">
        <v>20</v>
      </c>
      <c r="I149">
        <v>21</v>
      </c>
      <c r="J149">
        <v>3</v>
      </c>
      <c r="K149">
        <v>3</v>
      </c>
      <c r="L149">
        <v>2.9610000000000001E-2</v>
      </c>
      <c r="M149">
        <v>2.9610000000000001E-2</v>
      </c>
      <c r="N149" t="s">
        <v>14</v>
      </c>
    </row>
    <row r="150" spans="1:14" x14ac:dyDescent="0.2">
      <c r="A150" t="s">
        <v>10</v>
      </c>
      <c r="B150" t="s">
        <v>13</v>
      </c>
      <c r="D150">
        <v>0</v>
      </c>
      <c r="E150">
        <v>0</v>
      </c>
      <c r="F150">
        <v>1</v>
      </c>
      <c r="G150">
        <v>1</v>
      </c>
      <c r="H150">
        <v>20</v>
      </c>
      <c r="I150">
        <v>21</v>
      </c>
      <c r="J150">
        <v>4</v>
      </c>
      <c r="K150">
        <v>4</v>
      </c>
      <c r="L150">
        <v>2.9332E-2</v>
      </c>
      <c r="M150">
        <v>2.9332E-2</v>
      </c>
      <c r="N150" t="s">
        <v>14</v>
      </c>
    </row>
    <row r="151" spans="1:14" x14ac:dyDescent="0.2">
      <c r="A151" t="s">
        <v>10</v>
      </c>
      <c r="B151" t="s">
        <v>13</v>
      </c>
      <c r="D151">
        <v>0</v>
      </c>
      <c r="E151">
        <v>0</v>
      </c>
      <c r="F151">
        <v>1</v>
      </c>
      <c r="G151">
        <v>1</v>
      </c>
      <c r="H151">
        <v>20</v>
      </c>
      <c r="I151">
        <v>21</v>
      </c>
      <c r="J151">
        <v>5</v>
      </c>
      <c r="K151">
        <v>5</v>
      </c>
      <c r="L151">
        <v>3.06819999999999E-2</v>
      </c>
      <c r="M151">
        <v>3.06819999999999E-2</v>
      </c>
      <c r="N151" t="s">
        <v>14</v>
      </c>
    </row>
    <row r="152" spans="1:14" x14ac:dyDescent="0.2">
      <c r="A152" t="s">
        <v>10</v>
      </c>
      <c r="B152" t="s">
        <v>13</v>
      </c>
      <c r="D152">
        <v>0</v>
      </c>
      <c r="E152">
        <v>0</v>
      </c>
      <c r="F152">
        <v>1</v>
      </c>
      <c r="G152">
        <v>1</v>
      </c>
      <c r="H152">
        <v>20</v>
      </c>
      <c r="I152">
        <v>21</v>
      </c>
      <c r="J152">
        <v>6</v>
      </c>
      <c r="K152">
        <v>6</v>
      </c>
      <c r="L152">
        <v>3.1875999999999897E-2</v>
      </c>
      <c r="M152">
        <v>3.1875999999999897E-2</v>
      </c>
      <c r="N152" t="s">
        <v>14</v>
      </c>
    </row>
    <row r="153" spans="1:14" x14ac:dyDescent="0.2">
      <c r="A153" t="s">
        <v>10</v>
      </c>
      <c r="B153" t="s">
        <v>13</v>
      </c>
      <c r="D153">
        <v>0</v>
      </c>
      <c r="E153">
        <v>0</v>
      </c>
      <c r="F153">
        <v>1</v>
      </c>
      <c r="G153">
        <v>1</v>
      </c>
      <c r="H153">
        <v>21</v>
      </c>
      <c r="I153">
        <v>22</v>
      </c>
      <c r="J153">
        <v>0</v>
      </c>
      <c r="K153">
        <v>0</v>
      </c>
      <c r="L153">
        <v>2.6877499999999999E-2</v>
      </c>
      <c r="M153">
        <v>2.6877499999999999E-2</v>
      </c>
      <c r="N153" t="s">
        <v>14</v>
      </c>
    </row>
    <row r="154" spans="1:14" x14ac:dyDescent="0.2">
      <c r="A154" t="s">
        <v>10</v>
      </c>
      <c r="B154" t="s">
        <v>13</v>
      </c>
      <c r="D154">
        <v>0</v>
      </c>
      <c r="E154">
        <v>0</v>
      </c>
      <c r="F154">
        <v>1</v>
      </c>
      <c r="G154">
        <v>1</v>
      </c>
      <c r="H154">
        <v>21</v>
      </c>
      <c r="I154">
        <v>22</v>
      </c>
      <c r="J154">
        <v>1</v>
      </c>
      <c r="K154">
        <v>1</v>
      </c>
      <c r="L154">
        <v>2.7074999999999998E-2</v>
      </c>
      <c r="M154">
        <v>2.7074999999999998E-2</v>
      </c>
      <c r="N154" t="s">
        <v>14</v>
      </c>
    </row>
    <row r="155" spans="1:14" x14ac:dyDescent="0.2">
      <c r="A155" t="s">
        <v>10</v>
      </c>
      <c r="B155" t="s">
        <v>13</v>
      </c>
      <c r="D155">
        <v>0</v>
      </c>
      <c r="E155">
        <v>0</v>
      </c>
      <c r="F155">
        <v>1</v>
      </c>
      <c r="G155">
        <v>1</v>
      </c>
      <c r="H155">
        <v>21</v>
      </c>
      <c r="I155">
        <v>22</v>
      </c>
      <c r="J155">
        <v>2</v>
      </c>
      <c r="K155">
        <v>2</v>
      </c>
      <c r="L155">
        <v>2.7320000000000001E-2</v>
      </c>
      <c r="M155">
        <v>2.7320000000000001E-2</v>
      </c>
      <c r="N155" t="s">
        <v>14</v>
      </c>
    </row>
    <row r="156" spans="1:14" x14ac:dyDescent="0.2">
      <c r="A156" t="s">
        <v>10</v>
      </c>
      <c r="B156" t="s">
        <v>13</v>
      </c>
      <c r="D156">
        <v>0</v>
      </c>
      <c r="E156">
        <v>0</v>
      </c>
      <c r="F156">
        <v>1</v>
      </c>
      <c r="G156">
        <v>1</v>
      </c>
      <c r="H156">
        <v>21</v>
      </c>
      <c r="I156">
        <v>22</v>
      </c>
      <c r="J156">
        <v>3</v>
      </c>
      <c r="K156">
        <v>3</v>
      </c>
      <c r="L156">
        <v>2.6664999999999901E-2</v>
      </c>
      <c r="M156">
        <v>2.6664999999999901E-2</v>
      </c>
      <c r="N156" t="s">
        <v>14</v>
      </c>
    </row>
    <row r="157" spans="1:14" x14ac:dyDescent="0.2">
      <c r="A157" t="s">
        <v>10</v>
      </c>
      <c r="B157" t="s">
        <v>13</v>
      </c>
      <c r="D157">
        <v>0</v>
      </c>
      <c r="E157">
        <v>0</v>
      </c>
      <c r="F157">
        <v>1</v>
      </c>
      <c r="G157">
        <v>1</v>
      </c>
      <c r="H157">
        <v>21</v>
      </c>
      <c r="I157">
        <v>22</v>
      </c>
      <c r="J157">
        <v>4</v>
      </c>
      <c r="K157">
        <v>4</v>
      </c>
      <c r="L157">
        <v>2.6782E-2</v>
      </c>
      <c r="M157">
        <v>2.6782E-2</v>
      </c>
      <c r="N157" t="s">
        <v>14</v>
      </c>
    </row>
    <row r="158" spans="1:14" x14ac:dyDescent="0.2">
      <c r="A158" t="s">
        <v>10</v>
      </c>
      <c r="B158" t="s">
        <v>13</v>
      </c>
      <c r="D158">
        <v>0</v>
      </c>
      <c r="E158">
        <v>0</v>
      </c>
      <c r="F158">
        <v>1</v>
      </c>
      <c r="G158">
        <v>1</v>
      </c>
      <c r="H158">
        <v>21</v>
      </c>
      <c r="I158">
        <v>22</v>
      </c>
      <c r="J158">
        <v>5</v>
      </c>
      <c r="K158">
        <v>5</v>
      </c>
      <c r="L158">
        <v>2.79339999999999E-2</v>
      </c>
      <c r="M158">
        <v>2.79339999999999E-2</v>
      </c>
      <c r="N158" t="s">
        <v>14</v>
      </c>
    </row>
    <row r="159" spans="1:14" x14ac:dyDescent="0.2">
      <c r="A159" t="s">
        <v>10</v>
      </c>
      <c r="B159" t="s">
        <v>13</v>
      </c>
      <c r="D159">
        <v>0</v>
      </c>
      <c r="E159">
        <v>0</v>
      </c>
      <c r="F159">
        <v>1</v>
      </c>
      <c r="G159">
        <v>1</v>
      </c>
      <c r="H159">
        <v>21</v>
      </c>
      <c r="I159">
        <v>22</v>
      </c>
      <c r="J159">
        <v>6</v>
      </c>
      <c r="K159">
        <v>6</v>
      </c>
      <c r="L159">
        <v>2.64839999999999E-2</v>
      </c>
      <c r="M159">
        <v>2.64839999999999E-2</v>
      </c>
      <c r="N159" t="s">
        <v>14</v>
      </c>
    </row>
    <row r="160" spans="1:14" x14ac:dyDescent="0.2">
      <c r="A160" t="s">
        <v>10</v>
      </c>
      <c r="B160" t="s">
        <v>13</v>
      </c>
      <c r="D160">
        <v>0</v>
      </c>
      <c r="E160">
        <v>0</v>
      </c>
      <c r="F160">
        <v>1</v>
      </c>
      <c r="G160">
        <v>1</v>
      </c>
      <c r="H160">
        <v>22</v>
      </c>
      <c r="I160">
        <v>23</v>
      </c>
      <c r="J160">
        <v>0</v>
      </c>
      <c r="K160">
        <v>0</v>
      </c>
      <c r="L160">
        <v>2.4915E-2</v>
      </c>
      <c r="M160">
        <v>2.4915E-2</v>
      </c>
      <c r="N160" t="s">
        <v>14</v>
      </c>
    </row>
    <row r="161" spans="1:14" x14ac:dyDescent="0.2">
      <c r="A161" t="s">
        <v>10</v>
      </c>
      <c r="B161" t="s">
        <v>13</v>
      </c>
      <c r="D161">
        <v>0</v>
      </c>
      <c r="E161">
        <v>0</v>
      </c>
      <c r="F161">
        <v>1</v>
      </c>
      <c r="G161">
        <v>1</v>
      </c>
      <c r="H161">
        <v>22</v>
      </c>
      <c r="I161">
        <v>23</v>
      </c>
      <c r="J161">
        <v>1</v>
      </c>
      <c r="K161">
        <v>1</v>
      </c>
      <c r="L161">
        <v>2.4555E-2</v>
      </c>
      <c r="M161">
        <v>2.4555E-2</v>
      </c>
      <c r="N161" t="s">
        <v>14</v>
      </c>
    </row>
    <row r="162" spans="1:14" x14ac:dyDescent="0.2">
      <c r="A162" t="s">
        <v>10</v>
      </c>
      <c r="B162" t="s">
        <v>13</v>
      </c>
      <c r="D162">
        <v>0</v>
      </c>
      <c r="E162">
        <v>0</v>
      </c>
      <c r="F162">
        <v>1</v>
      </c>
      <c r="G162">
        <v>1</v>
      </c>
      <c r="H162">
        <v>22</v>
      </c>
      <c r="I162">
        <v>23</v>
      </c>
      <c r="J162">
        <v>2</v>
      </c>
      <c r="K162">
        <v>2</v>
      </c>
      <c r="L162">
        <v>2.5197499999999901E-2</v>
      </c>
      <c r="M162">
        <v>2.5197499999999901E-2</v>
      </c>
      <c r="N162" t="s">
        <v>14</v>
      </c>
    </row>
    <row r="163" spans="1:14" x14ac:dyDescent="0.2">
      <c r="A163" t="s">
        <v>10</v>
      </c>
      <c r="B163" t="s">
        <v>13</v>
      </c>
      <c r="D163">
        <v>0</v>
      </c>
      <c r="E163">
        <v>0</v>
      </c>
      <c r="F163">
        <v>1</v>
      </c>
      <c r="G163">
        <v>1</v>
      </c>
      <c r="H163">
        <v>22</v>
      </c>
      <c r="I163">
        <v>23</v>
      </c>
      <c r="J163">
        <v>3</v>
      </c>
      <c r="K163">
        <v>3</v>
      </c>
      <c r="L163">
        <v>2.3907499999999901E-2</v>
      </c>
      <c r="M163">
        <v>2.3907499999999901E-2</v>
      </c>
      <c r="N163" t="s">
        <v>14</v>
      </c>
    </row>
    <row r="164" spans="1:14" x14ac:dyDescent="0.2">
      <c r="A164" t="s">
        <v>10</v>
      </c>
      <c r="B164" t="s">
        <v>13</v>
      </c>
      <c r="D164">
        <v>0</v>
      </c>
      <c r="E164">
        <v>0</v>
      </c>
      <c r="F164">
        <v>1</v>
      </c>
      <c r="G164">
        <v>1</v>
      </c>
      <c r="H164">
        <v>22</v>
      </c>
      <c r="I164">
        <v>23</v>
      </c>
      <c r="J164">
        <v>4</v>
      </c>
      <c r="K164">
        <v>4</v>
      </c>
      <c r="L164">
        <v>2.4988E-2</v>
      </c>
      <c r="M164">
        <v>2.4988E-2</v>
      </c>
      <c r="N164" t="s">
        <v>14</v>
      </c>
    </row>
    <row r="165" spans="1:14" x14ac:dyDescent="0.2">
      <c r="A165" t="s">
        <v>10</v>
      </c>
      <c r="B165" t="s">
        <v>13</v>
      </c>
      <c r="D165">
        <v>0</v>
      </c>
      <c r="E165">
        <v>0</v>
      </c>
      <c r="F165">
        <v>1</v>
      </c>
      <c r="G165">
        <v>1</v>
      </c>
      <c r="H165">
        <v>22</v>
      </c>
      <c r="I165">
        <v>23</v>
      </c>
      <c r="J165">
        <v>5</v>
      </c>
      <c r="K165">
        <v>5</v>
      </c>
      <c r="L165">
        <v>2.5239999999999999E-2</v>
      </c>
      <c r="M165">
        <v>2.5239999999999999E-2</v>
      </c>
      <c r="N165" t="s">
        <v>14</v>
      </c>
    </row>
    <row r="166" spans="1:14" x14ac:dyDescent="0.2">
      <c r="A166" t="s">
        <v>10</v>
      </c>
      <c r="B166" t="s">
        <v>13</v>
      </c>
      <c r="D166">
        <v>0</v>
      </c>
      <c r="E166">
        <v>0</v>
      </c>
      <c r="F166">
        <v>1</v>
      </c>
      <c r="G166">
        <v>1</v>
      </c>
      <c r="H166">
        <v>22</v>
      </c>
      <c r="I166">
        <v>23</v>
      </c>
      <c r="J166">
        <v>6</v>
      </c>
      <c r="K166">
        <v>6</v>
      </c>
      <c r="L166">
        <v>2.4799999999999999E-2</v>
      </c>
      <c r="M166">
        <v>2.4799999999999999E-2</v>
      </c>
      <c r="N166" t="s">
        <v>14</v>
      </c>
    </row>
    <row r="167" spans="1:14" x14ac:dyDescent="0.2">
      <c r="A167" t="s">
        <v>10</v>
      </c>
      <c r="B167" t="s">
        <v>13</v>
      </c>
      <c r="D167">
        <v>0</v>
      </c>
      <c r="E167">
        <v>0</v>
      </c>
      <c r="F167">
        <v>1</v>
      </c>
      <c r="G167">
        <v>1</v>
      </c>
      <c r="H167">
        <v>23</v>
      </c>
      <c r="I167">
        <v>24</v>
      </c>
      <c r="J167">
        <v>0</v>
      </c>
      <c r="K167">
        <v>0</v>
      </c>
      <c r="L167">
        <v>2.3115E-2</v>
      </c>
      <c r="M167">
        <v>2.3115E-2</v>
      </c>
      <c r="N167" t="s">
        <v>14</v>
      </c>
    </row>
    <row r="168" spans="1:14" x14ac:dyDescent="0.2">
      <c r="A168" t="s">
        <v>10</v>
      </c>
      <c r="B168" t="s">
        <v>13</v>
      </c>
      <c r="D168">
        <v>0</v>
      </c>
      <c r="E168">
        <v>0</v>
      </c>
      <c r="F168">
        <v>1</v>
      </c>
      <c r="G168">
        <v>1</v>
      </c>
      <c r="H168">
        <v>23</v>
      </c>
      <c r="I168">
        <v>24</v>
      </c>
      <c r="J168">
        <v>1</v>
      </c>
      <c r="K168">
        <v>1</v>
      </c>
      <c r="L168">
        <v>2.3105000000000001E-2</v>
      </c>
      <c r="M168">
        <v>2.3105000000000001E-2</v>
      </c>
      <c r="N168" t="s">
        <v>14</v>
      </c>
    </row>
    <row r="169" spans="1:14" x14ac:dyDescent="0.2">
      <c r="A169" t="s">
        <v>10</v>
      </c>
      <c r="B169" t="s">
        <v>13</v>
      </c>
      <c r="D169">
        <v>0</v>
      </c>
      <c r="E169">
        <v>0</v>
      </c>
      <c r="F169">
        <v>1</v>
      </c>
      <c r="G169">
        <v>1</v>
      </c>
      <c r="H169">
        <v>23</v>
      </c>
      <c r="I169">
        <v>24</v>
      </c>
      <c r="J169">
        <v>2</v>
      </c>
      <c r="K169">
        <v>2</v>
      </c>
      <c r="L169">
        <v>2.3477499999999998E-2</v>
      </c>
      <c r="M169">
        <v>2.3477499999999998E-2</v>
      </c>
      <c r="N169" t="s">
        <v>14</v>
      </c>
    </row>
    <row r="170" spans="1:14" x14ac:dyDescent="0.2">
      <c r="A170" t="s">
        <v>10</v>
      </c>
      <c r="B170" t="s">
        <v>13</v>
      </c>
      <c r="D170">
        <v>0</v>
      </c>
      <c r="E170">
        <v>0</v>
      </c>
      <c r="F170">
        <v>1</v>
      </c>
      <c r="G170">
        <v>1</v>
      </c>
      <c r="H170">
        <v>23</v>
      </c>
      <c r="I170">
        <v>24</v>
      </c>
      <c r="J170">
        <v>3</v>
      </c>
      <c r="K170">
        <v>3</v>
      </c>
      <c r="L170">
        <v>2.1537500000000001E-2</v>
      </c>
      <c r="M170">
        <v>2.1537500000000001E-2</v>
      </c>
      <c r="N170" t="s">
        <v>14</v>
      </c>
    </row>
    <row r="171" spans="1:14" x14ac:dyDescent="0.2">
      <c r="A171" t="s">
        <v>10</v>
      </c>
      <c r="B171" t="s">
        <v>13</v>
      </c>
      <c r="D171">
        <v>0</v>
      </c>
      <c r="E171">
        <v>0</v>
      </c>
      <c r="F171">
        <v>1</v>
      </c>
      <c r="G171">
        <v>1</v>
      </c>
      <c r="H171">
        <v>23</v>
      </c>
      <c r="I171">
        <v>24</v>
      </c>
      <c r="J171">
        <v>4</v>
      </c>
      <c r="K171">
        <v>4</v>
      </c>
      <c r="L171">
        <v>2.359E-2</v>
      </c>
      <c r="M171">
        <v>2.359E-2</v>
      </c>
      <c r="N171" t="s">
        <v>14</v>
      </c>
    </row>
    <row r="172" spans="1:14" x14ac:dyDescent="0.2">
      <c r="A172" t="s">
        <v>10</v>
      </c>
      <c r="B172" t="s">
        <v>13</v>
      </c>
      <c r="D172">
        <v>0</v>
      </c>
      <c r="E172">
        <v>0</v>
      </c>
      <c r="F172">
        <v>1</v>
      </c>
      <c r="G172">
        <v>1</v>
      </c>
      <c r="H172">
        <v>23</v>
      </c>
      <c r="I172">
        <v>24</v>
      </c>
      <c r="J172">
        <v>5</v>
      </c>
      <c r="K172">
        <v>5</v>
      </c>
      <c r="L172">
        <v>2.4035999999999998E-2</v>
      </c>
      <c r="M172">
        <v>2.4035999999999998E-2</v>
      </c>
      <c r="N172" t="s">
        <v>14</v>
      </c>
    </row>
    <row r="173" spans="1:14" x14ac:dyDescent="0.2">
      <c r="A173" t="s">
        <v>10</v>
      </c>
      <c r="B173" t="s">
        <v>13</v>
      </c>
      <c r="D173">
        <v>0</v>
      </c>
      <c r="E173">
        <v>0</v>
      </c>
      <c r="F173">
        <v>1</v>
      </c>
      <c r="G173">
        <v>1</v>
      </c>
      <c r="H173">
        <v>23</v>
      </c>
      <c r="I173">
        <v>24</v>
      </c>
      <c r="J173">
        <v>6</v>
      </c>
      <c r="K173">
        <v>6</v>
      </c>
      <c r="L173">
        <v>2.3222E-2</v>
      </c>
      <c r="M173">
        <v>2.3222E-2</v>
      </c>
      <c r="N173" t="s">
        <v>14</v>
      </c>
    </row>
    <row r="174" spans="1:14" x14ac:dyDescent="0.2">
      <c r="A174" t="s">
        <v>10</v>
      </c>
      <c r="B174" t="s">
        <v>13</v>
      </c>
      <c r="D174">
        <v>0</v>
      </c>
      <c r="E174">
        <v>0</v>
      </c>
      <c r="F174">
        <v>2</v>
      </c>
      <c r="G174">
        <v>2</v>
      </c>
      <c r="H174">
        <v>0</v>
      </c>
      <c r="I174">
        <v>1</v>
      </c>
      <c r="J174">
        <v>0</v>
      </c>
      <c r="K174">
        <v>0</v>
      </c>
      <c r="L174">
        <v>3.4417499999999997E-2</v>
      </c>
      <c r="M174">
        <v>3.4417499999999997E-2</v>
      </c>
      <c r="N174" t="s">
        <v>14</v>
      </c>
    </row>
    <row r="175" spans="1:14" x14ac:dyDescent="0.2">
      <c r="A175" t="s">
        <v>10</v>
      </c>
      <c r="B175" t="s">
        <v>13</v>
      </c>
      <c r="D175">
        <v>0</v>
      </c>
      <c r="E175">
        <v>0</v>
      </c>
      <c r="F175">
        <v>2</v>
      </c>
      <c r="G175">
        <v>2</v>
      </c>
      <c r="H175">
        <v>0</v>
      </c>
      <c r="I175">
        <v>1</v>
      </c>
      <c r="J175">
        <v>1</v>
      </c>
      <c r="K175">
        <v>1</v>
      </c>
      <c r="L175">
        <v>3.5172500000000002E-2</v>
      </c>
      <c r="M175">
        <v>3.5172500000000002E-2</v>
      </c>
      <c r="N175" t="s">
        <v>14</v>
      </c>
    </row>
    <row r="176" spans="1:14" x14ac:dyDescent="0.2">
      <c r="A176" t="s">
        <v>10</v>
      </c>
      <c r="B176" t="s">
        <v>13</v>
      </c>
      <c r="D176">
        <v>0</v>
      </c>
      <c r="E176">
        <v>0</v>
      </c>
      <c r="F176">
        <v>2</v>
      </c>
      <c r="G176">
        <v>2</v>
      </c>
      <c r="H176">
        <v>0</v>
      </c>
      <c r="I176">
        <v>1</v>
      </c>
      <c r="J176">
        <v>2</v>
      </c>
      <c r="K176">
        <v>2</v>
      </c>
      <c r="L176">
        <v>3.2665E-2</v>
      </c>
      <c r="M176">
        <v>3.2665E-2</v>
      </c>
      <c r="N176" t="s">
        <v>14</v>
      </c>
    </row>
    <row r="177" spans="1:14" x14ac:dyDescent="0.2">
      <c r="A177" t="s">
        <v>10</v>
      </c>
      <c r="B177" t="s">
        <v>13</v>
      </c>
      <c r="D177">
        <v>0</v>
      </c>
      <c r="E177">
        <v>0</v>
      </c>
      <c r="F177">
        <v>2</v>
      </c>
      <c r="G177">
        <v>2</v>
      </c>
      <c r="H177">
        <v>0</v>
      </c>
      <c r="I177">
        <v>1</v>
      </c>
      <c r="J177">
        <v>3</v>
      </c>
      <c r="K177">
        <v>3</v>
      </c>
      <c r="L177">
        <v>4.5657499999999997E-2</v>
      </c>
      <c r="M177">
        <v>4.5657499999999997E-2</v>
      </c>
      <c r="N177" t="s">
        <v>14</v>
      </c>
    </row>
    <row r="178" spans="1:14" x14ac:dyDescent="0.2">
      <c r="A178" t="s">
        <v>10</v>
      </c>
      <c r="B178" t="s">
        <v>13</v>
      </c>
      <c r="D178">
        <v>0</v>
      </c>
      <c r="E178">
        <v>0</v>
      </c>
      <c r="F178">
        <v>2</v>
      </c>
      <c r="G178">
        <v>2</v>
      </c>
      <c r="H178">
        <v>0</v>
      </c>
      <c r="I178">
        <v>1</v>
      </c>
      <c r="J178">
        <v>4</v>
      </c>
      <c r="K178">
        <v>4</v>
      </c>
      <c r="L178">
        <v>4.2290000000000001E-2</v>
      </c>
      <c r="M178">
        <v>4.2290000000000001E-2</v>
      </c>
      <c r="N178" t="s">
        <v>14</v>
      </c>
    </row>
    <row r="179" spans="1:14" x14ac:dyDescent="0.2">
      <c r="A179" t="s">
        <v>10</v>
      </c>
      <c r="B179" t="s">
        <v>13</v>
      </c>
      <c r="D179">
        <v>0</v>
      </c>
      <c r="E179">
        <v>0</v>
      </c>
      <c r="F179">
        <v>2</v>
      </c>
      <c r="G179">
        <v>2</v>
      </c>
      <c r="H179">
        <v>0</v>
      </c>
      <c r="I179">
        <v>1</v>
      </c>
      <c r="J179">
        <v>5</v>
      </c>
      <c r="K179">
        <v>5</v>
      </c>
      <c r="L179">
        <v>2.9175E-2</v>
      </c>
      <c r="M179">
        <v>2.9175E-2</v>
      </c>
      <c r="N179" t="s">
        <v>14</v>
      </c>
    </row>
    <row r="180" spans="1:14" x14ac:dyDescent="0.2">
      <c r="A180" t="s">
        <v>10</v>
      </c>
      <c r="B180" t="s">
        <v>13</v>
      </c>
      <c r="D180">
        <v>0</v>
      </c>
      <c r="E180">
        <v>0</v>
      </c>
      <c r="F180">
        <v>2</v>
      </c>
      <c r="G180">
        <v>2</v>
      </c>
      <c r="H180">
        <v>0</v>
      </c>
      <c r="I180">
        <v>1</v>
      </c>
      <c r="J180">
        <v>6</v>
      </c>
      <c r="K180">
        <v>6</v>
      </c>
      <c r="L180">
        <v>3.4739999999999903E-2</v>
      </c>
      <c r="M180">
        <v>3.4739999999999903E-2</v>
      </c>
      <c r="N180" t="s">
        <v>14</v>
      </c>
    </row>
    <row r="181" spans="1:14" x14ac:dyDescent="0.2">
      <c r="A181" t="s">
        <v>10</v>
      </c>
      <c r="B181" t="s">
        <v>13</v>
      </c>
      <c r="D181">
        <v>0</v>
      </c>
      <c r="E181">
        <v>0</v>
      </c>
      <c r="F181">
        <v>2</v>
      </c>
      <c r="G181">
        <v>2</v>
      </c>
      <c r="H181">
        <v>1</v>
      </c>
      <c r="I181">
        <v>2</v>
      </c>
      <c r="J181">
        <v>0</v>
      </c>
      <c r="K181">
        <v>0</v>
      </c>
      <c r="L181">
        <v>3.2352499999999999E-2</v>
      </c>
      <c r="M181">
        <v>3.2352499999999999E-2</v>
      </c>
      <c r="N181" t="s">
        <v>14</v>
      </c>
    </row>
    <row r="182" spans="1:14" x14ac:dyDescent="0.2">
      <c r="A182" t="s">
        <v>10</v>
      </c>
      <c r="B182" t="s">
        <v>13</v>
      </c>
      <c r="D182">
        <v>0</v>
      </c>
      <c r="E182">
        <v>0</v>
      </c>
      <c r="F182">
        <v>2</v>
      </c>
      <c r="G182">
        <v>2</v>
      </c>
      <c r="H182">
        <v>1</v>
      </c>
      <c r="I182">
        <v>2</v>
      </c>
      <c r="J182">
        <v>1</v>
      </c>
      <c r="K182">
        <v>1</v>
      </c>
      <c r="L182">
        <v>3.2072499999999997E-2</v>
      </c>
      <c r="M182">
        <v>3.2072499999999997E-2</v>
      </c>
      <c r="N182" t="s">
        <v>14</v>
      </c>
    </row>
    <row r="183" spans="1:14" x14ac:dyDescent="0.2">
      <c r="A183" t="s">
        <v>10</v>
      </c>
      <c r="B183" t="s">
        <v>13</v>
      </c>
      <c r="D183">
        <v>0</v>
      </c>
      <c r="E183">
        <v>0</v>
      </c>
      <c r="F183">
        <v>2</v>
      </c>
      <c r="G183">
        <v>2</v>
      </c>
      <c r="H183">
        <v>1</v>
      </c>
      <c r="I183">
        <v>2</v>
      </c>
      <c r="J183">
        <v>2</v>
      </c>
      <c r="K183">
        <v>2</v>
      </c>
      <c r="L183">
        <v>3.0384999999999999E-2</v>
      </c>
      <c r="M183">
        <v>3.0384999999999999E-2</v>
      </c>
      <c r="N183" t="s">
        <v>14</v>
      </c>
    </row>
    <row r="184" spans="1:14" x14ac:dyDescent="0.2">
      <c r="A184" t="s">
        <v>10</v>
      </c>
      <c r="B184" t="s">
        <v>13</v>
      </c>
      <c r="D184">
        <v>0</v>
      </c>
      <c r="E184">
        <v>0</v>
      </c>
      <c r="F184">
        <v>2</v>
      </c>
      <c r="G184">
        <v>2</v>
      </c>
      <c r="H184">
        <v>1</v>
      </c>
      <c r="I184">
        <v>2</v>
      </c>
      <c r="J184">
        <v>3</v>
      </c>
      <c r="K184">
        <v>3</v>
      </c>
      <c r="L184">
        <v>4.1462499999999999E-2</v>
      </c>
      <c r="M184">
        <v>4.1462499999999999E-2</v>
      </c>
      <c r="N184" t="s">
        <v>14</v>
      </c>
    </row>
    <row r="185" spans="1:14" x14ac:dyDescent="0.2">
      <c r="A185" t="s">
        <v>10</v>
      </c>
      <c r="B185" t="s">
        <v>13</v>
      </c>
      <c r="D185">
        <v>0</v>
      </c>
      <c r="E185">
        <v>0</v>
      </c>
      <c r="F185">
        <v>2</v>
      </c>
      <c r="G185">
        <v>2</v>
      </c>
      <c r="H185">
        <v>1</v>
      </c>
      <c r="I185">
        <v>2</v>
      </c>
      <c r="J185">
        <v>4</v>
      </c>
      <c r="K185">
        <v>4</v>
      </c>
      <c r="L185">
        <v>3.8189999999999898E-2</v>
      </c>
      <c r="M185">
        <v>3.8189999999999898E-2</v>
      </c>
      <c r="N185" t="s">
        <v>14</v>
      </c>
    </row>
    <row r="186" spans="1:14" x14ac:dyDescent="0.2">
      <c r="A186" t="s">
        <v>10</v>
      </c>
      <c r="B186" t="s">
        <v>13</v>
      </c>
      <c r="D186">
        <v>0</v>
      </c>
      <c r="E186">
        <v>0</v>
      </c>
      <c r="F186">
        <v>2</v>
      </c>
      <c r="G186">
        <v>2</v>
      </c>
      <c r="H186">
        <v>1</v>
      </c>
      <c r="I186">
        <v>2</v>
      </c>
      <c r="J186">
        <v>5</v>
      </c>
      <c r="K186">
        <v>5</v>
      </c>
      <c r="L186">
        <v>2.6695E-2</v>
      </c>
      <c r="M186">
        <v>2.6695E-2</v>
      </c>
      <c r="N186" t="s">
        <v>14</v>
      </c>
    </row>
    <row r="187" spans="1:14" x14ac:dyDescent="0.2">
      <c r="A187" t="s">
        <v>10</v>
      </c>
      <c r="B187" t="s">
        <v>13</v>
      </c>
      <c r="D187">
        <v>0</v>
      </c>
      <c r="E187">
        <v>0</v>
      </c>
      <c r="F187">
        <v>2</v>
      </c>
      <c r="G187">
        <v>2</v>
      </c>
      <c r="H187">
        <v>1</v>
      </c>
      <c r="I187">
        <v>2</v>
      </c>
      <c r="J187">
        <v>6</v>
      </c>
      <c r="K187">
        <v>6</v>
      </c>
      <c r="L187">
        <v>3.1012499999999998E-2</v>
      </c>
      <c r="M187">
        <v>3.1012499999999998E-2</v>
      </c>
      <c r="N187" t="s">
        <v>14</v>
      </c>
    </row>
    <row r="188" spans="1:14" x14ac:dyDescent="0.2">
      <c r="A188" t="s">
        <v>10</v>
      </c>
      <c r="B188" t="s">
        <v>13</v>
      </c>
      <c r="D188">
        <v>0</v>
      </c>
      <c r="E188">
        <v>0</v>
      </c>
      <c r="F188">
        <v>2</v>
      </c>
      <c r="G188">
        <v>2</v>
      </c>
      <c r="H188">
        <v>2</v>
      </c>
      <c r="I188">
        <v>3</v>
      </c>
      <c r="J188">
        <v>0</v>
      </c>
      <c r="K188">
        <v>0</v>
      </c>
      <c r="L188">
        <v>2.9762500000000001E-2</v>
      </c>
      <c r="M188">
        <v>2.9762500000000001E-2</v>
      </c>
      <c r="N188" t="s">
        <v>14</v>
      </c>
    </row>
    <row r="189" spans="1:14" x14ac:dyDescent="0.2">
      <c r="A189" t="s">
        <v>10</v>
      </c>
      <c r="B189" t="s">
        <v>13</v>
      </c>
      <c r="D189">
        <v>0</v>
      </c>
      <c r="E189">
        <v>0</v>
      </c>
      <c r="F189">
        <v>2</v>
      </c>
      <c r="G189">
        <v>2</v>
      </c>
      <c r="H189">
        <v>2</v>
      </c>
      <c r="I189">
        <v>3</v>
      </c>
      <c r="J189">
        <v>1</v>
      </c>
      <c r="K189">
        <v>1</v>
      </c>
      <c r="L189">
        <v>2.9257499999999999E-2</v>
      </c>
      <c r="M189">
        <v>2.9257499999999999E-2</v>
      </c>
      <c r="N189" t="s">
        <v>14</v>
      </c>
    </row>
    <row r="190" spans="1:14" x14ac:dyDescent="0.2">
      <c r="A190" t="s">
        <v>10</v>
      </c>
      <c r="B190" t="s">
        <v>13</v>
      </c>
      <c r="D190">
        <v>0</v>
      </c>
      <c r="E190">
        <v>0</v>
      </c>
      <c r="F190">
        <v>2</v>
      </c>
      <c r="G190">
        <v>2</v>
      </c>
      <c r="H190">
        <v>2</v>
      </c>
      <c r="I190">
        <v>3</v>
      </c>
      <c r="J190">
        <v>2</v>
      </c>
      <c r="K190">
        <v>2</v>
      </c>
      <c r="L190">
        <v>2.87075E-2</v>
      </c>
      <c r="M190">
        <v>2.87075E-2</v>
      </c>
      <c r="N190" t="s">
        <v>14</v>
      </c>
    </row>
    <row r="191" spans="1:14" x14ac:dyDescent="0.2">
      <c r="A191" t="s">
        <v>10</v>
      </c>
      <c r="B191" t="s">
        <v>13</v>
      </c>
      <c r="D191">
        <v>0</v>
      </c>
      <c r="E191">
        <v>0</v>
      </c>
      <c r="F191">
        <v>2</v>
      </c>
      <c r="G191">
        <v>2</v>
      </c>
      <c r="H191">
        <v>2</v>
      </c>
      <c r="I191">
        <v>3</v>
      </c>
      <c r="J191">
        <v>3</v>
      </c>
      <c r="K191">
        <v>3</v>
      </c>
      <c r="L191">
        <v>4.0102499999999999E-2</v>
      </c>
      <c r="M191">
        <v>4.0102499999999999E-2</v>
      </c>
      <c r="N191" t="s">
        <v>14</v>
      </c>
    </row>
    <row r="192" spans="1:14" x14ac:dyDescent="0.2">
      <c r="A192" t="s">
        <v>10</v>
      </c>
      <c r="B192" t="s">
        <v>13</v>
      </c>
      <c r="D192">
        <v>0</v>
      </c>
      <c r="E192">
        <v>0</v>
      </c>
      <c r="F192">
        <v>2</v>
      </c>
      <c r="G192">
        <v>2</v>
      </c>
      <c r="H192">
        <v>2</v>
      </c>
      <c r="I192">
        <v>3</v>
      </c>
      <c r="J192">
        <v>4</v>
      </c>
      <c r="K192">
        <v>4</v>
      </c>
      <c r="L192">
        <v>3.8067499999999997E-2</v>
      </c>
      <c r="M192">
        <v>3.8067499999999997E-2</v>
      </c>
      <c r="N192" t="s">
        <v>14</v>
      </c>
    </row>
    <row r="193" spans="1:14" x14ac:dyDescent="0.2">
      <c r="A193" t="s">
        <v>10</v>
      </c>
      <c r="B193" t="s">
        <v>13</v>
      </c>
      <c r="D193">
        <v>0</v>
      </c>
      <c r="E193">
        <v>0</v>
      </c>
      <c r="F193">
        <v>2</v>
      </c>
      <c r="G193">
        <v>2</v>
      </c>
      <c r="H193">
        <v>2</v>
      </c>
      <c r="I193">
        <v>3</v>
      </c>
      <c r="J193">
        <v>5</v>
      </c>
      <c r="K193">
        <v>5</v>
      </c>
      <c r="L193">
        <v>2.3279999999999999E-2</v>
      </c>
      <c r="M193">
        <v>2.3279999999999999E-2</v>
      </c>
      <c r="N193" t="s">
        <v>14</v>
      </c>
    </row>
    <row r="194" spans="1:14" x14ac:dyDescent="0.2">
      <c r="A194" t="s">
        <v>10</v>
      </c>
      <c r="B194" t="s">
        <v>13</v>
      </c>
      <c r="D194">
        <v>0</v>
      </c>
      <c r="E194">
        <v>0</v>
      </c>
      <c r="F194">
        <v>2</v>
      </c>
      <c r="G194">
        <v>2</v>
      </c>
      <c r="H194">
        <v>2</v>
      </c>
      <c r="I194">
        <v>3</v>
      </c>
      <c r="J194">
        <v>6</v>
      </c>
      <c r="K194">
        <v>6</v>
      </c>
      <c r="L194">
        <v>3.0359999999999901E-2</v>
      </c>
      <c r="M194">
        <v>3.0359999999999901E-2</v>
      </c>
      <c r="N194" t="s">
        <v>14</v>
      </c>
    </row>
    <row r="195" spans="1:14" x14ac:dyDescent="0.2">
      <c r="A195" t="s">
        <v>10</v>
      </c>
      <c r="B195" t="s">
        <v>13</v>
      </c>
      <c r="D195">
        <v>0</v>
      </c>
      <c r="E195">
        <v>0</v>
      </c>
      <c r="F195">
        <v>2</v>
      </c>
      <c r="G195">
        <v>2</v>
      </c>
      <c r="H195">
        <v>3</v>
      </c>
      <c r="I195">
        <v>4</v>
      </c>
      <c r="J195">
        <v>0</v>
      </c>
      <c r="K195">
        <v>0</v>
      </c>
      <c r="L195">
        <v>3.0945E-2</v>
      </c>
      <c r="M195">
        <v>3.0945E-2</v>
      </c>
      <c r="N195" t="s">
        <v>14</v>
      </c>
    </row>
    <row r="196" spans="1:14" x14ac:dyDescent="0.2">
      <c r="A196" t="s">
        <v>10</v>
      </c>
      <c r="B196" t="s">
        <v>13</v>
      </c>
      <c r="D196">
        <v>0</v>
      </c>
      <c r="E196">
        <v>0</v>
      </c>
      <c r="F196">
        <v>2</v>
      </c>
      <c r="G196">
        <v>2</v>
      </c>
      <c r="H196">
        <v>3</v>
      </c>
      <c r="I196">
        <v>4</v>
      </c>
      <c r="J196">
        <v>1</v>
      </c>
      <c r="K196">
        <v>1</v>
      </c>
      <c r="L196">
        <v>2.9284999999999901E-2</v>
      </c>
      <c r="M196">
        <v>2.9284999999999901E-2</v>
      </c>
      <c r="N196" t="s">
        <v>14</v>
      </c>
    </row>
    <row r="197" spans="1:14" x14ac:dyDescent="0.2">
      <c r="A197" t="s">
        <v>10</v>
      </c>
      <c r="B197" t="s">
        <v>13</v>
      </c>
      <c r="D197">
        <v>0</v>
      </c>
      <c r="E197">
        <v>0</v>
      </c>
      <c r="F197">
        <v>2</v>
      </c>
      <c r="G197">
        <v>2</v>
      </c>
      <c r="H197">
        <v>3</v>
      </c>
      <c r="I197">
        <v>4</v>
      </c>
      <c r="J197">
        <v>2</v>
      </c>
      <c r="K197">
        <v>2</v>
      </c>
      <c r="L197">
        <v>2.8869999999999899E-2</v>
      </c>
      <c r="M197">
        <v>2.8869999999999899E-2</v>
      </c>
      <c r="N197" t="s">
        <v>14</v>
      </c>
    </row>
    <row r="198" spans="1:14" x14ac:dyDescent="0.2">
      <c r="A198" t="s">
        <v>10</v>
      </c>
      <c r="B198" t="s">
        <v>13</v>
      </c>
      <c r="D198">
        <v>0</v>
      </c>
      <c r="E198">
        <v>0</v>
      </c>
      <c r="F198">
        <v>2</v>
      </c>
      <c r="G198">
        <v>2</v>
      </c>
      <c r="H198">
        <v>3</v>
      </c>
      <c r="I198">
        <v>4</v>
      </c>
      <c r="J198">
        <v>3</v>
      </c>
      <c r="K198">
        <v>3</v>
      </c>
      <c r="L198">
        <v>3.9327500000000001E-2</v>
      </c>
      <c r="M198">
        <v>3.9327500000000001E-2</v>
      </c>
      <c r="N198" t="s">
        <v>14</v>
      </c>
    </row>
    <row r="199" spans="1:14" x14ac:dyDescent="0.2">
      <c r="A199" t="s">
        <v>10</v>
      </c>
      <c r="B199" t="s">
        <v>13</v>
      </c>
      <c r="D199">
        <v>0</v>
      </c>
      <c r="E199">
        <v>0</v>
      </c>
      <c r="F199">
        <v>2</v>
      </c>
      <c r="G199">
        <v>2</v>
      </c>
      <c r="H199">
        <v>3</v>
      </c>
      <c r="I199">
        <v>4</v>
      </c>
      <c r="J199">
        <v>4</v>
      </c>
      <c r="K199">
        <v>4</v>
      </c>
      <c r="L199">
        <v>3.8102499999999997E-2</v>
      </c>
      <c r="M199">
        <v>3.8102499999999997E-2</v>
      </c>
      <c r="N199" t="s">
        <v>14</v>
      </c>
    </row>
    <row r="200" spans="1:14" x14ac:dyDescent="0.2">
      <c r="A200" t="s">
        <v>10</v>
      </c>
      <c r="B200" t="s">
        <v>13</v>
      </c>
      <c r="D200">
        <v>0</v>
      </c>
      <c r="E200">
        <v>0</v>
      </c>
      <c r="F200">
        <v>2</v>
      </c>
      <c r="G200">
        <v>2</v>
      </c>
      <c r="H200">
        <v>3</v>
      </c>
      <c r="I200">
        <v>4</v>
      </c>
      <c r="J200">
        <v>5</v>
      </c>
      <c r="K200">
        <v>5</v>
      </c>
      <c r="L200">
        <v>2.3324999999999999E-2</v>
      </c>
      <c r="M200">
        <v>2.3324999999999999E-2</v>
      </c>
      <c r="N200" t="s">
        <v>14</v>
      </c>
    </row>
    <row r="201" spans="1:14" x14ac:dyDescent="0.2">
      <c r="A201" t="s">
        <v>10</v>
      </c>
      <c r="B201" t="s">
        <v>13</v>
      </c>
      <c r="D201">
        <v>0</v>
      </c>
      <c r="E201">
        <v>0</v>
      </c>
      <c r="F201">
        <v>2</v>
      </c>
      <c r="G201">
        <v>2</v>
      </c>
      <c r="H201">
        <v>3</v>
      </c>
      <c r="I201">
        <v>4</v>
      </c>
      <c r="J201">
        <v>6</v>
      </c>
      <c r="K201">
        <v>6</v>
      </c>
      <c r="L201">
        <v>2.9572500000000002E-2</v>
      </c>
      <c r="M201">
        <v>2.9572500000000002E-2</v>
      </c>
      <c r="N201" t="s">
        <v>14</v>
      </c>
    </row>
    <row r="202" spans="1:14" x14ac:dyDescent="0.2">
      <c r="A202" t="s">
        <v>10</v>
      </c>
      <c r="B202" t="s">
        <v>13</v>
      </c>
      <c r="D202">
        <v>0</v>
      </c>
      <c r="E202">
        <v>0</v>
      </c>
      <c r="F202">
        <v>2</v>
      </c>
      <c r="G202">
        <v>2</v>
      </c>
      <c r="H202">
        <v>4</v>
      </c>
      <c r="I202">
        <v>5</v>
      </c>
      <c r="J202">
        <v>0</v>
      </c>
      <c r="K202">
        <v>0</v>
      </c>
      <c r="L202">
        <v>3.2377499999999997E-2</v>
      </c>
      <c r="M202">
        <v>3.2377499999999997E-2</v>
      </c>
      <c r="N202" t="s">
        <v>14</v>
      </c>
    </row>
    <row r="203" spans="1:14" x14ac:dyDescent="0.2">
      <c r="A203" t="s">
        <v>10</v>
      </c>
      <c r="B203" t="s">
        <v>13</v>
      </c>
      <c r="D203">
        <v>0</v>
      </c>
      <c r="E203">
        <v>0</v>
      </c>
      <c r="F203">
        <v>2</v>
      </c>
      <c r="G203">
        <v>2</v>
      </c>
      <c r="H203">
        <v>4</v>
      </c>
      <c r="I203">
        <v>5</v>
      </c>
      <c r="J203">
        <v>1</v>
      </c>
      <c r="K203">
        <v>1</v>
      </c>
      <c r="L203">
        <v>2.92625E-2</v>
      </c>
      <c r="M203">
        <v>2.92625E-2</v>
      </c>
      <c r="N203" t="s">
        <v>14</v>
      </c>
    </row>
    <row r="204" spans="1:14" x14ac:dyDescent="0.2">
      <c r="A204" t="s">
        <v>10</v>
      </c>
      <c r="B204" t="s">
        <v>13</v>
      </c>
      <c r="D204">
        <v>0</v>
      </c>
      <c r="E204">
        <v>0</v>
      </c>
      <c r="F204">
        <v>2</v>
      </c>
      <c r="G204">
        <v>2</v>
      </c>
      <c r="H204">
        <v>4</v>
      </c>
      <c r="I204">
        <v>5</v>
      </c>
      <c r="J204">
        <v>2</v>
      </c>
      <c r="K204">
        <v>2</v>
      </c>
      <c r="L204">
        <v>3.11674999999999E-2</v>
      </c>
      <c r="M204">
        <v>3.11674999999999E-2</v>
      </c>
      <c r="N204" t="s">
        <v>14</v>
      </c>
    </row>
    <row r="205" spans="1:14" x14ac:dyDescent="0.2">
      <c r="A205" t="s">
        <v>10</v>
      </c>
      <c r="B205" t="s">
        <v>13</v>
      </c>
      <c r="D205">
        <v>0</v>
      </c>
      <c r="E205">
        <v>0</v>
      </c>
      <c r="F205">
        <v>2</v>
      </c>
      <c r="G205">
        <v>2</v>
      </c>
      <c r="H205">
        <v>4</v>
      </c>
      <c r="I205">
        <v>5</v>
      </c>
      <c r="J205">
        <v>3</v>
      </c>
      <c r="K205">
        <v>3</v>
      </c>
      <c r="L205">
        <v>4.0399999999999998E-2</v>
      </c>
      <c r="M205">
        <v>4.0399999999999998E-2</v>
      </c>
      <c r="N205" t="s">
        <v>14</v>
      </c>
    </row>
    <row r="206" spans="1:14" x14ac:dyDescent="0.2">
      <c r="A206" t="s">
        <v>10</v>
      </c>
      <c r="B206" t="s">
        <v>13</v>
      </c>
      <c r="D206">
        <v>0</v>
      </c>
      <c r="E206">
        <v>0</v>
      </c>
      <c r="F206">
        <v>2</v>
      </c>
      <c r="G206">
        <v>2</v>
      </c>
      <c r="H206">
        <v>4</v>
      </c>
      <c r="I206">
        <v>5</v>
      </c>
      <c r="J206">
        <v>4</v>
      </c>
      <c r="K206">
        <v>4</v>
      </c>
      <c r="L206">
        <v>3.8137499999999998E-2</v>
      </c>
      <c r="M206">
        <v>3.8137499999999998E-2</v>
      </c>
      <c r="N206" t="s">
        <v>14</v>
      </c>
    </row>
    <row r="207" spans="1:14" x14ac:dyDescent="0.2">
      <c r="A207" t="s">
        <v>10</v>
      </c>
      <c r="B207" t="s">
        <v>13</v>
      </c>
      <c r="D207">
        <v>0</v>
      </c>
      <c r="E207">
        <v>0</v>
      </c>
      <c r="F207">
        <v>2</v>
      </c>
      <c r="G207">
        <v>2</v>
      </c>
      <c r="H207">
        <v>4</v>
      </c>
      <c r="I207">
        <v>5</v>
      </c>
      <c r="J207">
        <v>5</v>
      </c>
      <c r="K207">
        <v>5</v>
      </c>
      <c r="L207">
        <v>2.41149999999999E-2</v>
      </c>
      <c r="M207">
        <v>2.41149999999999E-2</v>
      </c>
      <c r="N207" t="s">
        <v>14</v>
      </c>
    </row>
    <row r="208" spans="1:14" x14ac:dyDescent="0.2">
      <c r="A208" t="s">
        <v>10</v>
      </c>
      <c r="B208" t="s">
        <v>13</v>
      </c>
      <c r="D208">
        <v>0</v>
      </c>
      <c r="E208">
        <v>0</v>
      </c>
      <c r="F208">
        <v>2</v>
      </c>
      <c r="G208">
        <v>2</v>
      </c>
      <c r="H208">
        <v>4</v>
      </c>
      <c r="I208">
        <v>5</v>
      </c>
      <c r="J208">
        <v>6</v>
      </c>
      <c r="K208">
        <v>6</v>
      </c>
      <c r="L208">
        <v>2.9527499999999901E-2</v>
      </c>
      <c r="M208">
        <v>2.9527499999999901E-2</v>
      </c>
      <c r="N208" t="s">
        <v>14</v>
      </c>
    </row>
    <row r="209" spans="1:14" x14ac:dyDescent="0.2">
      <c r="A209" t="s">
        <v>10</v>
      </c>
      <c r="B209" t="s">
        <v>13</v>
      </c>
      <c r="D209">
        <v>0</v>
      </c>
      <c r="E209">
        <v>0</v>
      </c>
      <c r="F209">
        <v>2</v>
      </c>
      <c r="G209">
        <v>2</v>
      </c>
      <c r="H209">
        <v>5</v>
      </c>
      <c r="I209">
        <v>6</v>
      </c>
      <c r="J209">
        <v>0</v>
      </c>
      <c r="K209">
        <v>0</v>
      </c>
      <c r="L209">
        <v>3.7462499999999899E-2</v>
      </c>
      <c r="M209">
        <v>3.7462499999999899E-2</v>
      </c>
      <c r="N209" t="s">
        <v>14</v>
      </c>
    </row>
    <row r="210" spans="1:14" x14ac:dyDescent="0.2">
      <c r="A210" t="s">
        <v>10</v>
      </c>
      <c r="B210" t="s">
        <v>13</v>
      </c>
      <c r="D210">
        <v>0</v>
      </c>
      <c r="E210">
        <v>0</v>
      </c>
      <c r="F210">
        <v>2</v>
      </c>
      <c r="G210">
        <v>2</v>
      </c>
      <c r="H210">
        <v>5</v>
      </c>
      <c r="I210">
        <v>6</v>
      </c>
      <c r="J210">
        <v>1</v>
      </c>
      <c r="K210">
        <v>1</v>
      </c>
      <c r="L210">
        <v>3.26025E-2</v>
      </c>
      <c r="M210">
        <v>3.26025E-2</v>
      </c>
      <c r="N210" t="s">
        <v>14</v>
      </c>
    </row>
    <row r="211" spans="1:14" x14ac:dyDescent="0.2">
      <c r="A211" t="s">
        <v>10</v>
      </c>
      <c r="B211" t="s">
        <v>13</v>
      </c>
      <c r="D211">
        <v>0</v>
      </c>
      <c r="E211">
        <v>0</v>
      </c>
      <c r="F211">
        <v>2</v>
      </c>
      <c r="G211">
        <v>2</v>
      </c>
      <c r="H211">
        <v>5</v>
      </c>
      <c r="I211">
        <v>6</v>
      </c>
      <c r="J211">
        <v>2</v>
      </c>
      <c r="K211">
        <v>2</v>
      </c>
      <c r="L211">
        <v>3.4932499999999998E-2</v>
      </c>
      <c r="M211">
        <v>3.4932499999999998E-2</v>
      </c>
      <c r="N211" t="s">
        <v>14</v>
      </c>
    </row>
    <row r="212" spans="1:14" x14ac:dyDescent="0.2">
      <c r="A212" t="s">
        <v>10</v>
      </c>
      <c r="B212" t="s">
        <v>13</v>
      </c>
      <c r="D212">
        <v>0</v>
      </c>
      <c r="E212">
        <v>0</v>
      </c>
      <c r="F212">
        <v>2</v>
      </c>
      <c r="G212">
        <v>2</v>
      </c>
      <c r="H212">
        <v>5</v>
      </c>
      <c r="I212">
        <v>6</v>
      </c>
      <c r="J212">
        <v>3</v>
      </c>
      <c r="K212">
        <v>3</v>
      </c>
      <c r="L212">
        <v>4.5007499999999999E-2</v>
      </c>
      <c r="M212">
        <v>4.5007499999999999E-2</v>
      </c>
      <c r="N212" t="s">
        <v>14</v>
      </c>
    </row>
    <row r="213" spans="1:14" x14ac:dyDescent="0.2">
      <c r="A213" t="s">
        <v>10</v>
      </c>
      <c r="B213" t="s">
        <v>13</v>
      </c>
      <c r="D213">
        <v>0</v>
      </c>
      <c r="E213">
        <v>0</v>
      </c>
      <c r="F213">
        <v>2</v>
      </c>
      <c r="G213">
        <v>2</v>
      </c>
      <c r="H213">
        <v>5</v>
      </c>
      <c r="I213">
        <v>6</v>
      </c>
      <c r="J213">
        <v>4</v>
      </c>
      <c r="K213">
        <v>4</v>
      </c>
      <c r="L213">
        <v>4.1709999999999997E-2</v>
      </c>
      <c r="M213">
        <v>4.1709999999999997E-2</v>
      </c>
      <c r="N213" t="s">
        <v>14</v>
      </c>
    </row>
    <row r="214" spans="1:14" x14ac:dyDescent="0.2">
      <c r="A214" t="s">
        <v>10</v>
      </c>
      <c r="B214" t="s">
        <v>13</v>
      </c>
      <c r="D214">
        <v>0</v>
      </c>
      <c r="E214">
        <v>0</v>
      </c>
      <c r="F214">
        <v>2</v>
      </c>
      <c r="G214">
        <v>2</v>
      </c>
      <c r="H214">
        <v>5</v>
      </c>
      <c r="I214">
        <v>6</v>
      </c>
      <c r="J214">
        <v>5</v>
      </c>
      <c r="K214">
        <v>5</v>
      </c>
      <c r="L214">
        <v>2.69275E-2</v>
      </c>
      <c r="M214">
        <v>2.69275E-2</v>
      </c>
      <c r="N214" t="s">
        <v>14</v>
      </c>
    </row>
    <row r="215" spans="1:14" x14ac:dyDescent="0.2">
      <c r="A215" t="s">
        <v>10</v>
      </c>
      <c r="B215" t="s">
        <v>13</v>
      </c>
      <c r="D215">
        <v>0</v>
      </c>
      <c r="E215">
        <v>0</v>
      </c>
      <c r="F215">
        <v>2</v>
      </c>
      <c r="G215">
        <v>2</v>
      </c>
      <c r="H215">
        <v>5</v>
      </c>
      <c r="I215">
        <v>6</v>
      </c>
      <c r="J215">
        <v>6</v>
      </c>
      <c r="K215">
        <v>6</v>
      </c>
      <c r="L215">
        <v>3.2462499999999998E-2</v>
      </c>
      <c r="M215">
        <v>3.2462499999999998E-2</v>
      </c>
      <c r="N215" t="s">
        <v>14</v>
      </c>
    </row>
    <row r="216" spans="1:14" x14ac:dyDescent="0.2">
      <c r="A216" t="s">
        <v>10</v>
      </c>
      <c r="B216" t="s">
        <v>13</v>
      </c>
      <c r="D216">
        <v>0</v>
      </c>
      <c r="E216">
        <v>0</v>
      </c>
      <c r="F216">
        <v>2</v>
      </c>
      <c r="G216">
        <v>2</v>
      </c>
      <c r="H216">
        <v>6</v>
      </c>
      <c r="I216">
        <v>7</v>
      </c>
      <c r="J216">
        <v>0</v>
      </c>
      <c r="K216">
        <v>0</v>
      </c>
      <c r="L216">
        <v>4.47725E-2</v>
      </c>
      <c r="M216">
        <v>4.47725E-2</v>
      </c>
      <c r="N216" t="s">
        <v>14</v>
      </c>
    </row>
    <row r="217" spans="1:14" x14ac:dyDescent="0.2">
      <c r="A217" t="s">
        <v>10</v>
      </c>
      <c r="B217" t="s">
        <v>13</v>
      </c>
      <c r="D217">
        <v>0</v>
      </c>
      <c r="E217">
        <v>0</v>
      </c>
      <c r="F217">
        <v>2</v>
      </c>
      <c r="G217">
        <v>2</v>
      </c>
      <c r="H217">
        <v>6</v>
      </c>
      <c r="I217">
        <v>7</v>
      </c>
      <c r="J217">
        <v>1</v>
      </c>
      <c r="K217">
        <v>1</v>
      </c>
      <c r="L217">
        <v>4.0662499999999997E-2</v>
      </c>
      <c r="M217">
        <v>4.0662499999999997E-2</v>
      </c>
      <c r="N217" t="s">
        <v>14</v>
      </c>
    </row>
    <row r="218" spans="1:14" x14ac:dyDescent="0.2">
      <c r="A218" t="s">
        <v>10</v>
      </c>
      <c r="B218" t="s">
        <v>13</v>
      </c>
      <c r="D218">
        <v>0</v>
      </c>
      <c r="E218">
        <v>0</v>
      </c>
      <c r="F218">
        <v>2</v>
      </c>
      <c r="G218">
        <v>2</v>
      </c>
      <c r="H218">
        <v>6</v>
      </c>
      <c r="I218">
        <v>7</v>
      </c>
      <c r="J218">
        <v>2</v>
      </c>
      <c r="K218">
        <v>2</v>
      </c>
      <c r="L218">
        <v>4.4844999999999899E-2</v>
      </c>
      <c r="M218">
        <v>4.4844999999999899E-2</v>
      </c>
      <c r="N218" t="s">
        <v>14</v>
      </c>
    </row>
    <row r="219" spans="1:14" x14ac:dyDescent="0.2">
      <c r="A219" t="s">
        <v>10</v>
      </c>
      <c r="B219" t="s">
        <v>13</v>
      </c>
      <c r="D219">
        <v>0</v>
      </c>
      <c r="E219">
        <v>0</v>
      </c>
      <c r="F219">
        <v>2</v>
      </c>
      <c r="G219">
        <v>2</v>
      </c>
      <c r="H219">
        <v>6</v>
      </c>
      <c r="I219">
        <v>7</v>
      </c>
      <c r="J219">
        <v>3</v>
      </c>
      <c r="K219">
        <v>3</v>
      </c>
      <c r="L219">
        <v>5.4837499999999997E-2</v>
      </c>
      <c r="M219">
        <v>5.4837499999999997E-2</v>
      </c>
      <c r="N219" t="s">
        <v>14</v>
      </c>
    </row>
    <row r="220" spans="1:14" x14ac:dyDescent="0.2">
      <c r="A220" t="s">
        <v>10</v>
      </c>
      <c r="B220" t="s">
        <v>13</v>
      </c>
      <c r="D220">
        <v>0</v>
      </c>
      <c r="E220">
        <v>0</v>
      </c>
      <c r="F220">
        <v>2</v>
      </c>
      <c r="G220">
        <v>2</v>
      </c>
      <c r="H220">
        <v>6</v>
      </c>
      <c r="I220">
        <v>7</v>
      </c>
      <c r="J220">
        <v>4</v>
      </c>
      <c r="K220">
        <v>4</v>
      </c>
      <c r="L220">
        <v>5.3749999999999999E-2</v>
      </c>
      <c r="M220">
        <v>5.3749999999999999E-2</v>
      </c>
      <c r="N220" t="s">
        <v>14</v>
      </c>
    </row>
    <row r="221" spans="1:14" x14ac:dyDescent="0.2">
      <c r="A221" t="s">
        <v>10</v>
      </c>
      <c r="B221" t="s">
        <v>13</v>
      </c>
      <c r="D221">
        <v>0</v>
      </c>
      <c r="E221">
        <v>0</v>
      </c>
      <c r="F221">
        <v>2</v>
      </c>
      <c r="G221">
        <v>2</v>
      </c>
      <c r="H221">
        <v>6</v>
      </c>
      <c r="I221">
        <v>7</v>
      </c>
      <c r="J221">
        <v>5</v>
      </c>
      <c r="K221">
        <v>5</v>
      </c>
      <c r="L221">
        <v>3.05975E-2</v>
      </c>
      <c r="M221">
        <v>3.05975E-2</v>
      </c>
      <c r="N221" t="s">
        <v>14</v>
      </c>
    </row>
    <row r="222" spans="1:14" x14ac:dyDescent="0.2">
      <c r="A222" t="s">
        <v>10</v>
      </c>
      <c r="B222" t="s">
        <v>13</v>
      </c>
      <c r="D222">
        <v>0</v>
      </c>
      <c r="E222">
        <v>0</v>
      </c>
      <c r="F222">
        <v>2</v>
      </c>
      <c r="G222">
        <v>2</v>
      </c>
      <c r="H222">
        <v>6</v>
      </c>
      <c r="I222">
        <v>7</v>
      </c>
      <c r="J222">
        <v>6</v>
      </c>
      <c r="K222">
        <v>6</v>
      </c>
      <c r="L222">
        <v>3.4637500000000002E-2</v>
      </c>
      <c r="M222">
        <v>3.4637500000000002E-2</v>
      </c>
      <c r="N222" t="s">
        <v>14</v>
      </c>
    </row>
    <row r="223" spans="1:14" x14ac:dyDescent="0.2">
      <c r="A223" t="s">
        <v>10</v>
      </c>
      <c r="B223" t="s">
        <v>13</v>
      </c>
      <c r="D223">
        <v>0</v>
      </c>
      <c r="E223">
        <v>0</v>
      </c>
      <c r="F223">
        <v>2</v>
      </c>
      <c r="G223">
        <v>2</v>
      </c>
      <c r="H223">
        <v>7</v>
      </c>
      <c r="I223">
        <v>8</v>
      </c>
      <c r="J223">
        <v>0</v>
      </c>
      <c r="K223">
        <v>0</v>
      </c>
      <c r="L223">
        <v>5.2449999999999997E-2</v>
      </c>
      <c r="M223">
        <v>5.2449999999999997E-2</v>
      </c>
      <c r="N223" t="s">
        <v>14</v>
      </c>
    </row>
    <row r="224" spans="1:14" x14ac:dyDescent="0.2">
      <c r="A224" t="s">
        <v>10</v>
      </c>
      <c r="B224" t="s">
        <v>13</v>
      </c>
      <c r="D224">
        <v>0</v>
      </c>
      <c r="E224">
        <v>0</v>
      </c>
      <c r="F224">
        <v>2</v>
      </c>
      <c r="G224">
        <v>2</v>
      </c>
      <c r="H224">
        <v>7</v>
      </c>
      <c r="I224">
        <v>8</v>
      </c>
      <c r="J224">
        <v>1</v>
      </c>
      <c r="K224">
        <v>1</v>
      </c>
      <c r="L224">
        <v>4.3797499999999899E-2</v>
      </c>
      <c r="M224">
        <v>4.3797499999999899E-2</v>
      </c>
      <c r="N224" t="s">
        <v>14</v>
      </c>
    </row>
    <row r="225" spans="1:14" x14ac:dyDescent="0.2">
      <c r="A225" t="s">
        <v>10</v>
      </c>
      <c r="B225" t="s">
        <v>13</v>
      </c>
      <c r="D225">
        <v>0</v>
      </c>
      <c r="E225">
        <v>0</v>
      </c>
      <c r="F225">
        <v>2</v>
      </c>
      <c r="G225">
        <v>2</v>
      </c>
      <c r="H225">
        <v>7</v>
      </c>
      <c r="I225">
        <v>8</v>
      </c>
      <c r="J225">
        <v>2</v>
      </c>
      <c r="K225">
        <v>2</v>
      </c>
      <c r="L225">
        <v>5.3582499999999998E-2</v>
      </c>
      <c r="M225">
        <v>5.3582499999999998E-2</v>
      </c>
      <c r="N225" t="s">
        <v>14</v>
      </c>
    </row>
    <row r="226" spans="1:14" x14ac:dyDescent="0.2">
      <c r="A226" t="s">
        <v>10</v>
      </c>
      <c r="B226" t="s">
        <v>13</v>
      </c>
      <c r="D226">
        <v>0</v>
      </c>
      <c r="E226">
        <v>0</v>
      </c>
      <c r="F226">
        <v>2</v>
      </c>
      <c r="G226">
        <v>2</v>
      </c>
      <c r="H226">
        <v>7</v>
      </c>
      <c r="I226">
        <v>8</v>
      </c>
      <c r="J226">
        <v>3</v>
      </c>
      <c r="K226">
        <v>3</v>
      </c>
      <c r="L226">
        <v>5.7492500000000002E-2</v>
      </c>
      <c r="M226">
        <v>5.7492500000000002E-2</v>
      </c>
      <c r="N226" t="s">
        <v>14</v>
      </c>
    </row>
    <row r="227" spans="1:14" x14ac:dyDescent="0.2">
      <c r="A227" t="s">
        <v>10</v>
      </c>
      <c r="B227" t="s">
        <v>13</v>
      </c>
      <c r="D227">
        <v>0</v>
      </c>
      <c r="E227">
        <v>0</v>
      </c>
      <c r="F227">
        <v>2</v>
      </c>
      <c r="G227">
        <v>2</v>
      </c>
      <c r="H227">
        <v>7</v>
      </c>
      <c r="I227">
        <v>8</v>
      </c>
      <c r="J227">
        <v>4</v>
      </c>
      <c r="K227">
        <v>4</v>
      </c>
      <c r="L227">
        <v>5.75325E-2</v>
      </c>
      <c r="M227">
        <v>5.75325E-2</v>
      </c>
      <c r="N227" t="s">
        <v>14</v>
      </c>
    </row>
    <row r="228" spans="1:14" x14ac:dyDescent="0.2">
      <c r="A228" t="s">
        <v>10</v>
      </c>
      <c r="B228" t="s">
        <v>13</v>
      </c>
      <c r="D228">
        <v>0</v>
      </c>
      <c r="E228">
        <v>0</v>
      </c>
      <c r="F228">
        <v>2</v>
      </c>
      <c r="G228">
        <v>2</v>
      </c>
      <c r="H228">
        <v>7</v>
      </c>
      <c r="I228">
        <v>8</v>
      </c>
      <c r="J228">
        <v>5</v>
      </c>
      <c r="K228">
        <v>5</v>
      </c>
      <c r="L228">
        <v>3.4062500000000002E-2</v>
      </c>
      <c r="M228">
        <v>3.4062500000000002E-2</v>
      </c>
      <c r="N228" t="s">
        <v>14</v>
      </c>
    </row>
    <row r="229" spans="1:14" x14ac:dyDescent="0.2">
      <c r="A229" t="s">
        <v>10</v>
      </c>
      <c r="B229" t="s">
        <v>13</v>
      </c>
      <c r="D229">
        <v>0</v>
      </c>
      <c r="E229">
        <v>0</v>
      </c>
      <c r="F229">
        <v>2</v>
      </c>
      <c r="G229">
        <v>2</v>
      </c>
      <c r="H229">
        <v>7</v>
      </c>
      <c r="I229">
        <v>8</v>
      </c>
      <c r="J229">
        <v>6</v>
      </c>
      <c r="K229">
        <v>6</v>
      </c>
      <c r="L229">
        <v>3.2872499999999999E-2</v>
      </c>
      <c r="M229">
        <v>3.2872499999999999E-2</v>
      </c>
      <c r="N229" t="s">
        <v>14</v>
      </c>
    </row>
    <row r="230" spans="1:14" x14ac:dyDescent="0.2">
      <c r="A230" t="s">
        <v>10</v>
      </c>
      <c r="B230" t="s">
        <v>13</v>
      </c>
      <c r="D230">
        <v>0</v>
      </c>
      <c r="E230">
        <v>0</v>
      </c>
      <c r="F230">
        <v>2</v>
      </c>
      <c r="G230">
        <v>2</v>
      </c>
      <c r="H230">
        <v>8</v>
      </c>
      <c r="I230">
        <v>9</v>
      </c>
      <c r="J230">
        <v>0</v>
      </c>
      <c r="K230">
        <v>0</v>
      </c>
      <c r="L230">
        <v>5.8632499999999997E-2</v>
      </c>
      <c r="M230">
        <v>5.8632499999999997E-2</v>
      </c>
      <c r="N230" t="s">
        <v>14</v>
      </c>
    </row>
    <row r="231" spans="1:14" x14ac:dyDescent="0.2">
      <c r="A231" t="s">
        <v>10</v>
      </c>
      <c r="B231" t="s">
        <v>13</v>
      </c>
      <c r="D231">
        <v>0</v>
      </c>
      <c r="E231">
        <v>0</v>
      </c>
      <c r="F231">
        <v>2</v>
      </c>
      <c r="G231">
        <v>2</v>
      </c>
      <c r="H231">
        <v>8</v>
      </c>
      <c r="I231">
        <v>9</v>
      </c>
      <c r="J231">
        <v>1</v>
      </c>
      <c r="K231">
        <v>1</v>
      </c>
      <c r="L231">
        <v>4.8829999999999998E-2</v>
      </c>
      <c r="M231">
        <v>4.8829999999999998E-2</v>
      </c>
      <c r="N231" t="s">
        <v>14</v>
      </c>
    </row>
    <row r="232" spans="1:14" x14ac:dyDescent="0.2">
      <c r="A232" t="s">
        <v>10</v>
      </c>
      <c r="B232" t="s">
        <v>13</v>
      </c>
      <c r="D232">
        <v>0</v>
      </c>
      <c r="E232">
        <v>0</v>
      </c>
      <c r="F232">
        <v>2</v>
      </c>
      <c r="G232">
        <v>2</v>
      </c>
      <c r="H232">
        <v>8</v>
      </c>
      <c r="I232">
        <v>9</v>
      </c>
      <c r="J232">
        <v>2</v>
      </c>
      <c r="K232">
        <v>2</v>
      </c>
      <c r="L232">
        <v>5.5072499999999899E-2</v>
      </c>
      <c r="M232">
        <v>5.5072499999999899E-2</v>
      </c>
      <c r="N232" t="s">
        <v>14</v>
      </c>
    </row>
    <row r="233" spans="1:14" x14ac:dyDescent="0.2">
      <c r="A233" t="s">
        <v>10</v>
      </c>
      <c r="B233" t="s">
        <v>13</v>
      </c>
      <c r="D233">
        <v>0</v>
      </c>
      <c r="E233">
        <v>0</v>
      </c>
      <c r="F233">
        <v>2</v>
      </c>
      <c r="G233">
        <v>2</v>
      </c>
      <c r="H233">
        <v>8</v>
      </c>
      <c r="I233">
        <v>9</v>
      </c>
      <c r="J233">
        <v>3</v>
      </c>
      <c r="K233">
        <v>3</v>
      </c>
      <c r="L233">
        <v>6.4207500000000001E-2</v>
      </c>
      <c r="M233">
        <v>6.4207500000000001E-2</v>
      </c>
      <c r="N233" t="s">
        <v>14</v>
      </c>
    </row>
    <row r="234" spans="1:14" x14ac:dyDescent="0.2">
      <c r="A234" t="s">
        <v>10</v>
      </c>
      <c r="B234" t="s">
        <v>13</v>
      </c>
      <c r="D234">
        <v>0</v>
      </c>
      <c r="E234">
        <v>0</v>
      </c>
      <c r="F234">
        <v>2</v>
      </c>
      <c r="G234">
        <v>2</v>
      </c>
      <c r="H234">
        <v>8</v>
      </c>
      <c r="I234">
        <v>9</v>
      </c>
      <c r="J234">
        <v>4</v>
      </c>
      <c r="K234">
        <v>4</v>
      </c>
      <c r="L234">
        <v>6.1862499999999897E-2</v>
      </c>
      <c r="M234">
        <v>6.1862499999999897E-2</v>
      </c>
      <c r="N234" t="s">
        <v>14</v>
      </c>
    </row>
    <row r="235" spans="1:14" x14ac:dyDescent="0.2">
      <c r="A235" t="s">
        <v>10</v>
      </c>
      <c r="B235" t="s">
        <v>13</v>
      </c>
      <c r="D235">
        <v>0</v>
      </c>
      <c r="E235">
        <v>0</v>
      </c>
      <c r="F235">
        <v>2</v>
      </c>
      <c r="G235">
        <v>2</v>
      </c>
      <c r="H235">
        <v>8</v>
      </c>
      <c r="I235">
        <v>9</v>
      </c>
      <c r="J235">
        <v>5</v>
      </c>
      <c r="K235">
        <v>5</v>
      </c>
      <c r="L235">
        <v>4.1267499999999999E-2</v>
      </c>
      <c r="M235">
        <v>4.1267499999999999E-2</v>
      </c>
      <c r="N235" t="s">
        <v>14</v>
      </c>
    </row>
    <row r="236" spans="1:14" x14ac:dyDescent="0.2">
      <c r="A236" t="s">
        <v>10</v>
      </c>
      <c r="B236" t="s">
        <v>13</v>
      </c>
      <c r="D236">
        <v>0</v>
      </c>
      <c r="E236">
        <v>0</v>
      </c>
      <c r="F236">
        <v>2</v>
      </c>
      <c r="G236">
        <v>2</v>
      </c>
      <c r="H236">
        <v>8</v>
      </c>
      <c r="I236">
        <v>9</v>
      </c>
      <c r="J236">
        <v>6</v>
      </c>
      <c r="K236">
        <v>6</v>
      </c>
      <c r="L236">
        <v>3.9329999999999997E-2</v>
      </c>
      <c r="M236">
        <v>3.9329999999999997E-2</v>
      </c>
      <c r="N236" t="s">
        <v>14</v>
      </c>
    </row>
    <row r="237" spans="1:14" x14ac:dyDescent="0.2">
      <c r="A237" t="s">
        <v>10</v>
      </c>
      <c r="B237" t="s">
        <v>13</v>
      </c>
      <c r="D237">
        <v>0</v>
      </c>
      <c r="E237">
        <v>0</v>
      </c>
      <c r="F237">
        <v>2</v>
      </c>
      <c r="G237">
        <v>2</v>
      </c>
      <c r="H237">
        <v>9</v>
      </c>
      <c r="I237">
        <v>10</v>
      </c>
      <c r="J237">
        <v>0</v>
      </c>
      <c r="K237">
        <v>0</v>
      </c>
      <c r="L237">
        <v>5.7427499999999902E-2</v>
      </c>
      <c r="M237">
        <v>5.7427499999999902E-2</v>
      </c>
      <c r="N237" t="s">
        <v>14</v>
      </c>
    </row>
    <row r="238" spans="1:14" x14ac:dyDescent="0.2">
      <c r="A238" t="s">
        <v>10</v>
      </c>
      <c r="B238" t="s">
        <v>13</v>
      </c>
      <c r="D238">
        <v>0</v>
      </c>
      <c r="E238">
        <v>0</v>
      </c>
      <c r="F238">
        <v>2</v>
      </c>
      <c r="G238">
        <v>2</v>
      </c>
      <c r="H238">
        <v>9</v>
      </c>
      <c r="I238">
        <v>10</v>
      </c>
      <c r="J238">
        <v>1</v>
      </c>
      <c r="K238">
        <v>1</v>
      </c>
      <c r="L238">
        <v>4.7254999999999998E-2</v>
      </c>
      <c r="M238">
        <v>4.7254999999999998E-2</v>
      </c>
      <c r="N238" t="s">
        <v>14</v>
      </c>
    </row>
    <row r="239" spans="1:14" x14ac:dyDescent="0.2">
      <c r="A239" t="s">
        <v>10</v>
      </c>
      <c r="B239" t="s">
        <v>13</v>
      </c>
      <c r="D239">
        <v>0</v>
      </c>
      <c r="E239">
        <v>0</v>
      </c>
      <c r="F239">
        <v>2</v>
      </c>
      <c r="G239">
        <v>2</v>
      </c>
      <c r="H239">
        <v>9</v>
      </c>
      <c r="I239">
        <v>10</v>
      </c>
      <c r="J239">
        <v>2</v>
      </c>
      <c r="K239">
        <v>2</v>
      </c>
      <c r="L239">
        <v>5.1584999999999999E-2</v>
      </c>
      <c r="M239">
        <v>5.1584999999999999E-2</v>
      </c>
      <c r="N239" t="s">
        <v>14</v>
      </c>
    </row>
    <row r="240" spans="1:14" x14ac:dyDescent="0.2">
      <c r="A240" t="s">
        <v>10</v>
      </c>
      <c r="B240" t="s">
        <v>13</v>
      </c>
      <c r="D240">
        <v>0</v>
      </c>
      <c r="E240">
        <v>0</v>
      </c>
      <c r="F240">
        <v>2</v>
      </c>
      <c r="G240">
        <v>2</v>
      </c>
      <c r="H240">
        <v>9</v>
      </c>
      <c r="I240">
        <v>10</v>
      </c>
      <c r="J240">
        <v>3</v>
      </c>
      <c r="K240">
        <v>3</v>
      </c>
      <c r="L240">
        <v>5.91075E-2</v>
      </c>
      <c r="M240">
        <v>5.91075E-2</v>
      </c>
      <c r="N240" t="s">
        <v>14</v>
      </c>
    </row>
    <row r="241" spans="1:14" x14ac:dyDescent="0.2">
      <c r="A241" t="s">
        <v>10</v>
      </c>
      <c r="B241" t="s">
        <v>13</v>
      </c>
      <c r="D241">
        <v>0</v>
      </c>
      <c r="E241">
        <v>0</v>
      </c>
      <c r="F241">
        <v>2</v>
      </c>
      <c r="G241">
        <v>2</v>
      </c>
      <c r="H241">
        <v>9</v>
      </c>
      <c r="I241">
        <v>10</v>
      </c>
      <c r="J241">
        <v>4</v>
      </c>
      <c r="K241">
        <v>4</v>
      </c>
      <c r="L241">
        <v>5.5449999999999999E-2</v>
      </c>
      <c r="M241">
        <v>5.5449999999999999E-2</v>
      </c>
      <c r="N241" t="s">
        <v>14</v>
      </c>
    </row>
    <row r="242" spans="1:14" x14ac:dyDescent="0.2">
      <c r="A242" t="s">
        <v>10</v>
      </c>
      <c r="B242" t="s">
        <v>13</v>
      </c>
      <c r="D242">
        <v>0</v>
      </c>
      <c r="E242">
        <v>0</v>
      </c>
      <c r="F242">
        <v>2</v>
      </c>
      <c r="G242">
        <v>2</v>
      </c>
      <c r="H242">
        <v>9</v>
      </c>
      <c r="I242">
        <v>10</v>
      </c>
      <c r="J242">
        <v>5</v>
      </c>
      <c r="K242">
        <v>5</v>
      </c>
      <c r="L242">
        <v>4.1489999999999902E-2</v>
      </c>
      <c r="M242">
        <v>4.1489999999999902E-2</v>
      </c>
      <c r="N242" t="s">
        <v>14</v>
      </c>
    </row>
    <row r="243" spans="1:14" x14ac:dyDescent="0.2">
      <c r="A243" t="s">
        <v>10</v>
      </c>
      <c r="B243" t="s">
        <v>13</v>
      </c>
      <c r="D243">
        <v>0</v>
      </c>
      <c r="E243">
        <v>0</v>
      </c>
      <c r="F243">
        <v>2</v>
      </c>
      <c r="G243">
        <v>2</v>
      </c>
      <c r="H243">
        <v>9</v>
      </c>
      <c r="I243">
        <v>10</v>
      </c>
      <c r="J243">
        <v>6</v>
      </c>
      <c r="K243">
        <v>6</v>
      </c>
      <c r="L243">
        <v>4.05475E-2</v>
      </c>
      <c r="M243">
        <v>4.05475E-2</v>
      </c>
      <c r="N243" t="s">
        <v>14</v>
      </c>
    </row>
    <row r="244" spans="1:14" x14ac:dyDescent="0.2">
      <c r="A244" t="s">
        <v>10</v>
      </c>
      <c r="B244" t="s">
        <v>13</v>
      </c>
      <c r="D244">
        <v>0</v>
      </c>
      <c r="E244">
        <v>0</v>
      </c>
      <c r="F244">
        <v>2</v>
      </c>
      <c r="G244">
        <v>2</v>
      </c>
      <c r="H244">
        <v>10</v>
      </c>
      <c r="I244">
        <v>11</v>
      </c>
      <c r="J244">
        <v>0</v>
      </c>
      <c r="K244">
        <v>0</v>
      </c>
      <c r="L244">
        <v>5.1885000000000001E-2</v>
      </c>
      <c r="M244">
        <v>5.1885000000000001E-2</v>
      </c>
      <c r="N244" t="s">
        <v>14</v>
      </c>
    </row>
    <row r="245" spans="1:14" x14ac:dyDescent="0.2">
      <c r="A245" t="s">
        <v>10</v>
      </c>
      <c r="B245" t="s">
        <v>13</v>
      </c>
      <c r="D245">
        <v>0</v>
      </c>
      <c r="E245">
        <v>0</v>
      </c>
      <c r="F245">
        <v>2</v>
      </c>
      <c r="G245">
        <v>2</v>
      </c>
      <c r="H245">
        <v>10</v>
      </c>
      <c r="I245">
        <v>11</v>
      </c>
      <c r="J245">
        <v>1</v>
      </c>
      <c r="K245">
        <v>1</v>
      </c>
      <c r="L245">
        <v>4.5685000000000003E-2</v>
      </c>
      <c r="M245">
        <v>4.5685000000000003E-2</v>
      </c>
      <c r="N245" t="s">
        <v>14</v>
      </c>
    </row>
    <row r="246" spans="1:14" x14ac:dyDescent="0.2">
      <c r="A246" t="s">
        <v>10</v>
      </c>
      <c r="B246" t="s">
        <v>13</v>
      </c>
      <c r="D246">
        <v>0</v>
      </c>
      <c r="E246">
        <v>0</v>
      </c>
      <c r="F246">
        <v>2</v>
      </c>
      <c r="G246">
        <v>2</v>
      </c>
      <c r="H246">
        <v>10</v>
      </c>
      <c r="I246">
        <v>11</v>
      </c>
      <c r="J246">
        <v>2</v>
      </c>
      <c r="K246">
        <v>2</v>
      </c>
      <c r="L246">
        <v>4.8399999999999999E-2</v>
      </c>
      <c r="M246">
        <v>4.8399999999999999E-2</v>
      </c>
      <c r="N246" t="s">
        <v>14</v>
      </c>
    </row>
    <row r="247" spans="1:14" x14ac:dyDescent="0.2">
      <c r="A247" t="s">
        <v>10</v>
      </c>
      <c r="B247" t="s">
        <v>13</v>
      </c>
      <c r="D247">
        <v>0</v>
      </c>
      <c r="E247">
        <v>0</v>
      </c>
      <c r="F247">
        <v>2</v>
      </c>
      <c r="G247">
        <v>2</v>
      </c>
      <c r="H247">
        <v>10</v>
      </c>
      <c r="I247">
        <v>11</v>
      </c>
      <c r="J247">
        <v>3</v>
      </c>
      <c r="K247">
        <v>3</v>
      </c>
      <c r="L247">
        <v>5.6957500000000001E-2</v>
      </c>
      <c r="M247">
        <v>5.6957500000000001E-2</v>
      </c>
      <c r="N247" t="s">
        <v>14</v>
      </c>
    </row>
    <row r="248" spans="1:14" x14ac:dyDescent="0.2">
      <c r="A248" t="s">
        <v>10</v>
      </c>
      <c r="B248" t="s">
        <v>13</v>
      </c>
      <c r="D248">
        <v>0</v>
      </c>
      <c r="E248">
        <v>0</v>
      </c>
      <c r="F248">
        <v>2</v>
      </c>
      <c r="G248">
        <v>2</v>
      </c>
      <c r="H248">
        <v>10</v>
      </c>
      <c r="I248">
        <v>11</v>
      </c>
      <c r="J248">
        <v>4</v>
      </c>
      <c r="K248">
        <v>4</v>
      </c>
      <c r="L248">
        <v>5.5782499999999999E-2</v>
      </c>
      <c r="M248">
        <v>5.5782499999999999E-2</v>
      </c>
      <c r="N248" t="s">
        <v>14</v>
      </c>
    </row>
    <row r="249" spans="1:14" x14ac:dyDescent="0.2">
      <c r="A249" t="s">
        <v>10</v>
      </c>
      <c r="B249" t="s">
        <v>13</v>
      </c>
      <c r="D249">
        <v>0</v>
      </c>
      <c r="E249">
        <v>0</v>
      </c>
      <c r="F249">
        <v>2</v>
      </c>
      <c r="G249">
        <v>2</v>
      </c>
      <c r="H249">
        <v>10</v>
      </c>
      <c r="I249">
        <v>11</v>
      </c>
      <c r="J249">
        <v>5</v>
      </c>
      <c r="K249">
        <v>5</v>
      </c>
      <c r="L249">
        <v>3.7135000000000001E-2</v>
      </c>
      <c r="M249">
        <v>3.7135000000000001E-2</v>
      </c>
      <c r="N249" t="s">
        <v>14</v>
      </c>
    </row>
    <row r="250" spans="1:14" x14ac:dyDescent="0.2">
      <c r="A250" t="s">
        <v>10</v>
      </c>
      <c r="B250" t="s">
        <v>13</v>
      </c>
      <c r="D250">
        <v>0</v>
      </c>
      <c r="E250">
        <v>0</v>
      </c>
      <c r="F250">
        <v>2</v>
      </c>
      <c r="G250">
        <v>2</v>
      </c>
      <c r="H250">
        <v>10</v>
      </c>
      <c r="I250">
        <v>11</v>
      </c>
      <c r="J250">
        <v>6</v>
      </c>
      <c r="K250">
        <v>6</v>
      </c>
      <c r="L250">
        <v>3.8515000000000001E-2</v>
      </c>
      <c r="M250">
        <v>3.8515000000000001E-2</v>
      </c>
      <c r="N250" t="s">
        <v>14</v>
      </c>
    </row>
    <row r="251" spans="1:14" x14ac:dyDescent="0.2">
      <c r="A251" t="s">
        <v>10</v>
      </c>
      <c r="B251" t="s">
        <v>13</v>
      </c>
      <c r="D251">
        <v>0</v>
      </c>
      <c r="E251">
        <v>0</v>
      </c>
      <c r="F251">
        <v>2</v>
      </c>
      <c r="G251">
        <v>2</v>
      </c>
      <c r="H251">
        <v>11</v>
      </c>
      <c r="I251">
        <v>12</v>
      </c>
      <c r="J251">
        <v>0</v>
      </c>
      <c r="K251">
        <v>0</v>
      </c>
      <c r="L251">
        <v>4.8204999999999998E-2</v>
      </c>
      <c r="M251">
        <v>4.8204999999999998E-2</v>
      </c>
      <c r="N251" t="s">
        <v>14</v>
      </c>
    </row>
    <row r="252" spans="1:14" x14ac:dyDescent="0.2">
      <c r="A252" t="s">
        <v>10</v>
      </c>
      <c r="B252" t="s">
        <v>13</v>
      </c>
      <c r="D252">
        <v>0</v>
      </c>
      <c r="E252">
        <v>0</v>
      </c>
      <c r="F252">
        <v>2</v>
      </c>
      <c r="G252">
        <v>2</v>
      </c>
      <c r="H252">
        <v>11</v>
      </c>
      <c r="I252">
        <v>12</v>
      </c>
      <c r="J252">
        <v>1</v>
      </c>
      <c r="K252">
        <v>1</v>
      </c>
      <c r="L252">
        <v>4.4909999999999999E-2</v>
      </c>
      <c r="M252">
        <v>4.4909999999999999E-2</v>
      </c>
      <c r="N252" t="s">
        <v>14</v>
      </c>
    </row>
    <row r="253" spans="1:14" x14ac:dyDescent="0.2">
      <c r="A253" t="s">
        <v>10</v>
      </c>
      <c r="B253" t="s">
        <v>13</v>
      </c>
      <c r="D253">
        <v>0</v>
      </c>
      <c r="E253">
        <v>0</v>
      </c>
      <c r="F253">
        <v>2</v>
      </c>
      <c r="G253">
        <v>2</v>
      </c>
      <c r="H253">
        <v>11</v>
      </c>
      <c r="I253">
        <v>12</v>
      </c>
      <c r="J253">
        <v>2</v>
      </c>
      <c r="K253">
        <v>2</v>
      </c>
      <c r="L253">
        <v>4.6170000000000003E-2</v>
      </c>
      <c r="M253">
        <v>4.6170000000000003E-2</v>
      </c>
      <c r="N253" t="s">
        <v>14</v>
      </c>
    </row>
    <row r="254" spans="1:14" x14ac:dyDescent="0.2">
      <c r="A254" t="s">
        <v>10</v>
      </c>
      <c r="B254" t="s">
        <v>13</v>
      </c>
      <c r="D254">
        <v>0</v>
      </c>
      <c r="E254">
        <v>0</v>
      </c>
      <c r="F254">
        <v>2</v>
      </c>
      <c r="G254">
        <v>2</v>
      </c>
      <c r="H254">
        <v>11</v>
      </c>
      <c r="I254">
        <v>12</v>
      </c>
      <c r="J254">
        <v>3</v>
      </c>
      <c r="K254">
        <v>3</v>
      </c>
      <c r="L254">
        <v>5.4545000000000003E-2</v>
      </c>
      <c r="M254">
        <v>5.4545000000000003E-2</v>
      </c>
      <c r="N254" t="s">
        <v>14</v>
      </c>
    </row>
    <row r="255" spans="1:14" x14ac:dyDescent="0.2">
      <c r="A255" t="s">
        <v>10</v>
      </c>
      <c r="B255" t="s">
        <v>13</v>
      </c>
      <c r="D255">
        <v>0</v>
      </c>
      <c r="E255">
        <v>0</v>
      </c>
      <c r="F255">
        <v>2</v>
      </c>
      <c r="G255">
        <v>2</v>
      </c>
      <c r="H255">
        <v>11</v>
      </c>
      <c r="I255">
        <v>12</v>
      </c>
      <c r="J255">
        <v>4</v>
      </c>
      <c r="K255">
        <v>4</v>
      </c>
      <c r="L255">
        <v>5.2319999999999998E-2</v>
      </c>
      <c r="M255">
        <v>5.2319999999999998E-2</v>
      </c>
      <c r="N255" t="s">
        <v>14</v>
      </c>
    </row>
    <row r="256" spans="1:14" x14ac:dyDescent="0.2">
      <c r="A256" t="s">
        <v>10</v>
      </c>
      <c r="B256" t="s">
        <v>13</v>
      </c>
      <c r="D256">
        <v>0</v>
      </c>
      <c r="E256">
        <v>0</v>
      </c>
      <c r="F256">
        <v>2</v>
      </c>
      <c r="G256">
        <v>2</v>
      </c>
      <c r="H256">
        <v>11</v>
      </c>
      <c r="I256">
        <v>12</v>
      </c>
      <c r="J256">
        <v>5</v>
      </c>
      <c r="K256">
        <v>5</v>
      </c>
      <c r="L256">
        <v>3.7130000000000003E-2</v>
      </c>
      <c r="M256">
        <v>3.7130000000000003E-2</v>
      </c>
      <c r="N256" t="s">
        <v>14</v>
      </c>
    </row>
    <row r="257" spans="1:14" x14ac:dyDescent="0.2">
      <c r="A257" t="s">
        <v>10</v>
      </c>
      <c r="B257" t="s">
        <v>13</v>
      </c>
      <c r="D257">
        <v>0</v>
      </c>
      <c r="E257">
        <v>0</v>
      </c>
      <c r="F257">
        <v>2</v>
      </c>
      <c r="G257">
        <v>2</v>
      </c>
      <c r="H257">
        <v>11</v>
      </c>
      <c r="I257">
        <v>12</v>
      </c>
      <c r="J257">
        <v>6</v>
      </c>
      <c r="K257">
        <v>6</v>
      </c>
      <c r="L257">
        <v>3.6917499999999999E-2</v>
      </c>
      <c r="M257">
        <v>3.6917499999999999E-2</v>
      </c>
      <c r="N257" t="s">
        <v>14</v>
      </c>
    </row>
    <row r="258" spans="1:14" x14ac:dyDescent="0.2">
      <c r="A258" t="s">
        <v>10</v>
      </c>
      <c r="B258" t="s">
        <v>13</v>
      </c>
      <c r="D258">
        <v>0</v>
      </c>
      <c r="E258">
        <v>0</v>
      </c>
      <c r="F258">
        <v>2</v>
      </c>
      <c r="G258">
        <v>2</v>
      </c>
      <c r="H258">
        <v>12</v>
      </c>
      <c r="I258">
        <v>13</v>
      </c>
      <c r="J258">
        <v>0</v>
      </c>
      <c r="K258">
        <v>0</v>
      </c>
      <c r="L258">
        <v>4.5225000000000001E-2</v>
      </c>
      <c r="M258">
        <v>4.5225000000000001E-2</v>
      </c>
      <c r="N258" t="s">
        <v>14</v>
      </c>
    </row>
    <row r="259" spans="1:14" x14ac:dyDescent="0.2">
      <c r="A259" t="s">
        <v>10</v>
      </c>
      <c r="B259" t="s">
        <v>13</v>
      </c>
      <c r="D259">
        <v>0</v>
      </c>
      <c r="E259">
        <v>0</v>
      </c>
      <c r="F259">
        <v>2</v>
      </c>
      <c r="G259">
        <v>2</v>
      </c>
      <c r="H259">
        <v>12</v>
      </c>
      <c r="I259">
        <v>13</v>
      </c>
      <c r="J259">
        <v>1</v>
      </c>
      <c r="K259">
        <v>1</v>
      </c>
      <c r="L259">
        <v>4.1590000000000002E-2</v>
      </c>
      <c r="M259">
        <v>4.1590000000000002E-2</v>
      </c>
      <c r="N259" t="s">
        <v>14</v>
      </c>
    </row>
    <row r="260" spans="1:14" x14ac:dyDescent="0.2">
      <c r="A260" t="s">
        <v>10</v>
      </c>
      <c r="B260" t="s">
        <v>13</v>
      </c>
      <c r="D260">
        <v>0</v>
      </c>
      <c r="E260">
        <v>0</v>
      </c>
      <c r="F260">
        <v>2</v>
      </c>
      <c r="G260">
        <v>2</v>
      </c>
      <c r="H260">
        <v>12</v>
      </c>
      <c r="I260">
        <v>13</v>
      </c>
      <c r="J260">
        <v>2</v>
      </c>
      <c r="K260">
        <v>2</v>
      </c>
      <c r="L260">
        <v>4.2562500000000003E-2</v>
      </c>
      <c r="M260">
        <v>4.2562500000000003E-2</v>
      </c>
      <c r="N260" t="s">
        <v>14</v>
      </c>
    </row>
    <row r="261" spans="1:14" x14ac:dyDescent="0.2">
      <c r="A261" t="s">
        <v>10</v>
      </c>
      <c r="B261" t="s">
        <v>13</v>
      </c>
      <c r="D261">
        <v>0</v>
      </c>
      <c r="E261">
        <v>0</v>
      </c>
      <c r="F261">
        <v>2</v>
      </c>
      <c r="G261">
        <v>2</v>
      </c>
      <c r="H261">
        <v>12</v>
      </c>
      <c r="I261">
        <v>13</v>
      </c>
      <c r="J261">
        <v>3</v>
      </c>
      <c r="K261">
        <v>3</v>
      </c>
      <c r="L261">
        <v>5.17525E-2</v>
      </c>
      <c r="M261">
        <v>5.17525E-2</v>
      </c>
      <c r="N261" t="s">
        <v>14</v>
      </c>
    </row>
    <row r="262" spans="1:14" x14ac:dyDescent="0.2">
      <c r="A262" t="s">
        <v>10</v>
      </c>
      <c r="B262" t="s">
        <v>13</v>
      </c>
      <c r="D262">
        <v>0</v>
      </c>
      <c r="E262">
        <v>0</v>
      </c>
      <c r="F262">
        <v>2</v>
      </c>
      <c r="G262">
        <v>2</v>
      </c>
      <c r="H262">
        <v>12</v>
      </c>
      <c r="I262">
        <v>13</v>
      </c>
      <c r="J262">
        <v>4</v>
      </c>
      <c r="K262">
        <v>4</v>
      </c>
      <c r="L262">
        <v>4.9704999999999999E-2</v>
      </c>
      <c r="M262">
        <v>4.9704999999999999E-2</v>
      </c>
      <c r="N262" t="s">
        <v>14</v>
      </c>
    </row>
    <row r="263" spans="1:14" x14ac:dyDescent="0.2">
      <c r="A263" t="s">
        <v>10</v>
      </c>
      <c r="B263" t="s">
        <v>13</v>
      </c>
      <c r="D263">
        <v>0</v>
      </c>
      <c r="E263">
        <v>0</v>
      </c>
      <c r="F263">
        <v>2</v>
      </c>
      <c r="G263">
        <v>2</v>
      </c>
      <c r="H263">
        <v>12</v>
      </c>
      <c r="I263">
        <v>13</v>
      </c>
      <c r="J263">
        <v>5</v>
      </c>
      <c r="K263">
        <v>5</v>
      </c>
      <c r="L263">
        <v>3.5564999999999999E-2</v>
      </c>
      <c r="M263">
        <v>3.5564999999999999E-2</v>
      </c>
      <c r="N263" t="s">
        <v>14</v>
      </c>
    </row>
    <row r="264" spans="1:14" x14ac:dyDescent="0.2">
      <c r="A264" t="s">
        <v>10</v>
      </c>
      <c r="B264" t="s">
        <v>13</v>
      </c>
      <c r="D264">
        <v>0</v>
      </c>
      <c r="E264">
        <v>0</v>
      </c>
      <c r="F264">
        <v>2</v>
      </c>
      <c r="G264">
        <v>2</v>
      </c>
      <c r="H264">
        <v>12</v>
      </c>
      <c r="I264">
        <v>13</v>
      </c>
      <c r="J264">
        <v>6</v>
      </c>
      <c r="K264">
        <v>6</v>
      </c>
      <c r="L264">
        <v>3.5512500000000002E-2</v>
      </c>
      <c r="M264">
        <v>3.5512500000000002E-2</v>
      </c>
      <c r="N264" t="s">
        <v>14</v>
      </c>
    </row>
    <row r="265" spans="1:14" x14ac:dyDescent="0.2">
      <c r="A265" t="s">
        <v>10</v>
      </c>
      <c r="B265" t="s">
        <v>13</v>
      </c>
      <c r="D265">
        <v>0</v>
      </c>
      <c r="E265">
        <v>0</v>
      </c>
      <c r="F265">
        <v>2</v>
      </c>
      <c r="G265">
        <v>2</v>
      </c>
      <c r="H265">
        <v>13</v>
      </c>
      <c r="I265">
        <v>14</v>
      </c>
      <c r="J265">
        <v>0</v>
      </c>
      <c r="K265">
        <v>0</v>
      </c>
      <c r="L265">
        <v>4.4045000000000001E-2</v>
      </c>
      <c r="M265">
        <v>4.4045000000000001E-2</v>
      </c>
      <c r="N265" t="s">
        <v>14</v>
      </c>
    </row>
    <row r="266" spans="1:14" x14ac:dyDescent="0.2">
      <c r="A266" t="s">
        <v>10</v>
      </c>
      <c r="B266" t="s">
        <v>13</v>
      </c>
      <c r="D266">
        <v>0</v>
      </c>
      <c r="E266">
        <v>0</v>
      </c>
      <c r="F266">
        <v>2</v>
      </c>
      <c r="G266">
        <v>2</v>
      </c>
      <c r="H266">
        <v>13</v>
      </c>
      <c r="I266">
        <v>14</v>
      </c>
      <c r="J266">
        <v>1</v>
      </c>
      <c r="K266">
        <v>1</v>
      </c>
      <c r="L266">
        <v>4.0019999999999903E-2</v>
      </c>
      <c r="M266">
        <v>4.0019999999999903E-2</v>
      </c>
      <c r="N266" t="s">
        <v>14</v>
      </c>
    </row>
    <row r="267" spans="1:14" x14ac:dyDescent="0.2">
      <c r="A267" t="s">
        <v>10</v>
      </c>
      <c r="B267" t="s">
        <v>13</v>
      </c>
      <c r="D267">
        <v>0</v>
      </c>
      <c r="E267">
        <v>0</v>
      </c>
      <c r="F267">
        <v>2</v>
      </c>
      <c r="G267">
        <v>2</v>
      </c>
      <c r="H267">
        <v>13</v>
      </c>
      <c r="I267">
        <v>14</v>
      </c>
      <c r="J267">
        <v>2</v>
      </c>
      <c r="K267">
        <v>2</v>
      </c>
      <c r="L267">
        <v>3.97775E-2</v>
      </c>
      <c r="M267">
        <v>3.97775E-2</v>
      </c>
      <c r="N267" t="s">
        <v>14</v>
      </c>
    </row>
    <row r="268" spans="1:14" x14ac:dyDescent="0.2">
      <c r="A268" t="s">
        <v>10</v>
      </c>
      <c r="B268" t="s">
        <v>13</v>
      </c>
      <c r="D268">
        <v>0</v>
      </c>
      <c r="E268">
        <v>0</v>
      </c>
      <c r="F268">
        <v>2</v>
      </c>
      <c r="G268">
        <v>2</v>
      </c>
      <c r="H268">
        <v>13</v>
      </c>
      <c r="I268">
        <v>14</v>
      </c>
      <c r="J268">
        <v>3</v>
      </c>
      <c r="K268">
        <v>3</v>
      </c>
      <c r="L268">
        <v>5.0294999999999999E-2</v>
      </c>
      <c r="M268">
        <v>5.0294999999999999E-2</v>
      </c>
      <c r="N268" t="s">
        <v>14</v>
      </c>
    </row>
    <row r="269" spans="1:14" x14ac:dyDescent="0.2">
      <c r="A269" t="s">
        <v>10</v>
      </c>
      <c r="B269" t="s">
        <v>13</v>
      </c>
      <c r="D269">
        <v>0</v>
      </c>
      <c r="E269">
        <v>0</v>
      </c>
      <c r="F269">
        <v>2</v>
      </c>
      <c r="G269">
        <v>2</v>
      </c>
      <c r="H269">
        <v>13</v>
      </c>
      <c r="I269">
        <v>14</v>
      </c>
      <c r="J269">
        <v>4</v>
      </c>
      <c r="K269">
        <v>4</v>
      </c>
      <c r="L269">
        <v>4.7289999999999999E-2</v>
      </c>
      <c r="M269">
        <v>4.7289999999999999E-2</v>
      </c>
      <c r="N269" t="s">
        <v>14</v>
      </c>
    </row>
    <row r="270" spans="1:14" x14ac:dyDescent="0.2">
      <c r="A270" t="s">
        <v>10</v>
      </c>
      <c r="B270" t="s">
        <v>13</v>
      </c>
      <c r="D270">
        <v>0</v>
      </c>
      <c r="E270">
        <v>0</v>
      </c>
      <c r="F270">
        <v>2</v>
      </c>
      <c r="G270">
        <v>2</v>
      </c>
      <c r="H270">
        <v>13</v>
      </c>
      <c r="I270">
        <v>14</v>
      </c>
      <c r="J270">
        <v>5</v>
      </c>
      <c r="K270">
        <v>5</v>
      </c>
      <c r="L270">
        <v>3.3625000000000002E-2</v>
      </c>
      <c r="M270">
        <v>3.3625000000000002E-2</v>
      </c>
      <c r="N270" t="s">
        <v>14</v>
      </c>
    </row>
    <row r="271" spans="1:14" x14ac:dyDescent="0.2">
      <c r="A271" t="s">
        <v>10</v>
      </c>
      <c r="B271" t="s">
        <v>13</v>
      </c>
      <c r="D271">
        <v>0</v>
      </c>
      <c r="E271">
        <v>0</v>
      </c>
      <c r="F271">
        <v>2</v>
      </c>
      <c r="G271">
        <v>2</v>
      </c>
      <c r="H271">
        <v>13</v>
      </c>
      <c r="I271">
        <v>14</v>
      </c>
      <c r="J271">
        <v>6</v>
      </c>
      <c r="K271">
        <v>6</v>
      </c>
      <c r="L271">
        <v>3.32275E-2</v>
      </c>
      <c r="M271">
        <v>3.32275E-2</v>
      </c>
      <c r="N271" t="s">
        <v>14</v>
      </c>
    </row>
    <row r="272" spans="1:14" x14ac:dyDescent="0.2">
      <c r="A272" t="s">
        <v>10</v>
      </c>
      <c r="B272" t="s">
        <v>13</v>
      </c>
      <c r="D272">
        <v>0</v>
      </c>
      <c r="E272">
        <v>0</v>
      </c>
      <c r="F272">
        <v>2</v>
      </c>
      <c r="G272">
        <v>2</v>
      </c>
      <c r="H272">
        <v>14</v>
      </c>
      <c r="I272">
        <v>15</v>
      </c>
      <c r="J272">
        <v>0</v>
      </c>
      <c r="K272">
        <v>0</v>
      </c>
      <c r="L272">
        <v>4.2854999999999997E-2</v>
      </c>
      <c r="M272">
        <v>4.2854999999999997E-2</v>
      </c>
      <c r="N272" t="s">
        <v>14</v>
      </c>
    </row>
    <row r="273" spans="1:14" x14ac:dyDescent="0.2">
      <c r="A273" t="s">
        <v>10</v>
      </c>
      <c r="B273" t="s">
        <v>13</v>
      </c>
      <c r="D273">
        <v>0</v>
      </c>
      <c r="E273">
        <v>0</v>
      </c>
      <c r="F273">
        <v>2</v>
      </c>
      <c r="G273">
        <v>2</v>
      </c>
      <c r="H273">
        <v>14</v>
      </c>
      <c r="I273">
        <v>15</v>
      </c>
      <c r="J273">
        <v>1</v>
      </c>
      <c r="K273">
        <v>1</v>
      </c>
      <c r="L273">
        <v>3.8489999999999899E-2</v>
      </c>
      <c r="M273">
        <v>3.8489999999999899E-2</v>
      </c>
      <c r="N273" t="s">
        <v>14</v>
      </c>
    </row>
    <row r="274" spans="1:14" x14ac:dyDescent="0.2">
      <c r="A274" t="s">
        <v>10</v>
      </c>
      <c r="B274" t="s">
        <v>13</v>
      </c>
      <c r="D274">
        <v>0</v>
      </c>
      <c r="E274">
        <v>0</v>
      </c>
      <c r="F274">
        <v>2</v>
      </c>
      <c r="G274">
        <v>2</v>
      </c>
      <c r="H274">
        <v>14</v>
      </c>
      <c r="I274">
        <v>15</v>
      </c>
      <c r="J274">
        <v>2</v>
      </c>
      <c r="K274">
        <v>2</v>
      </c>
      <c r="L274">
        <v>3.7999999999999999E-2</v>
      </c>
      <c r="M274">
        <v>3.7999999999999999E-2</v>
      </c>
      <c r="N274" t="s">
        <v>14</v>
      </c>
    </row>
    <row r="275" spans="1:14" x14ac:dyDescent="0.2">
      <c r="A275" t="s">
        <v>10</v>
      </c>
      <c r="B275" t="s">
        <v>13</v>
      </c>
      <c r="D275">
        <v>0</v>
      </c>
      <c r="E275">
        <v>0</v>
      </c>
      <c r="F275">
        <v>2</v>
      </c>
      <c r="G275">
        <v>2</v>
      </c>
      <c r="H275">
        <v>14</v>
      </c>
      <c r="I275">
        <v>15</v>
      </c>
      <c r="J275">
        <v>3</v>
      </c>
      <c r="K275">
        <v>3</v>
      </c>
      <c r="L275">
        <v>4.6899999999999997E-2</v>
      </c>
      <c r="M275">
        <v>4.6899999999999997E-2</v>
      </c>
      <c r="N275" t="s">
        <v>14</v>
      </c>
    </row>
    <row r="276" spans="1:14" x14ac:dyDescent="0.2">
      <c r="A276" t="s">
        <v>10</v>
      </c>
      <c r="B276" t="s">
        <v>13</v>
      </c>
      <c r="D276">
        <v>0</v>
      </c>
      <c r="E276">
        <v>0</v>
      </c>
      <c r="F276">
        <v>2</v>
      </c>
      <c r="G276">
        <v>2</v>
      </c>
      <c r="H276">
        <v>14</v>
      </c>
      <c r="I276">
        <v>15</v>
      </c>
      <c r="J276">
        <v>4</v>
      </c>
      <c r="K276">
        <v>4</v>
      </c>
      <c r="L276">
        <v>4.53E-2</v>
      </c>
      <c r="M276">
        <v>4.53E-2</v>
      </c>
      <c r="N276" t="s">
        <v>14</v>
      </c>
    </row>
    <row r="277" spans="1:14" x14ac:dyDescent="0.2">
      <c r="A277" t="s">
        <v>10</v>
      </c>
      <c r="B277" t="s">
        <v>13</v>
      </c>
      <c r="D277">
        <v>0</v>
      </c>
      <c r="E277">
        <v>0</v>
      </c>
      <c r="F277">
        <v>2</v>
      </c>
      <c r="G277">
        <v>2</v>
      </c>
      <c r="H277">
        <v>14</v>
      </c>
      <c r="I277">
        <v>15</v>
      </c>
      <c r="J277">
        <v>5</v>
      </c>
      <c r="K277">
        <v>5</v>
      </c>
      <c r="L277">
        <v>3.1544999999999997E-2</v>
      </c>
      <c r="M277">
        <v>3.1544999999999997E-2</v>
      </c>
      <c r="N277" t="s">
        <v>14</v>
      </c>
    </row>
    <row r="278" spans="1:14" x14ac:dyDescent="0.2">
      <c r="A278" t="s">
        <v>10</v>
      </c>
      <c r="B278" t="s">
        <v>13</v>
      </c>
      <c r="D278">
        <v>0</v>
      </c>
      <c r="E278">
        <v>0</v>
      </c>
      <c r="F278">
        <v>2</v>
      </c>
      <c r="G278">
        <v>2</v>
      </c>
      <c r="H278">
        <v>14</v>
      </c>
      <c r="I278">
        <v>15</v>
      </c>
      <c r="J278">
        <v>6</v>
      </c>
      <c r="K278">
        <v>6</v>
      </c>
      <c r="L278">
        <v>3.2267499999999998E-2</v>
      </c>
      <c r="M278">
        <v>3.2267499999999998E-2</v>
      </c>
      <c r="N278" t="s">
        <v>14</v>
      </c>
    </row>
    <row r="279" spans="1:14" x14ac:dyDescent="0.2">
      <c r="A279" t="s">
        <v>10</v>
      </c>
      <c r="B279" t="s">
        <v>13</v>
      </c>
      <c r="D279">
        <v>0</v>
      </c>
      <c r="E279">
        <v>0</v>
      </c>
      <c r="F279">
        <v>2</v>
      </c>
      <c r="G279">
        <v>2</v>
      </c>
      <c r="H279">
        <v>15</v>
      </c>
      <c r="I279">
        <v>16</v>
      </c>
      <c r="J279">
        <v>0</v>
      </c>
      <c r="K279">
        <v>0</v>
      </c>
      <c r="L279">
        <v>4.31425E-2</v>
      </c>
      <c r="M279">
        <v>4.31425E-2</v>
      </c>
      <c r="N279" t="s">
        <v>14</v>
      </c>
    </row>
    <row r="280" spans="1:14" x14ac:dyDescent="0.2">
      <c r="A280" t="s">
        <v>10</v>
      </c>
      <c r="B280" t="s">
        <v>13</v>
      </c>
      <c r="D280">
        <v>0</v>
      </c>
      <c r="E280">
        <v>0</v>
      </c>
      <c r="F280">
        <v>2</v>
      </c>
      <c r="G280">
        <v>2</v>
      </c>
      <c r="H280">
        <v>15</v>
      </c>
      <c r="I280">
        <v>16</v>
      </c>
      <c r="J280">
        <v>1</v>
      </c>
      <c r="K280">
        <v>1</v>
      </c>
      <c r="L280">
        <v>3.9015000000000001E-2</v>
      </c>
      <c r="M280">
        <v>3.9015000000000001E-2</v>
      </c>
      <c r="N280" t="s">
        <v>14</v>
      </c>
    </row>
    <row r="281" spans="1:14" x14ac:dyDescent="0.2">
      <c r="A281" t="s">
        <v>10</v>
      </c>
      <c r="B281" t="s">
        <v>13</v>
      </c>
      <c r="D281">
        <v>0</v>
      </c>
      <c r="E281">
        <v>0</v>
      </c>
      <c r="F281">
        <v>2</v>
      </c>
      <c r="G281">
        <v>2</v>
      </c>
      <c r="H281">
        <v>15</v>
      </c>
      <c r="I281">
        <v>16</v>
      </c>
      <c r="J281">
        <v>2</v>
      </c>
      <c r="K281">
        <v>2</v>
      </c>
      <c r="L281">
        <v>3.82575E-2</v>
      </c>
      <c r="M281">
        <v>3.82575E-2</v>
      </c>
      <c r="N281" t="s">
        <v>14</v>
      </c>
    </row>
    <row r="282" spans="1:14" x14ac:dyDescent="0.2">
      <c r="A282" t="s">
        <v>10</v>
      </c>
      <c r="B282" t="s">
        <v>13</v>
      </c>
      <c r="D282">
        <v>0</v>
      </c>
      <c r="E282">
        <v>0</v>
      </c>
      <c r="F282">
        <v>2</v>
      </c>
      <c r="G282">
        <v>2</v>
      </c>
      <c r="H282">
        <v>15</v>
      </c>
      <c r="I282">
        <v>16</v>
      </c>
      <c r="J282">
        <v>3</v>
      </c>
      <c r="K282">
        <v>3</v>
      </c>
      <c r="L282">
        <v>4.7924999999999898E-2</v>
      </c>
      <c r="M282">
        <v>4.7924999999999898E-2</v>
      </c>
      <c r="N282" t="s">
        <v>14</v>
      </c>
    </row>
    <row r="283" spans="1:14" x14ac:dyDescent="0.2">
      <c r="A283" t="s">
        <v>10</v>
      </c>
      <c r="B283" t="s">
        <v>13</v>
      </c>
      <c r="D283">
        <v>0</v>
      </c>
      <c r="E283">
        <v>0</v>
      </c>
      <c r="F283">
        <v>2</v>
      </c>
      <c r="G283">
        <v>2</v>
      </c>
      <c r="H283">
        <v>15</v>
      </c>
      <c r="I283">
        <v>16</v>
      </c>
      <c r="J283">
        <v>4</v>
      </c>
      <c r="K283">
        <v>4</v>
      </c>
      <c r="L283">
        <v>4.64375E-2</v>
      </c>
      <c r="M283">
        <v>4.64375E-2</v>
      </c>
      <c r="N283" t="s">
        <v>14</v>
      </c>
    </row>
    <row r="284" spans="1:14" x14ac:dyDescent="0.2">
      <c r="A284" t="s">
        <v>10</v>
      </c>
      <c r="B284" t="s">
        <v>13</v>
      </c>
      <c r="D284">
        <v>0</v>
      </c>
      <c r="E284">
        <v>0</v>
      </c>
      <c r="F284">
        <v>2</v>
      </c>
      <c r="G284">
        <v>2</v>
      </c>
      <c r="H284">
        <v>15</v>
      </c>
      <c r="I284">
        <v>16</v>
      </c>
      <c r="J284">
        <v>5</v>
      </c>
      <c r="K284">
        <v>5</v>
      </c>
      <c r="L284">
        <v>3.2382500000000002E-2</v>
      </c>
      <c r="M284">
        <v>3.2382500000000002E-2</v>
      </c>
      <c r="N284" t="s">
        <v>14</v>
      </c>
    </row>
    <row r="285" spans="1:14" x14ac:dyDescent="0.2">
      <c r="A285" t="s">
        <v>10</v>
      </c>
      <c r="B285" t="s">
        <v>13</v>
      </c>
      <c r="D285">
        <v>0</v>
      </c>
      <c r="E285">
        <v>0</v>
      </c>
      <c r="F285">
        <v>2</v>
      </c>
      <c r="G285">
        <v>2</v>
      </c>
      <c r="H285">
        <v>15</v>
      </c>
      <c r="I285">
        <v>16</v>
      </c>
      <c r="J285">
        <v>6</v>
      </c>
      <c r="K285">
        <v>6</v>
      </c>
      <c r="L285">
        <v>3.24225E-2</v>
      </c>
      <c r="M285">
        <v>3.24225E-2</v>
      </c>
      <c r="N285" t="s">
        <v>14</v>
      </c>
    </row>
    <row r="286" spans="1:14" x14ac:dyDescent="0.2">
      <c r="A286" t="s">
        <v>10</v>
      </c>
      <c r="B286" t="s">
        <v>13</v>
      </c>
      <c r="D286">
        <v>0</v>
      </c>
      <c r="E286">
        <v>0</v>
      </c>
      <c r="F286">
        <v>2</v>
      </c>
      <c r="G286">
        <v>2</v>
      </c>
      <c r="H286">
        <v>16</v>
      </c>
      <c r="I286">
        <v>17</v>
      </c>
      <c r="J286">
        <v>0</v>
      </c>
      <c r="K286">
        <v>0</v>
      </c>
      <c r="L286">
        <v>4.8407499999999999E-2</v>
      </c>
      <c r="M286">
        <v>4.8407499999999999E-2</v>
      </c>
      <c r="N286" t="s">
        <v>14</v>
      </c>
    </row>
    <row r="287" spans="1:14" x14ac:dyDescent="0.2">
      <c r="A287" t="s">
        <v>10</v>
      </c>
      <c r="B287" t="s">
        <v>13</v>
      </c>
      <c r="D287">
        <v>0</v>
      </c>
      <c r="E287">
        <v>0</v>
      </c>
      <c r="F287">
        <v>2</v>
      </c>
      <c r="G287">
        <v>2</v>
      </c>
      <c r="H287">
        <v>16</v>
      </c>
      <c r="I287">
        <v>17</v>
      </c>
      <c r="J287">
        <v>1</v>
      </c>
      <c r="K287">
        <v>1</v>
      </c>
      <c r="L287">
        <v>4.3139999999999998E-2</v>
      </c>
      <c r="M287">
        <v>4.3139999999999998E-2</v>
      </c>
      <c r="N287" t="s">
        <v>14</v>
      </c>
    </row>
    <row r="288" spans="1:14" x14ac:dyDescent="0.2">
      <c r="A288" t="s">
        <v>10</v>
      </c>
      <c r="B288" t="s">
        <v>13</v>
      </c>
      <c r="D288">
        <v>0</v>
      </c>
      <c r="E288">
        <v>0</v>
      </c>
      <c r="F288">
        <v>2</v>
      </c>
      <c r="G288">
        <v>2</v>
      </c>
      <c r="H288">
        <v>16</v>
      </c>
      <c r="I288">
        <v>17</v>
      </c>
      <c r="J288">
        <v>2</v>
      </c>
      <c r="K288">
        <v>2</v>
      </c>
      <c r="L288">
        <v>4.5507499999999999E-2</v>
      </c>
      <c r="M288">
        <v>4.5507499999999999E-2</v>
      </c>
      <c r="N288" t="s">
        <v>14</v>
      </c>
    </row>
    <row r="289" spans="1:14" x14ac:dyDescent="0.2">
      <c r="A289" t="s">
        <v>10</v>
      </c>
      <c r="B289" t="s">
        <v>13</v>
      </c>
      <c r="D289">
        <v>0</v>
      </c>
      <c r="E289">
        <v>0</v>
      </c>
      <c r="F289">
        <v>2</v>
      </c>
      <c r="G289">
        <v>2</v>
      </c>
      <c r="H289">
        <v>16</v>
      </c>
      <c r="I289">
        <v>17</v>
      </c>
      <c r="J289">
        <v>3</v>
      </c>
      <c r="K289">
        <v>3</v>
      </c>
      <c r="L289">
        <v>5.2817500000000003E-2</v>
      </c>
      <c r="M289">
        <v>5.2817500000000003E-2</v>
      </c>
      <c r="N289" t="s">
        <v>14</v>
      </c>
    </row>
    <row r="290" spans="1:14" x14ac:dyDescent="0.2">
      <c r="A290" t="s">
        <v>10</v>
      </c>
      <c r="B290" t="s">
        <v>13</v>
      </c>
      <c r="D290">
        <v>0</v>
      </c>
      <c r="E290">
        <v>0</v>
      </c>
      <c r="F290">
        <v>2</v>
      </c>
      <c r="G290">
        <v>2</v>
      </c>
      <c r="H290">
        <v>16</v>
      </c>
      <c r="I290">
        <v>17</v>
      </c>
      <c r="J290">
        <v>4</v>
      </c>
      <c r="K290">
        <v>4</v>
      </c>
      <c r="L290">
        <v>5.0187500000000003E-2</v>
      </c>
      <c r="M290">
        <v>5.0187500000000003E-2</v>
      </c>
      <c r="N290" t="s">
        <v>14</v>
      </c>
    </row>
    <row r="291" spans="1:14" x14ac:dyDescent="0.2">
      <c r="A291" t="s">
        <v>10</v>
      </c>
      <c r="B291" t="s">
        <v>13</v>
      </c>
      <c r="D291">
        <v>0</v>
      </c>
      <c r="E291">
        <v>0</v>
      </c>
      <c r="F291">
        <v>2</v>
      </c>
      <c r="G291">
        <v>2</v>
      </c>
      <c r="H291">
        <v>16</v>
      </c>
      <c r="I291">
        <v>17</v>
      </c>
      <c r="J291">
        <v>5</v>
      </c>
      <c r="K291">
        <v>5</v>
      </c>
      <c r="L291">
        <v>3.807E-2</v>
      </c>
      <c r="M291">
        <v>3.807E-2</v>
      </c>
      <c r="N291" t="s">
        <v>14</v>
      </c>
    </row>
    <row r="292" spans="1:14" x14ac:dyDescent="0.2">
      <c r="A292" t="s">
        <v>10</v>
      </c>
      <c r="B292" t="s">
        <v>13</v>
      </c>
      <c r="D292">
        <v>0</v>
      </c>
      <c r="E292">
        <v>0</v>
      </c>
      <c r="F292">
        <v>2</v>
      </c>
      <c r="G292">
        <v>2</v>
      </c>
      <c r="H292">
        <v>16</v>
      </c>
      <c r="I292">
        <v>17</v>
      </c>
      <c r="J292">
        <v>6</v>
      </c>
      <c r="K292">
        <v>6</v>
      </c>
      <c r="L292">
        <v>3.7745000000000001E-2</v>
      </c>
      <c r="M292">
        <v>3.7745000000000001E-2</v>
      </c>
      <c r="N292" t="s">
        <v>14</v>
      </c>
    </row>
    <row r="293" spans="1:14" x14ac:dyDescent="0.2">
      <c r="A293" t="s">
        <v>10</v>
      </c>
      <c r="B293" t="s">
        <v>13</v>
      </c>
      <c r="D293">
        <v>0</v>
      </c>
      <c r="E293">
        <v>0</v>
      </c>
      <c r="F293">
        <v>2</v>
      </c>
      <c r="G293">
        <v>2</v>
      </c>
      <c r="H293">
        <v>17</v>
      </c>
      <c r="I293">
        <v>18</v>
      </c>
      <c r="J293">
        <v>0</v>
      </c>
      <c r="K293">
        <v>0</v>
      </c>
      <c r="L293">
        <v>6.2892500000000004E-2</v>
      </c>
      <c r="M293">
        <v>6.2892500000000004E-2</v>
      </c>
      <c r="N293" t="s">
        <v>14</v>
      </c>
    </row>
    <row r="294" spans="1:14" x14ac:dyDescent="0.2">
      <c r="A294" t="s">
        <v>10</v>
      </c>
      <c r="B294" t="s">
        <v>13</v>
      </c>
      <c r="D294">
        <v>0</v>
      </c>
      <c r="E294">
        <v>0</v>
      </c>
      <c r="F294">
        <v>2</v>
      </c>
      <c r="G294">
        <v>2</v>
      </c>
      <c r="H294">
        <v>17</v>
      </c>
      <c r="I294">
        <v>18</v>
      </c>
      <c r="J294">
        <v>1</v>
      </c>
      <c r="K294">
        <v>1</v>
      </c>
      <c r="L294">
        <v>5.4547499999999999E-2</v>
      </c>
      <c r="M294">
        <v>5.4547499999999999E-2</v>
      </c>
      <c r="N294" t="s">
        <v>14</v>
      </c>
    </row>
    <row r="295" spans="1:14" x14ac:dyDescent="0.2">
      <c r="A295" t="s">
        <v>10</v>
      </c>
      <c r="B295" t="s">
        <v>13</v>
      </c>
      <c r="D295">
        <v>0</v>
      </c>
      <c r="E295">
        <v>0</v>
      </c>
      <c r="F295">
        <v>2</v>
      </c>
      <c r="G295">
        <v>2</v>
      </c>
      <c r="H295">
        <v>17</v>
      </c>
      <c r="I295">
        <v>18</v>
      </c>
      <c r="J295">
        <v>2</v>
      </c>
      <c r="K295">
        <v>2</v>
      </c>
      <c r="L295">
        <v>6.0627500000000001E-2</v>
      </c>
      <c r="M295">
        <v>6.0627500000000001E-2</v>
      </c>
      <c r="N295" t="s">
        <v>14</v>
      </c>
    </row>
    <row r="296" spans="1:14" x14ac:dyDescent="0.2">
      <c r="A296" t="s">
        <v>10</v>
      </c>
      <c r="B296" t="s">
        <v>13</v>
      </c>
      <c r="D296">
        <v>0</v>
      </c>
      <c r="E296">
        <v>0</v>
      </c>
      <c r="F296">
        <v>2</v>
      </c>
      <c r="G296">
        <v>2</v>
      </c>
      <c r="H296">
        <v>17</v>
      </c>
      <c r="I296">
        <v>18</v>
      </c>
      <c r="J296">
        <v>3</v>
      </c>
      <c r="K296">
        <v>3</v>
      </c>
      <c r="L296">
        <v>7.0132499999999903E-2</v>
      </c>
      <c r="M296">
        <v>7.0132499999999903E-2</v>
      </c>
      <c r="N296" t="s">
        <v>14</v>
      </c>
    </row>
    <row r="297" spans="1:14" x14ac:dyDescent="0.2">
      <c r="A297" t="s">
        <v>10</v>
      </c>
      <c r="B297" t="s">
        <v>13</v>
      </c>
      <c r="D297">
        <v>0</v>
      </c>
      <c r="E297">
        <v>0</v>
      </c>
      <c r="F297">
        <v>2</v>
      </c>
      <c r="G297">
        <v>2</v>
      </c>
      <c r="H297">
        <v>17</v>
      </c>
      <c r="I297">
        <v>18</v>
      </c>
      <c r="J297">
        <v>4</v>
      </c>
      <c r="K297">
        <v>4</v>
      </c>
      <c r="L297">
        <v>6.3687499999999994E-2</v>
      </c>
      <c r="M297">
        <v>6.3687499999999994E-2</v>
      </c>
      <c r="N297" t="s">
        <v>14</v>
      </c>
    </row>
    <row r="298" spans="1:14" x14ac:dyDescent="0.2">
      <c r="A298" t="s">
        <v>10</v>
      </c>
      <c r="B298" t="s">
        <v>13</v>
      </c>
      <c r="D298">
        <v>0</v>
      </c>
      <c r="E298">
        <v>0</v>
      </c>
      <c r="F298">
        <v>2</v>
      </c>
      <c r="G298">
        <v>2</v>
      </c>
      <c r="H298">
        <v>17</v>
      </c>
      <c r="I298">
        <v>18</v>
      </c>
      <c r="J298">
        <v>5</v>
      </c>
      <c r="K298">
        <v>5</v>
      </c>
      <c r="L298">
        <v>4.7555E-2</v>
      </c>
      <c r="M298">
        <v>4.7555E-2</v>
      </c>
      <c r="N298" t="s">
        <v>14</v>
      </c>
    </row>
    <row r="299" spans="1:14" x14ac:dyDescent="0.2">
      <c r="A299" t="s">
        <v>10</v>
      </c>
      <c r="B299" t="s">
        <v>13</v>
      </c>
      <c r="D299">
        <v>0</v>
      </c>
      <c r="E299">
        <v>0</v>
      </c>
      <c r="F299">
        <v>2</v>
      </c>
      <c r="G299">
        <v>2</v>
      </c>
      <c r="H299">
        <v>17</v>
      </c>
      <c r="I299">
        <v>18</v>
      </c>
      <c r="J299">
        <v>6</v>
      </c>
      <c r="K299">
        <v>6</v>
      </c>
      <c r="L299">
        <v>4.7800000000000002E-2</v>
      </c>
      <c r="M299">
        <v>4.7800000000000002E-2</v>
      </c>
      <c r="N299" t="s">
        <v>14</v>
      </c>
    </row>
    <row r="300" spans="1:14" x14ac:dyDescent="0.2">
      <c r="A300" t="s">
        <v>10</v>
      </c>
      <c r="B300" t="s">
        <v>13</v>
      </c>
      <c r="D300">
        <v>0</v>
      </c>
      <c r="E300">
        <v>0</v>
      </c>
      <c r="F300">
        <v>2</v>
      </c>
      <c r="G300">
        <v>2</v>
      </c>
      <c r="H300">
        <v>18</v>
      </c>
      <c r="I300">
        <v>19</v>
      </c>
      <c r="J300">
        <v>0</v>
      </c>
      <c r="K300">
        <v>0</v>
      </c>
      <c r="L300">
        <v>6.7055000000000003E-2</v>
      </c>
      <c r="M300">
        <v>6.7055000000000003E-2</v>
      </c>
      <c r="N300" t="s">
        <v>14</v>
      </c>
    </row>
    <row r="301" spans="1:14" x14ac:dyDescent="0.2">
      <c r="A301" t="s">
        <v>10</v>
      </c>
      <c r="B301" t="s">
        <v>13</v>
      </c>
      <c r="D301">
        <v>0</v>
      </c>
      <c r="E301">
        <v>0</v>
      </c>
      <c r="F301">
        <v>2</v>
      </c>
      <c r="G301">
        <v>2</v>
      </c>
      <c r="H301">
        <v>18</v>
      </c>
      <c r="I301">
        <v>19</v>
      </c>
      <c r="J301">
        <v>1</v>
      </c>
      <c r="K301">
        <v>1</v>
      </c>
      <c r="L301">
        <v>5.8227500000000001E-2</v>
      </c>
      <c r="M301">
        <v>5.8227500000000001E-2</v>
      </c>
      <c r="N301" t="s">
        <v>14</v>
      </c>
    </row>
    <row r="302" spans="1:14" x14ac:dyDescent="0.2">
      <c r="A302" t="s">
        <v>10</v>
      </c>
      <c r="B302" t="s">
        <v>13</v>
      </c>
      <c r="D302">
        <v>0</v>
      </c>
      <c r="E302">
        <v>0</v>
      </c>
      <c r="F302">
        <v>2</v>
      </c>
      <c r="G302">
        <v>2</v>
      </c>
      <c r="H302">
        <v>18</v>
      </c>
      <c r="I302">
        <v>19</v>
      </c>
      <c r="J302">
        <v>2</v>
      </c>
      <c r="K302">
        <v>2</v>
      </c>
      <c r="L302">
        <v>6.6272499999999998E-2</v>
      </c>
      <c r="M302">
        <v>6.6272499999999998E-2</v>
      </c>
      <c r="N302" t="s">
        <v>14</v>
      </c>
    </row>
    <row r="303" spans="1:14" x14ac:dyDescent="0.2">
      <c r="A303" t="s">
        <v>10</v>
      </c>
      <c r="B303" t="s">
        <v>13</v>
      </c>
      <c r="D303">
        <v>0</v>
      </c>
      <c r="E303">
        <v>0</v>
      </c>
      <c r="F303">
        <v>2</v>
      </c>
      <c r="G303">
        <v>2</v>
      </c>
      <c r="H303">
        <v>18</v>
      </c>
      <c r="I303">
        <v>19</v>
      </c>
      <c r="J303">
        <v>3</v>
      </c>
      <c r="K303">
        <v>3</v>
      </c>
      <c r="L303">
        <v>7.4575000000000002E-2</v>
      </c>
      <c r="M303">
        <v>7.4575000000000002E-2</v>
      </c>
      <c r="N303" t="s">
        <v>14</v>
      </c>
    </row>
    <row r="304" spans="1:14" x14ac:dyDescent="0.2">
      <c r="A304" t="s">
        <v>10</v>
      </c>
      <c r="B304" t="s">
        <v>13</v>
      </c>
      <c r="D304">
        <v>0</v>
      </c>
      <c r="E304">
        <v>0</v>
      </c>
      <c r="F304">
        <v>2</v>
      </c>
      <c r="G304">
        <v>2</v>
      </c>
      <c r="H304">
        <v>18</v>
      </c>
      <c r="I304">
        <v>19</v>
      </c>
      <c r="J304">
        <v>4</v>
      </c>
      <c r="K304">
        <v>4</v>
      </c>
      <c r="L304">
        <v>6.4352499999999896E-2</v>
      </c>
      <c r="M304">
        <v>6.4352499999999896E-2</v>
      </c>
      <c r="N304" t="s">
        <v>14</v>
      </c>
    </row>
    <row r="305" spans="1:14" x14ac:dyDescent="0.2">
      <c r="A305" t="s">
        <v>10</v>
      </c>
      <c r="B305" t="s">
        <v>13</v>
      </c>
      <c r="D305">
        <v>0</v>
      </c>
      <c r="E305">
        <v>0</v>
      </c>
      <c r="F305">
        <v>2</v>
      </c>
      <c r="G305">
        <v>2</v>
      </c>
      <c r="H305">
        <v>18</v>
      </c>
      <c r="I305">
        <v>19</v>
      </c>
      <c r="J305">
        <v>5</v>
      </c>
      <c r="K305">
        <v>5</v>
      </c>
      <c r="L305">
        <v>5.1757499999999998E-2</v>
      </c>
      <c r="M305">
        <v>5.1757499999999998E-2</v>
      </c>
      <c r="N305" t="s">
        <v>14</v>
      </c>
    </row>
    <row r="306" spans="1:14" x14ac:dyDescent="0.2">
      <c r="A306" t="s">
        <v>10</v>
      </c>
      <c r="B306" t="s">
        <v>13</v>
      </c>
      <c r="D306">
        <v>0</v>
      </c>
      <c r="E306">
        <v>0</v>
      </c>
      <c r="F306">
        <v>2</v>
      </c>
      <c r="G306">
        <v>2</v>
      </c>
      <c r="H306">
        <v>18</v>
      </c>
      <c r="I306">
        <v>19</v>
      </c>
      <c r="J306">
        <v>6</v>
      </c>
      <c r="K306">
        <v>6</v>
      </c>
      <c r="L306">
        <v>4.9724999999999998E-2</v>
      </c>
      <c r="M306">
        <v>4.9724999999999998E-2</v>
      </c>
      <c r="N306" t="s">
        <v>14</v>
      </c>
    </row>
    <row r="307" spans="1:14" x14ac:dyDescent="0.2">
      <c r="A307" t="s">
        <v>10</v>
      </c>
      <c r="B307" t="s">
        <v>13</v>
      </c>
      <c r="D307">
        <v>0</v>
      </c>
      <c r="E307">
        <v>0</v>
      </c>
      <c r="F307">
        <v>2</v>
      </c>
      <c r="G307">
        <v>2</v>
      </c>
      <c r="H307">
        <v>19</v>
      </c>
      <c r="I307">
        <v>20</v>
      </c>
      <c r="J307">
        <v>0</v>
      </c>
      <c r="K307">
        <v>0</v>
      </c>
      <c r="L307">
        <v>5.5379999999999999E-2</v>
      </c>
      <c r="M307">
        <v>5.5379999999999999E-2</v>
      </c>
      <c r="N307" t="s">
        <v>14</v>
      </c>
    </row>
    <row r="308" spans="1:14" x14ac:dyDescent="0.2">
      <c r="A308" t="s">
        <v>10</v>
      </c>
      <c r="B308" t="s">
        <v>13</v>
      </c>
      <c r="D308">
        <v>0</v>
      </c>
      <c r="E308">
        <v>0</v>
      </c>
      <c r="F308">
        <v>2</v>
      </c>
      <c r="G308">
        <v>2</v>
      </c>
      <c r="H308">
        <v>19</v>
      </c>
      <c r="I308">
        <v>20</v>
      </c>
      <c r="J308">
        <v>1</v>
      </c>
      <c r="K308">
        <v>1</v>
      </c>
      <c r="L308">
        <v>4.6932500000000002E-2</v>
      </c>
      <c r="M308">
        <v>4.6932500000000002E-2</v>
      </c>
      <c r="N308" t="s">
        <v>14</v>
      </c>
    </row>
    <row r="309" spans="1:14" x14ac:dyDescent="0.2">
      <c r="A309" t="s">
        <v>10</v>
      </c>
      <c r="B309" t="s">
        <v>13</v>
      </c>
      <c r="D309">
        <v>0</v>
      </c>
      <c r="E309">
        <v>0</v>
      </c>
      <c r="F309">
        <v>2</v>
      </c>
      <c r="G309">
        <v>2</v>
      </c>
      <c r="H309">
        <v>19</v>
      </c>
      <c r="I309">
        <v>20</v>
      </c>
      <c r="J309">
        <v>2</v>
      </c>
      <c r="K309">
        <v>2</v>
      </c>
      <c r="L309">
        <v>5.7169999999999999E-2</v>
      </c>
      <c r="M309">
        <v>5.7169999999999999E-2</v>
      </c>
      <c r="N309" t="s">
        <v>14</v>
      </c>
    </row>
    <row r="310" spans="1:14" x14ac:dyDescent="0.2">
      <c r="A310" t="s">
        <v>10</v>
      </c>
      <c r="B310" t="s">
        <v>13</v>
      </c>
      <c r="D310">
        <v>0</v>
      </c>
      <c r="E310">
        <v>0</v>
      </c>
      <c r="F310">
        <v>2</v>
      </c>
      <c r="G310">
        <v>2</v>
      </c>
      <c r="H310">
        <v>19</v>
      </c>
      <c r="I310">
        <v>20</v>
      </c>
      <c r="J310">
        <v>3</v>
      </c>
      <c r="K310">
        <v>3</v>
      </c>
      <c r="L310">
        <v>6.0925E-2</v>
      </c>
      <c r="M310">
        <v>6.0925E-2</v>
      </c>
      <c r="N310" t="s">
        <v>14</v>
      </c>
    </row>
    <row r="311" spans="1:14" x14ac:dyDescent="0.2">
      <c r="A311" t="s">
        <v>10</v>
      </c>
      <c r="B311" t="s">
        <v>13</v>
      </c>
      <c r="D311">
        <v>0</v>
      </c>
      <c r="E311">
        <v>0</v>
      </c>
      <c r="F311">
        <v>2</v>
      </c>
      <c r="G311">
        <v>2</v>
      </c>
      <c r="H311">
        <v>19</v>
      </c>
      <c r="I311">
        <v>20</v>
      </c>
      <c r="J311">
        <v>4</v>
      </c>
      <c r="K311">
        <v>4</v>
      </c>
      <c r="L311">
        <v>5.4377499999999898E-2</v>
      </c>
      <c r="M311">
        <v>5.4377499999999898E-2</v>
      </c>
      <c r="N311" t="s">
        <v>14</v>
      </c>
    </row>
    <row r="312" spans="1:14" x14ac:dyDescent="0.2">
      <c r="A312" t="s">
        <v>10</v>
      </c>
      <c r="B312" t="s">
        <v>13</v>
      </c>
      <c r="D312">
        <v>0</v>
      </c>
      <c r="E312">
        <v>0</v>
      </c>
      <c r="F312">
        <v>2</v>
      </c>
      <c r="G312">
        <v>2</v>
      </c>
      <c r="H312">
        <v>19</v>
      </c>
      <c r="I312">
        <v>20</v>
      </c>
      <c r="J312">
        <v>5</v>
      </c>
      <c r="K312">
        <v>5</v>
      </c>
      <c r="L312">
        <v>4.3407500000000002E-2</v>
      </c>
      <c r="M312">
        <v>4.3407500000000002E-2</v>
      </c>
      <c r="N312" t="s">
        <v>14</v>
      </c>
    </row>
    <row r="313" spans="1:14" x14ac:dyDescent="0.2">
      <c r="A313" t="s">
        <v>10</v>
      </c>
      <c r="B313" t="s">
        <v>13</v>
      </c>
      <c r="D313">
        <v>0</v>
      </c>
      <c r="E313">
        <v>0</v>
      </c>
      <c r="F313">
        <v>2</v>
      </c>
      <c r="G313">
        <v>2</v>
      </c>
      <c r="H313">
        <v>19</v>
      </c>
      <c r="I313">
        <v>20</v>
      </c>
      <c r="J313">
        <v>6</v>
      </c>
      <c r="K313">
        <v>6</v>
      </c>
      <c r="L313">
        <v>4.2447499999999999E-2</v>
      </c>
      <c r="M313">
        <v>4.2447499999999999E-2</v>
      </c>
      <c r="N313" t="s">
        <v>14</v>
      </c>
    </row>
    <row r="314" spans="1:14" x14ac:dyDescent="0.2">
      <c r="A314" t="s">
        <v>10</v>
      </c>
      <c r="B314" t="s">
        <v>13</v>
      </c>
      <c r="D314">
        <v>0</v>
      </c>
      <c r="E314">
        <v>0</v>
      </c>
      <c r="F314">
        <v>2</v>
      </c>
      <c r="G314">
        <v>2</v>
      </c>
      <c r="H314">
        <v>20</v>
      </c>
      <c r="I314">
        <v>21</v>
      </c>
      <c r="J314">
        <v>0</v>
      </c>
      <c r="K314">
        <v>0</v>
      </c>
      <c r="L314">
        <v>4.8504999999999902E-2</v>
      </c>
      <c r="M314">
        <v>4.8504999999999902E-2</v>
      </c>
      <c r="N314" t="s">
        <v>14</v>
      </c>
    </row>
    <row r="315" spans="1:14" x14ac:dyDescent="0.2">
      <c r="A315" t="s">
        <v>10</v>
      </c>
      <c r="B315" t="s">
        <v>13</v>
      </c>
      <c r="D315">
        <v>0</v>
      </c>
      <c r="E315">
        <v>0</v>
      </c>
      <c r="F315">
        <v>2</v>
      </c>
      <c r="G315">
        <v>2</v>
      </c>
      <c r="H315">
        <v>20</v>
      </c>
      <c r="I315">
        <v>21</v>
      </c>
      <c r="J315">
        <v>1</v>
      </c>
      <c r="K315">
        <v>1</v>
      </c>
      <c r="L315">
        <v>4.0019999999999903E-2</v>
      </c>
      <c r="M315">
        <v>4.0019999999999903E-2</v>
      </c>
      <c r="N315" t="s">
        <v>14</v>
      </c>
    </row>
    <row r="316" spans="1:14" x14ac:dyDescent="0.2">
      <c r="A316" t="s">
        <v>10</v>
      </c>
      <c r="B316" t="s">
        <v>13</v>
      </c>
      <c r="D316">
        <v>0</v>
      </c>
      <c r="E316">
        <v>0</v>
      </c>
      <c r="F316">
        <v>2</v>
      </c>
      <c r="G316">
        <v>2</v>
      </c>
      <c r="H316">
        <v>20</v>
      </c>
      <c r="I316">
        <v>21</v>
      </c>
      <c r="J316">
        <v>2</v>
      </c>
      <c r="K316">
        <v>2</v>
      </c>
      <c r="L316">
        <v>4.7837499999999998E-2</v>
      </c>
      <c r="M316">
        <v>4.7837499999999998E-2</v>
      </c>
      <c r="N316" t="s">
        <v>14</v>
      </c>
    </row>
    <row r="317" spans="1:14" x14ac:dyDescent="0.2">
      <c r="A317" t="s">
        <v>10</v>
      </c>
      <c r="B317" t="s">
        <v>13</v>
      </c>
      <c r="D317">
        <v>0</v>
      </c>
      <c r="E317">
        <v>0</v>
      </c>
      <c r="F317">
        <v>2</v>
      </c>
      <c r="G317">
        <v>2</v>
      </c>
      <c r="H317">
        <v>20</v>
      </c>
      <c r="I317">
        <v>21</v>
      </c>
      <c r="J317">
        <v>3</v>
      </c>
      <c r="K317">
        <v>3</v>
      </c>
      <c r="L317">
        <v>5.3804999999999999E-2</v>
      </c>
      <c r="M317">
        <v>5.3804999999999999E-2</v>
      </c>
      <c r="N317" t="s">
        <v>14</v>
      </c>
    </row>
    <row r="318" spans="1:14" x14ac:dyDescent="0.2">
      <c r="A318" t="s">
        <v>10</v>
      </c>
      <c r="B318" t="s">
        <v>13</v>
      </c>
      <c r="D318">
        <v>0</v>
      </c>
      <c r="E318">
        <v>0</v>
      </c>
      <c r="F318">
        <v>2</v>
      </c>
      <c r="G318">
        <v>2</v>
      </c>
      <c r="H318">
        <v>20</v>
      </c>
      <c r="I318">
        <v>21</v>
      </c>
      <c r="J318">
        <v>4</v>
      </c>
      <c r="K318">
        <v>4</v>
      </c>
      <c r="L318">
        <v>4.9099999999999998E-2</v>
      </c>
      <c r="M318">
        <v>4.9099999999999998E-2</v>
      </c>
      <c r="N318" t="s">
        <v>14</v>
      </c>
    </row>
    <row r="319" spans="1:14" x14ac:dyDescent="0.2">
      <c r="A319" t="s">
        <v>10</v>
      </c>
      <c r="B319" t="s">
        <v>13</v>
      </c>
      <c r="D319">
        <v>0</v>
      </c>
      <c r="E319">
        <v>0</v>
      </c>
      <c r="F319">
        <v>2</v>
      </c>
      <c r="G319">
        <v>2</v>
      </c>
      <c r="H319">
        <v>20</v>
      </c>
      <c r="I319">
        <v>21</v>
      </c>
      <c r="J319">
        <v>5</v>
      </c>
      <c r="K319">
        <v>5</v>
      </c>
      <c r="L319">
        <v>3.7065000000000001E-2</v>
      </c>
      <c r="M319">
        <v>3.7065000000000001E-2</v>
      </c>
      <c r="N319" t="s">
        <v>14</v>
      </c>
    </row>
    <row r="320" spans="1:14" x14ac:dyDescent="0.2">
      <c r="A320" t="s">
        <v>10</v>
      </c>
      <c r="B320" t="s">
        <v>13</v>
      </c>
      <c r="D320">
        <v>0</v>
      </c>
      <c r="E320">
        <v>0</v>
      </c>
      <c r="F320">
        <v>2</v>
      </c>
      <c r="G320">
        <v>2</v>
      </c>
      <c r="H320">
        <v>20</v>
      </c>
      <c r="I320">
        <v>21</v>
      </c>
      <c r="J320">
        <v>6</v>
      </c>
      <c r="K320">
        <v>6</v>
      </c>
      <c r="L320">
        <v>3.6152499999999997E-2</v>
      </c>
      <c r="M320">
        <v>3.6152499999999997E-2</v>
      </c>
      <c r="N320" t="s">
        <v>14</v>
      </c>
    </row>
    <row r="321" spans="1:14" x14ac:dyDescent="0.2">
      <c r="A321" t="s">
        <v>10</v>
      </c>
      <c r="B321" t="s">
        <v>13</v>
      </c>
      <c r="D321">
        <v>0</v>
      </c>
      <c r="E321">
        <v>0</v>
      </c>
      <c r="F321">
        <v>2</v>
      </c>
      <c r="G321">
        <v>2</v>
      </c>
      <c r="H321">
        <v>21</v>
      </c>
      <c r="I321">
        <v>22</v>
      </c>
      <c r="J321">
        <v>0</v>
      </c>
      <c r="K321">
        <v>0</v>
      </c>
      <c r="L321">
        <v>4.1177499999999999E-2</v>
      </c>
      <c r="M321">
        <v>4.1177499999999999E-2</v>
      </c>
      <c r="N321" t="s">
        <v>14</v>
      </c>
    </row>
    <row r="322" spans="1:14" x14ac:dyDescent="0.2">
      <c r="A322" t="s">
        <v>10</v>
      </c>
      <c r="B322" t="s">
        <v>13</v>
      </c>
      <c r="D322">
        <v>0</v>
      </c>
      <c r="E322">
        <v>0</v>
      </c>
      <c r="F322">
        <v>2</v>
      </c>
      <c r="G322">
        <v>2</v>
      </c>
      <c r="H322">
        <v>21</v>
      </c>
      <c r="I322">
        <v>22</v>
      </c>
      <c r="J322">
        <v>1</v>
      </c>
      <c r="K322">
        <v>1</v>
      </c>
      <c r="L322">
        <v>3.5685000000000001E-2</v>
      </c>
      <c r="M322">
        <v>3.5685000000000001E-2</v>
      </c>
      <c r="N322" t="s">
        <v>14</v>
      </c>
    </row>
    <row r="323" spans="1:14" x14ac:dyDescent="0.2">
      <c r="A323" t="s">
        <v>10</v>
      </c>
      <c r="B323" t="s">
        <v>13</v>
      </c>
      <c r="D323">
        <v>0</v>
      </c>
      <c r="E323">
        <v>0</v>
      </c>
      <c r="F323">
        <v>2</v>
      </c>
      <c r="G323">
        <v>2</v>
      </c>
      <c r="H323">
        <v>21</v>
      </c>
      <c r="I323">
        <v>22</v>
      </c>
      <c r="J323">
        <v>2</v>
      </c>
      <c r="K323">
        <v>2</v>
      </c>
      <c r="L323">
        <v>4.0419999999999998E-2</v>
      </c>
      <c r="M323">
        <v>4.0419999999999998E-2</v>
      </c>
      <c r="N323" t="s">
        <v>14</v>
      </c>
    </row>
    <row r="324" spans="1:14" x14ac:dyDescent="0.2">
      <c r="A324" t="s">
        <v>10</v>
      </c>
      <c r="B324" t="s">
        <v>13</v>
      </c>
      <c r="D324">
        <v>0</v>
      </c>
      <c r="E324">
        <v>0</v>
      </c>
      <c r="F324">
        <v>2</v>
      </c>
      <c r="G324">
        <v>2</v>
      </c>
      <c r="H324">
        <v>21</v>
      </c>
      <c r="I324">
        <v>22</v>
      </c>
      <c r="J324">
        <v>3</v>
      </c>
      <c r="K324">
        <v>3</v>
      </c>
      <c r="L324">
        <v>4.7462499999999998E-2</v>
      </c>
      <c r="M324">
        <v>4.7462499999999998E-2</v>
      </c>
      <c r="N324" t="s">
        <v>14</v>
      </c>
    </row>
    <row r="325" spans="1:14" x14ac:dyDescent="0.2">
      <c r="A325" t="s">
        <v>10</v>
      </c>
      <c r="B325" t="s">
        <v>13</v>
      </c>
      <c r="D325">
        <v>0</v>
      </c>
      <c r="E325">
        <v>0</v>
      </c>
      <c r="F325">
        <v>2</v>
      </c>
      <c r="G325">
        <v>2</v>
      </c>
      <c r="H325">
        <v>21</v>
      </c>
      <c r="I325">
        <v>22</v>
      </c>
      <c r="J325">
        <v>4</v>
      </c>
      <c r="K325">
        <v>4</v>
      </c>
      <c r="L325">
        <v>4.4475000000000001E-2</v>
      </c>
      <c r="M325">
        <v>4.4475000000000001E-2</v>
      </c>
      <c r="N325" t="s">
        <v>14</v>
      </c>
    </row>
    <row r="326" spans="1:14" x14ac:dyDescent="0.2">
      <c r="A326" t="s">
        <v>10</v>
      </c>
      <c r="B326" t="s">
        <v>13</v>
      </c>
      <c r="D326">
        <v>0</v>
      </c>
      <c r="E326">
        <v>0</v>
      </c>
      <c r="F326">
        <v>2</v>
      </c>
      <c r="G326">
        <v>2</v>
      </c>
      <c r="H326">
        <v>21</v>
      </c>
      <c r="I326">
        <v>22</v>
      </c>
      <c r="J326">
        <v>5</v>
      </c>
      <c r="K326">
        <v>5</v>
      </c>
      <c r="L326">
        <v>3.4062500000000002E-2</v>
      </c>
      <c r="M326">
        <v>3.4062500000000002E-2</v>
      </c>
      <c r="N326" t="s">
        <v>14</v>
      </c>
    </row>
    <row r="327" spans="1:14" x14ac:dyDescent="0.2">
      <c r="A327" t="s">
        <v>10</v>
      </c>
      <c r="B327" t="s">
        <v>13</v>
      </c>
      <c r="D327">
        <v>0</v>
      </c>
      <c r="E327">
        <v>0</v>
      </c>
      <c r="F327">
        <v>2</v>
      </c>
      <c r="G327">
        <v>2</v>
      </c>
      <c r="H327">
        <v>21</v>
      </c>
      <c r="I327">
        <v>22</v>
      </c>
      <c r="J327">
        <v>6</v>
      </c>
      <c r="K327">
        <v>6</v>
      </c>
      <c r="L327">
        <v>3.363E-2</v>
      </c>
      <c r="M327">
        <v>3.363E-2</v>
      </c>
      <c r="N327" t="s">
        <v>14</v>
      </c>
    </row>
    <row r="328" spans="1:14" x14ac:dyDescent="0.2">
      <c r="A328" t="s">
        <v>10</v>
      </c>
      <c r="B328" t="s">
        <v>13</v>
      </c>
      <c r="D328">
        <v>0</v>
      </c>
      <c r="E328">
        <v>0</v>
      </c>
      <c r="F328">
        <v>2</v>
      </c>
      <c r="G328">
        <v>2</v>
      </c>
      <c r="H328">
        <v>22</v>
      </c>
      <c r="I328">
        <v>23</v>
      </c>
      <c r="J328">
        <v>0</v>
      </c>
      <c r="K328">
        <v>0</v>
      </c>
      <c r="L328">
        <v>3.9669999999999997E-2</v>
      </c>
      <c r="M328">
        <v>3.9669999999999997E-2</v>
      </c>
      <c r="N328" t="s">
        <v>14</v>
      </c>
    </row>
    <row r="329" spans="1:14" x14ac:dyDescent="0.2">
      <c r="A329" t="s">
        <v>10</v>
      </c>
      <c r="B329" t="s">
        <v>13</v>
      </c>
      <c r="D329">
        <v>0</v>
      </c>
      <c r="E329">
        <v>0</v>
      </c>
      <c r="F329">
        <v>2</v>
      </c>
      <c r="G329">
        <v>2</v>
      </c>
      <c r="H329">
        <v>22</v>
      </c>
      <c r="I329">
        <v>23</v>
      </c>
      <c r="J329">
        <v>1</v>
      </c>
      <c r="K329">
        <v>1</v>
      </c>
      <c r="L329">
        <v>3.4392499999999999E-2</v>
      </c>
      <c r="M329">
        <v>3.4392499999999999E-2</v>
      </c>
      <c r="N329" t="s">
        <v>14</v>
      </c>
    </row>
    <row r="330" spans="1:14" x14ac:dyDescent="0.2">
      <c r="A330" t="s">
        <v>10</v>
      </c>
      <c r="B330" t="s">
        <v>13</v>
      </c>
      <c r="D330">
        <v>0</v>
      </c>
      <c r="E330">
        <v>0</v>
      </c>
      <c r="F330">
        <v>2</v>
      </c>
      <c r="G330">
        <v>2</v>
      </c>
      <c r="H330">
        <v>22</v>
      </c>
      <c r="I330">
        <v>23</v>
      </c>
      <c r="J330">
        <v>2</v>
      </c>
      <c r="K330">
        <v>2</v>
      </c>
      <c r="L330">
        <v>4.0364999999999998E-2</v>
      </c>
      <c r="M330">
        <v>4.0364999999999998E-2</v>
      </c>
      <c r="N330" t="s">
        <v>14</v>
      </c>
    </row>
    <row r="331" spans="1:14" x14ac:dyDescent="0.2">
      <c r="A331" t="s">
        <v>10</v>
      </c>
      <c r="B331" t="s">
        <v>13</v>
      </c>
      <c r="D331">
        <v>0</v>
      </c>
      <c r="E331">
        <v>0</v>
      </c>
      <c r="F331">
        <v>2</v>
      </c>
      <c r="G331">
        <v>2</v>
      </c>
      <c r="H331">
        <v>22</v>
      </c>
      <c r="I331">
        <v>23</v>
      </c>
      <c r="J331">
        <v>3</v>
      </c>
      <c r="K331">
        <v>3</v>
      </c>
      <c r="L331">
        <v>4.4927500000000002E-2</v>
      </c>
      <c r="M331">
        <v>4.4927500000000002E-2</v>
      </c>
      <c r="N331" t="s">
        <v>14</v>
      </c>
    </row>
    <row r="332" spans="1:14" x14ac:dyDescent="0.2">
      <c r="A332" t="s">
        <v>10</v>
      </c>
      <c r="B332" t="s">
        <v>13</v>
      </c>
      <c r="D332">
        <v>0</v>
      </c>
      <c r="E332">
        <v>0</v>
      </c>
      <c r="F332">
        <v>2</v>
      </c>
      <c r="G332">
        <v>2</v>
      </c>
      <c r="H332">
        <v>22</v>
      </c>
      <c r="I332">
        <v>23</v>
      </c>
      <c r="J332">
        <v>4</v>
      </c>
      <c r="K332">
        <v>4</v>
      </c>
      <c r="L332">
        <v>4.2752499999999999E-2</v>
      </c>
      <c r="M332">
        <v>4.2752499999999999E-2</v>
      </c>
      <c r="N332" t="s">
        <v>14</v>
      </c>
    </row>
    <row r="333" spans="1:14" x14ac:dyDescent="0.2">
      <c r="A333" t="s">
        <v>10</v>
      </c>
      <c r="B333" t="s">
        <v>13</v>
      </c>
      <c r="D333">
        <v>0</v>
      </c>
      <c r="E333">
        <v>0</v>
      </c>
      <c r="F333">
        <v>2</v>
      </c>
      <c r="G333">
        <v>2</v>
      </c>
      <c r="H333">
        <v>22</v>
      </c>
      <c r="I333">
        <v>23</v>
      </c>
      <c r="J333">
        <v>5</v>
      </c>
      <c r="K333">
        <v>5</v>
      </c>
      <c r="L333">
        <v>3.3794999999999999E-2</v>
      </c>
      <c r="M333">
        <v>3.3794999999999999E-2</v>
      </c>
      <c r="N333" t="s">
        <v>14</v>
      </c>
    </row>
    <row r="334" spans="1:14" x14ac:dyDescent="0.2">
      <c r="A334" t="s">
        <v>10</v>
      </c>
      <c r="B334" t="s">
        <v>13</v>
      </c>
      <c r="D334">
        <v>0</v>
      </c>
      <c r="E334">
        <v>0</v>
      </c>
      <c r="F334">
        <v>2</v>
      </c>
      <c r="G334">
        <v>2</v>
      </c>
      <c r="H334">
        <v>22</v>
      </c>
      <c r="I334">
        <v>23</v>
      </c>
      <c r="J334">
        <v>6</v>
      </c>
      <c r="K334">
        <v>6</v>
      </c>
      <c r="L334">
        <v>3.3592499999999997E-2</v>
      </c>
      <c r="M334">
        <v>3.3592499999999997E-2</v>
      </c>
      <c r="N334" t="s">
        <v>14</v>
      </c>
    </row>
    <row r="335" spans="1:14" x14ac:dyDescent="0.2">
      <c r="A335" t="s">
        <v>10</v>
      </c>
      <c r="B335" t="s">
        <v>13</v>
      </c>
      <c r="D335">
        <v>0</v>
      </c>
      <c r="E335">
        <v>0</v>
      </c>
      <c r="F335">
        <v>2</v>
      </c>
      <c r="G335">
        <v>2</v>
      </c>
      <c r="H335">
        <v>23</v>
      </c>
      <c r="I335">
        <v>24</v>
      </c>
      <c r="J335">
        <v>0</v>
      </c>
      <c r="K335">
        <v>0</v>
      </c>
      <c r="L335">
        <v>3.6964999999999998E-2</v>
      </c>
      <c r="M335">
        <v>3.6964999999999998E-2</v>
      </c>
      <c r="N335" t="s">
        <v>14</v>
      </c>
    </row>
    <row r="336" spans="1:14" x14ac:dyDescent="0.2">
      <c r="A336" t="s">
        <v>10</v>
      </c>
      <c r="B336" t="s">
        <v>13</v>
      </c>
      <c r="D336">
        <v>0</v>
      </c>
      <c r="E336">
        <v>0</v>
      </c>
      <c r="F336">
        <v>2</v>
      </c>
      <c r="G336">
        <v>2</v>
      </c>
      <c r="H336">
        <v>23</v>
      </c>
      <c r="I336">
        <v>24</v>
      </c>
      <c r="J336">
        <v>1</v>
      </c>
      <c r="K336">
        <v>1</v>
      </c>
      <c r="L336">
        <v>3.3659999999999898E-2</v>
      </c>
      <c r="M336">
        <v>3.3659999999999898E-2</v>
      </c>
      <c r="N336" t="s">
        <v>14</v>
      </c>
    </row>
    <row r="337" spans="1:14" x14ac:dyDescent="0.2">
      <c r="A337" t="s">
        <v>10</v>
      </c>
      <c r="B337" t="s">
        <v>13</v>
      </c>
      <c r="D337">
        <v>0</v>
      </c>
      <c r="E337">
        <v>0</v>
      </c>
      <c r="F337">
        <v>2</v>
      </c>
      <c r="G337">
        <v>2</v>
      </c>
      <c r="H337">
        <v>23</v>
      </c>
      <c r="I337">
        <v>24</v>
      </c>
      <c r="J337">
        <v>2</v>
      </c>
      <c r="K337">
        <v>2</v>
      </c>
      <c r="L337">
        <v>3.7632499999999999E-2</v>
      </c>
      <c r="M337">
        <v>3.7632499999999999E-2</v>
      </c>
      <c r="N337" t="s">
        <v>14</v>
      </c>
    </row>
    <row r="338" spans="1:14" x14ac:dyDescent="0.2">
      <c r="A338" t="s">
        <v>10</v>
      </c>
      <c r="B338" t="s">
        <v>13</v>
      </c>
      <c r="D338">
        <v>0</v>
      </c>
      <c r="E338">
        <v>0</v>
      </c>
      <c r="F338">
        <v>2</v>
      </c>
      <c r="G338">
        <v>2</v>
      </c>
      <c r="H338">
        <v>23</v>
      </c>
      <c r="I338">
        <v>24</v>
      </c>
      <c r="J338">
        <v>3</v>
      </c>
      <c r="K338">
        <v>3</v>
      </c>
      <c r="L338">
        <v>4.4420000000000001E-2</v>
      </c>
      <c r="M338">
        <v>4.4420000000000001E-2</v>
      </c>
      <c r="N338" t="s">
        <v>14</v>
      </c>
    </row>
    <row r="339" spans="1:14" x14ac:dyDescent="0.2">
      <c r="A339" t="s">
        <v>10</v>
      </c>
      <c r="B339" t="s">
        <v>13</v>
      </c>
      <c r="D339">
        <v>0</v>
      </c>
      <c r="E339">
        <v>0</v>
      </c>
      <c r="F339">
        <v>2</v>
      </c>
      <c r="G339">
        <v>2</v>
      </c>
      <c r="H339">
        <v>23</v>
      </c>
      <c r="I339">
        <v>24</v>
      </c>
      <c r="J339">
        <v>4</v>
      </c>
      <c r="K339">
        <v>4</v>
      </c>
      <c r="L339">
        <v>3.9567499999999999E-2</v>
      </c>
      <c r="M339">
        <v>3.9567499999999999E-2</v>
      </c>
      <c r="N339" t="s">
        <v>14</v>
      </c>
    </row>
    <row r="340" spans="1:14" x14ac:dyDescent="0.2">
      <c r="A340" t="s">
        <v>10</v>
      </c>
      <c r="B340" t="s">
        <v>13</v>
      </c>
      <c r="D340">
        <v>0</v>
      </c>
      <c r="E340">
        <v>0</v>
      </c>
      <c r="F340">
        <v>2</v>
      </c>
      <c r="G340">
        <v>2</v>
      </c>
      <c r="H340">
        <v>23</v>
      </c>
      <c r="I340">
        <v>24</v>
      </c>
      <c r="J340">
        <v>5</v>
      </c>
      <c r="K340">
        <v>5</v>
      </c>
      <c r="L340">
        <v>3.2494999999999899E-2</v>
      </c>
      <c r="M340">
        <v>3.2494999999999899E-2</v>
      </c>
      <c r="N340" t="s">
        <v>14</v>
      </c>
    </row>
    <row r="341" spans="1:14" x14ac:dyDescent="0.2">
      <c r="A341" t="s">
        <v>10</v>
      </c>
      <c r="B341" t="s">
        <v>13</v>
      </c>
      <c r="D341">
        <v>0</v>
      </c>
      <c r="E341">
        <v>0</v>
      </c>
      <c r="F341">
        <v>2</v>
      </c>
      <c r="G341">
        <v>2</v>
      </c>
      <c r="H341">
        <v>23</v>
      </c>
      <c r="I341">
        <v>24</v>
      </c>
      <c r="J341">
        <v>6</v>
      </c>
      <c r="K341">
        <v>6</v>
      </c>
      <c r="L341">
        <v>3.1765000000000002E-2</v>
      </c>
      <c r="M341">
        <v>3.1765000000000002E-2</v>
      </c>
      <c r="N341" t="s">
        <v>14</v>
      </c>
    </row>
    <row r="342" spans="1:14" x14ac:dyDescent="0.2">
      <c r="A342" t="s">
        <v>10</v>
      </c>
      <c r="B342" t="s">
        <v>13</v>
      </c>
      <c r="D342">
        <v>0</v>
      </c>
      <c r="E342">
        <v>0</v>
      </c>
      <c r="F342">
        <v>3</v>
      </c>
      <c r="G342">
        <v>3</v>
      </c>
      <c r="H342">
        <v>0</v>
      </c>
      <c r="I342">
        <v>1</v>
      </c>
      <c r="J342">
        <v>0</v>
      </c>
      <c r="K342">
        <v>0</v>
      </c>
      <c r="L342">
        <v>1.4925999999999899E-2</v>
      </c>
      <c r="M342">
        <v>1.4925999999999899E-2</v>
      </c>
      <c r="N342" t="s">
        <v>14</v>
      </c>
    </row>
    <row r="343" spans="1:14" x14ac:dyDescent="0.2">
      <c r="A343" t="s">
        <v>10</v>
      </c>
      <c r="B343" t="s">
        <v>13</v>
      </c>
      <c r="D343">
        <v>0</v>
      </c>
      <c r="E343">
        <v>0</v>
      </c>
      <c r="F343">
        <v>3</v>
      </c>
      <c r="G343">
        <v>3</v>
      </c>
      <c r="H343">
        <v>0</v>
      </c>
      <c r="I343">
        <v>1</v>
      </c>
      <c r="J343">
        <v>1</v>
      </c>
      <c r="K343">
        <v>1</v>
      </c>
      <c r="L343">
        <v>1.4688E-2</v>
      </c>
      <c r="M343">
        <v>1.4688E-2</v>
      </c>
      <c r="N343" t="s">
        <v>14</v>
      </c>
    </row>
    <row r="344" spans="1:14" x14ac:dyDescent="0.2">
      <c r="A344" t="s">
        <v>10</v>
      </c>
      <c r="B344" t="s">
        <v>13</v>
      </c>
      <c r="D344">
        <v>0</v>
      </c>
      <c r="E344">
        <v>0</v>
      </c>
      <c r="F344">
        <v>3</v>
      </c>
      <c r="G344">
        <v>3</v>
      </c>
      <c r="H344">
        <v>0</v>
      </c>
      <c r="I344">
        <v>1</v>
      </c>
      <c r="J344">
        <v>2</v>
      </c>
      <c r="K344">
        <v>2</v>
      </c>
      <c r="L344">
        <v>1.2751999999999999E-2</v>
      </c>
      <c r="M344">
        <v>1.2751999999999999E-2</v>
      </c>
      <c r="N344" t="s">
        <v>14</v>
      </c>
    </row>
    <row r="345" spans="1:14" x14ac:dyDescent="0.2">
      <c r="A345" t="s">
        <v>10</v>
      </c>
      <c r="B345" t="s">
        <v>13</v>
      </c>
      <c r="D345">
        <v>0</v>
      </c>
      <c r="E345">
        <v>0</v>
      </c>
      <c r="F345">
        <v>3</v>
      </c>
      <c r="G345">
        <v>3</v>
      </c>
      <c r="H345">
        <v>0</v>
      </c>
      <c r="I345">
        <v>1</v>
      </c>
      <c r="J345">
        <v>3</v>
      </c>
      <c r="K345">
        <v>3</v>
      </c>
      <c r="L345">
        <v>1.2840000000000001E-2</v>
      </c>
      <c r="M345">
        <v>1.2840000000000001E-2</v>
      </c>
      <c r="N345" t="s">
        <v>14</v>
      </c>
    </row>
    <row r="346" spans="1:14" x14ac:dyDescent="0.2">
      <c r="A346" t="s">
        <v>10</v>
      </c>
      <c r="B346" t="s">
        <v>13</v>
      </c>
      <c r="D346">
        <v>0</v>
      </c>
      <c r="E346">
        <v>0</v>
      </c>
      <c r="F346">
        <v>3</v>
      </c>
      <c r="G346">
        <v>3</v>
      </c>
      <c r="H346">
        <v>0</v>
      </c>
      <c r="I346">
        <v>1</v>
      </c>
      <c r="J346">
        <v>4</v>
      </c>
      <c r="K346">
        <v>4</v>
      </c>
      <c r="L346">
        <v>1.2167499999999999E-2</v>
      </c>
      <c r="M346">
        <v>1.2167499999999999E-2</v>
      </c>
      <c r="N346" t="s">
        <v>14</v>
      </c>
    </row>
    <row r="347" spans="1:14" x14ac:dyDescent="0.2">
      <c r="A347" t="s">
        <v>10</v>
      </c>
      <c r="B347" t="s">
        <v>13</v>
      </c>
      <c r="D347">
        <v>0</v>
      </c>
      <c r="E347">
        <v>0</v>
      </c>
      <c r="F347">
        <v>3</v>
      </c>
      <c r="G347">
        <v>3</v>
      </c>
      <c r="H347">
        <v>0</v>
      </c>
      <c r="I347">
        <v>1</v>
      </c>
      <c r="J347">
        <v>5</v>
      </c>
      <c r="K347">
        <v>5</v>
      </c>
      <c r="L347">
        <v>1.5509999999999999E-2</v>
      </c>
      <c r="M347">
        <v>1.5509999999999999E-2</v>
      </c>
      <c r="N347" t="s">
        <v>14</v>
      </c>
    </row>
    <row r="348" spans="1:14" x14ac:dyDescent="0.2">
      <c r="A348" t="s">
        <v>10</v>
      </c>
      <c r="B348" t="s">
        <v>13</v>
      </c>
      <c r="D348">
        <v>0</v>
      </c>
      <c r="E348">
        <v>0</v>
      </c>
      <c r="F348">
        <v>3</v>
      </c>
      <c r="G348">
        <v>3</v>
      </c>
      <c r="H348">
        <v>0</v>
      </c>
      <c r="I348">
        <v>1</v>
      </c>
      <c r="J348">
        <v>6</v>
      </c>
      <c r="K348">
        <v>6</v>
      </c>
      <c r="L348">
        <v>1.53375E-2</v>
      </c>
      <c r="M348">
        <v>1.53375E-2</v>
      </c>
      <c r="N348" t="s">
        <v>14</v>
      </c>
    </row>
    <row r="349" spans="1:14" x14ac:dyDescent="0.2">
      <c r="A349" t="s">
        <v>10</v>
      </c>
      <c r="B349" t="s">
        <v>13</v>
      </c>
      <c r="D349">
        <v>0</v>
      </c>
      <c r="E349">
        <v>0</v>
      </c>
      <c r="F349">
        <v>3</v>
      </c>
      <c r="G349">
        <v>3</v>
      </c>
      <c r="H349">
        <v>1</v>
      </c>
      <c r="I349">
        <v>2</v>
      </c>
      <c r="J349">
        <v>0</v>
      </c>
      <c r="K349">
        <v>0</v>
      </c>
      <c r="L349">
        <v>1.39879999999999E-2</v>
      </c>
      <c r="M349">
        <v>1.39879999999999E-2</v>
      </c>
      <c r="N349" t="s">
        <v>14</v>
      </c>
    </row>
    <row r="350" spans="1:14" x14ac:dyDescent="0.2">
      <c r="A350" t="s">
        <v>10</v>
      </c>
      <c r="B350" t="s">
        <v>13</v>
      </c>
      <c r="D350">
        <v>0</v>
      </c>
      <c r="E350">
        <v>0</v>
      </c>
      <c r="F350">
        <v>3</v>
      </c>
      <c r="G350">
        <v>3</v>
      </c>
      <c r="H350">
        <v>1</v>
      </c>
      <c r="I350">
        <v>2</v>
      </c>
      <c r="J350">
        <v>1</v>
      </c>
      <c r="K350">
        <v>1</v>
      </c>
      <c r="L350">
        <v>1.39639999999999E-2</v>
      </c>
      <c r="M350">
        <v>1.39639999999999E-2</v>
      </c>
      <c r="N350" t="s">
        <v>14</v>
      </c>
    </row>
    <row r="351" spans="1:14" x14ac:dyDescent="0.2">
      <c r="A351" t="s">
        <v>10</v>
      </c>
      <c r="B351" t="s">
        <v>13</v>
      </c>
      <c r="D351">
        <v>0</v>
      </c>
      <c r="E351">
        <v>0</v>
      </c>
      <c r="F351">
        <v>3</v>
      </c>
      <c r="G351">
        <v>3</v>
      </c>
      <c r="H351">
        <v>1</v>
      </c>
      <c r="I351">
        <v>2</v>
      </c>
      <c r="J351">
        <v>2</v>
      </c>
      <c r="K351">
        <v>2</v>
      </c>
      <c r="L351">
        <v>1.1769999999999999E-2</v>
      </c>
      <c r="M351">
        <v>1.1769999999999999E-2</v>
      </c>
      <c r="N351" t="s">
        <v>14</v>
      </c>
    </row>
    <row r="352" spans="1:14" x14ac:dyDescent="0.2">
      <c r="A352" t="s">
        <v>10</v>
      </c>
      <c r="B352" t="s">
        <v>13</v>
      </c>
      <c r="D352">
        <v>0</v>
      </c>
      <c r="E352">
        <v>0</v>
      </c>
      <c r="F352">
        <v>3</v>
      </c>
      <c r="G352">
        <v>3</v>
      </c>
      <c r="H352">
        <v>1</v>
      </c>
      <c r="I352">
        <v>2</v>
      </c>
      <c r="J352">
        <v>3</v>
      </c>
      <c r="K352">
        <v>3</v>
      </c>
      <c r="L352">
        <v>1.1542500000000001E-2</v>
      </c>
      <c r="M352">
        <v>1.1542500000000001E-2</v>
      </c>
      <c r="N352" t="s">
        <v>14</v>
      </c>
    </row>
    <row r="353" spans="1:14" x14ac:dyDescent="0.2">
      <c r="A353" t="s">
        <v>10</v>
      </c>
      <c r="B353" t="s">
        <v>13</v>
      </c>
      <c r="D353">
        <v>0</v>
      </c>
      <c r="E353">
        <v>0</v>
      </c>
      <c r="F353">
        <v>3</v>
      </c>
      <c r="G353">
        <v>3</v>
      </c>
      <c r="H353">
        <v>1</v>
      </c>
      <c r="I353">
        <v>2</v>
      </c>
      <c r="J353">
        <v>4</v>
      </c>
      <c r="K353">
        <v>4</v>
      </c>
      <c r="L353">
        <v>1.16549999999999E-2</v>
      </c>
      <c r="M353">
        <v>1.16549999999999E-2</v>
      </c>
      <c r="N353" t="s">
        <v>14</v>
      </c>
    </row>
    <row r="354" spans="1:14" x14ac:dyDescent="0.2">
      <c r="A354" t="s">
        <v>10</v>
      </c>
      <c r="B354" t="s">
        <v>13</v>
      </c>
      <c r="D354">
        <v>0</v>
      </c>
      <c r="E354">
        <v>0</v>
      </c>
      <c r="F354">
        <v>3</v>
      </c>
      <c r="G354">
        <v>3</v>
      </c>
      <c r="H354">
        <v>1</v>
      </c>
      <c r="I354">
        <v>2</v>
      </c>
      <c r="J354">
        <v>5</v>
      </c>
      <c r="K354">
        <v>5</v>
      </c>
      <c r="L354">
        <v>1.50475E-2</v>
      </c>
      <c r="M354">
        <v>1.50475E-2</v>
      </c>
      <c r="N354" t="s">
        <v>14</v>
      </c>
    </row>
    <row r="355" spans="1:14" x14ac:dyDescent="0.2">
      <c r="A355" t="s">
        <v>10</v>
      </c>
      <c r="B355" t="s">
        <v>13</v>
      </c>
      <c r="D355">
        <v>0</v>
      </c>
      <c r="E355">
        <v>0</v>
      </c>
      <c r="F355">
        <v>3</v>
      </c>
      <c r="G355">
        <v>3</v>
      </c>
      <c r="H355">
        <v>1</v>
      </c>
      <c r="I355">
        <v>2</v>
      </c>
      <c r="J355">
        <v>6</v>
      </c>
      <c r="K355">
        <v>6</v>
      </c>
      <c r="L355">
        <v>1.38625E-2</v>
      </c>
      <c r="M355">
        <v>1.38625E-2</v>
      </c>
      <c r="N355" t="s">
        <v>14</v>
      </c>
    </row>
    <row r="356" spans="1:14" x14ac:dyDescent="0.2">
      <c r="A356" t="s">
        <v>10</v>
      </c>
      <c r="B356" t="s">
        <v>13</v>
      </c>
      <c r="D356">
        <v>0</v>
      </c>
      <c r="E356">
        <v>0</v>
      </c>
      <c r="F356">
        <v>3</v>
      </c>
      <c r="G356">
        <v>3</v>
      </c>
      <c r="H356">
        <v>2</v>
      </c>
      <c r="I356">
        <v>3</v>
      </c>
      <c r="J356">
        <v>0</v>
      </c>
      <c r="K356">
        <v>0</v>
      </c>
      <c r="L356">
        <v>1.3646E-2</v>
      </c>
      <c r="M356">
        <v>1.3646E-2</v>
      </c>
      <c r="N356" t="s">
        <v>14</v>
      </c>
    </row>
    <row r="357" spans="1:14" x14ac:dyDescent="0.2">
      <c r="A357" t="s">
        <v>10</v>
      </c>
      <c r="B357" t="s">
        <v>13</v>
      </c>
      <c r="D357">
        <v>0</v>
      </c>
      <c r="E357">
        <v>0</v>
      </c>
      <c r="F357">
        <v>3</v>
      </c>
      <c r="G357">
        <v>3</v>
      </c>
      <c r="H357">
        <v>2</v>
      </c>
      <c r="I357">
        <v>3</v>
      </c>
      <c r="J357">
        <v>1</v>
      </c>
      <c r="K357">
        <v>1</v>
      </c>
      <c r="L357">
        <v>1.4034E-2</v>
      </c>
      <c r="M357">
        <v>1.4034E-2</v>
      </c>
      <c r="N357" t="s">
        <v>14</v>
      </c>
    </row>
    <row r="358" spans="1:14" x14ac:dyDescent="0.2">
      <c r="A358" t="s">
        <v>10</v>
      </c>
      <c r="B358" t="s">
        <v>13</v>
      </c>
      <c r="D358">
        <v>0</v>
      </c>
      <c r="E358">
        <v>0</v>
      </c>
      <c r="F358">
        <v>3</v>
      </c>
      <c r="G358">
        <v>3</v>
      </c>
      <c r="H358">
        <v>2</v>
      </c>
      <c r="I358">
        <v>3</v>
      </c>
      <c r="J358">
        <v>2</v>
      </c>
      <c r="K358">
        <v>2</v>
      </c>
      <c r="L358">
        <v>1.1379999999999999E-2</v>
      </c>
      <c r="M358">
        <v>1.1379999999999999E-2</v>
      </c>
      <c r="N358" t="s">
        <v>14</v>
      </c>
    </row>
    <row r="359" spans="1:14" x14ac:dyDescent="0.2">
      <c r="A359" t="s">
        <v>10</v>
      </c>
      <c r="B359" t="s">
        <v>13</v>
      </c>
      <c r="D359">
        <v>0</v>
      </c>
      <c r="E359">
        <v>0</v>
      </c>
      <c r="F359">
        <v>3</v>
      </c>
      <c r="G359">
        <v>3</v>
      </c>
      <c r="H359">
        <v>2</v>
      </c>
      <c r="I359">
        <v>3</v>
      </c>
      <c r="J359">
        <v>3</v>
      </c>
      <c r="K359">
        <v>3</v>
      </c>
      <c r="L359">
        <v>1.10925E-2</v>
      </c>
      <c r="M359">
        <v>1.10925E-2</v>
      </c>
      <c r="N359" t="s">
        <v>14</v>
      </c>
    </row>
    <row r="360" spans="1:14" x14ac:dyDescent="0.2">
      <c r="A360" t="s">
        <v>10</v>
      </c>
      <c r="B360" t="s">
        <v>13</v>
      </c>
      <c r="D360">
        <v>0</v>
      </c>
      <c r="E360">
        <v>0</v>
      </c>
      <c r="F360">
        <v>3</v>
      </c>
      <c r="G360">
        <v>3</v>
      </c>
      <c r="H360">
        <v>2</v>
      </c>
      <c r="I360">
        <v>3</v>
      </c>
      <c r="J360">
        <v>4</v>
      </c>
      <c r="K360">
        <v>4</v>
      </c>
      <c r="L360">
        <v>1.1424999999999999E-2</v>
      </c>
      <c r="M360">
        <v>1.1424999999999999E-2</v>
      </c>
      <c r="N360" t="s">
        <v>14</v>
      </c>
    </row>
    <row r="361" spans="1:14" x14ac:dyDescent="0.2">
      <c r="A361" t="s">
        <v>10</v>
      </c>
      <c r="B361" t="s">
        <v>13</v>
      </c>
      <c r="D361">
        <v>0</v>
      </c>
      <c r="E361">
        <v>0</v>
      </c>
      <c r="F361">
        <v>3</v>
      </c>
      <c r="G361">
        <v>3</v>
      </c>
      <c r="H361">
        <v>2</v>
      </c>
      <c r="I361">
        <v>3</v>
      </c>
      <c r="J361">
        <v>5</v>
      </c>
      <c r="K361">
        <v>5</v>
      </c>
      <c r="L361">
        <v>1.4485E-2</v>
      </c>
      <c r="M361">
        <v>1.4485E-2</v>
      </c>
      <c r="N361" t="s">
        <v>14</v>
      </c>
    </row>
    <row r="362" spans="1:14" x14ac:dyDescent="0.2">
      <c r="A362" t="s">
        <v>10</v>
      </c>
      <c r="B362" t="s">
        <v>13</v>
      </c>
      <c r="D362">
        <v>0</v>
      </c>
      <c r="E362">
        <v>0</v>
      </c>
      <c r="F362">
        <v>3</v>
      </c>
      <c r="G362">
        <v>3</v>
      </c>
      <c r="H362">
        <v>2</v>
      </c>
      <c r="I362">
        <v>3</v>
      </c>
      <c r="J362">
        <v>6</v>
      </c>
      <c r="K362">
        <v>6</v>
      </c>
      <c r="L362">
        <v>1.0389999999999899E-2</v>
      </c>
      <c r="M362">
        <v>1.0389999999999899E-2</v>
      </c>
      <c r="N362" t="s">
        <v>14</v>
      </c>
    </row>
    <row r="363" spans="1:14" x14ac:dyDescent="0.2">
      <c r="A363" t="s">
        <v>10</v>
      </c>
      <c r="B363" t="s">
        <v>13</v>
      </c>
      <c r="D363">
        <v>0</v>
      </c>
      <c r="E363">
        <v>0</v>
      </c>
      <c r="F363">
        <v>3</v>
      </c>
      <c r="G363">
        <v>3</v>
      </c>
      <c r="H363">
        <v>3</v>
      </c>
      <c r="I363">
        <v>4</v>
      </c>
      <c r="J363">
        <v>0</v>
      </c>
      <c r="K363">
        <v>0</v>
      </c>
      <c r="L363">
        <v>1.3504E-2</v>
      </c>
      <c r="M363">
        <v>1.3504E-2</v>
      </c>
      <c r="N363" t="s">
        <v>14</v>
      </c>
    </row>
    <row r="364" spans="1:14" x14ac:dyDescent="0.2">
      <c r="A364" t="s">
        <v>10</v>
      </c>
      <c r="B364" t="s">
        <v>13</v>
      </c>
      <c r="D364">
        <v>0</v>
      </c>
      <c r="E364">
        <v>0</v>
      </c>
      <c r="F364">
        <v>3</v>
      </c>
      <c r="G364">
        <v>3</v>
      </c>
      <c r="H364">
        <v>3</v>
      </c>
      <c r="I364">
        <v>4</v>
      </c>
      <c r="J364">
        <v>1</v>
      </c>
      <c r="K364">
        <v>1</v>
      </c>
      <c r="L364">
        <v>1.4019999999999999E-2</v>
      </c>
      <c r="M364">
        <v>1.4019999999999999E-2</v>
      </c>
      <c r="N364" t="s">
        <v>14</v>
      </c>
    </row>
    <row r="365" spans="1:14" x14ac:dyDescent="0.2">
      <c r="A365" t="s">
        <v>10</v>
      </c>
      <c r="B365" t="s">
        <v>13</v>
      </c>
      <c r="D365">
        <v>0</v>
      </c>
      <c r="E365">
        <v>0</v>
      </c>
      <c r="F365">
        <v>3</v>
      </c>
      <c r="G365">
        <v>3</v>
      </c>
      <c r="H365">
        <v>3</v>
      </c>
      <c r="I365">
        <v>4</v>
      </c>
      <c r="J365">
        <v>2</v>
      </c>
      <c r="K365">
        <v>2</v>
      </c>
      <c r="L365">
        <v>1.1362000000000001E-2</v>
      </c>
      <c r="M365">
        <v>1.1362000000000001E-2</v>
      </c>
      <c r="N365" t="s">
        <v>14</v>
      </c>
    </row>
    <row r="366" spans="1:14" x14ac:dyDescent="0.2">
      <c r="A366" t="s">
        <v>10</v>
      </c>
      <c r="B366" t="s">
        <v>13</v>
      </c>
      <c r="D366">
        <v>0</v>
      </c>
      <c r="E366">
        <v>0</v>
      </c>
      <c r="F366">
        <v>3</v>
      </c>
      <c r="G366">
        <v>3</v>
      </c>
      <c r="H366">
        <v>3</v>
      </c>
      <c r="I366">
        <v>4</v>
      </c>
      <c r="J366">
        <v>3</v>
      </c>
      <c r="K366">
        <v>3</v>
      </c>
      <c r="L366">
        <v>1.1050000000000001E-2</v>
      </c>
      <c r="M366">
        <v>1.1050000000000001E-2</v>
      </c>
      <c r="N366" t="s">
        <v>14</v>
      </c>
    </row>
    <row r="367" spans="1:14" x14ac:dyDescent="0.2">
      <c r="A367" t="s">
        <v>10</v>
      </c>
      <c r="B367" t="s">
        <v>13</v>
      </c>
      <c r="D367">
        <v>0</v>
      </c>
      <c r="E367">
        <v>0</v>
      </c>
      <c r="F367">
        <v>3</v>
      </c>
      <c r="G367">
        <v>3</v>
      </c>
      <c r="H367">
        <v>3</v>
      </c>
      <c r="I367">
        <v>4</v>
      </c>
      <c r="J367">
        <v>4</v>
      </c>
      <c r="K367">
        <v>4</v>
      </c>
      <c r="L367">
        <v>1.11725E-2</v>
      </c>
      <c r="M367">
        <v>1.11725E-2</v>
      </c>
      <c r="N367" t="s">
        <v>14</v>
      </c>
    </row>
    <row r="368" spans="1:14" x14ac:dyDescent="0.2">
      <c r="A368" t="s">
        <v>10</v>
      </c>
      <c r="B368" t="s">
        <v>13</v>
      </c>
      <c r="D368">
        <v>0</v>
      </c>
      <c r="E368">
        <v>0</v>
      </c>
      <c r="F368">
        <v>3</v>
      </c>
      <c r="G368">
        <v>3</v>
      </c>
      <c r="H368">
        <v>3</v>
      </c>
      <c r="I368">
        <v>4</v>
      </c>
      <c r="J368">
        <v>5</v>
      </c>
      <c r="K368">
        <v>5</v>
      </c>
      <c r="L368">
        <v>1.37624999999999E-2</v>
      </c>
      <c r="M368">
        <v>1.37624999999999E-2</v>
      </c>
      <c r="N368" t="s">
        <v>14</v>
      </c>
    </row>
    <row r="369" spans="1:14" x14ac:dyDescent="0.2">
      <c r="A369" t="s">
        <v>10</v>
      </c>
      <c r="B369" t="s">
        <v>13</v>
      </c>
      <c r="D369">
        <v>0</v>
      </c>
      <c r="E369">
        <v>0</v>
      </c>
      <c r="F369">
        <v>3</v>
      </c>
      <c r="G369">
        <v>3</v>
      </c>
      <c r="H369">
        <v>3</v>
      </c>
      <c r="I369">
        <v>4</v>
      </c>
      <c r="J369">
        <v>6</v>
      </c>
      <c r="K369">
        <v>6</v>
      </c>
      <c r="L369">
        <v>1.3089999999999999E-2</v>
      </c>
      <c r="M369">
        <v>1.3089999999999999E-2</v>
      </c>
      <c r="N369" t="s">
        <v>14</v>
      </c>
    </row>
    <row r="370" spans="1:14" x14ac:dyDescent="0.2">
      <c r="A370" t="s">
        <v>10</v>
      </c>
      <c r="B370" t="s">
        <v>13</v>
      </c>
      <c r="D370">
        <v>0</v>
      </c>
      <c r="E370">
        <v>0</v>
      </c>
      <c r="F370">
        <v>3</v>
      </c>
      <c r="G370">
        <v>3</v>
      </c>
      <c r="H370">
        <v>4</v>
      </c>
      <c r="I370">
        <v>5</v>
      </c>
      <c r="J370">
        <v>0</v>
      </c>
      <c r="K370">
        <v>0</v>
      </c>
      <c r="L370">
        <v>1.4572E-2</v>
      </c>
      <c r="M370">
        <v>1.4572E-2</v>
      </c>
      <c r="N370" t="s">
        <v>14</v>
      </c>
    </row>
    <row r="371" spans="1:14" x14ac:dyDescent="0.2">
      <c r="A371" t="s">
        <v>10</v>
      </c>
      <c r="B371" t="s">
        <v>13</v>
      </c>
      <c r="D371">
        <v>0</v>
      </c>
      <c r="E371">
        <v>0</v>
      </c>
      <c r="F371">
        <v>3</v>
      </c>
      <c r="G371">
        <v>3</v>
      </c>
      <c r="H371">
        <v>4</v>
      </c>
      <c r="I371">
        <v>5</v>
      </c>
      <c r="J371">
        <v>1</v>
      </c>
      <c r="K371">
        <v>1</v>
      </c>
      <c r="L371">
        <v>1.3526E-2</v>
      </c>
      <c r="M371">
        <v>1.3526E-2</v>
      </c>
      <c r="N371" t="s">
        <v>14</v>
      </c>
    </row>
    <row r="372" spans="1:14" x14ac:dyDescent="0.2">
      <c r="A372" t="s">
        <v>10</v>
      </c>
      <c r="B372" t="s">
        <v>13</v>
      </c>
      <c r="D372">
        <v>0</v>
      </c>
      <c r="E372">
        <v>0</v>
      </c>
      <c r="F372">
        <v>3</v>
      </c>
      <c r="G372">
        <v>3</v>
      </c>
      <c r="H372">
        <v>4</v>
      </c>
      <c r="I372">
        <v>5</v>
      </c>
      <c r="J372">
        <v>2</v>
      </c>
      <c r="K372">
        <v>2</v>
      </c>
      <c r="L372">
        <v>1.187E-2</v>
      </c>
      <c r="M372">
        <v>1.187E-2</v>
      </c>
      <c r="N372" t="s">
        <v>14</v>
      </c>
    </row>
    <row r="373" spans="1:14" x14ac:dyDescent="0.2">
      <c r="A373" t="s">
        <v>10</v>
      </c>
      <c r="B373" t="s">
        <v>13</v>
      </c>
      <c r="D373">
        <v>0</v>
      </c>
      <c r="E373">
        <v>0</v>
      </c>
      <c r="F373">
        <v>3</v>
      </c>
      <c r="G373">
        <v>3</v>
      </c>
      <c r="H373">
        <v>4</v>
      </c>
      <c r="I373">
        <v>5</v>
      </c>
      <c r="J373">
        <v>3</v>
      </c>
      <c r="K373">
        <v>3</v>
      </c>
      <c r="L373">
        <v>1.1299999999999999E-2</v>
      </c>
      <c r="M373">
        <v>1.1299999999999999E-2</v>
      </c>
      <c r="N373" t="s">
        <v>14</v>
      </c>
    </row>
    <row r="374" spans="1:14" x14ac:dyDescent="0.2">
      <c r="A374" t="s">
        <v>10</v>
      </c>
      <c r="B374" t="s">
        <v>13</v>
      </c>
      <c r="D374">
        <v>0</v>
      </c>
      <c r="E374">
        <v>0</v>
      </c>
      <c r="F374">
        <v>3</v>
      </c>
      <c r="G374">
        <v>3</v>
      </c>
      <c r="H374">
        <v>4</v>
      </c>
      <c r="I374">
        <v>5</v>
      </c>
      <c r="J374">
        <v>4</v>
      </c>
      <c r="K374">
        <v>4</v>
      </c>
      <c r="L374">
        <v>1.15349999999999E-2</v>
      </c>
      <c r="M374">
        <v>1.15349999999999E-2</v>
      </c>
      <c r="N374" t="s">
        <v>14</v>
      </c>
    </row>
    <row r="375" spans="1:14" x14ac:dyDescent="0.2">
      <c r="A375" t="s">
        <v>10</v>
      </c>
      <c r="B375" t="s">
        <v>13</v>
      </c>
      <c r="D375">
        <v>0</v>
      </c>
      <c r="E375">
        <v>0</v>
      </c>
      <c r="F375">
        <v>3</v>
      </c>
      <c r="G375">
        <v>3</v>
      </c>
      <c r="H375">
        <v>4</v>
      </c>
      <c r="I375">
        <v>5</v>
      </c>
      <c r="J375">
        <v>5</v>
      </c>
      <c r="K375">
        <v>5</v>
      </c>
      <c r="L375">
        <v>1.4052500000000001E-2</v>
      </c>
      <c r="M375">
        <v>1.4052500000000001E-2</v>
      </c>
      <c r="N375" t="s">
        <v>14</v>
      </c>
    </row>
    <row r="376" spans="1:14" x14ac:dyDescent="0.2">
      <c r="A376" t="s">
        <v>10</v>
      </c>
      <c r="B376" t="s">
        <v>13</v>
      </c>
      <c r="D376">
        <v>0</v>
      </c>
      <c r="E376">
        <v>0</v>
      </c>
      <c r="F376">
        <v>3</v>
      </c>
      <c r="G376">
        <v>3</v>
      </c>
      <c r="H376">
        <v>4</v>
      </c>
      <c r="I376">
        <v>5</v>
      </c>
      <c r="J376">
        <v>6</v>
      </c>
      <c r="K376">
        <v>6</v>
      </c>
      <c r="L376">
        <v>1.303E-2</v>
      </c>
      <c r="M376">
        <v>1.303E-2</v>
      </c>
      <c r="N376" t="s">
        <v>14</v>
      </c>
    </row>
    <row r="377" spans="1:14" x14ac:dyDescent="0.2">
      <c r="A377" t="s">
        <v>10</v>
      </c>
      <c r="B377" t="s">
        <v>13</v>
      </c>
      <c r="D377">
        <v>0</v>
      </c>
      <c r="E377">
        <v>0</v>
      </c>
      <c r="F377">
        <v>3</v>
      </c>
      <c r="G377">
        <v>3</v>
      </c>
      <c r="H377">
        <v>5</v>
      </c>
      <c r="I377">
        <v>6</v>
      </c>
      <c r="J377">
        <v>0</v>
      </c>
      <c r="K377">
        <v>0</v>
      </c>
      <c r="L377">
        <v>1.7236000000000001E-2</v>
      </c>
      <c r="M377">
        <v>1.7236000000000001E-2</v>
      </c>
      <c r="N377" t="s">
        <v>14</v>
      </c>
    </row>
    <row r="378" spans="1:14" x14ac:dyDescent="0.2">
      <c r="A378" t="s">
        <v>10</v>
      </c>
      <c r="B378" t="s">
        <v>13</v>
      </c>
      <c r="D378">
        <v>0</v>
      </c>
      <c r="E378">
        <v>0</v>
      </c>
      <c r="F378">
        <v>3</v>
      </c>
      <c r="G378">
        <v>3</v>
      </c>
      <c r="H378">
        <v>5</v>
      </c>
      <c r="I378">
        <v>6</v>
      </c>
      <c r="J378">
        <v>1</v>
      </c>
      <c r="K378">
        <v>1</v>
      </c>
      <c r="L378">
        <v>1.5910000000000001E-2</v>
      </c>
      <c r="M378">
        <v>1.5910000000000001E-2</v>
      </c>
      <c r="N378" t="s">
        <v>14</v>
      </c>
    </row>
    <row r="379" spans="1:14" x14ac:dyDescent="0.2">
      <c r="A379" t="s">
        <v>10</v>
      </c>
      <c r="B379" t="s">
        <v>13</v>
      </c>
      <c r="D379">
        <v>0</v>
      </c>
      <c r="E379">
        <v>0</v>
      </c>
      <c r="F379">
        <v>3</v>
      </c>
      <c r="G379">
        <v>3</v>
      </c>
      <c r="H379">
        <v>5</v>
      </c>
      <c r="I379">
        <v>6</v>
      </c>
      <c r="J379">
        <v>2</v>
      </c>
      <c r="K379">
        <v>2</v>
      </c>
      <c r="L379">
        <v>1.2798E-2</v>
      </c>
      <c r="M379">
        <v>1.2798E-2</v>
      </c>
      <c r="N379" t="s">
        <v>14</v>
      </c>
    </row>
    <row r="380" spans="1:14" x14ac:dyDescent="0.2">
      <c r="A380" t="s">
        <v>10</v>
      </c>
      <c r="B380" t="s">
        <v>13</v>
      </c>
      <c r="D380">
        <v>0</v>
      </c>
      <c r="E380">
        <v>0</v>
      </c>
      <c r="F380">
        <v>3</v>
      </c>
      <c r="G380">
        <v>3</v>
      </c>
      <c r="H380">
        <v>5</v>
      </c>
      <c r="I380">
        <v>6</v>
      </c>
      <c r="J380">
        <v>3</v>
      </c>
      <c r="K380">
        <v>3</v>
      </c>
      <c r="L380">
        <v>1.2489999999999999E-2</v>
      </c>
      <c r="M380">
        <v>1.2489999999999999E-2</v>
      </c>
      <c r="N380" t="s">
        <v>14</v>
      </c>
    </row>
    <row r="381" spans="1:14" x14ac:dyDescent="0.2">
      <c r="A381" t="s">
        <v>10</v>
      </c>
      <c r="B381" t="s">
        <v>13</v>
      </c>
      <c r="D381">
        <v>0</v>
      </c>
      <c r="E381">
        <v>0</v>
      </c>
      <c r="F381">
        <v>3</v>
      </c>
      <c r="G381">
        <v>3</v>
      </c>
      <c r="H381">
        <v>5</v>
      </c>
      <c r="I381">
        <v>6</v>
      </c>
      <c r="J381">
        <v>4</v>
      </c>
      <c r="K381">
        <v>4</v>
      </c>
      <c r="L381">
        <v>1.24175E-2</v>
      </c>
      <c r="M381">
        <v>1.24175E-2</v>
      </c>
      <c r="N381" t="s">
        <v>14</v>
      </c>
    </row>
    <row r="382" spans="1:14" x14ac:dyDescent="0.2">
      <c r="A382" t="s">
        <v>10</v>
      </c>
      <c r="B382" t="s">
        <v>13</v>
      </c>
      <c r="D382">
        <v>0</v>
      </c>
      <c r="E382">
        <v>0</v>
      </c>
      <c r="F382">
        <v>3</v>
      </c>
      <c r="G382">
        <v>3</v>
      </c>
      <c r="H382">
        <v>5</v>
      </c>
      <c r="I382">
        <v>6</v>
      </c>
      <c r="J382">
        <v>5</v>
      </c>
      <c r="K382">
        <v>5</v>
      </c>
      <c r="L382">
        <v>1.58675E-2</v>
      </c>
      <c r="M382">
        <v>1.58675E-2</v>
      </c>
      <c r="N382" t="s">
        <v>14</v>
      </c>
    </row>
    <row r="383" spans="1:14" x14ac:dyDescent="0.2">
      <c r="A383" t="s">
        <v>10</v>
      </c>
      <c r="B383" t="s">
        <v>13</v>
      </c>
      <c r="D383">
        <v>0</v>
      </c>
      <c r="E383">
        <v>0</v>
      </c>
      <c r="F383">
        <v>3</v>
      </c>
      <c r="G383">
        <v>3</v>
      </c>
      <c r="H383">
        <v>5</v>
      </c>
      <c r="I383">
        <v>6</v>
      </c>
      <c r="J383">
        <v>6</v>
      </c>
      <c r="K383">
        <v>6</v>
      </c>
      <c r="L383">
        <v>1.2992500000000001E-2</v>
      </c>
      <c r="M383">
        <v>1.2992500000000001E-2</v>
      </c>
      <c r="N383" t="s">
        <v>14</v>
      </c>
    </row>
    <row r="384" spans="1:14" x14ac:dyDescent="0.2">
      <c r="A384" t="s">
        <v>10</v>
      </c>
      <c r="B384" t="s">
        <v>13</v>
      </c>
      <c r="D384">
        <v>0</v>
      </c>
      <c r="E384">
        <v>0</v>
      </c>
      <c r="F384">
        <v>3</v>
      </c>
      <c r="G384">
        <v>3</v>
      </c>
      <c r="H384">
        <v>6</v>
      </c>
      <c r="I384">
        <v>7</v>
      </c>
      <c r="J384">
        <v>0</v>
      </c>
      <c r="K384">
        <v>0</v>
      </c>
      <c r="L384">
        <v>2.2886E-2</v>
      </c>
      <c r="M384">
        <v>2.2886E-2</v>
      </c>
      <c r="N384" t="s">
        <v>14</v>
      </c>
    </row>
    <row r="385" spans="1:14" x14ac:dyDescent="0.2">
      <c r="A385" t="s">
        <v>10</v>
      </c>
      <c r="B385" t="s">
        <v>13</v>
      </c>
      <c r="D385">
        <v>0</v>
      </c>
      <c r="E385">
        <v>0</v>
      </c>
      <c r="F385">
        <v>3</v>
      </c>
      <c r="G385">
        <v>3</v>
      </c>
      <c r="H385">
        <v>6</v>
      </c>
      <c r="I385">
        <v>7</v>
      </c>
      <c r="J385">
        <v>1</v>
      </c>
      <c r="K385">
        <v>1</v>
      </c>
      <c r="L385">
        <v>2.1832000000000001E-2</v>
      </c>
      <c r="M385">
        <v>2.1832000000000001E-2</v>
      </c>
      <c r="N385" t="s">
        <v>14</v>
      </c>
    </row>
    <row r="386" spans="1:14" x14ac:dyDescent="0.2">
      <c r="A386" t="s">
        <v>10</v>
      </c>
      <c r="B386" t="s">
        <v>13</v>
      </c>
      <c r="D386">
        <v>0</v>
      </c>
      <c r="E386">
        <v>0</v>
      </c>
      <c r="F386">
        <v>3</v>
      </c>
      <c r="G386">
        <v>3</v>
      </c>
      <c r="H386">
        <v>6</v>
      </c>
      <c r="I386">
        <v>7</v>
      </c>
      <c r="J386">
        <v>2</v>
      </c>
      <c r="K386">
        <v>2</v>
      </c>
      <c r="L386">
        <v>1.6559999999999998E-2</v>
      </c>
      <c r="M386">
        <v>1.6559999999999998E-2</v>
      </c>
      <c r="N386" t="s">
        <v>14</v>
      </c>
    </row>
    <row r="387" spans="1:14" x14ac:dyDescent="0.2">
      <c r="A387" t="s">
        <v>10</v>
      </c>
      <c r="B387" t="s">
        <v>13</v>
      </c>
      <c r="D387">
        <v>0</v>
      </c>
      <c r="E387">
        <v>0</v>
      </c>
      <c r="F387">
        <v>3</v>
      </c>
      <c r="G387">
        <v>3</v>
      </c>
      <c r="H387">
        <v>6</v>
      </c>
      <c r="I387">
        <v>7</v>
      </c>
      <c r="J387">
        <v>3</v>
      </c>
      <c r="K387">
        <v>3</v>
      </c>
      <c r="L387">
        <v>1.7680000000000001E-2</v>
      </c>
      <c r="M387">
        <v>1.7680000000000001E-2</v>
      </c>
      <c r="N387" t="s">
        <v>14</v>
      </c>
    </row>
    <row r="388" spans="1:14" x14ac:dyDescent="0.2">
      <c r="A388" t="s">
        <v>10</v>
      </c>
      <c r="B388" t="s">
        <v>13</v>
      </c>
      <c r="D388">
        <v>0</v>
      </c>
      <c r="E388">
        <v>0</v>
      </c>
      <c r="F388">
        <v>3</v>
      </c>
      <c r="G388">
        <v>3</v>
      </c>
      <c r="H388">
        <v>6</v>
      </c>
      <c r="I388">
        <v>7</v>
      </c>
      <c r="J388">
        <v>4</v>
      </c>
      <c r="K388">
        <v>4</v>
      </c>
      <c r="L388">
        <v>1.69225E-2</v>
      </c>
      <c r="M388">
        <v>1.69225E-2</v>
      </c>
      <c r="N388" t="s">
        <v>14</v>
      </c>
    </row>
    <row r="389" spans="1:14" x14ac:dyDescent="0.2">
      <c r="A389" t="s">
        <v>10</v>
      </c>
      <c r="B389" t="s">
        <v>13</v>
      </c>
      <c r="D389">
        <v>0</v>
      </c>
      <c r="E389">
        <v>0</v>
      </c>
      <c r="F389">
        <v>3</v>
      </c>
      <c r="G389">
        <v>3</v>
      </c>
      <c r="H389">
        <v>6</v>
      </c>
      <c r="I389">
        <v>7</v>
      </c>
      <c r="J389">
        <v>5</v>
      </c>
      <c r="K389">
        <v>5</v>
      </c>
      <c r="L389">
        <v>1.7649999999999999E-2</v>
      </c>
      <c r="M389">
        <v>1.7649999999999999E-2</v>
      </c>
      <c r="N389" t="s">
        <v>14</v>
      </c>
    </row>
    <row r="390" spans="1:14" x14ac:dyDescent="0.2">
      <c r="A390" t="s">
        <v>10</v>
      </c>
      <c r="B390" t="s">
        <v>13</v>
      </c>
      <c r="D390">
        <v>0</v>
      </c>
      <c r="E390">
        <v>0</v>
      </c>
      <c r="F390">
        <v>3</v>
      </c>
      <c r="G390">
        <v>3</v>
      </c>
      <c r="H390">
        <v>6</v>
      </c>
      <c r="I390">
        <v>7</v>
      </c>
      <c r="J390">
        <v>6</v>
      </c>
      <c r="K390">
        <v>6</v>
      </c>
      <c r="L390">
        <v>1.4330000000000001E-2</v>
      </c>
      <c r="M390">
        <v>1.4330000000000001E-2</v>
      </c>
      <c r="N390" t="s">
        <v>14</v>
      </c>
    </row>
    <row r="391" spans="1:14" x14ac:dyDescent="0.2">
      <c r="A391" t="s">
        <v>10</v>
      </c>
      <c r="B391" t="s">
        <v>13</v>
      </c>
      <c r="D391">
        <v>0</v>
      </c>
      <c r="E391">
        <v>0</v>
      </c>
      <c r="F391">
        <v>3</v>
      </c>
      <c r="G391">
        <v>3</v>
      </c>
      <c r="H391">
        <v>7</v>
      </c>
      <c r="I391">
        <v>8</v>
      </c>
      <c r="J391">
        <v>0</v>
      </c>
      <c r="K391">
        <v>0</v>
      </c>
      <c r="L391">
        <v>2.6943999999999999E-2</v>
      </c>
      <c r="M391">
        <v>2.6943999999999999E-2</v>
      </c>
      <c r="N391" t="s">
        <v>14</v>
      </c>
    </row>
    <row r="392" spans="1:14" x14ac:dyDescent="0.2">
      <c r="A392" t="s">
        <v>10</v>
      </c>
      <c r="B392" t="s">
        <v>13</v>
      </c>
      <c r="D392">
        <v>0</v>
      </c>
      <c r="E392">
        <v>0</v>
      </c>
      <c r="F392">
        <v>3</v>
      </c>
      <c r="G392">
        <v>3</v>
      </c>
      <c r="H392">
        <v>7</v>
      </c>
      <c r="I392">
        <v>8</v>
      </c>
      <c r="J392">
        <v>1</v>
      </c>
      <c r="K392">
        <v>1</v>
      </c>
      <c r="L392">
        <v>2.4212000000000001E-2</v>
      </c>
      <c r="M392">
        <v>2.4212000000000001E-2</v>
      </c>
      <c r="N392" t="s">
        <v>14</v>
      </c>
    </row>
    <row r="393" spans="1:14" x14ac:dyDescent="0.2">
      <c r="A393" t="s">
        <v>10</v>
      </c>
      <c r="B393" t="s">
        <v>13</v>
      </c>
      <c r="D393">
        <v>0</v>
      </c>
      <c r="E393">
        <v>0</v>
      </c>
      <c r="F393">
        <v>3</v>
      </c>
      <c r="G393">
        <v>3</v>
      </c>
      <c r="H393">
        <v>7</v>
      </c>
      <c r="I393">
        <v>8</v>
      </c>
      <c r="J393">
        <v>2</v>
      </c>
      <c r="K393">
        <v>2</v>
      </c>
      <c r="L393">
        <v>1.8401999999999901E-2</v>
      </c>
      <c r="M393">
        <v>1.8401999999999901E-2</v>
      </c>
      <c r="N393" t="s">
        <v>14</v>
      </c>
    </row>
    <row r="394" spans="1:14" x14ac:dyDescent="0.2">
      <c r="A394" t="s">
        <v>10</v>
      </c>
      <c r="B394" t="s">
        <v>13</v>
      </c>
      <c r="D394">
        <v>0</v>
      </c>
      <c r="E394">
        <v>0</v>
      </c>
      <c r="F394">
        <v>3</v>
      </c>
      <c r="G394">
        <v>3</v>
      </c>
      <c r="H394">
        <v>7</v>
      </c>
      <c r="I394">
        <v>8</v>
      </c>
      <c r="J394">
        <v>3</v>
      </c>
      <c r="K394">
        <v>3</v>
      </c>
      <c r="L394">
        <v>1.8859999999999998E-2</v>
      </c>
      <c r="M394">
        <v>1.8859999999999998E-2</v>
      </c>
      <c r="N394" t="s">
        <v>14</v>
      </c>
    </row>
    <row r="395" spans="1:14" x14ac:dyDescent="0.2">
      <c r="A395" t="s">
        <v>10</v>
      </c>
      <c r="B395" t="s">
        <v>13</v>
      </c>
      <c r="D395">
        <v>0</v>
      </c>
      <c r="E395">
        <v>0</v>
      </c>
      <c r="F395">
        <v>3</v>
      </c>
      <c r="G395">
        <v>3</v>
      </c>
      <c r="H395">
        <v>7</v>
      </c>
      <c r="I395">
        <v>8</v>
      </c>
      <c r="J395">
        <v>4</v>
      </c>
      <c r="K395">
        <v>4</v>
      </c>
      <c r="L395">
        <v>2.0937500000000001E-2</v>
      </c>
      <c r="M395">
        <v>2.0937500000000001E-2</v>
      </c>
      <c r="N395" t="s">
        <v>14</v>
      </c>
    </row>
    <row r="396" spans="1:14" x14ac:dyDescent="0.2">
      <c r="A396" t="s">
        <v>10</v>
      </c>
      <c r="B396" t="s">
        <v>13</v>
      </c>
      <c r="D396">
        <v>0</v>
      </c>
      <c r="E396">
        <v>0</v>
      </c>
      <c r="F396">
        <v>3</v>
      </c>
      <c r="G396">
        <v>3</v>
      </c>
      <c r="H396">
        <v>7</v>
      </c>
      <c r="I396">
        <v>8</v>
      </c>
      <c r="J396">
        <v>5</v>
      </c>
      <c r="K396">
        <v>5</v>
      </c>
      <c r="L396">
        <v>1.8435E-2</v>
      </c>
      <c r="M396">
        <v>1.8435E-2</v>
      </c>
      <c r="N396" t="s">
        <v>14</v>
      </c>
    </row>
    <row r="397" spans="1:14" x14ac:dyDescent="0.2">
      <c r="A397" t="s">
        <v>10</v>
      </c>
      <c r="B397" t="s">
        <v>13</v>
      </c>
      <c r="D397">
        <v>0</v>
      </c>
      <c r="E397">
        <v>0</v>
      </c>
      <c r="F397">
        <v>3</v>
      </c>
      <c r="G397">
        <v>3</v>
      </c>
      <c r="H397">
        <v>7</v>
      </c>
      <c r="I397">
        <v>8</v>
      </c>
      <c r="J397">
        <v>6</v>
      </c>
      <c r="K397">
        <v>6</v>
      </c>
      <c r="L397">
        <v>1.5554999999999999E-2</v>
      </c>
      <c r="M397">
        <v>1.5554999999999999E-2</v>
      </c>
      <c r="N397" t="s">
        <v>14</v>
      </c>
    </row>
    <row r="398" spans="1:14" x14ac:dyDescent="0.2">
      <c r="A398" t="s">
        <v>10</v>
      </c>
      <c r="B398" t="s">
        <v>13</v>
      </c>
      <c r="D398">
        <v>0</v>
      </c>
      <c r="E398">
        <v>0</v>
      </c>
      <c r="F398">
        <v>3</v>
      </c>
      <c r="G398">
        <v>3</v>
      </c>
      <c r="H398">
        <v>8</v>
      </c>
      <c r="I398">
        <v>9</v>
      </c>
      <c r="J398">
        <v>0</v>
      </c>
      <c r="K398">
        <v>0</v>
      </c>
      <c r="L398">
        <v>2.6877999999999999E-2</v>
      </c>
      <c r="M398">
        <v>2.6877999999999999E-2</v>
      </c>
      <c r="N398" t="s">
        <v>14</v>
      </c>
    </row>
    <row r="399" spans="1:14" x14ac:dyDescent="0.2">
      <c r="A399" t="s">
        <v>10</v>
      </c>
      <c r="B399" t="s">
        <v>13</v>
      </c>
      <c r="D399">
        <v>0</v>
      </c>
      <c r="E399">
        <v>0</v>
      </c>
      <c r="F399">
        <v>3</v>
      </c>
      <c r="G399">
        <v>3</v>
      </c>
      <c r="H399">
        <v>8</v>
      </c>
      <c r="I399">
        <v>9</v>
      </c>
      <c r="J399">
        <v>1</v>
      </c>
      <c r="K399">
        <v>1</v>
      </c>
      <c r="L399">
        <v>2.4756E-2</v>
      </c>
      <c r="M399">
        <v>2.4756E-2</v>
      </c>
      <c r="N399" t="s">
        <v>14</v>
      </c>
    </row>
    <row r="400" spans="1:14" x14ac:dyDescent="0.2">
      <c r="A400" t="s">
        <v>10</v>
      </c>
      <c r="B400" t="s">
        <v>13</v>
      </c>
      <c r="D400">
        <v>0</v>
      </c>
      <c r="E400">
        <v>0</v>
      </c>
      <c r="F400">
        <v>3</v>
      </c>
      <c r="G400">
        <v>3</v>
      </c>
      <c r="H400">
        <v>8</v>
      </c>
      <c r="I400">
        <v>9</v>
      </c>
      <c r="J400">
        <v>2</v>
      </c>
      <c r="K400">
        <v>2</v>
      </c>
      <c r="L400">
        <v>2.02399999999999E-2</v>
      </c>
      <c r="M400">
        <v>2.02399999999999E-2</v>
      </c>
      <c r="N400" t="s">
        <v>14</v>
      </c>
    </row>
    <row r="401" spans="1:14" x14ac:dyDescent="0.2">
      <c r="A401" t="s">
        <v>10</v>
      </c>
      <c r="B401" t="s">
        <v>13</v>
      </c>
      <c r="D401">
        <v>0</v>
      </c>
      <c r="E401">
        <v>0</v>
      </c>
      <c r="F401">
        <v>3</v>
      </c>
      <c r="G401">
        <v>3</v>
      </c>
      <c r="H401">
        <v>8</v>
      </c>
      <c r="I401">
        <v>9</v>
      </c>
      <c r="J401">
        <v>3</v>
      </c>
      <c r="K401">
        <v>3</v>
      </c>
      <c r="L401">
        <v>2.1007499999999998E-2</v>
      </c>
      <c r="M401">
        <v>2.1007499999999998E-2</v>
      </c>
      <c r="N401" t="s">
        <v>14</v>
      </c>
    </row>
    <row r="402" spans="1:14" x14ac:dyDescent="0.2">
      <c r="A402" t="s">
        <v>10</v>
      </c>
      <c r="B402" t="s">
        <v>13</v>
      </c>
      <c r="D402">
        <v>0</v>
      </c>
      <c r="E402">
        <v>0</v>
      </c>
      <c r="F402">
        <v>3</v>
      </c>
      <c r="G402">
        <v>3</v>
      </c>
      <c r="H402">
        <v>8</v>
      </c>
      <c r="I402">
        <v>9</v>
      </c>
      <c r="J402">
        <v>4</v>
      </c>
      <c r="K402">
        <v>4</v>
      </c>
      <c r="L402">
        <v>2.2352500000000001E-2</v>
      </c>
      <c r="M402">
        <v>2.2352500000000001E-2</v>
      </c>
      <c r="N402" t="s">
        <v>14</v>
      </c>
    </row>
    <row r="403" spans="1:14" x14ac:dyDescent="0.2">
      <c r="A403" t="s">
        <v>10</v>
      </c>
      <c r="B403" t="s">
        <v>13</v>
      </c>
      <c r="D403">
        <v>0</v>
      </c>
      <c r="E403">
        <v>0</v>
      </c>
      <c r="F403">
        <v>3</v>
      </c>
      <c r="G403">
        <v>3</v>
      </c>
      <c r="H403">
        <v>8</v>
      </c>
      <c r="I403">
        <v>9</v>
      </c>
      <c r="J403">
        <v>5</v>
      </c>
      <c r="K403">
        <v>5</v>
      </c>
      <c r="L403">
        <v>2.2609999999999901E-2</v>
      </c>
      <c r="M403">
        <v>2.2609999999999901E-2</v>
      </c>
      <c r="N403" t="s">
        <v>14</v>
      </c>
    </row>
    <row r="404" spans="1:14" x14ac:dyDescent="0.2">
      <c r="A404" t="s">
        <v>10</v>
      </c>
      <c r="B404" t="s">
        <v>13</v>
      </c>
      <c r="D404">
        <v>0</v>
      </c>
      <c r="E404">
        <v>0</v>
      </c>
      <c r="F404">
        <v>3</v>
      </c>
      <c r="G404">
        <v>3</v>
      </c>
      <c r="H404">
        <v>8</v>
      </c>
      <c r="I404">
        <v>9</v>
      </c>
      <c r="J404">
        <v>6</v>
      </c>
      <c r="K404">
        <v>6</v>
      </c>
      <c r="L404">
        <v>1.86775E-2</v>
      </c>
      <c r="M404">
        <v>1.86775E-2</v>
      </c>
      <c r="N404" t="s">
        <v>14</v>
      </c>
    </row>
    <row r="405" spans="1:14" x14ac:dyDescent="0.2">
      <c r="A405" t="s">
        <v>10</v>
      </c>
      <c r="B405" t="s">
        <v>13</v>
      </c>
      <c r="D405">
        <v>0</v>
      </c>
      <c r="E405">
        <v>0</v>
      </c>
      <c r="F405">
        <v>3</v>
      </c>
      <c r="G405">
        <v>3</v>
      </c>
      <c r="H405">
        <v>9</v>
      </c>
      <c r="I405">
        <v>10</v>
      </c>
      <c r="J405">
        <v>0</v>
      </c>
      <c r="K405">
        <v>0</v>
      </c>
      <c r="L405">
        <v>2.5319999999999999E-2</v>
      </c>
      <c r="M405">
        <v>2.5319999999999999E-2</v>
      </c>
      <c r="N405" t="s">
        <v>14</v>
      </c>
    </row>
    <row r="406" spans="1:14" x14ac:dyDescent="0.2">
      <c r="A406" t="s">
        <v>10</v>
      </c>
      <c r="B406" t="s">
        <v>13</v>
      </c>
      <c r="D406">
        <v>0</v>
      </c>
      <c r="E406">
        <v>0</v>
      </c>
      <c r="F406">
        <v>3</v>
      </c>
      <c r="G406">
        <v>3</v>
      </c>
      <c r="H406">
        <v>9</v>
      </c>
      <c r="I406">
        <v>10</v>
      </c>
      <c r="J406">
        <v>1</v>
      </c>
      <c r="K406">
        <v>1</v>
      </c>
      <c r="L406">
        <v>2.1746000000000001E-2</v>
      </c>
      <c r="M406">
        <v>2.1746000000000001E-2</v>
      </c>
      <c r="N406" t="s">
        <v>14</v>
      </c>
    </row>
    <row r="407" spans="1:14" x14ac:dyDescent="0.2">
      <c r="A407" t="s">
        <v>10</v>
      </c>
      <c r="B407" t="s">
        <v>13</v>
      </c>
      <c r="D407">
        <v>0</v>
      </c>
      <c r="E407">
        <v>0</v>
      </c>
      <c r="F407">
        <v>3</v>
      </c>
      <c r="G407">
        <v>3</v>
      </c>
      <c r="H407">
        <v>9</v>
      </c>
      <c r="I407">
        <v>10</v>
      </c>
      <c r="J407">
        <v>2</v>
      </c>
      <c r="K407">
        <v>2</v>
      </c>
      <c r="L407">
        <v>1.9774E-2</v>
      </c>
      <c r="M407">
        <v>1.9774E-2</v>
      </c>
      <c r="N407" t="s">
        <v>14</v>
      </c>
    </row>
    <row r="408" spans="1:14" x14ac:dyDescent="0.2">
      <c r="A408" t="s">
        <v>10</v>
      </c>
      <c r="B408" t="s">
        <v>13</v>
      </c>
      <c r="D408">
        <v>0</v>
      </c>
      <c r="E408">
        <v>0</v>
      </c>
      <c r="F408">
        <v>3</v>
      </c>
      <c r="G408">
        <v>3</v>
      </c>
      <c r="H408">
        <v>9</v>
      </c>
      <c r="I408">
        <v>10</v>
      </c>
      <c r="J408">
        <v>3</v>
      </c>
      <c r="K408">
        <v>3</v>
      </c>
      <c r="L408">
        <v>1.9367499999999999E-2</v>
      </c>
      <c r="M408">
        <v>1.9367499999999999E-2</v>
      </c>
      <c r="N408" t="s">
        <v>14</v>
      </c>
    </row>
    <row r="409" spans="1:14" x14ac:dyDescent="0.2">
      <c r="A409" t="s">
        <v>10</v>
      </c>
      <c r="B409" t="s">
        <v>13</v>
      </c>
      <c r="D409">
        <v>0</v>
      </c>
      <c r="E409">
        <v>0</v>
      </c>
      <c r="F409">
        <v>3</v>
      </c>
      <c r="G409">
        <v>3</v>
      </c>
      <c r="H409">
        <v>9</v>
      </c>
      <c r="I409">
        <v>10</v>
      </c>
      <c r="J409">
        <v>4</v>
      </c>
      <c r="K409">
        <v>4</v>
      </c>
      <c r="L409">
        <v>2.2335000000000001E-2</v>
      </c>
      <c r="M409">
        <v>2.2335000000000001E-2</v>
      </c>
      <c r="N409" t="s">
        <v>14</v>
      </c>
    </row>
    <row r="410" spans="1:14" x14ac:dyDescent="0.2">
      <c r="A410" t="s">
        <v>10</v>
      </c>
      <c r="B410" t="s">
        <v>13</v>
      </c>
      <c r="D410">
        <v>0</v>
      </c>
      <c r="E410">
        <v>0</v>
      </c>
      <c r="F410">
        <v>3</v>
      </c>
      <c r="G410">
        <v>3</v>
      </c>
      <c r="H410">
        <v>9</v>
      </c>
      <c r="I410">
        <v>10</v>
      </c>
      <c r="J410">
        <v>5</v>
      </c>
      <c r="K410">
        <v>5</v>
      </c>
      <c r="L410">
        <v>2.2439999999999901E-2</v>
      </c>
      <c r="M410">
        <v>2.2439999999999901E-2</v>
      </c>
      <c r="N410" t="s">
        <v>14</v>
      </c>
    </row>
    <row r="411" spans="1:14" x14ac:dyDescent="0.2">
      <c r="A411" t="s">
        <v>10</v>
      </c>
      <c r="B411" t="s">
        <v>13</v>
      </c>
      <c r="D411">
        <v>0</v>
      </c>
      <c r="E411">
        <v>0</v>
      </c>
      <c r="F411">
        <v>3</v>
      </c>
      <c r="G411">
        <v>3</v>
      </c>
      <c r="H411">
        <v>9</v>
      </c>
      <c r="I411">
        <v>10</v>
      </c>
      <c r="J411">
        <v>6</v>
      </c>
      <c r="K411">
        <v>6</v>
      </c>
      <c r="L411">
        <v>1.8165000000000001E-2</v>
      </c>
      <c r="M411">
        <v>1.8165000000000001E-2</v>
      </c>
      <c r="N411" t="s">
        <v>14</v>
      </c>
    </row>
    <row r="412" spans="1:14" x14ac:dyDescent="0.2">
      <c r="A412" t="s">
        <v>10</v>
      </c>
      <c r="B412" t="s">
        <v>13</v>
      </c>
      <c r="D412">
        <v>0</v>
      </c>
      <c r="E412">
        <v>0</v>
      </c>
      <c r="F412">
        <v>3</v>
      </c>
      <c r="G412">
        <v>3</v>
      </c>
      <c r="H412">
        <v>10</v>
      </c>
      <c r="I412">
        <v>11</v>
      </c>
      <c r="J412">
        <v>0</v>
      </c>
      <c r="K412">
        <v>0</v>
      </c>
      <c r="L412">
        <v>2.3487999999999998E-2</v>
      </c>
      <c r="M412">
        <v>2.3487999999999998E-2</v>
      </c>
      <c r="N412" t="s">
        <v>14</v>
      </c>
    </row>
    <row r="413" spans="1:14" x14ac:dyDescent="0.2">
      <c r="A413" t="s">
        <v>10</v>
      </c>
      <c r="B413" t="s">
        <v>13</v>
      </c>
      <c r="D413">
        <v>0</v>
      </c>
      <c r="E413">
        <v>0</v>
      </c>
      <c r="F413">
        <v>3</v>
      </c>
      <c r="G413">
        <v>3</v>
      </c>
      <c r="H413">
        <v>10</v>
      </c>
      <c r="I413">
        <v>11</v>
      </c>
      <c r="J413">
        <v>1</v>
      </c>
      <c r="K413">
        <v>1</v>
      </c>
      <c r="L413">
        <v>2.1097999999999999E-2</v>
      </c>
      <c r="M413">
        <v>2.1097999999999999E-2</v>
      </c>
      <c r="N413" t="s">
        <v>14</v>
      </c>
    </row>
    <row r="414" spans="1:14" x14ac:dyDescent="0.2">
      <c r="A414" t="s">
        <v>10</v>
      </c>
      <c r="B414" t="s">
        <v>13</v>
      </c>
      <c r="D414">
        <v>0</v>
      </c>
      <c r="E414">
        <v>0</v>
      </c>
      <c r="F414">
        <v>3</v>
      </c>
      <c r="G414">
        <v>3</v>
      </c>
      <c r="H414">
        <v>10</v>
      </c>
      <c r="I414">
        <v>11</v>
      </c>
      <c r="J414">
        <v>2</v>
      </c>
      <c r="K414">
        <v>2</v>
      </c>
      <c r="L414">
        <v>1.8280000000000001E-2</v>
      </c>
      <c r="M414">
        <v>1.8280000000000001E-2</v>
      </c>
      <c r="N414" t="s">
        <v>14</v>
      </c>
    </row>
    <row r="415" spans="1:14" x14ac:dyDescent="0.2">
      <c r="A415" t="s">
        <v>10</v>
      </c>
      <c r="B415" t="s">
        <v>13</v>
      </c>
      <c r="D415">
        <v>0</v>
      </c>
      <c r="E415">
        <v>0</v>
      </c>
      <c r="F415">
        <v>3</v>
      </c>
      <c r="G415">
        <v>3</v>
      </c>
      <c r="H415">
        <v>10</v>
      </c>
      <c r="I415">
        <v>11</v>
      </c>
      <c r="J415">
        <v>3</v>
      </c>
      <c r="K415">
        <v>3</v>
      </c>
      <c r="L415">
        <v>1.82449999999999E-2</v>
      </c>
      <c r="M415">
        <v>1.82449999999999E-2</v>
      </c>
      <c r="N415" t="s">
        <v>14</v>
      </c>
    </row>
    <row r="416" spans="1:14" x14ac:dyDescent="0.2">
      <c r="A416" t="s">
        <v>10</v>
      </c>
      <c r="B416" t="s">
        <v>13</v>
      </c>
      <c r="D416">
        <v>0</v>
      </c>
      <c r="E416">
        <v>0</v>
      </c>
      <c r="F416">
        <v>3</v>
      </c>
      <c r="G416">
        <v>3</v>
      </c>
      <c r="H416">
        <v>10</v>
      </c>
      <c r="I416">
        <v>11</v>
      </c>
      <c r="J416">
        <v>4</v>
      </c>
      <c r="K416">
        <v>4</v>
      </c>
      <c r="L416">
        <v>2.0264999999999998E-2</v>
      </c>
      <c r="M416">
        <v>2.0264999999999998E-2</v>
      </c>
      <c r="N416" t="s">
        <v>14</v>
      </c>
    </row>
    <row r="417" spans="1:14" x14ac:dyDescent="0.2">
      <c r="A417" t="s">
        <v>10</v>
      </c>
      <c r="B417" t="s">
        <v>13</v>
      </c>
      <c r="D417">
        <v>0</v>
      </c>
      <c r="E417">
        <v>0</v>
      </c>
      <c r="F417">
        <v>3</v>
      </c>
      <c r="G417">
        <v>3</v>
      </c>
      <c r="H417">
        <v>10</v>
      </c>
      <c r="I417">
        <v>11</v>
      </c>
      <c r="J417">
        <v>5</v>
      </c>
      <c r="K417">
        <v>5</v>
      </c>
      <c r="L417">
        <v>2.0952499999999999E-2</v>
      </c>
      <c r="M417">
        <v>2.0952499999999999E-2</v>
      </c>
      <c r="N417" t="s">
        <v>14</v>
      </c>
    </row>
    <row r="418" spans="1:14" x14ac:dyDescent="0.2">
      <c r="A418" t="s">
        <v>10</v>
      </c>
      <c r="B418" t="s">
        <v>13</v>
      </c>
      <c r="D418">
        <v>0</v>
      </c>
      <c r="E418">
        <v>0</v>
      </c>
      <c r="F418">
        <v>3</v>
      </c>
      <c r="G418">
        <v>3</v>
      </c>
      <c r="H418">
        <v>10</v>
      </c>
      <c r="I418">
        <v>11</v>
      </c>
      <c r="J418">
        <v>6</v>
      </c>
      <c r="K418">
        <v>6</v>
      </c>
      <c r="L418">
        <v>1.7367500000000001E-2</v>
      </c>
      <c r="M418">
        <v>1.7367500000000001E-2</v>
      </c>
      <c r="N418" t="s">
        <v>14</v>
      </c>
    </row>
    <row r="419" spans="1:14" x14ac:dyDescent="0.2">
      <c r="A419" t="s">
        <v>10</v>
      </c>
      <c r="B419" t="s">
        <v>13</v>
      </c>
      <c r="D419">
        <v>0</v>
      </c>
      <c r="E419">
        <v>0</v>
      </c>
      <c r="F419">
        <v>3</v>
      </c>
      <c r="G419">
        <v>3</v>
      </c>
      <c r="H419">
        <v>11</v>
      </c>
      <c r="I419">
        <v>12</v>
      </c>
      <c r="J419">
        <v>0</v>
      </c>
      <c r="K419">
        <v>0</v>
      </c>
      <c r="L419">
        <v>2.2286E-2</v>
      </c>
      <c r="M419">
        <v>2.2286E-2</v>
      </c>
      <c r="N419" t="s">
        <v>14</v>
      </c>
    </row>
    <row r="420" spans="1:14" x14ac:dyDescent="0.2">
      <c r="A420" t="s">
        <v>10</v>
      </c>
      <c r="B420" t="s">
        <v>13</v>
      </c>
      <c r="D420">
        <v>0</v>
      </c>
      <c r="E420">
        <v>0</v>
      </c>
      <c r="F420">
        <v>3</v>
      </c>
      <c r="G420">
        <v>3</v>
      </c>
      <c r="H420">
        <v>11</v>
      </c>
      <c r="I420">
        <v>12</v>
      </c>
      <c r="J420">
        <v>1</v>
      </c>
      <c r="K420">
        <v>1</v>
      </c>
      <c r="L420">
        <v>2.0583999999999901E-2</v>
      </c>
      <c r="M420">
        <v>2.0583999999999901E-2</v>
      </c>
      <c r="N420" t="s">
        <v>14</v>
      </c>
    </row>
    <row r="421" spans="1:14" x14ac:dyDescent="0.2">
      <c r="A421" t="s">
        <v>10</v>
      </c>
      <c r="B421" t="s">
        <v>13</v>
      </c>
      <c r="D421">
        <v>0</v>
      </c>
      <c r="E421">
        <v>0</v>
      </c>
      <c r="F421">
        <v>3</v>
      </c>
      <c r="G421">
        <v>3</v>
      </c>
      <c r="H421">
        <v>11</v>
      </c>
      <c r="I421">
        <v>12</v>
      </c>
      <c r="J421">
        <v>2</v>
      </c>
      <c r="K421">
        <v>2</v>
      </c>
      <c r="L421">
        <v>1.8168E-2</v>
      </c>
      <c r="M421">
        <v>1.8168E-2</v>
      </c>
      <c r="N421" t="s">
        <v>14</v>
      </c>
    </row>
    <row r="422" spans="1:14" x14ac:dyDescent="0.2">
      <c r="A422" t="s">
        <v>10</v>
      </c>
      <c r="B422" t="s">
        <v>13</v>
      </c>
      <c r="D422">
        <v>0</v>
      </c>
      <c r="E422">
        <v>0</v>
      </c>
      <c r="F422">
        <v>3</v>
      </c>
      <c r="G422">
        <v>3</v>
      </c>
      <c r="H422">
        <v>11</v>
      </c>
      <c r="I422">
        <v>12</v>
      </c>
      <c r="J422">
        <v>3</v>
      </c>
      <c r="K422">
        <v>3</v>
      </c>
      <c r="L422">
        <v>1.745E-2</v>
      </c>
      <c r="M422">
        <v>1.745E-2</v>
      </c>
      <c r="N422" t="s">
        <v>14</v>
      </c>
    </row>
    <row r="423" spans="1:14" x14ac:dyDescent="0.2">
      <c r="A423" t="s">
        <v>10</v>
      </c>
      <c r="B423" t="s">
        <v>13</v>
      </c>
      <c r="D423">
        <v>0</v>
      </c>
      <c r="E423">
        <v>0</v>
      </c>
      <c r="F423">
        <v>3</v>
      </c>
      <c r="G423">
        <v>3</v>
      </c>
      <c r="H423">
        <v>11</v>
      </c>
      <c r="I423">
        <v>12</v>
      </c>
      <c r="J423">
        <v>4</v>
      </c>
      <c r="K423">
        <v>4</v>
      </c>
      <c r="L423">
        <v>1.9082499999999999E-2</v>
      </c>
      <c r="M423">
        <v>1.9082499999999999E-2</v>
      </c>
      <c r="N423" t="s">
        <v>14</v>
      </c>
    </row>
    <row r="424" spans="1:14" x14ac:dyDescent="0.2">
      <c r="A424" t="s">
        <v>10</v>
      </c>
      <c r="B424" t="s">
        <v>13</v>
      </c>
      <c r="D424">
        <v>0</v>
      </c>
      <c r="E424">
        <v>0</v>
      </c>
      <c r="F424">
        <v>3</v>
      </c>
      <c r="G424">
        <v>3</v>
      </c>
      <c r="H424">
        <v>11</v>
      </c>
      <c r="I424">
        <v>12</v>
      </c>
      <c r="J424">
        <v>5</v>
      </c>
      <c r="K424">
        <v>5</v>
      </c>
      <c r="L424">
        <v>2.04125E-2</v>
      </c>
      <c r="M424">
        <v>2.04125E-2</v>
      </c>
      <c r="N424" t="s">
        <v>14</v>
      </c>
    </row>
    <row r="425" spans="1:14" x14ac:dyDescent="0.2">
      <c r="A425" t="s">
        <v>10</v>
      </c>
      <c r="B425" t="s">
        <v>13</v>
      </c>
      <c r="D425">
        <v>0</v>
      </c>
      <c r="E425">
        <v>0</v>
      </c>
      <c r="F425">
        <v>3</v>
      </c>
      <c r="G425">
        <v>3</v>
      </c>
      <c r="H425">
        <v>11</v>
      </c>
      <c r="I425">
        <v>12</v>
      </c>
      <c r="J425">
        <v>6</v>
      </c>
      <c r="K425">
        <v>6</v>
      </c>
      <c r="L425">
        <v>1.6715000000000001E-2</v>
      </c>
      <c r="M425">
        <v>1.6715000000000001E-2</v>
      </c>
      <c r="N425" t="s">
        <v>14</v>
      </c>
    </row>
    <row r="426" spans="1:14" x14ac:dyDescent="0.2">
      <c r="A426" t="s">
        <v>10</v>
      </c>
      <c r="B426" t="s">
        <v>13</v>
      </c>
      <c r="D426">
        <v>0</v>
      </c>
      <c r="E426">
        <v>0</v>
      </c>
      <c r="F426">
        <v>3</v>
      </c>
      <c r="G426">
        <v>3</v>
      </c>
      <c r="H426">
        <v>12</v>
      </c>
      <c r="I426">
        <v>13</v>
      </c>
      <c r="J426">
        <v>0</v>
      </c>
      <c r="K426">
        <v>0</v>
      </c>
      <c r="L426">
        <v>2.0637999999999899E-2</v>
      </c>
      <c r="M426">
        <v>2.0637999999999899E-2</v>
      </c>
      <c r="N426" t="s">
        <v>14</v>
      </c>
    </row>
    <row r="427" spans="1:14" x14ac:dyDescent="0.2">
      <c r="A427" t="s">
        <v>10</v>
      </c>
      <c r="B427" t="s">
        <v>13</v>
      </c>
      <c r="D427">
        <v>0</v>
      </c>
      <c r="E427">
        <v>0</v>
      </c>
      <c r="F427">
        <v>3</v>
      </c>
      <c r="G427">
        <v>3</v>
      </c>
      <c r="H427">
        <v>12</v>
      </c>
      <c r="I427">
        <v>13</v>
      </c>
      <c r="J427">
        <v>1</v>
      </c>
      <c r="K427">
        <v>1</v>
      </c>
      <c r="L427">
        <v>1.873E-2</v>
      </c>
      <c r="M427">
        <v>1.873E-2</v>
      </c>
      <c r="N427" t="s">
        <v>14</v>
      </c>
    </row>
    <row r="428" spans="1:14" x14ac:dyDescent="0.2">
      <c r="A428" t="s">
        <v>10</v>
      </c>
      <c r="B428" t="s">
        <v>13</v>
      </c>
      <c r="D428">
        <v>0</v>
      </c>
      <c r="E428">
        <v>0</v>
      </c>
      <c r="F428">
        <v>3</v>
      </c>
      <c r="G428">
        <v>3</v>
      </c>
      <c r="H428">
        <v>12</v>
      </c>
      <c r="I428">
        <v>13</v>
      </c>
      <c r="J428">
        <v>2</v>
      </c>
      <c r="K428">
        <v>2</v>
      </c>
      <c r="L428">
        <v>1.7371999999999999E-2</v>
      </c>
      <c r="M428">
        <v>1.7371999999999999E-2</v>
      </c>
      <c r="N428" t="s">
        <v>14</v>
      </c>
    </row>
    <row r="429" spans="1:14" x14ac:dyDescent="0.2">
      <c r="A429" t="s">
        <v>10</v>
      </c>
      <c r="B429" t="s">
        <v>13</v>
      </c>
      <c r="D429">
        <v>0</v>
      </c>
      <c r="E429">
        <v>0</v>
      </c>
      <c r="F429">
        <v>3</v>
      </c>
      <c r="G429">
        <v>3</v>
      </c>
      <c r="H429">
        <v>12</v>
      </c>
      <c r="I429">
        <v>13</v>
      </c>
      <c r="J429">
        <v>3</v>
      </c>
      <c r="K429">
        <v>3</v>
      </c>
      <c r="L429">
        <v>1.66275E-2</v>
      </c>
      <c r="M429">
        <v>1.66275E-2</v>
      </c>
      <c r="N429" t="s">
        <v>14</v>
      </c>
    </row>
    <row r="430" spans="1:14" x14ac:dyDescent="0.2">
      <c r="A430" t="s">
        <v>10</v>
      </c>
      <c r="B430" t="s">
        <v>13</v>
      </c>
      <c r="D430">
        <v>0</v>
      </c>
      <c r="E430">
        <v>0</v>
      </c>
      <c r="F430">
        <v>3</v>
      </c>
      <c r="G430">
        <v>3</v>
      </c>
      <c r="H430">
        <v>12</v>
      </c>
      <c r="I430">
        <v>13</v>
      </c>
      <c r="J430">
        <v>4</v>
      </c>
      <c r="K430">
        <v>4</v>
      </c>
      <c r="L430">
        <v>1.7882499999999999E-2</v>
      </c>
      <c r="M430">
        <v>1.7882499999999999E-2</v>
      </c>
      <c r="N430" t="s">
        <v>14</v>
      </c>
    </row>
    <row r="431" spans="1:14" x14ac:dyDescent="0.2">
      <c r="A431" t="s">
        <v>10</v>
      </c>
      <c r="B431" t="s">
        <v>13</v>
      </c>
      <c r="D431">
        <v>0</v>
      </c>
      <c r="E431">
        <v>0</v>
      </c>
      <c r="F431">
        <v>3</v>
      </c>
      <c r="G431">
        <v>3</v>
      </c>
      <c r="H431">
        <v>12</v>
      </c>
      <c r="I431">
        <v>13</v>
      </c>
      <c r="J431">
        <v>5</v>
      </c>
      <c r="K431">
        <v>5</v>
      </c>
      <c r="L431">
        <v>1.8352500000000001E-2</v>
      </c>
      <c r="M431">
        <v>1.8352500000000001E-2</v>
      </c>
      <c r="N431" t="s">
        <v>14</v>
      </c>
    </row>
    <row r="432" spans="1:14" x14ac:dyDescent="0.2">
      <c r="A432" t="s">
        <v>10</v>
      </c>
      <c r="B432" t="s">
        <v>13</v>
      </c>
      <c r="D432">
        <v>0</v>
      </c>
      <c r="E432">
        <v>0</v>
      </c>
      <c r="F432">
        <v>3</v>
      </c>
      <c r="G432">
        <v>3</v>
      </c>
      <c r="H432">
        <v>12</v>
      </c>
      <c r="I432">
        <v>13</v>
      </c>
      <c r="J432">
        <v>6</v>
      </c>
      <c r="K432">
        <v>6</v>
      </c>
      <c r="L432">
        <v>1.6072499999999899E-2</v>
      </c>
      <c r="M432">
        <v>1.6072499999999899E-2</v>
      </c>
      <c r="N432" t="s">
        <v>14</v>
      </c>
    </row>
    <row r="433" spans="1:14" x14ac:dyDescent="0.2">
      <c r="A433" t="s">
        <v>10</v>
      </c>
      <c r="B433" t="s">
        <v>13</v>
      </c>
      <c r="D433">
        <v>0</v>
      </c>
      <c r="E433">
        <v>0</v>
      </c>
      <c r="F433">
        <v>3</v>
      </c>
      <c r="G433">
        <v>3</v>
      </c>
      <c r="H433">
        <v>13</v>
      </c>
      <c r="I433">
        <v>14</v>
      </c>
      <c r="J433">
        <v>0</v>
      </c>
      <c r="K433">
        <v>0</v>
      </c>
      <c r="L433">
        <v>1.8783999999999999E-2</v>
      </c>
      <c r="M433">
        <v>1.8783999999999999E-2</v>
      </c>
      <c r="N433" t="s">
        <v>14</v>
      </c>
    </row>
    <row r="434" spans="1:14" x14ac:dyDescent="0.2">
      <c r="A434" t="s">
        <v>10</v>
      </c>
      <c r="B434" t="s">
        <v>13</v>
      </c>
      <c r="D434">
        <v>0</v>
      </c>
      <c r="E434">
        <v>0</v>
      </c>
      <c r="F434">
        <v>3</v>
      </c>
      <c r="G434">
        <v>3</v>
      </c>
      <c r="H434">
        <v>13</v>
      </c>
      <c r="I434">
        <v>14</v>
      </c>
      <c r="J434">
        <v>1</v>
      </c>
      <c r="K434">
        <v>1</v>
      </c>
      <c r="L434">
        <v>1.7475999999999998E-2</v>
      </c>
      <c r="M434">
        <v>1.7475999999999998E-2</v>
      </c>
      <c r="N434" t="s">
        <v>14</v>
      </c>
    </row>
    <row r="435" spans="1:14" x14ac:dyDescent="0.2">
      <c r="A435" t="s">
        <v>10</v>
      </c>
      <c r="B435" t="s">
        <v>13</v>
      </c>
      <c r="D435">
        <v>0</v>
      </c>
      <c r="E435">
        <v>0</v>
      </c>
      <c r="F435">
        <v>3</v>
      </c>
      <c r="G435">
        <v>3</v>
      </c>
      <c r="H435">
        <v>13</v>
      </c>
      <c r="I435">
        <v>14</v>
      </c>
      <c r="J435">
        <v>2</v>
      </c>
      <c r="K435">
        <v>2</v>
      </c>
      <c r="L435">
        <v>1.6792000000000001E-2</v>
      </c>
      <c r="M435">
        <v>1.6792000000000001E-2</v>
      </c>
      <c r="N435" t="s">
        <v>14</v>
      </c>
    </row>
    <row r="436" spans="1:14" x14ac:dyDescent="0.2">
      <c r="A436" t="s">
        <v>10</v>
      </c>
      <c r="B436" t="s">
        <v>13</v>
      </c>
      <c r="D436">
        <v>0</v>
      </c>
      <c r="E436">
        <v>0</v>
      </c>
      <c r="F436">
        <v>3</v>
      </c>
      <c r="G436">
        <v>3</v>
      </c>
      <c r="H436">
        <v>13</v>
      </c>
      <c r="I436">
        <v>14</v>
      </c>
      <c r="J436">
        <v>3</v>
      </c>
      <c r="K436">
        <v>3</v>
      </c>
      <c r="L436">
        <v>1.6125E-2</v>
      </c>
      <c r="M436">
        <v>1.6125E-2</v>
      </c>
      <c r="N436" t="s">
        <v>14</v>
      </c>
    </row>
    <row r="437" spans="1:14" x14ac:dyDescent="0.2">
      <c r="A437" t="s">
        <v>10</v>
      </c>
      <c r="B437" t="s">
        <v>13</v>
      </c>
      <c r="D437">
        <v>0</v>
      </c>
      <c r="E437">
        <v>0</v>
      </c>
      <c r="F437">
        <v>3</v>
      </c>
      <c r="G437">
        <v>3</v>
      </c>
      <c r="H437">
        <v>13</v>
      </c>
      <c r="I437">
        <v>14</v>
      </c>
      <c r="J437">
        <v>4</v>
      </c>
      <c r="K437">
        <v>4</v>
      </c>
      <c r="L437">
        <v>1.719E-2</v>
      </c>
      <c r="M437">
        <v>1.719E-2</v>
      </c>
      <c r="N437" t="s">
        <v>14</v>
      </c>
    </row>
    <row r="438" spans="1:14" x14ac:dyDescent="0.2">
      <c r="A438" t="s">
        <v>10</v>
      </c>
      <c r="B438" t="s">
        <v>13</v>
      </c>
      <c r="D438">
        <v>0</v>
      </c>
      <c r="E438">
        <v>0</v>
      </c>
      <c r="F438">
        <v>3</v>
      </c>
      <c r="G438">
        <v>3</v>
      </c>
      <c r="H438">
        <v>13</v>
      </c>
      <c r="I438">
        <v>14</v>
      </c>
      <c r="J438">
        <v>5</v>
      </c>
      <c r="K438">
        <v>5</v>
      </c>
      <c r="L438">
        <v>1.6969999999999999E-2</v>
      </c>
      <c r="M438">
        <v>1.6969999999999999E-2</v>
      </c>
      <c r="N438" t="s">
        <v>14</v>
      </c>
    </row>
    <row r="439" spans="1:14" x14ac:dyDescent="0.2">
      <c r="A439" t="s">
        <v>10</v>
      </c>
      <c r="B439" t="s">
        <v>13</v>
      </c>
      <c r="D439">
        <v>0</v>
      </c>
      <c r="E439">
        <v>0</v>
      </c>
      <c r="F439">
        <v>3</v>
      </c>
      <c r="G439">
        <v>3</v>
      </c>
      <c r="H439">
        <v>13</v>
      </c>
      <c r="I439">
        <v>14</v>
      </c>
      <c r="J439">
        <v>6</v>
      </c>
      <c r="K439">
        <v>6</v>
      </c>
      <c r="L439">
        <v>1.52E-2</v>
      </c>
      <c r="M439">
        <v>1.52E-2</v>
      </c>
      <c r="N439" t="s">
        <v>14</v>
      </c>
    </row>
    <row r="440" spans="1:14" x14ac:dyDescent="0.2">
      <c r="A440" t="s">
        <v>10</v>
      </c>
      <c r="B440" t="s">
        <v>13</v>
      </c>
      <c r="D440">
        <v>0</v>
      </c>
      <c r="E440">
        <v>0</v>
      </c>
      <c r="F440">
        <v>3</v>
      </c>
      <c r="G440">
        <v>3</v>
      </c>
      <c r="H440">
        <v>14</v>
      </c>
      <c r="I440">
        <v>15</v>
      </c>
      <c r="J440">
        <v>0</v>
      </c>
      <c r="K440">
        <v>0</v>
      </c>
      <c r="L440">
        <v>1.7999999999999999E-2</v>
      </c>
      <c r="M440">
        <v>1.7999999999999999E-2</v>
      </c>
      <c r="N440" t="s">
        <v>14</v>
      </c>
    </row>
    <row r="441" spans="1:14" x14ac:dyDescent="0.2">
      <c r="A441" t="s">
        <v>10</v>
      </c>
      <c r="B441" t="s">
        <v>13</v>
      </c>
      <c r="D441">
        <v>0</v>
      </c>
      <c r="E441">
        <v>0</v>
      </c>
      <c r="F441">
        <v>3</v>
      </c>
      <c r="G441">
        <v>3</v>
      </c>
      <c r="H441">
        <v>14</v>
      </c>
      <c r="I441">
        <v>15</v>
      </c>
      <c r="J441">
        <v>1</v>
      </c>
      <c r="K441">
        <v>1</v>
      </c>
      <c r="L441">
        <v>1.6316000000000001E-2</v>
      </c>
      <c r="M441">
        <v>1.6316000000000001E-2</v>
      </c>
      <c r="N441" t="s">
        <v>14</v>
      </c>
    </row>
    <row r="442" spans="1:14" x14ac:dyDescent="0.2">
      <c r="A442" t="s">
        <v>10</v>
      </c>
      <c r="B442" t="s">
        <v>13</v>
      </c>
      <c r="D442">
        <v>0</v>
      </c>
      <c r="E442">
        <v>0</v>
      </c>
      <c r="F442">
        <v>3</v>
      </c>
      <c r="G442">
        <v>3</v>
      </c>
      <c r="H442">
        <v>14</v>
      </c>
      <c r="I442">
        <v>15</v>
      </c>
      <c r="J442">
        <v>2</v>
      </c>
      <c r="K442">
        <v>2</v>
      </c>
      <c r="L442">
        <v>1.6156E-2</v>
      </c>
      <c r="M442">
        <v>1.6156E-2</v>
      </c>
      <c r="N442" t="s">
        <v>14</v>
      </c>
    </row>
    <row r="443" spans="1:14" x14ac:dyDescent="0.2">
      <c r="A443" t="s">
        <v>10</v>
      </c>
      <c r="B443" t="s">
        <v>13</v>
      </c>
      <c r="D443">
        <v>0</v>
      </c>
      <c r="E443">
        <v>0</v>
      </c>
      <c r="F443">
        <v>3</v>
      </c>
      <c r="G443">
        <v>3</v>
      </c>
      <c r="H443">
        <v>14</v>
      </c>
      <c r="I443">
        <v>15</v>
      </c>
      <c r="J443">
        <v>3</v>
      </c>
      <c r="K443">
        <v>3</v>
      </c>
      <c r="L443">
        <v>1.538E-2</v>
      </c>
      <c r="M443">
        <v>1.538E-2</v>
      </c>
      <c r="N443" t="s">
        <v>14</v>
      </c>
    </row>
    <row r="444" spans="1:14" x14ac:dyDescent="0.2">
      <c r="A444" t="s">
        <v>10</v>
      </c>
      <c r="B444" t="s">
        <v>13</v>
      </c>
      <c r="D444">
        <v>0</v>
      </c>
      <c r="E444">
        <v>0</v>
      </c>
      <c r="F444">
        <v>3</v>
      </c>
      <c r="G444">
        <v>3</v>
      </c>
      <c r="H444">
        <v>14</v>
      </c>
      <c r="I444">
        <v>15</v>
      </c>
      <c r="J444">
        <v>4</v>
      </c>
      <c r="K444">
        <v>4</v>
      </c>
      <c r="L444">
        <v>1.66175E-2</v>
      </c>
      <c r="M444">
        <v>1.66175E-2</v>
      </c>
      <c r="N444" t="s">
        <v>14</v>
      </c>
    </row>
    <row r="445" spans="1:14" x14ac:dyDescent="0.2">
      <c r="A445" t="s">
        <v>10</v>
      </c>
      <c r="B445" t="s">
        <v>13</v>
      </c>
      <c r="D445">
        <v>0</v>
      </c>
      <c r="E445">
        <v>0</v>
      </c>
      <c r="F445">
        <v>3</v>
      </c>
      <c r="G445">
        <v>3</v>
      </c>
      <c r="H445">
        <v>14</v>
      </c>
      <c r="I445">
        <v>15</v>
      </c>
      <c r="J445">
        <v>5</v>
      </c>
      <c r="K445">
        <v>5</v>
      </c>
      <c r="L445">
        <v>1.541E-2</v>
      </c>
      <c r="M445">
        <v>1.541E-2</v>
      </c>
      <c r="N445" t="s">
        <v>14</v>
      </c>
    </row>
    <row r="446" spans="1:14" x14ac:dyDescent="0.2">
      <c r="A446" t="s">
        <v>10</v>
      </c>
      <c r="B446" t="s">
        <v>13</v>
      </c>
      <c r="D446">
        <v>0</v>
      </c>
      <c r="E446">
        <v>0</v>
      </c>
      <c r="F446">
        <v>3</v>
      </c>
      <c r="G446">
        <v>3</v>
      </c>
      <c r="H446">
        <v>14</v>
      </c>
      <c r="I446">
        <v>15</v>
      </c>
      <c r="J446">
        <v>6</v>
      </c>
      <c r="K446">
        <v>6</v>
      </c>
      <c r="L446">
        <v>1.4285000000000001E-2</v>
      </c>
      <c r="M446">
        <v>1.4285000000000001E-2</v>
      </c>
      <c r="N446" t="s">
        <v>14</v>
      </c>
    </row>
    <row r="447" spans="1:14" x14ac:dyDescent="0.2">
      <c r="A447" t="s">
        <v>10</v>
      </c>
      <c r="B447" t="s">
        <v>13</v>
      </c>
      <c r="D447">
        <v>0</v>
      </c>
      <c r="E447">
        <v>0</v>
      </c>
      <c r="F447">
        <v>3</v>
      </c>
      <c r="G447">
        <v>3</v>
      </c>
      <c r="H447">
        <v>15</v>
      </c>
      <c r="I447">
        <v>16</v>
      </c>
      <c r="J447">
        <v>0</v>
      </c>
      <c r="K447">
        <v>0</v>
      </c>
      <c r="L447">
        <v>1.7852E-2</v>
      </c>
      <c r="M447">
        <v>1.7852E-2</v>
      </c>
      <c r="N447" t="s">
        <v>14</v>
      </c>
    </row>
    <row r="448" spans="1:14" x14ac:dyDescent="0.2">
      <c r="A448" t="s">
        <v>10</v>
      </c>
      <c r="B448" t="s">
        <v>13</v>
      </c>
      <c r="D448">
        <v>0</v>
      </c>
      <c r="E448">
        <v>0</v>
      </c>
      <c r="F448">
        <v>3</v>
      </c>
      <c r="G448">
        <v>3</v>
      </c>
      <c r="H448">
        <v>15</v>
      </c>
      <c r="I448">
        <v>16</v>
      </c>
      <c r="J448">
        <v>1</v>
      </c>
      <c r="K448">
        <v>1</v>
      </c>
      <c r="L448">
        <v>1.6355999999999999E-2</v>
      </c>
      <c r="M448">
        <v>1.6355999999999999E-2</v>
      </c>
      <c r="N448" t="s">
        <v>14</v>
      </c>
    </row>
    <row r="449" spans="1:14" x14ac:dyDescent="0.2">
      <c r="A449" t="s">
        <v>10</v>
      </c>
      <c r="B449" t="s">
        <v>13</v>
      </c>
      <c r="D449">
        <v>0</v>
      </c>
      <c r="E449">
        <v>0</v>
      </c>
      <c r="F449">
        <v>3</v>
      </c>
      <c r="G449">
        <v>3</v>
      </c>
      <c r="H449">
        <v>15</v>
      </c>
      <c r="I449">
        <v>16</v>
      </c>
      <c r="J449">
        <v>2</v>
      </c>
      <c r="K449">
        <v>2</v>
      </c>
      <c r="L449">
        <v>1.5654000000000001E-2</v>
      </c>
      <c r="M449">
        <v>1.5654000000000001E-2</v>
      </c>
      <c r="N449" t="s">
        <v>14</v>
      </c>
    </row>
    <row r="450" spans="1:14" x14ac:dyDescent="0.2">
      <c r="A450" t="s">
        <v>10</v>
      </c>
      <c r="B450" t="s">
        <v>13</v>
      </c>
      <c r="D450">
        <v>0</v>
      </c>
      <c r="E450">
        <v>0</v>
      </c>
      <c r="F450">
        <v>3</v>
      </c>
      <c r="G450">
        <v>3</v>
      </c>
      <c r="H450">
        <v>15</v>
      </c>
      <c r="I450">
        <v>16</v>
      </c>
      <c r="J450">
        <v>3</v>
      </c>
      <c r="K450">
        <v>3</v>
      </c>
      <c r="L450">
        <v>1.5254999999999999E-2</v>
      </c>
      <c r="M450">
        <v>1.5254999999999999E-2</v>
      </c>
      <c r="N450" t="s">
        <v>14</v>
      </c>
    </row>
    <row r="451" spans="1:14" x14ac:dyDescent="0.2">
      <c r="A451" t="s">
        <v>10</v>
      </c>
      <c r="B451" t="s">
        <v>13</v>
      </c>
      <c r="D451">
        <v>0</v>
      </c>
      <c r="E451">
        <v>0</v>
      </c>
      <c r="F451">
        <v>3</v>
      </c>
      <c r="G451">
        <v>3</v>
      </c>
      <c r="H451">
        <v>15</v>
      </c>
      <c r="I451">
        <v>16</v>
      </c>
      <c r="J451">
        <v>4</v>
      </c>
      <c r="K451">
        <v>4</v>
      </c>
      <c r="L451">
        <v>1.6512499999999999E-2</v>
      </c>
      <c r="M451">
        <v>1.6512499999999999E-2</v>
      </c>
      <c r="N451" t="s">
        <v>14</v>
      </c>
    </row>
    <row r="452" spans="1:14" x14ac:dyDescent="0.2">
      <c r="A452" t="s">
        <v>10</v>
      </c>
      <c r="B452" t="s">
        <v>13</v>
      </c>
      <c r="D452">
        <v>0</v>
      </c>
      <c r="E452">
        <v>0</v>
      </c>
      <c r="F452">
        <v>3</v>
      </c>
      <c r="G452">
        <v>3</v>
      </c>
      <c r="H452">
        <v>15</v>
      </c>
      <c r="I452">
        <v>16</v>
      </c>
      <c r="J452">
        <v>5</v>
      </c>
      <c r="K452">
        <v>5</v>
      </c>
      <c r="L452">
        <v>1.5185000000000001E-2</v>
      </c>
      <c r="M452">
        <v>1.5185000000000001E-2</v>
      </c>
      <c r="N452" t="s">
        <v>14</v>
      </c>
    </row>
    <row r="453" spans="1:14" x14ac:dyDescent="0.2">
      <c r="A453" t="s">
        <v>10</v>
      </c>
      <c r="B453" t="s">
        <v>13</v>
      </c>
      <c r="D453">
        <v>0</v>
      </c>
      <c r="E453">
        <v>0</v>
      </c>
      <c r="F453">
        <v>3</v>
      </c>
      <c r="G453">
        <v>3</v>
      </c>
      <c r="H453">
        <v>15</v>
      </c>
      <c r="I453">
        <v>16</v>
      </c>
      <c r="J453">
        <v>6</v>
      </c>
      <c r="K453">
        <v>6</v>
      </c>
      <c r="L453">
        <v>1.4257499999999999E-2</v>
      </c>
      <c r="M453">
        <v>1.4257499999999999E-2</v>
      </c>
      <c r="N453" t="s">
        <v>14</v>
      </c>
    </row>
    <row r="454" spans="1:14" x14ac:dyDescent="0.2">
      <c r="A454" t="s">
        <v>10</v>
      </c>
      <c r="B454" t="s">
        <v>13</v>
      </c>
      <c r="D454">
        <v>0</v>
      </c>
      <c r="E454">
        <v>0</v>
      </c>
      <c r="F454">
        <v>3</v>
      </c>
      <c r="G454">
        <v>3</v>
      </c>
      <c r="H454">
        <v>16</v>
      </c>
      <c r="I454">
        <v>17</v>
      </c>
      <c r="J454">
        <v>0</v>
      </c>
      <c r="K454">
        <v>0</v>
      </c>
      <c r="L454">
        <v>1.9996E-2</v>
      </c>
      <c r="M454">
        <v>1.9996E-2</v>
      </c>
      <c r="N454" t="s">
        <v>14</v>
      </c>
    </row>
    <row r="455" spans="1:14" x14ac:dyDescent="0.2">
      <c r="A455" t="s">
        <v>10</v>
      </c>
      <c r="B455" t="s">
        <v>13</v>
      </c>
      <c r="D455">
        <v>0</v>
      </c>
      <c r="E455">
        <v>0</v>
      </c>
      <c r="F455">
        <v>3</v>
      </c>
      <c r="G455">
        <v>3</v>
      </c>
      <c r="H455">
        <v>16</v>
      </c>
      <c r="I455">
        <v>17</v>
      </c>
      <c r="J455">
        <v>1</v>
      </c>
      <c r="K455">
        <v>1</v>
      </c>
      <c r="L455">
        <v>1.7680000000000001E-2</v>
      </c>
      <c r="M455">
        <v>1.7680000000000001E-2</v>
      </c>
      <c r="N455" t="s">
        <v>14</v>
      </c>
    </row>
    <row r="456" spans="1:14" x14ac:dyDescent="0.2">
      <c r="A456" t="s">
        <v>10</v>
      </c>
      <c r="B456" t="s">
        <v>13</v>
      </c>
      <c r="D456">
        <v>0</v>
      </c>
      <c r="E456">
        <v>0</v>
      </c>
      <c r="F456">
        <v>3</v>
      </c>
      <c r="G456">
        <v>3</v>
      </c>
      <c r="H456">
        <v>16</v>
      </c>
      <c r="I456">
        <v>17</v>
      </c>
      <c r="J456">
        <v>2</v>
      </c>
      <c r="K456">
        <v>2</v>
      </c>
      <c r="L456">
        <v>1.6923999999999901E-2</v>
      </c>
      <c r="M456">
        <v>1.6923999999999901E-2</v>
      </c>
      <c r="N456" t="s">
        <v>14</v>
      </c>
    </row>
    <row r="457" spans="1:14" x14ac:dyDescent="0.2">
      <c r="A457" t="s">
        <v>10</v>
      </c>
      <c r="B457" t="s">
        <v>13</v>
      </c>
      <c r="D457">
        <v>0</v>
      </c>
      <c r="E457">
        <v>0</v>
      </c>
      <c r="F457">
        <v>3</v>
      </c>
      <c r="G457">
        <v>3</v>
      </c>
      <c r="H457">
        <v>16</v>
      </c>
      <c r="I457">
        <v>17</v>
      </c>
      <c r="J457">
        <v>3</v>
      </c>
      <c r="K457">
        <v>3</v>
      </c>
      <c r="L457">
        <v>1.6015000000000001E-2</v>
      </c>
      <c r="M457">
        <v>1.6015000000000001E-2</v>
      </c>
      <c r="N457" t="s">
        <v>14</v>
      </c>
    </row>
    <row r="458" spans="1:14" x14ac:dyDescent="0.2">
      <c r="A458" t="s">
        <v>10</v>
      </c>
      <c r="B458" t="s">
        <v>13</v>
      </c>
      <c r="D458">
        <v>0</v>
      </c>
      <c r="E458">
        <v>0</v>
      </c>
      <c r="F458">
        <v>3</v>
      </c>
      <c r="G458">
        <v>3</v>
      </c>
      <c r="H458">
        <v>16</v>
      </c>
      <c r="I458">
        <v>17</v>
      </c>
      <c r="J458">
        <v>4</v>
      </c>
      <c r="K458">
        <v>4</v>
      </c>
      <c r="L458">
        <v>1.6820000000000002E-2</v>
      </c>
      <c r="M458">
        <v>1.6820000000000002E-2</v>
      </c>
      <c r="N458" t="s">
        <v>14</v>
      </c>
    </row>
    <row r="459" spans="1:14" x14ac:dyDescent="0.2">
      <c r="A459" t="s">
        <v>10</v>
      </c>
      <c r="B459" t="s">
        <v>13</v>
      </c>
      <c r="D459">
        <v>0</v>
      </c>
      <c r="E459">
        <v>0</v>
      </c>
      <c r="F459">
        <v>3</v>
      </c>
      <c r="G459">
        <v>3</v>
      </c>
      <c r="H459">
        <v>16</v>
      </c>
      <c r="I459">
        <v>17</v>
      </c>
      <c r="J459">
        <v>5</v>
      </c>
      <c r="K459">
        <v>5</v>
      </c>
      <c r="L459">
        <v>1.7909999999999999E-2</v>
      </c>
      <c r="M459">
        <v>1.7909999999999999E-2</v>
      </c>
      <c r="N459" t="s">
        <v>14</v>
      </c>
    </row>
    <row r="460" spans="1:14" x14ac:dyDescent="0.2">
      <c r="A460" t="s">
        <v>10</v>
      </c>
      <c r="B460" t="s">
        <v>13</v>
      </c>
      <c r="D460">
        <v>0</v>
      </c>
      <c r="E460">
        <v>0</v>
      </c>
      <c r="F460">
        <v>3</v>
      </c>
      <c r="G460">
        <v>3</v>
      </c>
      <c r="H460">
        <v>16</v>
      </c>
      <c r="I460">
        <v>17</v>
      </c>
      <c r="J460">
        <v>6</v>
      </c>
      <c r="K460">
        <v>6</v>
      </c>
      <c r="L460">
        <v>1.54725E-2</v>
      </c>
      <c r="M460">
        <v>1.54725E-2</v>
      </c>
      <c r="N460" t="s">
        <v>14</v>
      </c>
    </row>
    <row r="461" spans="1:14" x14ac:dyDescent="0.2">
      <c r="A461" t="s">
        <v>10</v>
      </c>
      <c r="B461" t="s">
        <v>13</v>
      </c>
      <c r="D461">
        <v>0</v>
      </c>
      <c r="E461">
        <v>0</v>
      </c>
      <c r="F461">
        <v>3</v>
      </c>
      <c r="G461">
        <v>3</v>
      </c>
      <c r="H461">
        <v>17</v>
      </c>
      <c r="I461">
        <v>18</v>
      </c>
      <c r="J461">
        <v>0</v>
      </c>
      <c r="K461">
        <v>0</v>
      </c>
      <c r="L461">
        <v>2.4851999999999898E-2</v>
      </c>
      <c r="M461">
        <v>2.4851999999999898E-2</v>
      </c>
      <c r="N461" t="s">
        <v>14</v>
      </c>
    </row>
    <row r="462" spans="1:14" x14ac:dyDescent="0.2">
      <c r="A462" t="s">
        <v>10</v>
      </c>
      <c r="B462" t="s">
        <v>13</v>
      </c>
      <c r="D462">
        <v>0</v>
      </c>
      <c r="E462">
        <v>0</v>
      </c>
      <c r="F462">
        <v>3</v>
      </c>
      <c r="G462">
        <v>3</v>
      </c>
      <c r="H462">
        <v>17</v>
      </c>
      <c r="I462">
        <v>18</v>
      </c>
      <c r="J462">
        <v>1</v>
      </c>
      <c r="K462">
        <v>1</v>
      </c>
      <c r="L462">
        <v>2.1298000000000001E-2</v>
      </c>
      <c r="M462">
        <v>2.1298000000000001E-2</v>
      </c>
      <c r="N462" t="s">
        <v>14</v>
      </c>
    </row>
    <row r="463" spans="1:14" x14ac:dyDescent="0.2">
      <c r="A463" t="s">
        <v>10</v>
      </c>
      <c r="B463" t="s">
        <v>13</v>
      </c>
      <c r="D463">
        <v>0</v>
      </c>
      <c r="E463">
        <v>0</v>
      </c>
      <c r="F463">
        <v>3</v>
      </c>
      <c r="G463">
        <v>3</v>
      </c>
      <c r="H463">
        <v>17</v>
      </c>
      <c r="I463">
        <v>18</v>
      </c>
      <c r="J463">
        <v>2</v>
      </c>
      <c r="K463">
        <v>2</v>
      </c>
      <c r="L463">
        <v>1.9014E-2</v>
      </c>
      <c r="M463">
        <v>1.9014E-2</v>
      </c>
      <c r="N463" t="s">
        <v>14</v>
      </c>
    </row>
    <row r="464" spans="1:14" x14ac:dyDescent="0.2">
      <c r="A464" t="s">
        <v>10</v>
      </c>
      <c r="B464" t="s">
        <v>13</v>
      </c>
      <c r="D464">
        <v>0</v>
      </c>
      <c r="E464">
        <v>0</v>
      </c>
      <c r="F464">
        <v>3</v>
      </c>
      <c r="G464">
        <v>3</v>
      </c>
      <c r="H464">
        <v>17</v>
      </c>
      <c r="I464">
        <v>18</v>
      </c>
      <c r="J464">
        <v>3</v>
      </c>
      <c r="K464">
        <v>3</v>
      </c>
      <c r="L464">
        <v>1.9265000000000001E-2</v>
      </c>
      <c r="M464">
        <v>1.9265000000000001E-2</v>
      </c>
      <c r="N464" t="s">
        <v>14</v>
      </c>
    </row>
    <row r="465" spans="1:14" x14ac:dyDescent="0.2">
      <c r="A465" t="s">
        <v>10</v>
      </c>
      <c r="B465" t="s">
        <v>13</v>
      </c>
      <c r="D465">
        <v>0</v>
      </c>
      <c r="E465">
        <v>0</v>
      </c>
      <c r="F465">
        <v>3</v>
      </c>
      <c r="G465">
        <v>3</v>
      </c>
      <c r="H465">
        <v>17</v>
      </c>
      <c r="I465">
        <v>18</v>
      </c>
      <c r="J465">
        <v>4</v>
      </c>
      <c r="K465">
        <v>4</v>
      </c>
      <c r="L465">
        <v>2.103E-2</v>
      </c>
      <c r="M465">
        <v>2.103E-2</v>
      </c>
      <c r="N465" t="s">
        <v>14</v>
      </c>
    </row>
    <row r="466" spans="1:14" x14ac:dyDescent="0.2">
      <c r="A466" t="s">
        <v>10</v>
      </c>
      <c r="B466" t="s">
        <v>13</v>
      </c>
      <c r="D466">
        <v>0</v>
      </c>
      <c r="E466">
        <v>0</v>
      </c>
      <c r="F466">
        <v>3</v>
      </c>
      <c r="G466">
        <v>3</v>
      </c>
      <c r="H466">
        <v>17</v>
      </c>
      <c r="I466">
        <v>18</v>
      </c>
      <c r="J466">
        <v>5</v>
      </c>
      <c r="K466">
        <v>5</v>
      </c>
      <c r="L466">
        <v>2.154E-2</v>
      </c>
      <c r="M466">
        <v>2.154E-2</v>
      </c>
      <c r="N466" t="s">
        <v>14</v>
      </c>
    </row>
    <row r="467" spans="1:14" x14ac:dyDescent="0.2">
      <c r="A467" t="s">
        <v>10</v>
      </c>
      <c r="B467" t="s">
        <v>13</v>
      </c>
      <c r="D467">
        <v>0</v>
      </c>
      <c r="E467">
        <v>0</v>
      </c>
      <c r="F467">
        <v>3</v>
      </c>
      <c r="G467">
        <v>3</v>
      </c>
      <c r="H467">
        <v>17</v>
      </c>
      <c r="I467">
        <v>18</v>
      </c>
      <c r="J467">
        <v>6</v>
      </c>
      <c r="K467">
        <v>6</v>
      </c>
      <c r="L467">
        <v>2.0459999999999999E-2</v>
      </c>
      <c r="M467">
        <v>2.0459999999999999E-2</v>
      </c>
      <c r="N467" t="s">
        <v>14</v>
      </c>
    </row>
    <row r="468" spans="1:14" x14ac:dyDescent="0.2">
      <c r="A468" t="s">
        <v>10</v>
      </c>
      <c r="B468" t="s">
        <v>13</v>
      </c>
      <c r="D468">
        <v>0</v>
      </c>
      <c r="E468">
        <v>0</v>
      </c>
      <c r="F468">
        <v>3</v>
      </c>
      <c r="G468">
        <v>3</v>
      </c>
      <c r="H468">
        <v>18</v>
      </c>
      <c r="I468">
        <v>19</v>
      </c>
      <c r="J468">
        <v>0</v>
      </c>
      <c r="K468">
        <v>0</v>
      </c>
      <c r="L468">
        <v>2.8577999999999899E-2</v>
      </c>
      <c r="M468">
        <v>2.8577999999999899E-2</v>
      </c>
      <c r="N468" t="s">
        <v>14</v>
      </c>
    </row>
    <row r="469" spans="1:14" x14ac:dyDescent="0.2">
      <c r="A469" t="s">
        <v>10</v>
      </c>
      <c r="B469" t="s">
        <v>13</v>
      </c>
      <c r="D469">
        <v>0</v>
      </c>
      <c r="E469">
        <v>0</v>
      </c>
      <c r="F469">
        <v>3</v>
      </c>
      <c r="G469">
        <v>3</v>
      </c>
      <c r="H469">
        <v>18</v>
      </c>
      <c r="I469">
        <v>19</v>
      </c>
      <c r="J469">
        <v>1</v>
      </c>
      <c r="K469">
        <v>1</v>
      </c>
      <c r="L469">
        <v>2.3824000000000001E-2</v>
      </c>
      <c r="M469">
        <v>2.3824000000000001E-2</v>
      </c>
      <c r="N469" t="s">
        <v>14</v>
      </c>
    </row>
    <row r="470" spans="1:14" x14ac:dyDescent="0.2">
      <c r="A470" t="s">
        <v>10</v>
      </c>
      <c r="B470" t="s">
        <v>13</v>
      </c>
      <c r="D470">
        <v>0</v>
      </c>
      <c r="E470">
        <v>0</v>
      </c>
      <c r="F470">
        <v>3</v>
      </c>
      <c r="G470">
        <v>3</v>
      </c>
      <c r="H470">
        <v>18</v>
      </c>
      <c r="I470">
        <v>19</v>
      </c>
      <c r="J470">
        <v>2</v>
      </c>
      <c r="K470">
        <v>2</v>
      </c>
      <c r="L470">
        <v>2.1301999999999901E-2</v>
      </c>
      <c r="M470">
        <v>2.1301999999999901E-2</v>
      </c>
      <c r="N470" t="s">
        <v>14</v>
      </c>
    </row>
    <row r="471" spans="1:14" x14ac:dyDescent="0.2">
      <c r="A471" t="s">
        <v>10</v>
      </c>
      <c r="B471" t="s">
        <v>13</v>
      </c>
      <c r="D471">
        <v>0</v>
      </c>
      <c r="E471">
        <v>0</v>
      </c>
      <c r="F471">
        <v>3</v>
      </c>
      <c r="G471">
        <v>3</v>
      </c>
      <c r="H471">
        <v>18</v>
      </c>
      <c r="I471">
        <v>19</v>
      </c>
      <c r="J471">
        <v>3</v>
      </c>
      <c r="K471">
        <v>3</v>
      </c>
      <c r="L471">
        <v>2.197E-2</v>
      </c>
      <c r="M471">
        <v>2.197E-2</v>
      </c>
      <c r="N471" t="s">
        <v>14</v>
      </c>
    </row>
    <row r="472" spans="1:14" x14ac:dyDescent="0.2">
      <c r="A472" t="s">
        <v>10</v>
      </c>
      <c r="B472" t="s">
        <v>13</v>
      </c>
      <c r="D472">
        <v>0</v>
      </c>
      <c r="E472">
        <v>0</v>
      </c>
      <c r="F472">
        <v>3</v>
      </c>
      <c r="G472">
        <v>3</v>
      </c>
      <c r="H472">
        <v>18</v>
      </c>
      <c r="I472">
        <v>19</v>
      </c>
      <c r="J472">
        <v>4</v>
      </c>
      <c r="K472">
        <v>4</v>
      </c>
      <c r="L472">
        <v>2.3089999999999999E-2</v>
      </c>
      <c r="M472">
        <v>2.3089999999999999E-2</v>
      </c>
      <c r="N472" t="s">
        <v>14</v>
      </c>
    </row>
    <row r="473" spans="1:14" x14ac:dyDescent="0.2">
      <c r="A473" t="s">
        <v>10</v>
      </c>
      <c r="B473" t="s">
        <v>13</v>
      </c>
      <c r="D473">
        <v>0</v>
      </c>
      <c r="E473">
        <v>0</v>
      </c>
      <c r="F473">
        <v>3</v>
      </c>
      <c r="G473">
        <v>3</v>
      </c>
      <c r="H473">
        <v>18</v>
      </c>
      <c r="I473">
        <v>19</v>
      </c>
      <c r="J473">
        <v>5</v>
      </c>
      <c r="K473">
        <v>5</v>
      </c>
      <c r="L473">
        <v>2.5357499999999901E-2</v>
      </c>
      <c r="M473">
        <v>2.5357499999999901E-2</v>
      </c>
      <c r="N473" t="s">
        <v>14</v>
      </c>
    </row>
    <row r="474" spans="1:14" x14ac:dyDescent="0.2">
      <c r="A474" t="s">
        <v>10</v>
      </c>
      <c r="B474" t="s">
        <v>13</v>
      </c>
      <c r="D474">
        <v>0</v>
      </c>
      <c r="E474">
        <v>0</v>
      </c>
      <c r="F474">
        <v>3</v>
      </c>
      <c r="G474">
        <v>3</v>
      </c>
      <c r="H474">
        <v>18</v>
      </c>
      <c r="I474">
        <v>19</v>
      </c>
      <c r="J474">
        <v>6</v>
      </c>
      <c r="K474">
        <v>6</v>
      </c>
      <c r="L474">
        <v>2.33024999999999E-2</v>
      </c>
      <c r="M474">
        <v>2.33024999999999E-2</v>
      </c>
      <c r="N474" t="s">
        <v>14</v>
      </c>
    </row>
    <row r="475" spans="1:14" x14ac:dyDescent="0.2">
      <c r="A475" t="s">
        <v>10</v>
      </c>
      <c r="B475" t="s">
        <v>13</v>
      </c>
      <c r="D475">
        <v>0</v>
      </c>
      <c r="E475">
        <v>0</v>
      </c>
      <c r="F475">
        <v>3</v>
      </c>
      <c r="G475">
        <v>3</v>
      </c>
      <c r="H475">
        <v>19</v>
      </c>
      <c r="I475">
        <v>20</v>
      </c>
      <c r="J475">
        <v>0</v>
      </c>
      <c r="K475">
        <v>0</v>
      </c>
      <c r="L475">
        <v>2.8545999999999998E-2</v>
      </c>
      <c r="M475">
        <v>2.8545999999999998E-2</v>
      </c>
      <c r="N475" t="s">
        <v>14</v>
      </c>
    </row>
    <row r="476" spans="1:14" x14ac:dyDescent="0.2">
      <c r="A476" t="s">
        <v>10</v>
      </c>
      <c r="B476" t="s">
        <v>13</v>
      </c>
      <c r="D476">
        <v>0</v>
      </c>
      <c r="E476">
        <v>0</v>
      </c>
      <c r="F476">
        <v>3</v>
      </c>
      <c r="G476">
        <v>3</v>
      </c>
      <c r="H476">
        <v>19</v>
      </c>
      <c r="I476">
        <v>20</v>
      </c>
      <c r="J476">
        <v>1</v>
      </c>
      <c r="K476">
        <v>1</v>
      </c>
      <c r="L476">
        <v>2.3089999999999999E-2</v>
      </c>
      <c r="M476">
        <v>2.3089999999999999E-2</v>
      </c>
      <c r="N476" t="s">
        <v>14</v>
      </c>
    </row>
    <row r="477" spans="1:14" x14ac:dyDescent="0.2">
      <c r="A477" t="s">
        <v>10</v>
      </c>
      <c r="B477" t="s">
        <v>13</v>
      </c>
      <c r="D477">
        <v>0</v>
      </c>
      <c r="E477">
        <v>0</v>
      </c>
      <c r="F477">
        <v>3</v>
      </c>
      <c r="G477">
        <v>3</v>
      </c>
      <c r="H477">
        <v>19</v>
      </c>
      <c r="I477">
        <v>20</v>
      </c>
      <c r="J477">
        <v>2</v>
      </c>
      <c r="K477">
        <v>2</v>
      </c>
      <c r="L477">
        <v>2.1596000000000001E-2</v>
      </c>
      <c r="M477">
        <v>2.1596000000000001E-2</v>
      </c>
      <c r="N477" t="s">
        <v>14</v>
      </c>
    </row>
    <row r="478" spans="1:14" x14ac:dyDescent="0.2">
      <c r="A478" t="s">
        <v>10</v>
      </c>
      <c r="B478" t="s">
        <v>13</v>
      </c>
      <c r="D478">
        <v>0</v>
      </c>
      <c r="E478">
        <v>0</v>
      </c>
      <c r="F478">
        <v>3</v>
      </c>
      <c r="G478">
        <v>3</v>
      </c>
      <c r="H478">
        <v>19</v>
      </c>
      <c r="I478">
        <v>20</v>
      </c>
      <c r="J478">
        <v>3</v>
      </c>
      <c r="K478">
        <v>3</v>
      </c>
      <c r="L478">
        <v>2.23625E-2</v>
      </c>
      <c r="M478">
        <v>2.23625E-2</v>
      </c>
      <c r="N478" t="s">
        <v>14</v>
      </c>
    </row>
    <row r="479" spans="1:14" x14ac:dyDescent="0.2">
      <c r="A479" t="s">
        <v>10</v>
      </c>
      <c r="B479" t="s">
        <v>13</v>
      </c>
      <c r="D479">
        <v>0</v>
      </c>
      <c r="E479">
        <v>0</v>
      </c>
      <c r="F479">
        <v>3</v>
      </c>
      <c r="G479">
        <v>3</v>
      </c>
      <c r="H479">
        <v>19</v>
      </c>
      <c r="I479">
        <v>20</v>
      </c>
      <c r="J479">
        <v>4</v>
      </c>
      <c r="K479">
        <v>4</v>
      </c>
      <c r="L479">
        <v>2.3917500000000001E-2</v>
      </c>
      <c r="M479">
        <v>2.3917500000000001E-2</v>
      </c>
      <c r="N479" t="s">
        <v>14</v>
      </c>
    </row>
    <row r="480" spans="1:14" x14ac:dyDescent="0.2">
      <c r="A480" t="s">
        <v>10</v>
      </c>
      <c r="B480" t="s">
        <v>13</v>
      </c>
      <c r="D480">
        <v>0</v>
      </c>
      <c r="E480">
        <v>0</v>
      </c>
      <c r="F480">
        <v>3</v>
      </c>
      <c r="G480">
        <v>3</v>
      </c>
      <c r="H480">
        <v>19</v>
      </c>
      <c r="I480">
        <v>20</v>
      </c>
      <c r="J480">
        <v>5</v>
      </c>
      <c r="K480">
        <v>5</v>
      </c>
      <c r="L480">
        <v>2.6162500000000002E-2</v>
      </c>
      <c r="M480">
        <v>2.6162500000000002E-2</v>
      </c>
      <c r="N480" t="s">
        <v>14</v>
      </c>
    </row>
    <row r="481" spans="1:14" x14ac:dyDescent="0.2">
      <c r="A481" t="s">
        <v>10</v>
      </c>
      <c r="B481" t="s">
        <v>13</v>
      </c>
      <c r="D481">
        <v>0</v>
      </c>
      <c r="E481">
        <v>0</v>
      </c>
      <c r="F481">
        <v>3</v>
      </c>
      <c r="G481">
        <v>3</v>
      </c>
      <c r="H481">
        <v>19</v>
      </c>
      <c r="I481">
        <v>20</v>
      </c>
      <c r="J481">
        <v>6</v>
      </c>
      <c r="K481">
        <v>6</v>
      </c>
      <c r="L481">
        <v>2.4795000000000001E-2</v>
      </c>
      <c r="M481">
        <v>2.4795000000000001E-2</v>
      </c>
      <c r="N481" t="s">
        <v>14</v>
      </c>
    </row>
    <row r="482" spans="1:14" x14ac:dyDescent="0.2">
      <c r="A482" t="s">
        <v>10</v>
      </c>
      <c r="B482" t="s">
        <v>13</v>
      </c>
      <c r="D482">
        <v>0</v>
      </c>
      <c r="E482">
        <v>0</v>
      </c>
      <c r="F482">
        <v>3</v>
      </c>
      <c r="G482">
        <v>3</v>
      </c>
      <c r="H482">
        <v>20</v>
      </c>
      <c r="I482">
        <v>21</v>
      </c>
      <c r="J482">
        <v>0</v>
      </c>
      <c r="K482">
        <v>0</v>
      </c>
      <c r="L482">
        <v>2.5850000000000001E-2</v>
      </c>
      <c r="M482">
        <v>2.5850000000000001E-2</v>
      </c>
      <c r="N482" t="s">
        <v>14</v>
      </c>
    </row>
    <row r="483" spans="1:14" x14ac:dyDescent="0.2">
      <c r="A483" t="s">
        <v>10</v>
      </c>
      <c r="B483" t="s">
        <v>13</v>
      </c>
      <c r="D483">
        <v>0</v>
      </c>
      <c r="E483">
        <v>0</v>
      </c>
      <c r="F483">
        <v>3</v>
      </c>
      <c r="G483">
        <v>3</v>
      </c>
      <c r="H483">
        <v>20</v>
      </c>
      <c r="I483">
        <v>21</v>
      </c>
      <c r="J483">
        <v>1</v>
      </c>
      <c r="K483">
        <v>1</v>
      </c>
      <c r="L483">
        <v>2.0913999999999999E-2</v>
      </c>
      <c r="M483">
        <v>2.0913999999999999E-2</v>
      </c>
      <c r="N483" t="s">
        <v>14</v>
      </c>
    </row>
    <row r="484" spans="1:14" x14ac:dyDescent="0.2">
      <c r="A484" t="s">
        <v>10</v>
      </c>
      <c r="B484" t="s">
        <v>13</v>
      </c>
      <c r="D484">
        <v>0</v>
      </c>
      <c r="E484">
        <v>0</v>
      </c>
      <c r="F484">
        <v>3</v>
      </c>
      <c r="G484">
        <v>3</v>
      </c>
      <c r="H484">
        <v>20</v>
      </c>
      <c r="I484">
        <v>21</v>
      </c>
      <c r="J484">
        <v>2</v>
      </c>
      <c r="K484">
        <v>2</v>
      </c>
      <c r="L484">
        <v>1.9613999999999999E-2</v>
      </c>
      <c r="M484">
        <v>1.9613999999999999E-2</v>
      </c>
      <c r="N484" t="s">
        <v>14</v>
      </c>
    </row>
    <row r="485" spans="1:14" x14ac:dyDescent="0.2">
      <c r="A485" t="s">
        <v>10</v>
      </c>
      <c r="B485" t="s">
        <v>13</v>
      </c>
      <c r="D485">
        <v>0</v>
      </c>
      <c r="E485">
        <v>0</v>
      </c>
      <c r="F485">
        <v>3</v>
      </c>
      <c r="G485">
        <v>3</v>
      </c>
      <c r="H485">
        <v>20</v>
      </c>
      <c r="I485">
        <v>21</v>
      </c>
      <c r="J485">
        <v>3</v>
      </c>
      <c r="K485">
        <v>3</v>
      </c>
      <c r="L485">
        <v>1.8685E-2</v>
      </c>
      <c r="M485">
        <v>1.8685E-2</v>
      </c>
      <c r="N485" t="s">
        <v>14</v>
      </c>
    </row>
    <row r="486" spans="1:14" x14ac:dyDescent="0.2">
      <c r="A486" t="s">
        <v>10</v>
      </c>
      <c r="B486" t="s">
        <v>13</v>
      </c>
      <c r="D486">
        <v>0</v>
      </c>
      <c r="E486">
        <v>0</v>
      </c>
      <c r="F486">
        <v>3</v>
      </c>
      <c r="G486">
        <v>3</v>
      </c>
      <c r="H486">
        <v>20</v>
      </c>
      <c r="I486">
        <v>21</v>
      </c>
      <c r="J486">
        <v>4</v>
      </c>
      <c r="K486">
        <v>4</v>
      </c>
      <c r="L486">
        <v>1.99375E-2</v>
      </c>
      <c r="M486">
        <v>1.99375E-2</v>
      </c>
      <c r="N486" t="s">
        <v>14</v>
      </c>
    </row>
    <row r="487" spans="1:14" x14ac:dyDescent="0.2">
      <c r="A487" t="s">
        <v>10</v>
      </c>
      <c r="B487" t="s">
        <v>13</v>
      </c>
      <c r="D487">
        <v>0</v>
      </c>
      <c r="E487">
        <v>0</v>
      </c>
      <c r="F487">
        <v>3</v>
      </c>
      <c r="G487">
        <v>3</v>
      </c>
      <c r="H487">
        <v>20</v>
      </c>
      <c r="I487">
        <v>21</v>
      </c>
      <c r="J487">
        <v>5</v>
      </c>
      <c r="K487">
        <v>5</v>
      </c>
      <c r="L487">
        <v>2.3037499999999999E-2</v>
      </c>
      <c r="M487">
        <v>2.3037499999999999E-2</v>
      </c>
      <c r="N487" t="s">
        <v>14</v>
      </c>
    </row>
    <row r="488" spans="1:14" x14ac:dyDescent="0.2">
      <c r="A488" t="s">
        <v>10</v>
      </c>
      <c r="B488" t="s">
        <v>13</v>
      </c>
      <c r="D488">
        <v>0</v>
      </c>
      <c r="E488">
        <v>0</v>
      </c>
      <c r="F488">
        <v>3</v>
      </c>
      <c r="G488">
        <v>3</v>
      </c>
      <c r="H488">
        <v>20</v>
      </c>
      <c r="I488">
        <v>21</v>
      </c>
      <c r="J488">
        <v>6</v>
      </c>
      <c r="K488">
        <v>6</v>
      </c>
      <c r="L488">
        <v>2.2214999999999999E-2</v>
      </c>
      <c r="M488">
        <v>2.2214999999999999E-2</v>
      </c>
      <c r="N488" t="s">
        <v>14</v>
      </c>
    </row>
    <row r="489" spans="1:14" x14ac:dyDescent="0.2">
      <c r="A489" t="s">
        <v>10</v>
      </c>
      <c r="B489" t="s">
        <v>13</v>
      </c>
      <c r="D489">
        <v>0</v>
      </c>
      <c r="E489">
        <v>0</v>
      </c>
      <c r="F489">
        <v>3</v>
      </c>
      <c r="G489">
        <v>3</v>
      </c>
      <c r="H489">
        <v>21</v>
      </c>
      <c r="I489">
        <v>22</v>
      </c>
      <c r="J489">
        <v>0</v>
      </c>
      <c r="K489">
        <v>0</v>
      </c>
      <c r="L489">
        <v>2.14819999999999E-2</v>
      </c>
      <c r="M489">
        <v>2.14819999999999E-2</v>
      </c>
      <c r="N489" t="s">
        <v>14</v>
      </c>
    </row>
    <row r="490" spans="1:14" x14ac:dyDescent="0.2">
      <c r="A490" t="s">
        <v>10</v>
      </c>
      <c r="B490" t="s">
        <v>13</v>
      </c>
      <c r="D490">
        <v>0</v>
      </c>
      <c r="E490">
        <v>0</v>
      </c>
      <c r="F490">
        <v>3</v>
      </c>
      <c r="G490">
        <v>3</v>
      </c>
      <c r="H490">
        <v>21</v>
      </c>
      <c r="I490">
        <v>22</v>
      </c>
      <c r="J490">
        <v>1</v>
      </c>
      <c r="K490">
        <v>1</v>
      </c>
      <c r="L490">
        <v>1.7538000000000002E-2</v>
      </c>
      <c r="M490">
        <v>1.7538000000000002E-2</v>
      </c>
      <c r="N490" t="s">
        <v>14</v>
      </c>
    </row>
    <row r="491" spans="1:14" x14ac:dyDescent="0.2">
      <c r="A491" t="s">
        <v>10</v>
      </c>
      <c r="B491" t="s">
        <v>13</v>
      </c>
      <c r="D491">
        <v>0</v>
      </c>
      <c r="E491">
        <v>0</v>
      </c>
      <c r="F491">
        <v>3</v>
      </c>
      <c r="G491">
        <v>3</v>
      </c>
      <c r="H491">
        <v>21</v>
      </c>
      <c r="I491">
        <v>22</v>
      </c>
      <c r="J491">
        <v>2</v>
      </c>
      <c r="K491">
        <v>2</v>
      </c>
      <c r="L491">
        <v>1.5637999999999999E-2</v>
      </c>
      <c r="M491">
        <v>1.5637999999999999E-2</v>
      </c>
      <c r="N491" t="s">
        <v>14</v>
      </c>
    </row>
    <row r="492" spans="1:14" x14ac:dyDescent="0.2">
      <c r="A492" t="s">
        <v>10</v>
      </c>
      <c r="B492" t="s">
        <v>13</v>
      </c>
      <c r="D492">
        <v>0</v>
      </c>
      <c r="E492">
        <v>0</v>
      </c>
      <c r="F492">
        <v>3</v>
      </c>
      <c r="G492">
        <v>3</v>
      </c>
      <c r="H492">
        <v>21</v>
      </c>
      <c r="I492">
        <v>22</v>
      </c>
      <c r="J492">
        <v>3</v>
      </c>
      <c r="K492">
        <v>3</v>
      </c>
      <c r="L492">
        <v>1.6767499999999901E-2</v>
      </c>
      <c r="M492">
        <v>1.6767499999999901E-2</v>
      </c>
      <c r="N492" t="s">
        <v>14</v>
      </c>
    </row>
    <row r="493" spans="1:14" x14ac:dyDescent="0.2">
      <c r="A493" t="s">
        <v>10</v>
      </c>
      <c r="B493" t="s">
        <v>13</v>
      </c>
      <c r="D493">
        <v>0</v>
      </c>
      <c r="E493">
        <v>0</v>
      </c>
      <c r="F493">
        <v>3</v>
      </c>
      <c r="G493">
        <v>3</v>
      </c>
      <c r="H493">
        <v>21</v>
      </c>
      <c r="I493">
        <v>22</v>
      </c>
      <c r="J493">
        <v>4</v>
      </c>
      <c r="K493">
        <v>4</v>
      </c>
      <c r="L493">
        <v>1.8187499999999999E-2</v>
      </c>
      <c r="M493">
        <v>1.8187499999999999E-2</v>
      </c>
      <c r="N493" t="s">
        <v>14</v>
      </c>
    </row>
    <row r="494" spans="1:14" x14ac:dyDescent="0.2">
      <c r="A494" t="s">
        <v>10</v>
      </c>
      <c r="B494" t="s">
        <v>13</v>
      </c>
      <c r="D494">
        <v>0</v>
      </c>
      <c r="E494">
        <v>0</v>
      </c>
      <c r="F494">
        <v>3</v>
      </c>
      <c r="G494">
        <v>3</v>
      </c>
      <c r="H494">
        <v>21</v>
      </c>
      <c r="I494">
        <v>22</v>
      </c>
      <c r="J494">
        <v>5</v>
      </c>
      <c r="K494">
        <v>5</v>
      </c>
      <c r="L494">
        <v>1.9277499999999999E-2</v>
      </c>
      <c r="M494">
        <v>1.9277499999999999E-2</v>
      </c>
      <c r="N494" t="s">
        <v>14</v>
      </c>
    </row>
    <row r="495" spans="1:14" x14ac:dyDescent="0.2">
      <c r="A495" t="s">
        <v>10</v>
      </c>
      <c r="B495" t="s">
        <v>13</v>
      </c>
      <c r="D495">
        <v>0</v>
      </c>
      <c r="E495">
        <v>0</v>
      </c>
      <c r="F495">
        <v>3</v>
      </c>
      <c r="G495">
        <v>3</v>
      </c>
      <c r="H495">
        <v>21</v>
      </c>
      <c r="I495">
        <v>22</v>
      </c>
      <c r="J495">
        <v>6</v>
      </c>
      <c r="K495">
        <v>6</v>
      </c>
      <c r="L495">
        <v>1.91875E-2</v>
      </c>
      <c r="M495">
        <v>1.91875E-2</v>
      </c>
      <c r="N495" t="s">
        <v>14</v>
      </c>
    </row>
    <row r="496" spans="1:14" x14ac:dyDescent="0.2">
      <c r="A496" t="s">
        <v>10</v>
      </c>
      <c r="B496" t="s">
        <v>13</v>
      </c>
      <c r="D496">
        <v>0</v>
      </c>
      <c r="E496">
        <v>0</v>
      </c>
      <c r="F496">
        <v>3</v>
      </c>
      <c r="G496">
        <v>3</v>
      </c>
      <c r="H496">
        <v>22</v>
      </c>
      <c r="I496">
        <v>23</v>
      </c>
      <c r="J496">
        <v>0</v>
      </c>
      <c r="K496">
        <v>0</v>
      </c>
      <c r="L496">
        <v>1.9448E-2</v>
      </c>
      <c r="M496">
        <v>1.9448E-2</v>
      </c>
      <c r="N496" t="s">
        <v>14</v>
      </c>
    </row>
    <row r="497" spans="1:14" x14ac:dyDescent="0.2">
      <c r="A497" t="s">
        <v>10</v>
      </c>
      <c r="B497" t="s">
        <v>13</v>
      </c>
      <c r="D497">
        <v>0</v>
      </c>
      <c r="E497">
        <v>0</v>
      </c>
      <c r="F497">
        <v>3</v>
      </c>
      <c r="G497">
        <v>3</v>
      </c>
      <c r="H497">
        <v>22</v>
      </c>
      <c r="I497">
        <v>23</v>
      </c>
      <c r="J497">
        <v>1</v>
      </c>
      <c r="K497">
        <v>1</v>
      </c>
      <c r="L497">
        <v>1.5644000000000002E-2</v>
      </c>
      <c r="M497">
        <v>1.5644000000000002E-2</v>
      </c>
      <c r="N497" t="s">
        <v>14</v>
      </c>
    </row>
    <row r="498" spans="1:14" x14ac:dyDescent="0.2">
      <c r="A498" t="s">
        <v>10</v>
      </c>
      <c r="B498" t="s">
        <v>13</v>
      </c>
      <c r="D498">
        <v>0</v>
      </c>
      <c r="E498">
        <v>0</v>
      </c>
      <c r="F498">
        <v>3</v>
      </c>
      <c r="G498">
        <v>3</v>
      </c>
      <c r="H498">
        <v>22</v>
      </c>
      <c r="I498">
        <v>23</v>
      </c>
      <c r="J498">
        <v>2</v>
      </c>
      <c r="K498">
        <v>2</v>
      </c>
      <c r="L498">
        <v>1.4336E-2</v>
      </c>
      <c r="M498">
        <v>1.4336E-2</v>
      </c>
      <c r="N498" t="s">
        <v>14</v>
      </c>
    </row>
    <row r="499" spans="1:14" x14ac:dyDescent="0.2">
      <c r="A499" t="s">
        <v>10</v>
      </c>
      <c r="B499" t="s">
        <v>13</v>
      </c>
      <c r="D499">
        <v>0</v>
      </c>
      <c r="E499">
        <v>0</v>
      </c>
      <c r="F499">
        <v>3</v>
      </c>
      <c r="G499">
        <v>3</v>
      </c>
      <c r="H499">
        <v>22</v>
      </c>
      <c r="I499">
        <v>23</v>
      </c>
      <c r="J499">
        <v>3</v>
      </c>
      <c r="K499">
        <v>3</v>
      </c>
      <c r="L499">
        <v>1.41999999999999E-2</v>
      </c>
      <c r="M499">
        <v>1.41999999999999E-2</v>
      </c>
      <c r="N499" t="s">
        <v>14</v>
      </c>
    </row>
    <row r="500" spans="1:14" x14ac:dyDescent="0.2">
      <c r="A500" t="s">
        <v>10</v>
      </c>
      <c r="B500" t="s">
        <v>13</v>
      </c>
      <c r="D500">
        <v>0</v>
      </c>
      <c r="E500">
        <v>0</v>
      </c>
      <c r="F500">
        <v>3</v>
      </c>
      <c r="G500">
        <v>3</v>
      </c>
      <c r="H500">
        <v>22</v>
      </c>
      <c r="I500">
        <v>23</v>
      </c>
      <c r="J500">
        <v>4</v>
      </c>
      <c r="K500">
        <v>4</v>
      </c>
      <c r="L500">
        <v>1.7245E-2</v>
      </c>
      <c r="M500">
        <v>1.7245E-2</v>
      </c>
      <c r="N500" t="s">
        <v>14</v>
      </c>
    </row>
    <row r="501" spans="1:14" x14ac:dyDescent="0.2">
      <c r="A501" t="s">
        <v>10</v>
      </c>
      <c r="B501" t="s">
        <v>13</v>
      </c>
      <c r="D501">
        <v>0</v>
      </c>
      <c r="E501">
        <v>0</v>
      </c>
      <c r="F501">
        <v>3</v>
      </c>
      <c r="G501">
        <v>3</v>
      </c>
      <c r="H501">
        <v>22</v>
      </c>
      <c r="I501">
        <v>23</v>
      </c>
      <c r="J501">
        <v>5</v>
      </c>
      <c r="K501">
        <v>5</v>
      </c>
      <c r="L501">
        <v>1.7627500000000001E-2</v>
      </c>
      <c r="M501">
        <v>1.7627500000000001E-2</v>
      </c>
      <c r="N501" t="s">
        <v>14</v>
      </c>
    </row>
    <row r="502" spans="1:14" x14ac:dyDescent="0.2">
      <c r="A502" t="s">
        <v>10</v>
      </c>
      <c r="B502" t="s">
        <v>13</v>
      </c>
      <c r="D502">
        <v>0</v>
      </c>
      <c r="E502">
        <v>0</v>
      </c>
      <c r="F502">
        <v>3</v>
      </c>
      <c r="G502">
        <v>3</v>
      </c>
      <c r="H502">
        <v>22</v>
      </c>
      <c r="I502">
        <v>23</v>
      </c>
      <c r="J502">
        <v>6</v>
      </c>
      <c r="K502">
        <v>6</v>
      </c>
      <c r="L502">
        <v>1.7242500000000001E-2</v>
      </c>
      <c r="M502">
        <v>1.7242500000000001E-2</v>
      </c>
      <c r="N502" t="s">
        <v>14</v>
      </c>
    </row>
    <row r="503" spans="1:14" x14ac:dyDescent="0.2">
      <c r="A503" t="s">
        <v>10</v>
      </c>
      <c r="B503" t="s">
        <v>13</v>
      </c>
      <c r="D503">
        <v>0</v>
      </c>
      <c r="E503">
        <v>0</v>
      </c>
      <c r="F503">
        <v>3</v>
      </c>
      <c r="G503">
        <v>3</v>
      </c>
      <c r="H503">
        <v>23</v>
      </c>
      <c r="I503">
        <v>24</v>
      </c>
      <c r="J503">
        <v>0</v>
      </c>
      <c r="K503">
        <v>0</v>
      </c>
      <c r="L503">
        <v>1.6718E-2</v>
      </c>
      <c r="M503">
        <v>1.6718E-2</v>
      </c>
      <c r="N503" t="s">
        <v>14</v>
      </c>
    </row>
    <row r="504" spans="1:14" x14ac:dyDescent="0.2">
      <c r="A504" t="s">
        <v>10</v>
      </c>
      <c r="B504" t="s">
        <v>13</v>
      </c>
      <c r="D504">
        <v>0</v>
      </c>
      <c r="E504">
        <v>0</v>
      </c>
      <c r="F504">
        <v>3</v>
      </c>
      <c r="G504">
        <v>3</v>
      </c>
      <c r="H504">
        <v>23</v>
      </c>
      <c r="I504">
        <v>24</v>
      </c>
      <c r="J504">
        <v>1</v>
      </c>
      <c r="K504">
        <v>1</v>
      </c>
      <c r="L504">
        <v>1.4187999999999999E-2</v>
      </c>
      <c r="M504">
        <v>1.4187999999999999E-2</v>
      </c>
      <c r="N504" t="s">
        <v>14</v>
      </c>
    </row>
    <row r="505" spans="1:14" x14ac:dyDescent="0.2">
      <c r="A505" t="s">
        <v>10</v>
      </c>
      <c r="B505" t="s">
        <v>13</v>
      </c>
      <c r="D505">
        <v>0</v>
      </c>
      <c r="E505">
        <v>0</v>
      </c>
      <c r="F505">
        <v>3</v>
      </c>
      <c r="G505">
        <v>3</v>
      </c>
      <c r="H505">
        <v>23</v>
      </c>
      <c r="I505">
        <v>24</v>
      </c>
      <c r="J505">
        <v>2</v>
      </c>
      <c r="K505">
        <v>2</v>
      </c>
      <c r="L505">
        <v>1.3291999999999899E-2</v>
      </c>
      <c r="M505">
        <v>1.3291999999999899E-2</v>
      </c>
      <c r="N505" t="s">
        <v>14</v>
      </c>
    </row>
    <row r="506" spans="1:14" x14ac:dyDescent="0.2">
      <c r="A506" t="s">
        <v>10</v>
      </c>
      <c r="B506" t="s">
        <v>13</v>
      </c>
      <c r="D506">
        <v>0</v>
      </c>
      <c r="E506">
        <v>0</v>
      </c>
      <c r="F506">
        <v>3</v>
      </c>
      <c r="G506">
        <v>3</v>
      </c>
      <c r="H506">
        <v>23</v>
      </c>
      <c r="I506">
        <v>24</v>
      </c>
      <c r="J506">
        <v>3</v>
      </c>
      <c r="K506">
        <v>3</v>
      </c>
      <c r="L506">
        <v>1.3077500000000001E-2</v>
      </c>
      <c r="M506">
        <v>1.3077500000000001E-2</v>
      </c>
      <c r="N506" t="s">
        <v>14</v>
      </c>
    </row>
    <row r="507" spans="1:14" x14ac:dyDescent="0.2">
      <c r="A507" t="s">
        <v>10</v>
      </c>
      <c r="B507" t="s">
        <v>13</v>
      </c>
      <c r="D507">
        <v>0</v>
      </c>
      <c r="E507">
        <v>0</v>
      </c>
      <c r="F507">
        <v>3</v>
      </c>
      <c r="G507">
        <v>3</v>
      </c>
      <c r="H507">
        <v>23</v>
      </c>
      <c r="I507">
        <v>24</v>
      </c>
      <c r="J507">
        <v>4</v>
      </c>
      <c r="K507">
        <v>4</v>
      </c>
      <c r="L507">
        <v>1.6467499999999999E-2</v>
      </c>
      <c r="M507">
        <v>1.6467499999999999E-2</v>
      </c>
      <c r="N507" t="s">
        <v>14</v>
      </c>
    </row>
    <row r="508" spans="1:14" x14ac:dyDescent="0.2">
      <c r="A508" t="s">
        <v>10</v>
      </c>
      <c r="B508" t="s">
        <v>13</v>
      </c>
      <c r="D508">
        <v>0</v>
      </c>
      <c r="E508">
        <v>0</v>
      </c>
      <c r="F508">
        <v>3</v>
      </c>
      <c r="G508">
        <v>3</v>
      </c>
      <c r="H508">
        <v>23</v>
      </c>
      <c r="I508">
        <v>24</v>
      </c>
      <c r="J508">
        <v>5</v>
      </c>
      <c r="K508">
        <v>5</v>
      </c>
      <c r="L508">
        <v>1.6199999999999999E-2</v>
      </c>
      <c r="M508">
        <v>1.6199999999999999E-2</v>
      </c>
      <c r="N508" t="s">
        <v>14</v>
      </c>
    </row>
    <row r="509" spans="1:14" x14ac:dyDescent="0.2">
      <c r="A509" t="s">
        <v>10</v>
      </c>
      <c r="B509" t="s">
        <v>13</v>
      </c>
      <c r="D509">
        <v>0</v>
      </c>
      <c r="E509">
        <v>0</v>
      </c>
      <c r="F509">
        <v>3</v>
      </c>
      <c r="G509">
        <v>3</v>
      </c>
      <c r="H509">
        <v>23</v>
      </c>
      <c r="I509">
        <v>24</v>
      </c>
      <c r="J509">
        <v>6</v>
      </c>
      <c r="K509">
        <v>6</v>
      </c>
      <c r="L509">
        <v>1.4829999999999999E-2</v>
      </c>
      <c r="M509">
        <v>1.4829999999999999E-2</v>
      </c>
      <c r="N509" t="s">
        <v>14</v>
      </c>
    </row>
    <row r="510" spans="1:14" x14ac:dyDescent="0.2">
      <c r="A510" t="s">
        <v>10</v>
      </c>
      <c r="B510" t="s">
        <v>13</v>
      </c>
      <c r="D510">
        <v>0</v>
      </c>
      <c r="E510">
        <v>0</v>
      </c>
      <c r="F510">
        <v>4</v>
      </c>
      <c r="G510">
        <v>4</v>
      </c>
      <c r="H510">
        <v>0</v>
      </c>
      <c r="I510">
        <v>1</v>
      </c>
      <c r="J510">
        <v>0</v>
      </c>
      <c r="K510">
        <v>0</v>
      </c>
      <c r="L510">
        <v>1.1214999999999999E-2</v>
      </c>
      <c r="M510">
        <v>1.1214999999999999E-2</v>
      </c>
      <c r="N510" t="s">
        <v>14</v>
      </c>
    </row>
    <row r="511" spans="1:14" x14ac:dyDescent="0.2">
      <c r="A511" t="s">
        <v>10</v>
      </c>
      <c r="B511" t="s">
        <v>13</v>
      </c>
      <c r="D511">
        <v>0</v>
      </c>
      <c r="E511">
        <v>0</v>
      </c>
      <c r="F511">
        <v>4</v>
      </c>
      <c r="G511">
        <v>4</v>
      </c>
      <c r="H511">
        <v>0</v>
      </c>
      <c r="I511">
        <v>1</v>
      </c>
      <c r="J511">
        <v>1</v>
      </c>
      <c r="K511">
        <v>1</v>
      </c>
      <c r="L511">
        <v>1.14849999999999E-2</v>
      </c>
      <c r="M511">
        <v>1.14849999999999E-2</v>
      </c>
      <c r="N511" t="s">
        <v>14</v>
      </c>
    </row>
    <row r="512" spans="1:14" x14ac:dyDescent="0.2">
      <c r="A512" t="s">
        <v>10</v>
      </c>
      <c r="B512" t="s">
        <v>13</v>
      </c>
      <c r="D512">
        <v>0</v>
      </c>
      <c r="E512">
        <v>0</v>
      </c>
      <c r="F512">
        <v>4</v>
      </c>
      <c r="G512">
        <v>4</v>
      </c>
      <c r="H512">
        <v>0</v>
      </c>
      <c r="I512">
        <v>1</v>
      </c>
      <c r="J512">
        <v>2</v>
      </c>
      <c r="K512">
        <v>2</v>
      </c>
      <c r="L512">
        <v>1.2145E-2</v>
      </c>
      <c r="M512">
        <v>1.2145E-2</v>
      </c>
      <c r="N512" t="s">
        <v>14</v>
      </c>
    </row>
    <row r="513" spans="1:14" x14ac:dyDescent="0.2">
      <c r="A513" t="s">
        <v>10</v>
      </c>
      <c r="B513" t="s">
        <v>13</v>
      </c>
      <c r="D513">
        <v>0</v>
      </c>
      <c r="E513">
        <v>0</v>
      </c>
      <c r="F513">
        <v>4</v>
      </c>
      <c r="G513">
        <v>4</v>
      </c>
      <c r="H513">
        <v>0</v>
      </c>
      <c r="I513">
        <v>1</v>
      </c>
      <c r="J513">
        <v>3</v>
      </c>
      <c r="K513">
        <v>3</v>
      </c>
      <c r="L513">
        <v>1.20659999999999E-2</v>
      </c>
      <c r="M513">
        <v>1.20659999999999E-2</v>
      </c>
      <c r="N513" t="s">
        <v>14</v>
      </c>
    </row>
    <row r="514" spans="1:14" x14ac:dyDescent="0.2">
      <c r="A514" t="s">
        <v>10</v>
      </c>
      <c r="B514" t="s">
        <v>13</v>
      </c>
      <c r="D514">
        <v>0</v>
      </c>
      <c r="E514">
        <v>0</v>
      </c>
      <c r="F514">
        <v>4</v>
      </c>
      <c r="G514">
        <v>4</v>
      </c>
      <c r="H514">
        <v>0</v>
      </c>
      <c r="I514">
        <v>1</v>
      </c>
      <c r="J514">
        <v>4</v>
      </c>
      <c r="K514">
        <v>4</v>
      </c>
      <c r="L514">
        <v>1.12159999999999E-2</v>
      </c>
      <c r="M514">
        <v>1.12159999999999E-2</v>
      </c>
      <c r="N514" t="s">
        <v>14</v>
      </c>
    </row>
    <row r="515" spans="1:14" x14ac:dyDescent="0.2">
      <c r="A515" t="s">
        <v>10</v>
      </c>
      <c r="B515" t="s">
        <v>13</v>
      </c>
      <c r="D515">
        <v>0</v>
      </c>
      <c r="E515">
        <v>0</v>
      </c>
      <c r="F515">
        <v>4</v>
      </c>
      <c r="G515">
        <v>4</v>
      </c>
      <c r="H515">
        <v>0</v>
      </c>
      <c r="I515">
        <v>1</v>
      </c>
      <c r="J515">
        <v>5</v>
      </c>
      <c r="K515">
        <v>5</v>
      </c>
      <c r="L515">
        <v>1.239E-2</v>
      </c>
      <c r="M515">
        <v>1.239E-2</v>
      </c>
      <c r="N515" t="s">
        <v>14</v>
      </c>
    </row>
    <row r="516" spans="1:14" x14ac:dyDescent="0.2">
      <c r="A516" t="s">
        <v>10</v>
      </c>
      <c r="B516" t="s">
        <v>13</v>
      </c>
      <c r="D516">
        <v>0</v>
      </c>
      <c r="E516">
        <v>0</v>
      </c>
      <c r="F516">
        <v>4</v>
      </c>
      <c r="G516">
        <v>4</v>
      </c>
      <c r="H516">
        <v>0</v>
      </c>
      <c r="I516">
        <v>1</v>
      </c>
      <c r="J516">
        <v>6</v>
      </c>
      <c r="K516">
        <v>6</v>
      </c>
      <c r="L516">
        <v>1.1622499999999999E-2</v>
      </c>
      <c r="M516">
        <v>1.1622499999999999E-2</v>
      </c>
      <c r="N516" t="s">
        <v>14</v>
      </c>
    </row>
    <row r="517" spans="1:14" x14ac:dyDescent="0.2">
      <c r="A517" t="s">
        <v>10</v>
      </c>
      <c r="B517" t="s">
        <v>13</v>
      </c>
      <c r="D517">
        <v>0</v>
      </c>
      <c r="E517">
        <v>0</v>
      </c>
      <c r="F517">
        <v>4</v>
      </c>
      <c r="G517">
        <v>4</v>
      </c>
      <c r="H517">
        <v>1</v>
      </c>
      <c r="I517">
        <v>2</v>
      </c>
      <c r="J517">
        <v>0</v>
      </c>
      <c r="K517">
        <v>0</v>
      </c>
      <c r="L517">
        <v>1.01649999999999E-2</v>
      </c>
      <c r="M517">
        <v>1.01649999999999E-2</v>
      </c>
      <c r="N517" t="s">
        <v>14</v>
      </c>
    </row>
    <row r="518" spans="1:14" x14ac:dyDescent="0.2">
      <c r="A518" t="s">
        <v>10</v>
      </c>
      <c r="B518" t="s">
        <v>13</v>
      </c>
      <c r="D518">
        <v>0</v>
      </c>
      <c r="E518">
        <v>0</v>
      </c>
      <c r="F518">
        <v>4</v>
      </c>
      <c r="G518">
        <v>4</v>
      </c>
      <c r="H518">
        <v>1</v>
      </c>
      <c r="I518">
        <v>2</v>
      </c>
      <c r="J518">
        <v>1</v>
      </c>
      <c r="K518">
        <v>1</v>
      </c>
      <c r="L518">
        <v>1.0947500000000001E-2</v>
      </c>
      <c r="M518">
        <v>1.0947500000000001E-2</v>
      </c>
      <c r="N518" t="s">
        <v>14</v>
      </c>
    </row>
    <row r="519" spans="1:14" x14ac:dyDescent="0.2">
      <c r="A519" t="s">
        <v>10</v>
      </c>
      <c r="B519" t="s">
        <v>13</v>
      </c>
      <c r="D519">
        <v>0</v>
      </c>
      <c r="E519">
        <v>0</v>
      </c>
      <c r="F519">
        <v>4</v>
      </c>
      <c r="G519">
        <v>4</v>
      </c>
      <c r="H519">
        <v>1</v>
      </c>
      <c r="I519">
        <v>2</v>
      </c>
      <c r="J519">
        <v>2</v>
      </c>
      <c r="K519">
        <v>2</v>
      </c>
      <c r="L519">
        <v>1.17974999999999E-2</v>
      </c>
      <c r="M519">
        <v>1.17974999999999E-2</v>
      </c>
      <c r="N519" t="s">
        <v>14</v>
      </c>
    </row>
    <row r="520" spans="1:14" x14ac:dyDescent="0.2">
      <c r="A520" t="s">
        <v>10</v>
      </c>
      <c r="B520" t="s">
        <v>13</v>
      </c>
      <c r="D520">
        <v>0</v>
      </c>
      <c r="E520">
        <v>0</v>
      </c>
      <c r="F520">
        <v>4</v>
      </c>
      <c r="G520">
        <v>4</v>
      </c>
      <c r="H520">
        <v>1</v>
      </c>
      <c r="I520">
        <v>2</v>
      </c>
      <c r="J520">
        <v>3</v>
      </c>
      <c r="K520">
        <v>3</v>
      </c>
      <c r="L520">
        <v>1.0942E-2</v>
      </c>
      <c r="M520">
        <v>1.0942E-2</v>
      </c>
      <c r="N520" t="s">
        <v>14</v>
      </c>
    </row>
    <row r="521" spans="1:14" x14ac:dyDescent="0.2">
      <c r="A521" t="s">
        <v>10</v>
      </c>
      <c r="B521" t="s">
        <v>13</v>
      </c>
      <c r="D521">
        <v>0</v>
      </c>
      <c r="E521">
        <v>0</v>
      </c>
      <c r="F521">
        <v>4</v>
      </c>
      <c r="G521">
        <v>4</v>
      </c>
      <c r="H521">
        <v>1</v>
      </c>
      <c r="I521">
        <v>2</v>
      </c>
      <c r="J521">
        <v>4</v>
      </c>
      <c r="K521">
        <v>4</v>
      </c>
      <c r="L521">
        <v>1.072E-2</v>
      </c>
      <c r="M521">
        <v>1.072E-2</v>
      </c>
      <c r="N521" t="s">
        <v>14</v>
      </c>
    </row>
    <row r="522" spans="1:14" x14ac:dyDescent="0.2">
      <c r="A522" t="s">
        <v>10</v>
      </c>
      <c r="B522" t="s">
        <v>13</v>
      </c>
      <c r="D522">
        <v>0</v>
      </c>
      <c r="E522">
        <v>0</v>
      </c>
      <c r="F522">
        <v>4</v>
      </c>
      <c r="G522">
        <v>4</v>
      </c>
      <c r="H522">
        <v>1</v>
      </c>
      <c r="I522">
        <v>2</v>
      </c>
      <c r="J522">
        <v>5</v>
      </c>
      <c r="K522">
        <v>5</v>
      </c>
      <c r="L522">
        <v>1.14124999999999E-2</v>
      </c>
      <c r="M522">
        <v>1.14124999999999E-2</v>
      </c>
      <c r="N522" t="s">
        <v>14</v>
      </c>
    </row>
    <row r="523" spans="1:14" x14ac:dyDescent="0.2">
      <c r="A523" t="s">
        <v>10</v>
      </c>
      <c r="B523" t="s">
        <v>13</v>
      </c>
      <c r="D523">
        <v>0</v>
      </c>
      <c r="E523">
        <v>0</v>
      </c>
      <c r="F523">
        <v>4</v>
      </c>
      <c r="G523">
        <v>4</v>
      </c>
      <c r="H523">
        <v>1</v>
      </c>
      <c r="I523">
        <v>2</v>
      </c>
      <c r="J523">
        <v>6</v>
      </c>
      <c r="K523">
        <v>6</v>
      </c>
      <c r="L523">
        <v>1.0677499999999901E-2</v>
      </c>
      <c r="M523">
        <v>1.0677499999999901E-2</v>
      </c>
      <c r="N523" t="s">
        <v>14</v>
      </c>
    </row>
    <row r="524" spans="1:14" x14ac:dyDescent="0.2">
      <c r="A524" t="s">
        <v>10</v>
      </c>
      <c r="B524" t="s">
        <v>13</v>
      </c>
      <c r="D524">
        <v>0</v>
      </c>
      <c r="E524">
        <v>0</v>
      </c>
      <c r="F524">
        <v>4</v>
      </c>
      <c r="G524">
        <v>4</v>
      </c>
      <c r="H524">
        <v>2</v>
      </c>
      <c r="I524">
        <v>3</v>
      </c>
      <c r="J524">
        <v>0</v>
      </c>
      <c r="K524">
        <v>0</v>
      </c>
      <c r="L524">
        <v>1.05674999999999E-2</v>
      </c>
      <c r="M524">
        <v>1.05674999999999E-2</v>
      </c>
      <c r="N524" t="s">
        <v>14</v>
      </c>
    </row>
    <row r="525" spans="1:14" x14ac:dyDescent="0.2">
      <c r="A525" t="s">
        <v>10</v>
      </c>
      <c r="B525" t="s">
        <v>13</v>
      </c>
      <c r="D525">
        <v>0</v>
      </c>
      <c r="E525">
        <v>0</v>
      </c>
      <c r="F525">
        <v>4</v>
      </c>
      <c r="G525">
        <v>4</v>
      </c>
      <c r="H525">
        <v>2</v>
      </c>
      <c r="I525">
        <v>3</v>
      </c>
      <c r="J525">
        <v>1</v>
      </c>
      <c r="K525">
        <v>1</v>
      </c>
      <c r="L525">
        <v>1.0807499999999999E-2</v>
      </c>
      <c r="M525">
        <v>1.0807499999999999E-2</v>
      </c>
      <c r="N525" t="s">
        <v>14</v>
      </c>
    </row>
    <row r="526" spans="1:14" x14ac:dyDescent="0.2">
      <c r="A526" t="s">
        <v>10</v>
      </c>
      <c r="B526" t="s">
        <v>13</v>
      </c>
      <c r="D526">
        <v>0</v>
      </c>
      <c r="E526">
        <v>0</v>
      </c>
      <c r="F526">
        <v>4</v>
      </c>
      <c r="G526">
        <v>4</v>
      </c>
      <c r="H526">
        <v>2</v>
      </c>
      <c r="I526">
        <v>3</v>
      </c>
      <c r="J526">
        <v>2</v>
      </c>
      <c r="K526">
        <v>2</v>
      </c>
      <c r="L526">
        <v>1.1495E-2</v>
      </c>
      <c r="M526">
        <v>1.1495E-2</v>
      </c>
      <c r="N526" t="s">
        <v>14</v>
      </c>
    </row>
    <row r="527" spans="1:14" x14ac:dyDescent="0.2">
      <c r="A527" t="s">
        <v>10</v>
      </c>
      <c r="B527" t="s">
        <v>13</v>
      </c>
      <c r="D527">
        <v>0</v>
      </c>
      <c r="E527">
        <v>0</v>
      </c>
      <c r="F527">
        <v>4</v>
      </c>
      <c r="G527">
        <v>4</v>
      </c>
      <c r="H527">
        <v>2</v>
      </c>
      <c r="I527">
        <v>3</v>
      </c>
      <c r="J527">
        <v>3</v>
      </c>
      <c r="K527">
        <v>3</v>
      </c>
      <c r="L527">
        <v>1.0678E-2</v>
      </c>
      <c r="M527">
        <v>1.0678E-2</v>
      </c>
      <c r="N527" t="s">
        <v>14</v>
      </c>
    </row>
    <row r="528" spans="1:14" x14ac:dyDescent="0.2">
      <c r="A528" t="s">
        <v>10</v>
      </c>
      <c r="B528" t="s">
        <v>13</v>
      </c>
      <c r="D528">
        <v>0</v>
      </c>
      <c r="E528">
        <v>0</v>
      </c>
      <c r="F528">
        <v>4</v>
      </c>
      <c r="G528">
        <v>4</v>
      </c>
      <c r="H528">
        <v>2</v>
      </c>
      <c r="I528">
        <v>3</v>
      </c>
      <c r="J528">
        <v>4</v>
      </c>
      <c r="K528">
        <v>4</v>
      </c>
      <c r="L528">
        <v>1.0333999999999999E-2</v>
      </c>
      <c r="M528">
        <v>1.0333999999999999E-2</v>
      </c>
      <c r="N528" t="s">
        <v>14</v>
      </c>
    </row>
    <row r="529" spans="1:14" x14ac:dyDescent="0.2">
      <c r="A529" t="s">
        <v>10</v>
      </c>
      <c r="B529" t="s">
        <v>13</v>
      </c>
      <c r="D529">
        <v>0</v>
      </c>
      <c r="E529">
        <v>0</v>
      </c>
      <c r="F529">
        <v>4</v>
      </c>
      <c r="G529">
        <v>4</v>
      </c>
      <c r="H529">
        <v>2</v>
      </c>
      <c r="I529">
        <v>3</v>
      </c>
      <c r="J529">
        <v>5</v>
      </c>
      <c r="K529">
        <v>5</v>
      </c>
      <c r="L529">
        <v>1.1192499999999999E-2</v>
      </c>
      <c r="M529">
        <v>1.1192499999999999E-2</v>
      </c>
      <c r="N529" t="s">
        <v>14</v>
      </c>
    </row>
    <row r="530" spans="1:14" x14ac:dyDescent="0.2">
      <c r="A530" t="s">
        <v>10</v>
      </c>
      <c r="B530" t="s">
        <v>13</v>
      </c>
      <c r="D530">
        <v>0</v>
      </c>
      <c r="E530">
        <v>0</v>
      </c>
      <c r="F530">
        <v>4</v>
      </c>
      <c r="G530">
        <v>4</v>
      </c>
      <c r="H530">
        <v>2</v>
      </c>
      <c r="I530">
        <v>3</v>
      </c>
      <c r="J530">
        <v>6</v>
      </c>
      <c r="K530">
        <v>6</v>
      </c>
      <c r="L530">
        <v>9.9024999999999998E-3</v>
      </c>
      <c r="M530">
        <v>9.9024999999999998E-3</v>
      </c>
      <c r="N530" t="s">
        <v>14</v>
      </c>
    </row>
    <row r="531" spans="1:14" x14ac:dyDescent="0.2">
      <c r="A531" t="s">
        <v>10</v>
      </c>
      <c r="B531" t="s">
        <v>13</v>
      </c>
      <c r="D531">
        <v>0</v>
      </c>
      <c r="E531">
        <v>0</v>
      </c>
      <c r="F531">
        <v>4</v>
      </c>
      <c r="G531">
        <v>4</v>
      </c>
      <c r="H531">
        <v>3</v>
      </c>
      <c r="I531">
        <v>4</v>
      </c>
      <c r="J531">
        <v>0</v>
      </c>
      <c r="K531">
        <v>0</v>
      </c>
      <c r="L531">
        <v>1.017E-2</v>
      </c>
      <c r="M531">
        <v>1.017E-2</v>
      </c>
      <c r="N531" t="s">
        <v>14</v>
      </c>
    </row>
    <row r="532" spans="1:14" x14ac:dyDescent="0.2">
      <c r="A532" t="s">
        <v>10</v>
      </c>
      <c r="B532" t="s">
        <v>13</v>
      </c>
      <c r="D532">
        <v>0</v>
      </c>
      <c r="E532">
        <v>0</v>
      </c>
      <c r="F532">
        <v>4</v>
      </c>
      <c r="G532">
        <v>4</v>
      </c>
      <c r="H532">
        <v>3</v>
      </c>
      <c r="I532">
        <v>4</v>
      </c>
      <c r="J532">
        <v>1</v>
      </c>
      <c r="K532">
        <v>1</v>
      </c>
      <c r="L532">
        <v>1.06924999999999E-2</v>
      </c>
      <c r="M532">
        <v>1.06924999999999E-2</v>
      </c>
      <c r="N532" t="s">
        <v>14</v>
      </c>
    </row>
    <row r="533" spans="1:14" x14ac:dyDescent="0.2">
      <c r="A533" t="s">
        <v>10</v>
      </c>
      <c r="B533" t="s">
        <v>13</v>
      </c>
      <c r="D533">
        <v>0</v>
      </c>
      <c r="E533">
        <v>0</v>
      </c>
      <c r="F533">
        <v>4</v>
      </c>
      <c r="G533">
        <v>4</v>
      </c>
      <c r="H533">
        <v>3</v>
      </c>
      <c r="I533">
        <v>4</v>
      </c>
      <c r="J533">
        <v>2</v>
      </c>
      <c r="K533">
        <v>2</v>
      </c>
      <c r="L533">
        <v>1.106E-2</v>
      </c>
      <c r="M533">
        <v>1.106E-2</v>
      </c>
      <c r="N533" t="s">
        <v>14</v>
      </c>
    </row>
    <row r="534" spans="1:14" x14ac:dyDescent="0.2">
      <c r="A534" t="s">
        <v>10</v>
      </c>
      <c r="B534" t="s">
        <v>13</v>
      </c>
      <c r="D534">
        <v>0</v>
      </c>
      <c r="E534">
        <v>0</v>
      </c>
      <c r="F534">
        <v>4</v>
      </c>
      <c r="G534">
        <v>4</v>
      </c>
      <c r="H534">
        <v>3</v>
      </c>
      <c r="I534">
        <v>4</v>
      </c>
      <c r="J534">
        <v>3</v>
      </c>
      <c r="K534">
        <v>3</v>
      </c>
      <c r="L534">
        <v>1.0518E-2</v>
      </c>
      <c r="M534">
        <v>1.0518E-2</v>
      </c>
      <c r="N534" t="s">
        <v>14</v>
      </c>
    </row>
    <row r="535" spans="1:14" x14ac:dyDescent="0.2">
      <c r="A535" t="s">
        <v>10</v>
      </c>
      <c r="B535" t="s">
        <v>13</v>
      </c>
      <c r="D535">
        <v>0</v>
      </c>
      <c r="E535">
        <v>0</v>
      </c>
      <c r="F535">
        <v>4</v>
      </c>
      <c r="G535">
        <v>4</v>
      </c>
      <c r="H535">
        <v>3</v>
      </c>
      <c r="I535">
        <v>4</v>
      </c>
      <c r="J535">
        <v>4</v>
      </c>
      <c r="K535">
        <v>4</v>
      </c>
      <c r="L535">
        <v>1.0266000000000001E-2</v>
      </c>
      <c r="M535">
        <v>1.0266000000000001E-2</v>
      </c>
      <c r="N535" t="s">
        <v>14</v>
      </c>
    </row>
    <row r="536" spans="1:14" x14ac:dyDescent="0.2">
      <c r="A536" t="s">
        <v>10</v>
      </c>
      <c r="B536" t="s">
        <v>13</v>
      </c>
      <c r="D536">
        <v>0</v>
      </c>
      <c r="E536">
        <v>0</v>
      </c>
      <c r="F536">
        <v>4</v>
      </c>
      <c r="G536">
        <v>4</v>
      </c>
      <c r="H536">
        <v>3</v>
      </c>
      <c r="I536">
        <v>4</v>
      </c>
      <c r="J536">
        <v>5</v>
      </c>
      <c r="K536">
        <v>5</v>
      </c>
      <c r="L536">
        <v>1.13975E-2</v>
      </c>
      <c r="M536">
        <v>1.13975E-2</v>
      </c>
      <c r="N536" t="s">
        <v>14</v>
      </c>
    </row>
    <row r="537" spans="1:14" x14ac:dyDescent="0.2">
      <c r="A537" t="s">
        <v>10</v>
      </c>
      <c r="B537" t="s">
        <v>13</v>
      </c>
      <c r="D537">
        <v>0</v>
      </c>
      <c r="E537">
        <v>0</v>
      </c>
      <c r="F537">
        <v>4</v>
      </c>
      <c r="G537">
        <v>4</v>
      </c>
      <c r="H537">
        <v>3</v>
      </c>
      <c r="I537">
        <v>4</v>
      </c>
      <c r="J537">
        <v>6</v>
      </c>
      <c r="K537">
        <v>6</v>
      </c>
      <c r="L537">
        <v>9.8149999999999904E-3</v>
      </c>
      <c r="M537">
        <v>9.8149999999999904E-3</v>
      </c>
      <c r="N537" t="s">
        <v>14</v>
      </c>
    </row>
    <row r="538" spans="1:14" x14ac:dyDescent="0.2">
      <c r="A538" t="s">
        <v>10</v>
      </c>
      <c r="B538" t="s">
        <v>13</v>
      </c>
      <c r="D538">
        <v>0</v>
      </c>
      <c r="E538">
        <v>0</v>
      </c>
      <c r="F538">
        <v>4</v>
      </c>
      <c r="G538">
        <v>4</v>
      </c>
      <c r="H538">
        <v>4</v>
      </c>
      <c r="I538">
        <v>5</v>
      </c>
      <c r="J538">
        <v>0</v>
      </c>
      <c r="K538">
        <v>0</v>
      </c>
      <c r="L538">
        <v>1.04025E-2</v>
      </c>
      <c r="M538">
        <v>1.04025E-2</v>
      </c>
      <c r="N538" t="s">
        <v>14</v>
      </c>
    </row>
    <row r="539" spans="1:14" x14ac:dyDescent="0.2">
      <c r="A539" t="s">
        <v>10</v>
      </c>
      <c r="B539" t="s">
        <v>13</v>
      </c>
      <c r="D539">
        <v>0</v>
      </c>
      <c r="E539">
        <v>0</v>
      </c>
      <c r="F539">
        <v>4</v>
      </c>
      <c r="G539">
        <v>4</v>
      </c>
      <c r="H539">
        <v>4</v>
      </c>
      <c r="I539">
        <v>5</v>
      </c>
      <c r="J539">
        <v>1</v>
      </c>
      <c r="K539">
        <v>1</v>
      </c>
      <c r="L539">
        <v>1.0947500000000001E-2</v>
      </c>
      <c r="M539">
        <v>1.0947500000000001E-2</v>
      </c>
      <c r="N539" t="s">
        <v>14</v>
      </c>
    </row>
    <row r="540" spans="1:14" x14ac:dyDescent="0.2">
      <c r="A540" t="s">
        <v>10</v>
      </c>
      <c r="B540" t="s">
        <v>13</v>
      </c>
      <c r="D540">
        <v>0</v>
      </c>
      <c r="E540">
        <v>0</v>
      </c>
      <c r="F540">
        <v>4</v>
      </c>
      <c r="G540">
        <v>4</v>
      </c>
      <c r="H540">
        <v>4</v>
      </c>
      <c r="I540">
        <v>5</v>
      </c>
      <c r="J540">
        <v>2</v>
      </c>
      <c r="K540">
        <v>2</v>
      </c>
      <c r="L540">
        <v>1.1769999999999999E-2</v>
      </c>
      <c r="M540">
        <v>1.1769999999999999E-2</v>
      </c>
      <c r="N540" t="s">
        <v>14</v>
      </c>
    </row>
    <row r="541" spans="1:14" x14ac:dyDescent="0.2">
      <c r="A541" t="s">
        <v>10</v>
      </c>
      <c r="B541" t="s">
        <v>13</v>
      </c>
      <c r="D541">
        <v>0</v>
      </c>
      <c r="E541">
        <v>0</v>
      </c>
      <c r="F541">
        <v>4</v>
      </c>
      <c r="G541">
        <v>4</v>
      </c>
      <c r="H541">
        <v>4</v>
      </c>
      <c r="I541">
        <v>5</v>
      </c>
      <c r="J541">
        <v>3</v>
      </c>
      <c r="K541">
        <v>3</v>
      </c>
      <c r="L541">
        <v>1.1102000000000001E-2</v>
      </c>
      <c r="M541">
        <v>1.1102000000000001E-2</v>
      </c>
      <c r="N541" t="s">
        <v>14</v>
      </c>
    </row>
    <row r="542" spans="1:14" x14ac:dyDescent="0.2">
      <c r="A542" t="s">
        <v>10</v>
      </c>
      <c r="B542" t="s">
        <v>13</v>
      </c>
      <c r="D542">
        <v>0</v>
      </c>
      <c r="E542">
        <v>0</v>
      </c>
      <c r="F542">
        <v>4</v>
      </c>
      <c r="G542">
        <v>4</v>
      </c>
      <c r="H542">
        <v>4</v>
      </c>
      <c r="I542">
        <v>5</v>
      </c>
      <c r="J542">
        <v>4</v>
      </c>
      <c r="K542">
        <v>4</v>
      </c>
      <c r="L542">
        <v>1.025E-2</v>
      </c>
      <c r="M542">
        <v>1.025E-2</v>
      </c>
      <c r="N542" t="s">
        <v>14</v>
      </c>
    </row>
    <row r="543" spans="1:14" x14ac:dyDescent="0.2">
      <c r="A543" t="s">
        <v>10</v>
      </c>
      <c r="B543" t="s">
        <v>13</v>
      </c>
      <c r="D543">
        <v>0</v>
      </c>
      <c r="E543">
        <v>0</v>
      </c>
      <c r="F543">
        <v>4</v>
      </c>
      <c r="G543">
        <v>4</v>
      </c>
      <c r="H543">
        <v>4</v>
      </c>
      <c r="I543">
        <v>5</v>
      </c>
      <c r="J543">
        <v>5</v>
      </c>
      <c r="K543">
        <v>5</v>
      </c>
      <c r="L543">
        <v>1.1327500000000001E-2</v>
      </c>
      <c r="M543">
        <v>1.1327500000000001E-2</v>
      </c>
      <c r="N543" t="s">
        <v>14</v>
      </c>
    </row>
    <row r="544" spans="1:14" x14ac:dyDescent="0.2">
      <c r="A544" t="s">
        <v>10</v>
      </c>
      <c r="B544" t="s">
        <v>13</v>
      </c>
      <c r="D544">
        <v>0</v>
      </c>
      <c r="E544">
        <v>0</v>
      </c>
      <c r="F544">
        <v>4</v>
      </c>
      <c r="G544">
        <v>4</v>
      </c>
      <c r="H544">
        <v>4</v>
      </c>
      <c r="I544">
        <v>5</v>
      </c>
      <c r="J544">
        <v>6</v>
      </c>
      <c r="K544">
        <v>6</v>
      </c>
      <c r="L544">
        <v>9.8324999999999992E-3</v>
      </c>
      <c r="M544">
        <v>9.8324999999999992E-3</v>
      </c>
      <c r="N544" t="s">
        <v>14</v>
      </c>
    </row>
    <row r="545" spans="1:14" x14ac:dyDescent="0.2">
      <c r="A545" t="s">
        <v>10</v>
      </c>
      <c r="B545" t="s">
        <v>13</v>
      </c>
      <c r="D545">
        <v>0</v>
      </c>
      <c r="E545">
        <v>0</v>
      </c>
      <c r="F545">
        <v>4</v>
      </c>
      <c r="G545">
        <v>4</v>
      </c>
      <c r="H545">
        <v>5</v>
      </c>
      <c r="I545">
        <v>6</v>
      </c>
      <c r="J545">
        <v>0</v>
      </c>
      <c r="K545">
        <v>0</v>
      </c>
      <c r="L545">
        <v>1.14849999999999E-2</v>
      </c>
      <c r="M545">
        <v>1.14849999999999E-2</v>
      </c>
      <c r="N545" t="s">
        <v>14</v>
      </c>
    </row>
    <row r="546" spans="1:14" x14ac:dyDescent="0.2">
      <c r="A546" t="s">
        <v>10</v>
      </c>
      <c r="B546" t="s">
        <v>13</v>
      </c>
      <c r="D546">
        <v>0</v>
      </c>
      <c r="E546">
        <v>0</v>
      </c>
      <c r="F546">
        <v>4</v>
      </c>
      <c r="G546">
        <v>4</v>
      </c>
      <c r="H546">
        <v>5</v>
      </c>
      <c r="I546">
        <v>6</v>
      </c>
      <c r="J546">
        <v>1</v>
      </c>
      <c r="K546">
        <v>1</v>
      </c>
      <c r="L546">
        <v>1.205E-2</v>
      </c>
      <c r="M546">
        <v>1.205E-2</v>
      </c>
      <c r="N546" t="s">
        <v>14</v>
      </c>
    </row>
    <row r="547" spans="1:14" x14ac:dyDescent="0.2">
      <c r="A547" t="s">
        <v>10</v>
      </c>
      <c r="B547" t="s">
        <v>13</v>
      </c>
      <c r="D547">
        <v>0</v>
      </c>
      <c r="E547">
        <v>0</v>
      </c>
      <c r="F547">
        <v>4</v>
      </c>
      <c r="G547">
        <v>4</v>
      </c>
      <c r="H547">
        <v>5</v>
      </c>
      <c r="I547">
        <v>6</v>
      </c>
      <c r="J547">
        <v>2</v>
      </c>
      <c r="K547">
        <v>2</v>
      </c>
      <c r="L547">
        <v>1.2142500000000001E-2</v>
      </c>
      <c r="M547">
        <v>1.2142500000000001E-2</v>
      </c>
      <c r="N547" t="s">
        <v>14</v>
      </c>
    </row>
    <row r="548" spans="1:14" x14ac:dyDescent="0.2">
      <c r="A548" t="s">
        <v>10</v>
      </c>
      <c r="B548" t="s">
        <v>13</v>
      </c>
      <c r="D548">
        <v>0</v>
      </c>
      <c r="E548">
        <v>0</v>
      </c>
      <c r="F548">
        <v>4</v>
      </c>
      <c r="G548">
        <v>4</v>
      </c>
      <c r="H548">
        <v>5</v>
      </c>
      <c r="I548">
        <v>6</v>
      </c>
      <c r="J548">
        <v>3</v>
      </c>
      <c r="K548">
        <v>3</v>
      </c>
      <c r="L548">
        <v>1.18159999999999E-2</v>
      </c>
      <c r="M548">
        <v>1.18159999999999E-2</v>
      </c>
      <c r="N548" t="s">
        <v>14</v>
      </c>
    </row>
    <row r="549" spans="1:14" x14ac:dyDescent="0.2">
      <c r="A549" t="s">
        <v>10</v>
      </c>
      <c r="B549" t="s">
        <v>13</v>
      </c>
      <c r="D549">
        <v>0</v>
      </c>
      <c r="E549">
        <v>0</v>
      </c>
      <c r="F549">
        <v>4</v>
      </c>
      <c r="G549">
        <v>4</v>
      </c>
      <c r="H549">
        <v>5</v>
      </c>
      <c r="I549">
        <v>6</v>
      </c>
      <c r="J549">
        <v>4</v>
      </c>
      <c r="K549">
        <v>4</v>
      </c>
      <c r="L549">
        <v>1.112E-2</v>
      </c>
      <c r="M549">
        <v>1.112E-2</v>
      </c>
      <c r="N549" t="s">
        <v>14</v>
      </c>
    </row>
    <row r="550" spans="1:14" x14ac:dyDescent="0.2">
      <c r="A550" t="s">
        <v>10</v>
      </c>
      <c r="B550" t="s">
        <v>13</v>
      </c>
      <c r="D550">
        <v>0</v>
      </c>
      <c r="E550">
        <v>0</v>
      </c>
      <c r="F550">
        <v>4</v>
      </c>
      <c r="G550">
        <v>4</v>
      </c>
      <c r="H550">
        <v>5</v>
      </c>
      <c r="I550">
        <v>6</v>
      </c>
      <c r="J550">
        <v>5</v>
      </c>
      <c r="K550">
        <v>5</v>
      </c>
      <c r="L550">
        <v>1.1622499999999999E-2</v>
      </c>
      <c r="M550">
        <v>1.1622499999999999E-2</v>
      </c>
      <c r="N550" t="s">
        <v>14</v>
      </c>
    </row>
    <row r="551" spans="1:14" x14ac:dyDescent="0.2">
      <c r="A551" t="s">
        <v>10</v>
      </c>
      <c r="B551" t="s">
        <v>13</v>
      </c>
      <c r="D551">
        <v>0</v>
      </c>
      <c r="E551">
        <v>0</v>
      </c>
      <c r="F551">
        <v>4</v>
      </c>
      <c r="G551">
        <v>4</v>
      </c>
      <c r="H551">
        <v>5</v>
      </c>
      <c r="I551">
        <v>6</v>
      </c>
      <c r="J551">
        <v>6</v>
      </c>
      <c r="K551">
        <v>6</v>
      </c>
      <c r="L551">
        <v>9.8449999999999996E-3</v>
      </c>
      <c r="M551">
        <v>9.8449999999999996E-3</v>
      </c>
      <c r="N551" t="s">
        <v>14</v>
      </c>
    </row>
    <row r="552" spans="1:14" x14ac:dyDescent="0.2">
      <c r="A552" t="s">
        <v>10</v>
      </c>
      <c r="B552" t="s">
        <v>13</v>
      </c>
      <c r="D552">
        <v>0</v>
      </c>
      <c r="E552">
        <v>0</v>
      </c>
      <c r="F552">
        <v>4</v>
      </c>
      <c r="G552">
        <v>4</v>
      </c>
      <c r="H552">
        <v>6</v>
      </c>
      <c r="I552">
        <v>7</v>
      </c>
      <c r="J552">
        <v>0</v>
      </c>
      <c r="K552">
        <v>0</v>
      </c>
      <c r="L552">
        <v>1.3554999999999999E-2</v>
      </c>
      <c r="M552">
        <v>1.3554999999999999E-2</v>
      </c>
      <c r="N552" t="s">
        <v>14</v>
      </c>
    </row>
    <row r="553" spans="1:14" x14ac:dyDescent="0.2">
      <c r="A553" t="s">
        <v>10</v>
      </c>
      <c r="B553" t="s">
        <v>13</v>
      </c>
      <c r="D553">
        <v>0</v>
      </c>
      <c r="E553">
        <v>0</v>
      </c>
      <c r="F553">
        <v>4</v>
      </c>
      <c r="G553">
        <v>4</v>
      </c>
      <c r="H553">
        <v>6</v>
      </c>
      <c r="I553">
        <v>7</v>
      </c>
      <c r="J553">
        <v>1</v>
      </c>
      <c r="K553">
        <v>1</v>
      </c>
      <c r="L553">
        <v>1.3495E-2</v>
      </c>
      <c r="M553">
        <v>1.3495E-2</v>
      </c>
      <c r="N553" t="s">
        <v>14</v>
      </c>
    </row>
    <row r="554" spans="1:14" x14ac:dyDescent="0.2">
      <c r="A554" t="s">
        <v>10</v>
      </c>
      <c r="B554" t="s">
        <v>13</v>
      </c>
      <c r="D554">
        <v>0</v>
      </c>
      <c r="E554">
        <v>0</v>
      </c>
      <c r="F554">
        <v>4</v>
      </c>
      <c r="G554">
        <v>4</v>
      </c>
      <c r="H554">
        <v>6</v>
      </c>
      <c r="I554">
        <v>7</v>
      </c>
      <c r="J554">
        <v>2</v>
      </c>
      <c r="K554">
        <v>2</v>
      </c>
      <c r="L554">
        <v>1.4007500000000001E-2</v>
      </c>
      <c r="M554">
        <v>1.4007500000000001E-2</v>
      </c>
      <c r="N554" t="s">
        <v>14</v>
      </c>
    </row>
    <row r="555" spans="1:14" x14ac:dyDescent="0.2">
      <c r="A555" t="s">
        <v>10</v>
      </c>
      <c r="B555" t="s">
        <v>13</v>
      </c>
      <c r="D555">
        <v>0</v>
      </c>
      <c r="E555">
        <v>0</v>
      </c>
      <c r="F555">
        <v>4</v>
      </c>
      <c r="G555">
        <v>4</v>
      </c>
      <c r="H555">
        <v>6</v>
      </c>
      <c r="I555">
        <v>7</v>
      </c>
      <c r="J555">
        <v>3</v>
      </c>
      <c r="K555">
        <v>3</v>
      </c>
      <c r="L555">
        <v>1.319E-2</v>
      </c>
      <c r="M555">
        <v>1.319E-2</v>
      </c>
      <c r="N555" t="s">
        <v>14</v>
      </c>
    </row>
    <row r="556" spans="1:14" x14ac:dyDescent="0.2">
      <c r="A556" t="s">
        <v>10</v>
      </c>
      <c r="B556" t="s">
        <v>13</v>
      </c>
      <c r="D556">
        <v>0</v>
      </c>
      <c r="E556">
        <v>0</v>
      </c>
      <c r="F556">
        <v>4</v>
      </c>
      <c r="G556">
        <v>4</v>
      </c>
      <c r="H556">
        <v>6</v>
      </c>
      <c r="I556">
        <v>7</v>
      </c>
      <c r="J556">
        <v>4</v>
      </c>
      <c r="K556">
        <v>4</v>
      </c>
      <c r="L556">
        <v>1.20659999999999E-2</v>
      </c>
      <c r="M556">
        <v>1.20659999999999E-2</v>
      </c>
      <c r="N556" t="s">
        <v>14</v>
      </c>
    </row>
    <row r="557" spans="1:14" x14ac:dyDescent="0.2">
      <c r="A557" t="s">
        <v>10</v>
      </c>
      <c r="B557" t="s">
        <v>13</v>
      </c>
      <c r="D557">
        <v>0</v>
      </c>
      <c r="E557">
        <v>0</v>
      </c>
      <c r="F557">
        <v>4</v>
      </c>
      <c r="G557">
        <v>4</v>
      </c>
      <c r="H557">
        <v>6</v>
      </c>
      <c r="I557">
        <v>7</v>
      </c>
      <c r="J557">
        <v>5</v>
      </c>
      <c r="K557">
        <v>5</v>
      </c>
      <c r="L557">
        <v>1.1525000000000001E-2</v>
      </c>
      <c r="M557">
        <v>1.1525000000000001E-2</v>
      </c>
      <c r="N557" t="s">
        <v>14</v>
      </c>
    </row>
    <row r="558" spans="1:14" x14ac:dyDescent="0.2">
      <c r="A558" t="s">
        <v>10</v>
      </c>
      <c r="B558" t="s">
        <v>13</v>
      </c>
      <c r="D558">
        <v>0</v>
      </c>
      <c r="E558">
        <v>0</v>
      </c>
      <c r="F558">
        <v>4</v>
      </c>
      <c r="G558">
        <v>4</v>
      </c>
      <c r="H558">
        <v>6</v>
      </c>
      <c r="I558">
        <v>7</v>
      </c>
      <c r="J558">
        <v>6</v>
      </c>
      <c r="K558">
        <v>6</v>
      </c>
      <c r="L558">
        <v>1.0467499999999999E-2</v>
      </c>
      <c r="M558">
        <v>1.0467499999999999E-2</v>
      </c>
      <c r="N558" t="s">
        <v>14</v>
      </c>
    </row>
    <row r="559" spans="1:14" x14ac:dyDescent="0.2">
      <c r="A559" t="s">
        <v>10</v>
      </c>
      <c r="B559" t="s">
        <v>13</v>
      </c>
      <c r="D559">
        <v>0</v>
      </c>
      <c r="E559">
        <v>0</v>
      </c>
      <c r="F559">
        <v>4</v>
      </c>
      <c r="G559">
        <v>4</v>
      </c>
      <c r="H559">
        <v>7</v>
      </c>
      <c r="I559">
        <v>8</v>
      </c>
      <c r="J559">
        <v>0</v>
      </c>
      <c r="K559">
        <v>0</v>
      </c>
      <c r="L559">
        <v>1.6125E-2</v>
      </c>
      <c r="M559">
        <v>1.6125E-2</v>
      </c>
      <c r="N559" t="s">
        <v>14</v>
      </c>
    </row>
    <row r="560" spans="1:14" x14ac:dyDescent="0.2">
      <c r="A560" t="s">
        <v>10</v>
      </c>
      <c r="B560" t="s">
        <v>13</v>
      </c>
      <c r="D560">
        <v>0</v>
      </c>
      <c r="E560">
        <v>0</v>
      </c>
      <c r="F560">
        <v>4</v>
      </c>
      <c r="G560">
        <v>4</v>
      </c>
      <c r="H560">
        <v>7</v>
      </c>
      <c r="I560">
        <v>8</v>
      </c>
      <c r="J560">
        <v>1</v>
      </c>
      <c r="K560">
        <v>1</v>
      </c>
      <c r="L560">
        <v>1.5917500000000001E-2</v>
      </c>
      <c r="M560">
        <v>1.5917500000000001E-2</v>
      </c>
      <c r="N560" t="s">
        <v>14</v>
      </c>
    </row>
    <row r="561" spans="1:14" x14ac:dyDescent="0.2">
      <c r="A561" t="s">
        <v>10</v>
      </c>
      <c r="B561" t="s">
        <v>13</v>
      </c>
      <c r="D561">
        <v>0</v>
      </c>
      <c r="E561">
        <v>0</v>
      </c>
      <c r="F561">
        <v>4</v>
      </c>
      <c r="G561">
        <v>4</v>
      </c>
      <c r="H561">
        <v>7</v>
      </c>
      <c r="I561">
        <v>8</v>
      </c>
      <c r="J561">
        <v>2</v>
      </c>
      <c r="K561">
        <v>2</v>
      </c>
      <c r="L561">
        <v>1.5965E-2</v>
      </c>
      <c r="M561">
        <v>1.5965E-2</v>
      </c>
      <c r="N561" t="s">
        <v>14</v>
      </c>
    </row>
    <row r="562" spans="1:14" x14ac:dyDescent="0.2">
      <c r="A562" t="s">
        <v>10</v>
      </c>
      <c r="B562" t="s">
        <v>13</v>
      </c>
      <c r="D562">
        <v>0</v>
      </c>
      <c r="E562">
        <v>0</v>
      </c>
      <c r="F562">
        <v>4</v>
      </c>
      <c r="G562">
        <v>4</v>
      </c>
      <c r="H562">
        <v>7</v>
      </c>
      <c r="I562">
        <v>8</v>
      </c>
      <c r="J562">
        <v>3</v>
      </c>
      <c r="K562">
        <v>3</v>
      </c>
      <c r="L562">
        <v>1.5824000000000001E-2</v>
      </c>
      <c r="M562">
        <v>1.5824000000000001E-2</v>
      </c>
      <c r="N562" t="s">
        <v>14</v>
      </c>
    </row>
    <row r="563" spans="1:14" x14ac:dyDescent="0.2">
      <c r="A563" t="s">
        <v>10</v>
      </c>
      <c r="B563" t="s">
        <v>13</v>
      </c>
      <c r="D563">
        <v>0</v>
      </c>
      <c r="E563">
        <v>0</v>
      </c>
      <c r="F563">
        <v>4</v>
      </c>
      <c r="G563">
        <v>4</v>
      </c>
      <c r="H563">
        <v>7</v>
      </c>
      <c r="I563">
        <v>8</v>
      </c>
      <c r="J563">
        <v>4</v>
      </c>
      <c r="K563">
        <v>4</v>
      </c>
      <c r="L563">
        <v>1.4916E-2</v>
      </c>
      <c r="M563">
        <v>1.4916E-2</v>
      </c>
      <c r="N563" t="s">
        <v>14</v>
      </c>
    </row>
    <row r="564" spans="1:14" x14ac:dyDescent="0.2">
      <c r="A564" t="s">
        <v>10</v>
      </c>
      <c r="B564" t="s">
        <v>13</v>
      </c>
      <c r="D564">
        <v>0</v>
      </c>
      <c r="E564">
        <v>0</v>
      </c>
      <c r="F564">
        <v>4</v>
      </c>
      <c r="G564">
        <v>4</v>
      </c>
      <c r="H564">
        <v>7</v>
      </c>
      <c r="I564">
        <v>8</v>
      </c>
      <c r="J564">
        <v>5</v>
      </c>
      <c r="K564">
        <v>5</v>
      </c>
      <c r="L564">
        <v>1.2057500000000001E-2</v>
      </c>
      <c r="M564">
        <v>1.2057500000000001E-2</v>
      </c>
      <c r="N564" t="s">
        <v>14</v>
      </c>
    </row>
    <row r="565" spans="1:14" x14ac:dyDescent="0.2">
      <c r="A565" t="s">
        <v>10</v>
      </c>
      <c r="B565" t="s">
        <v>13</v>
      </c>
      <c r="D565">
        <v>0</v>
      </c>
      <c r="E565">
        <v>0</v>
      </c>
      <c r="F565">
        <v>4</v>
      </c>
      <c r="G565">
        <v>4</v>
      </c>
      <c r="H565">
        <v>7</v>
      </c>
      <c r="I565">
        <v>8</v>
      </c>
      <c r="J565">
        <v>6</v>
      </c>
      <c r="K565">
        <v>6</v>
      </c>
      <c r="L565">
        <v>1.0767499999999999E-2</v>
      </c>
      <c r="M565">
        <v>1.0767499999999999E-2</v>
      </c>
      <c r="N565" t="s">
        <v>14</v>
      </c>
    </row>
    <row r="566" spans="1:14" x14ac:dyDescent="0.2">
      <c r="A566" t="s">
        <v>10</v>
      </c>
      <c r="B566" t="s">
        <v>13</v>
      </c>
      <c r="D566">
        <v>0</v>
      </c>
      <c r="E566">
        <v>0</v>
      </c>
      <c r="F566">
        <v>4</v>
      </c>
      <c r="G566">
        <v>4</v>
      </c>
      <c r="H566">
        <v>8</v>
      </c>
      <c r="I566">
        <v>9</v>
      </c>
      <c r="J566">
        <v>0</v>
      </c>
      <c r="K566">
        <v>0</v>
      </c>
      <c r="L566">
        <v>1.8159999999999999E-2</v>
      </c>
      <c r="M566">
        <v>1.8159999999999999E-2</v>
      </c>
      <c r="N566" t="s">
        <v>14</v>
      </c>
    </row>
    <row r="567" spans="1:14" x14ac:dyDescent="0.2">
      <c r="A567" t="s">
        <v>10</v>
      </c>
      <c r="B567" t="s">
        <v>13</v>
      </c>
      <c r="D567">
        <v>0</v>
      </c>
      <c r="E567">
        <v>0</v>
      </c>
      <c r="F567">
        <v>4</v>
      </c>
      <c r="G567">
        <v>4</v>
      </c>
      <c r="H567">
        <v>8</v>
      </c>
      <c r="I567">
        <v>9</v>
      </c>
      <c r="J567">
        <v>1</v>
      </c>
      <c r="K567">
        <v>1</v>
      </c>
      <c r="L567">
        <v>1.7579999999999998E-2</v>
      </c>
      <c r="M567">
        <v>1.7579999999999998E-2</v>
      </c>
      <c r="N567" t="s">
        <v>14</v>
      </c>
    </row>
    <row r="568" spans="1:14" x14ac:dyDescent="0.2">
      <c r="A568" t="s">
        <v>10</v>
      </c>
      <c r="B568" t="s">
        <v>13</v>
      </c>
      <c r="D568">
        <v>0</v>
      </c>
      <c r="E568">
        <v>0</v>
      </c>
      <c r="F568">
        <v>4</v>
      </c>
      <c r="G568">
        <v>4</v>
      </c>
      <c r="H568">
        <v>8</v>
      </c>
      <c r="I568">
        <v>9</v>
      </c>
      <c r="J568">
        <v>2</v>
      </c>
      <c r="K568">
        <v>2</v>
      </c>
      <c r="L568">
        <v>1.9672499999999999E-2</v>
      </c>
      <c r="M568">
        <v>1.9672499999999999E-2</v>
      </c>
      <c r="N568" t="s">
        <v>14</v>
      </c>
    </row>
    <row r="569" spans="1:14" x14ac:dyDescent="0.2">
      <c r="A569" t="s">
        <v>10</v>
      </c>
      <c r="B569" t="s">
        <v>13</v>
      </c>
      <c r="D569">
        <v>0</v>
      </c>
      <c r="E569">
        <v>0</v>
      </c>
      <c r="F569">
        <v>4</v>
      </c>
      <c r="G569">
        <v>4</v>
      </c>
      <c r="H569">
        <v>8</v>
      </c>
      <c r="I569">
        <v>9</v>
      </c>
      <c r="J569">
        <v>3</v>
      </c>
      <c r="K569">
        <v>3</v>
      </c>
      <c r="L569">
        <v>1.8488000000000001E-2</v>
      </c>
      <c r="M569">
        <v>1.8488000000000001E-2</v>
      </c>
      <c r="N569" t="s">
        <v>14</v>
      </c>
    </row>
    <row r="570" spans="1:14" x14ac:dyDescent="0.2">
      <c r="A570" t="s">
        <v>10</v>
      </c>
      <c r="B570" t="s">
        <v>13</v>
      </c>
      <c r="D570">
        <v>0</v>
      </c>
      <c r="E570">
        <v>0</v>
      </c>
      <c r="F570">
        <v>4</v>
      </c>
      <c r="G570">
        <v>4</v>
      </c>
      <c r="H570">
        <v>8</v>
      </c>
      <c r="I570">
        <v>9</v>
      </c>
      <c r="J570">
        <v>4</v>
      </c>
      <c r="K570">
        <v>4</v>
      </c>
      <c r="L570">
        <v>1.6142E-2</v>
      </c>
      <c r="M570">
        <v>1.6142E-2</v>
      </c>
      <c r="N570" t="s">
        <v>14</v>
      </c>
    </row>
    <row r="571" spans="1:14" x14ac:dyDescent="0.2">
      <c r="A571" t="s">
        <v>10</v>
      </c>
      <c r="B571" t="s">
        <v>13</v>
      </c>
      <c r="D571">
        <v>0</v>
      </c>
      <c r="E571">
        <v>0</v>
      </c>
      <c r="F571">
        <v>4</v>
      </c>
      <c r="G571">
        <v>4</v>
      </c>
      <c r="H571">
        <v>8</v>
      </c>
      <c r="I571">
        <v>9</v>
      </c>
      <c r="J571">
        <v>5</v>
      </c>
      <c r="K571">
        <v>5</v>
      </c>
      <c r="L571">
        <v>1.3639999999999999E-2</v>
      </c>
      <c r="M571">
        <v>1.3639999999999999E-2</v>
      </c>
      <c r="N571" t="s">
        <v>14</v>
      </c>
    </row>
    <row r="572" spans="1:14" x14ac:dyDescent="0.2">
      <c r="A572" t="s">
        <v>10</v>
      </c>
      <c r="B572" t="s">
        <v>13</v>
      </c>
      <c r="D572">
        <v>0</v>
      </c>
      <c r="E572">
        <v>0</v>
      </c>
      <c r="F572">
        <v>4</v>
      </c>
      <c r="G572">
        <v>4</v>
      </c>
      <c r="H572">
        <v>8</v>
      </c>
      <c r="I572">
        <v>9</v>
      </c>
      <c r="J572">
        <v>6</v>
      </c>
      <c r="K572">
        <v>6</v>
      </c>
      <c r="L572">
        <v>1.217E-2</v>
      </c>
      <c r="M572">
        <v>1.217E-2</v>
      </c>
      <c r="N572" t="s">
        <v>14</v>
      </c>
    </row>
    <row r="573" spans="1:14" x14ac:dyDescent="0.2">
      <c r="A573" t="s">
        <v>10</v>
      </c>
      <c r="B573" t="s">
        <v>13</v>
      </c>
      <c r="D573">
        <v>0</v>
      </c>
      <c r="E573">
        <v>0</v>
      </c>
      <c r="F573">
        <v>4</v>
      </c>
      <c r="G573">
        <v>4</v>
      </c>
      <c r="H573">
        <v>9</v>
      </c>
      <c r="I573">
        <v>10</v>
      </c>
      <c r="J573">
        <v>0</v>
      </c>
      <c r="K573">
        <v>0</v>
      </c>
      <c r="L573">
        <v>1.6987499999999999E-2</v>
      </c>
      <c r="M573">
        <v>1.6987499999999999E-2</v>
      </c>
      <c r="N573" t="s">
        <v>14</v>
      </c>
    </row>
    <row r="574" spans="1:14" x14ac:dyDescent="0.2">
      <c r="A574" t="s">
        <v>10</v>
      </c>
      <c r="B574" t="s">
        <v>13</v>
      </c>
      <c r="D574">
        <v>0</v>
      </c>
      <c r="E574">
        <v>0</v>
      </c>
      <c r="F574">
        <v>4</v>
      </c>
      <c r="G574">
        <v>4</v>
      </c>
      <c r="H574">
        <v>9</v>
      </c>
      <c r="I574">
        <v>10</v>
      </c>
      <c r="J574">
        <v>1</v>
      </c>
      <c r="K574">
        <v>1</v>
      </c>
      <c r="L574">
        <v>1.7364999999999998E-2</v>
      </c>
      <c r="M574">
        <v>1.7364999999999998E-2</v>
      </c>
      <c r="N574" t="s">
        <v>14</v>
      </c>
    </row>
    <row r="575" spans="1:14" x14ac:dyDescent="0.2">
      <c r="A575" t="s">
        <v>10</v>
      </c>
      <c r="B575" t="s">
        <v>13</v>
      </c>
      <c r="D575">
        <v>0</v>
      </c>
      <c r="E575">
        <v>0</v>
      </c>
      <c r="F575">
        <v>4</v>
      </c>
      <c r="G575">
        <v>4</v>
      </c>
      <c r="H575">
        <v>9</v>
      </c>
      <c r="I575">
        <v>10</v>
      </c>
      <c r="J575">
        <v>2</v>
      </c>
      <c r="K575">
        <v>2</v>
      </c>
      <c r="L575">
        <v>2.00825E-2</v>
      </c>
      <c r="M575">
        <v>2.00825E-2</v>
      </c>
      <c r="N575" t="s">
        <v>14</v>
      </c>
    </row>
    <row r="576" spans="1:14" x14ac:dyDescent="0.2">
      <c r="A576" t="s">
        <v>10</v>
      </c>
      <c r="B576" t="s">
        <v>13</v>
      </c>
      <c r="D576">
        <v>0</v>
      </c>
      <c r="E576">
        <v>0</v>
      </c>
      <c r="F576">
        <v>4</v>
      </c>
      <c r="G576">
        <v>4</v>
      </c>
      <c r="H576">
        <v>9</v>
      </c>
      <c r="I576">
        <v>10</v>
      </c>
      <c r="J576">
        <v>3</v>
      </c>
      <c r="K576">
        <v>3</v>
      </c>
      <c r="L576">
        <v>1.76199999999999E-2</v>
      </c>
      <c r="M576">
        <v>1.76199999999999E-2</v>
      </c>
      <c r="N576" t="s">
        <v>14</v>
      </c>
    </row>
    <row r="577" spans="1:14" x14ac:dyDescent="0.2">
      <c r="A577" t="s">
        <v>10</v>
      </c>
      <c r="B577" t="s">
        <v>13</v>
      </c>
      <c r="D577">
        <v>0</v>
      </c>
      <c r="E577">
        <v>0</v>
      </c>
      <c r="F577">
        <v>4</v>
      </c>
      <c r="G577">
        <v>4</v>
      </c>
      <c r="H577">
        <v>9</v>
      </c>
      <c r="I577">
        <v>10</v>
      </c>
      <c r="J577">
        <v>4</v>
      </c>
      <c r="K577">
        <v>4</v>
      </c>
      <c r="L577">
        <v>1.6558E-2</v>
      </c>
      <c r="M577">
        <v>1.6558E-2</v>
      </c>
      <c r="N577" t="s">
        <v>14</v>
      </c>
    </row>
    <row r="578" spans="1:14" x14ac:dyDescent="0.2">
      <c r="A578" t="s">
        <v>10</v>
      </c>
      <c r="B578" t="s">
        <v>13</v>
      </c>
      <c r="D578">
        <v>0</v>
      </c>
      <c r="E578">
        <v>0</v>
      </c>
      <c r="F578">
        <v>4</v>
      </c>
      <c r="G578">
        <v>4</v>
      </c>
      <c r="H578">
        <v>9</v>
      </c>
      <c r="I578">
        <v>10</v>
      </c>
      <c r="J578">
        <v>5</v>
      </c>
      <c r="K578">
        <v>5</v>
      </c>
      <c r="L578">
        <v>1.34849999999999E-2</v>
      </c>
      <c r="M578">
        <v>1.34849999999999E-2</v>
      </c>
      <c r="N578" t="s">
        <v>14</v>
      </c>
    </row>
    <row r="579" spans="1:14" x14ac:dyDescent="0.2">
      <c r="A579" t="s">
        <v>10</v>
      </c>
      <c r="B579" t="s">
        <v>13</v>
      </c>
      <c r="D579">
        <v>0</v>
      </c>
      <c r="E579">
        <v>0</v>
      </c>
      <c r="F579">
        <v>4</v>
      </c>
      <c r="G579">
        <v>4</v>
      </c>
      <c r="H579">
        <v>9</v>
      </c>
      <c r="I579">
        <v>10</v>
      </c>
      <c r="J579">
        <v>6</v>
      </c>
      <c r="K579">
        <v>6</v>
      </c>
      <c r="L579">
        <v>1.2382499999999999E-2</v>
      </c>
      <c r="M579">
        <v>1.2382499999999999E-2</v>
      </c>
      <c r="N579" t="s">
        <v>14</v>
      </c>
    </row>
    <row r="580" spans="1:14" x14ac:dyDescent="0.2">
      <c r="A580" t="s">
        <v>10</v>
      </c>
      <c r="B580" t="s">
        <v>13</v>
      </c>
      <c r="D580">
        <v>0</v>
      </c>
      <c r="E580">
        <v>0</v>
      </c>
      <c r="F580">
        <v>4</v>
      </c>
      <c r="G580">
        <v>4</v>
      </c>
      <c r="H580">
        <v>10</v>
      </c>
      <c r="I580">
        <v>11</v>
      </c>
      <c r="J580">
        <v>0</v>
      </c>
      <c r="K580">
        <v>0</v>
      </c>
      <c r="L580">
        <v>1.6032499999999901E-2</v>
      </c>
      <c r="M580">
        <v>1.6032499999999901E-2</v>
      </c>
      <c r="N580" t="s">
        <v>14</v>
      </c>
    </row>
    <row r="581" spans="1:14" x14ac:dyDescent="0.2">
      <c r="A581" t="s">
        <v>10</v>
      </c>
      <c r="B581" t="s">
        <v>13</v>
      </c>
      <c r="D581">
        <v>0</v>
      </c>
      <c r="E581">
        <v>0</v>
      </c>
      <c r="F581">
        <v>4</v>
      </c>
      <c r="G581">
        <v>4</v>
      </c>
      <c r="H581">
        <v>10</v>
      </c>
      <c r="I581">
        <v>11</v>
      </c>
      <c r="J581">
        <v>1</v>
      </c>
      <c r="K581">
        <v>1</v>
      </c>
      <c r="L581">
        <v>1.7152500000000001E-2</v>
      </c>
      <c r="M581">
        <v>1.7152500000000001E-2</v>
      </c>
      <c r="N581" t="s">
        <v>14</v>
      </c>
    </row>
    <row r="582" spans="1:14" x14ac:dyDescent="0.2">
      <c r="A582" t="s">
        <v>10</v>
      </c>
      <c r="B582" t="s">
        <v>13</v>
      </c>
      <c r="D582">
        <v>0</v>
      </c>
      <c r="E582">
        <v>0</v>
      </c>
      <c r="F582">
        <v>4</v>
      </c>
      <c r="G582">
        <v>4</v>
      </c>
      <c r="H582">
        <v>10</v>
      </c>
      <c r="I582">
        <v>11</v>
      </c>
      <c r="J582">
        <v>2</v>
      </c>
      <c r="K582">
        <v>2</v>
      </c>
      <c r="L582">
        <v>1.95599999999999E-2</v>
      </c>
      <c r="M582">
        <v>1.95599999999999E-2</v>
      </c>
      <c r="N582" t="s">
        <v>14</v>
      </c>
    </row>
    <row r="583" spans="1:14" x14ac:dyDescent="0.2">
      <c r="A583" t="s">
        <v>10</v>
      </c>
      <c r="B583" t="s">
        <v>13</v>
      </c>
      <c r="D583">
        <v>0</v>
      </c>
      <c r="E583">
        <v>0</v>
      </c>
      <c r="F583">
        <v>4</v>
      </c>
      <c r="G583">
        <v>4</v>
      </c>
      <c r="H583">
        <v>10</v>
      </c>
      <c r="I583">
        <v>11</v>
      </c>
      <c r="J583">
        <v>3</v>
      </c>
      <c r="K583">
        <v>3</v>
      </c>
      <c r="L583">
        <v>1.7006E-2</v>
      </c>
      <c r="M583">
        <v>1.7006E-2</v>
      </c>
      <c r="N583" t="s">
        <v>14</v>
      </c>
    </row>
    <row r="584" spans="1:14" x14ac:dyDescent="0.2">
      <c r="A584" t="s">
        <v>10</v>
      </c>
      <c r="B584" t="s">
        <v>13</v>
      </c>
      <c r="D584">
        <v>0</v>
      </c>
      <c r="E584">
        <v>0</v>
      </c>
      <c r="F584">
        <v>4</v>
      </c>
      <c r="G584">
        <v>4</v>
      </c>
      <c r="H584">
        <v>10</v>
      </c>
      <c r="I584">
        <v>11</v>
      </c>
      <c r="J584">
        <v>4</v>
      </c>
      <c r="K584">
        <v>4</v>
      </c>
      <c r="L584">
        <v>1.54759999999999E-2</v>
      </c>
      <c r="M584">
        <v>1.54759999999999E-2</v>
      </c>
      <c r="N584" t="s">
        <v>14</v>
      </c>
    </row>
    <row r="585" spans="1:14" x14ac:dyDescent="0.2">
      <c r="A585" t="s">
        <v>10</v>
      </c>
      <c r="B585" t="s">
        <v>13</v>
      </c>
      <c r="D585">
        <v>0</v>
      </c>
      <c r="E585">
        <v>0</v>
      </c>
      <c r="F585">
        <v>4</v>
      </c>
      <c r="G585">
        <v>4</v>
      </c>
      <c r="H585">
        <v>10</v>
      </c>
      <c r="I585">
        <v>11</v>
      </c>
      <c r="J585">
        <v>5</v>
      </c>
      <c r="K585">
        <v>5</v>
      </c>
      <c r="L585">
        <v>1.3849999999999999E-2</v>
      </c>
      <c r="M585">
        <v>1.3849999999999999E-2</v>
      </c>
      <c r="N585" t="s">
        <v>14</v>
      </c>
    </row>
    <row r="586" spans="1:14" x14ac:dyDescent="0.2">
      <c r="A586" t="s">
        <v>10</v>
      </c>
      <c r="B586" t="s">
        <v>13</v>
      </c>
      <c r="D586">
        <v>0</v>
      </c>
      <c r="E586">
        <v>0</v>
      </c>
      <c r="F586">
        <v>4</v>
      </c>
      <c r="G586">
        <v>4</v>
      </c>
      <c r="H586">
        <v>10</v>
      </c>
      <c r="I586">
        <v>11</v>
      </c>
      <c r="J586">
        <v>6</v>
      </c>
      <c r="K586">
        <v>6</v>
      </c>
      <c r="L586">
        <v>1.2167499999999999E-2</v>
      </c>
      <c r="M586">
        <v>1.2167499999999999E-2</v>
      </c>
      <c r="N586" t="s">
        <v>14</v>
      </c>
    </row>
    <row r="587" spans="1:14" x14ac:dyDescent="0.2">
      <c r="A587" t="s">
        <v>10</v>
      </c>
      <c r="B587" t="s">
        <v>13</v>
      </c>
      <c r="D587">
        <v>0</v>
      </c>
      <c r="E587">
        <v>0</v>
      </c>
      <c r="F587">
        <v>4</v>
      </c>
      <c r="G587">
        <v>4</v>
      </c>
      <c r="H587">
        <v>11</v>
      </c>
      <c r="I587">
        <v>12</v>
      </c>
      <c r="J587">
        <v>0</v>
      </c>
      <c r="K587">
        <v>0</v>
      </c>
      <c r="L587">
        <v>1.4919999999999999E-2</v>
      </c>
      <c r="M587">
        <v>1.4919999999999999E-2</v>
      </c>
      <c r="N587" t="s">
        <v>14</v>
      </c>
    </row>
    <row r="588" spans="1:14" x14ac:dyDescent="0.2">
      <c r="A588" t="s">
        <v>10</v>
      </c>
      <c r="B588" t="s">
        <v>13</v>
      </c>
      <c r="D588">
        <v>0</v>
      </c>
      <c r="E588">
        <v>0</v>
      </c>
      <c r="F588">
        <v>4</v>
      </c>
      <c r="G588">
        <v>4</v>
      </c>
      <c r="H588">
        <v>11</v>
      </c>
      <c r="I588">
        <v>12</v>
      </c>
      <c r="J588">
        <v>1</v>
      </c>
      <c r="K588">
        <v>1</v>
      </c>
      <c r="L588">
        <v>1.5939999999999999E-2</v>
      </c>
      <c r="M588">
        <v>1.5939999999999999E-2</v>
      </c>
      <c r="N588" t="s">
        <v>14</v>
      </c>
    </row>
    <row r="589" spans="1:14" x14ac:dyDescent="0.2">
      <c r="A589" t="s">
        <v>10</v>
      </c>
      <c r="B589" t="s">
        <v>13</v>
      </c>
      <c r="D589">
        <v>0</v>
      </c>
      <c r="E589">
        <v>0</v>
      </c>
      <c r="F589">
        <v>4</v>
      </c>
      <c r="G589">
        <v>4</v>
      </c>
      <c r="H589">
        <v>11</v>
      </c>
      <c r="I589">
        <v>12</v>
      </c>
      <c r="J589">
        <v>2</v>
      </c>
      <c r="K589">
        <v>2</v>
      </c>
      <c r="L589">
        <v>1.8714999999999999E-2</v>
      </c>
      <c r="M589">
        <v>1.8714999999999999E-2</v>
      </c>
      <c r="N589" t="s">
        <v>14</v>
      </c>
    </row>
    <row r="590" spans="1:14" x14ac:dyDescent="0.2">
      <c r="A590" t="s">
        <v>10</v>
      </c>
      <c r="B590" t="s">
        <v>13</v>
      </c>
      <c r="D590">
        <v>0</v>
      </c>
      <c r="E590">
        <v>0</v>
      </c>
      <c r="F590">
        <v>4</v>
      </c>
      <c r="G590">
        <v>4</v>
      </c>
      <c r="H590">
        <v>11</v>
      </c>
      <c r="I590">
        <v>12</v>
      </c>
      <c r="J590">
        <v>3</v>
      </c>
      <c r="K590">
        <v>3</v>
      </c>
      <c r="L590">
        <v>1.5906E-2</v>
      </c>
      <c r="M590">
        <v>1.5906E-2</v>
      </c>
      <c r="N590" t="s">
        <v>14</v>
      </c>
    </row>
    <row r="591" spans="1:14" x14ac:dyDescent="0.2">
      <c r="A591" t="s">
        <v>10</v>
      </c>
      <c r="B591" t="s">
        <v>13</v>
      </c>
      <c r="D591">
        <v>0</v>
      </c>
      <c r="E591">
        <v>0</v>
      </c>
      <c r="F591">
        <v>4</v>
      </c>
      <c r="G591">
        <v>4</v>
      </c>
      <c r="H591">
        <v>11</v>
      </c>
      <c r="I591">
        <v>12</v>
      </c>
      <c r="J591">
        <v>4</v>
      </c>
      <c r="K591">
        <v>4</v>
      </c>
      <c r="L591">
        <v>1.4293999999999999E-2</v>
      </c>
      <c r="M591">
        <v>1.4293999999999999E-2</v>
      </c>
      <c r="N591" t="s">
        <v>14</v>
      </c>
    </row>
    <row r="592" spans="1:14" x14ac:dyDescent="0.2">
      <c r="A592" t="s">
        <v>10</v>
      </c>
      <c r="B592" t="s">
        <v>13</v>
      </c>
      <c r="D592">
        <v>0</v>
      </c>
      <c r="E592">
        <v>0</v>
      </c>
      <c r="F592">
        <v>4</v>
      </c>
      <c r="G592">
        <v>4</v>
      </c>
      <c r="H592">
        <v>11</v>
      </c>
      <c r="I592">
        <v>12</v>
      </c>
      <c r="J592">
        <v>5</v>
      </c>
      <c r="K592">
        <v>5</v>
      </c>
      <c r="L592">
        <v>1.3717500000000001E-2</v>
      </c>
      <c r="M592">
        <v>1.3717500000000001E-2</v>
      </c>
      <c r="N592" t="s">
        <v>14</v>
      </c>
    </row>
    <row r="593" spans="1:14" x14ac:dyDescent="0.2">
      <c r="A593" t="s">
        <v>10</v>
      </c>
      <c r="B593" t="s">
        <v>13</v>
      </c>
      <c r="D593">
        <v>0</v>
      </c>
      <c r="E593">
        <v>0</v>
      </c>
      <c r="F593">
        <v>4</v>
      </c>
      <c r="G593">
        <v>4</v>
      </c>
      <c r="H593">
        <v>11</v>
      </c>
      <c r="I593">
        <v>12</v>
      </c>
      <c r="J593">
        <v>6</v>
      </c>
      <c r="K593">
        <v>6</v>
      </c>
      <c r="L593">
        <v>1.2024999999999999E-2</v>
      </c>
      <c r="M593">
        <v>1.2024999999999999E-2</v>
      </c>
      <c r="N593" t="s">
        <v>14</v>
      </c>
    </row>
    <row r="594" spans="1:14" x14ac:dyDescent="0.2">
      <c r="A594" t="s">
        <v>10</v>
      </c>
      <c r="B594" t="s">
        <v>13</v>
      </c>
      <c r="D594">
        <v>0</v>
      </c>
      <c r="E594">
        <v>0</v>
      </c>
      <c r="F594">
        <v>4</v>
      </c>
      <c r="G594">
        <v>4</v>
      </c>
      <c r="H594">
        <v>12</v>
      </c>
      <c r="I594">
        <v>13</v>
      </c>
      <c r="J594">
        <v>0</v>
      </c>
      <c r="K594">
        <v>0</v>
      </c>
      <c r="L594">
        <v>1.40674999999999E-2</v>
      </c>
      <c r="M594">
        <v>1.40674999999999E-2</v>
      </c>
      <c r="N594" t="s">
        <v>14</v>
      </c>
    </row>
    <row r="595" spans="1:14" x14ac:dyDescent="0.2">
      <c r="A595" t="s">
        <v>10</v>
      </c>
      <c r="B595" t="s">
        <v>13</v>
      </c>
      <c r="D595">
        <v>0</v>
      </c>
      <c r="E595">
        <v>0</v>
      </c>
      <c r="F595">
        <v>4</v>
      </c>
      <c r="G595">
        <v>4</v>
      </c>
      <c r="H595">
        <v>12</v>
      </c>
      <c r="I595">
        <v>13</v>
      </c>
      <c r="J595">
        <v>1</v>
      </c>
      <c r="K595">
        <v>1</v>
      </c>
      <c r="L595">
        <v>1.468E-2</v>
      </c>
      <c r="M595">
        <v>1.468E-2</v>
      </c>
      <c r="N595" t="s">
        <v>14</v>
      </c>
    </row>
    <row r="596" spans="1:14" x14ac:dyDescent="0.2">
      <c r="A596" t="s">
        <v>10</v>
      </c>
      <c r="B596" t="s">
        <v>13</v>
      </c>
      <c r="D596">
        <v>0</v>
      </c>
      <c r="E596">
        <v>0</v>
      </c>
      <c r="F596">
        <v>4</v>
      </c>
      <c r="G596">
        <v>4</v>
      </c>
      <c r="H596">
        <v>12</v>
      </c>
      <c r="I596">
        <v>13</v>
      </c>
      <c r="J596">
        <v>2</v>
      </c>
      <c r="K596">
        <v>2</v>
      </c>
      <c r="L596">
        <v>1.7929999999999901E-2</v>
      </c>
      <c r="M596">
        <v>1.7929999999999901E-2</v>
      </c>
      <c r="N596" t="s">
        <v>14</v>
      </c>
    </row>
    <row r="597" spans="1:14" x14ac:dyDescent="0.2">
      <c r="A597" t="s">
        <v>10</v>
      </c>
      <c r="B597" t="s">
        <v>13</v>
      </c>
      <c r="D597">
        <v>0</v>
      </c>
      <c r="E597">
        <v>0</v>
      </c>
      <c r="F597">
        <v>4</v>
      </c>
      <c r="G597">
        <v>4</v>
      </c>
      <c r="H597">
        <v>12</v>
      </c>
      <c r="I597">
        <v>13</v>
      </c>
      <c r="J597">
        <v>3</v>
      </c>
      <c r="K597">
        <v>3</v>
      </c>
      <c r="L597">
        <v>1.5480000000000001E-2</v>
      </c>
      <c r="M597">
        <v>1.5480000000000001E-2</v>
      </c>
      <c r="N597" t="s">
        <v>14</v>
      </c>
    </row>
    <row r="598" spans="1:14" x14ac:dyDescent="0.2">
      <c r="A598" t="s">
        <v>10</v>
      </c>
      <c r="B598" t="s">
        <v>13</v>
      </c>
      <c r="D598">
        <v>0</v>
      </c>
      <c r="E598">
        <v>0</v>
      </c>
      <c r="F598">
        <v>4</v>
      </c>
      <c r="G598">
        <v>4</v>
      </c>
      <c r="H598">
        <v>12</v>
      </c>
      <c r="I598">
        <v>13</v>
      </c>
      <c r="J598">
        <v>4</v>
      </c>
      <c r="K598">
        <v>4</v>
      </c>
      <c r="L598">
        <v>1.3729999999999999E-2</v>
      </c>
      <c r="M598">
        <v>1.3729999999999999E-2</v>
      </c>
      <c r="N598" t="s">
        <v>14</v>
      </c>
    </row>
    <row r="599" spans="1:14" x14ac:dyDescent="0.2">
      <c r="A599" t="s">
        <v>10</v>
      </c>
      <c r="B599" t="s">
        <v>13</v>
      </c>
      <c r="D599">
        <v>0</v>
      </c>
      <c r="E599">
        <v>0</v>
      </c>
      <c r="F599">
        <v>4</v>
      </c>
      <c r="G599">
        <v>4</v>
      </c>
      <c r="H599">
        <v>12</v>
      </c>
      <c r="I599">
        <v>13</v>
      </c>
      <c r="J599">
        <v>5</v>
      </c>
      <c r="K599">
        <v>5</v>
      </c>
      <c r="L599">
        <v>1.28025E-2</v>
      </c>
      <c r="M599">
        <v>1.28025E-2</v>
      </c>
      <c r="N599" t="s">
        <v>14</v>
      </c>
    </row>
    <row r="600" spans="1:14" x14ac:dyDescent="0.2">
      <c r="A600" t="s">
        <v>10</v>
      </c>
      <c r="B600" t="s">
        <v>13</v>
      </c>
      <c r="D600">
        <v>0</v>
      </c>
      <c r="E600">
        <v>0</v>
      </c>
      <c r="F600">
        <v>4</v>
      </c>
      <c r="G600">
        <v>4</v>
      </c>
      <c r="H600">
        <v>12</v>
      </c>
      <c r="I600">
        <v>13</v>
      </c>
      <c r="J600">
        <v>6</v>
      </c>
      <c r="K600">
        <v>6</v>
      </c>
      <c r="L600">
        <v>1.18125E-2</v>
      </c>
      <c r="M600">
        <v>1.18125E-2</v>
      </c>
      <c r="N600" t="s">
        <v>14</v>
      </c>
    </row>
    <row r="601" spans="1:14" x14ac:dyDescent="0.2">
      <c r="A601" t="s">
        <v>10</v>
      </c>
      <c r="B601" t="s">
        <v>13</v>
      </c>
      <c r="D601">
        <v>0</v>
      </c>
      <c r="E601">
        <v>0</v>
      </c>
      <c r="F601">
        <v>4</v>
      </c>
      <c r="G601">
        <v>4</v>
      </c>
      <c r="H601">
        <v>13</v>
      </c>
      <c r="I601">
        <v>14</v>
      </c>
      <c r="J601">
        <v>0</v>
      </c>
      <c r="K601">
        <v>0</v>
      </c>
      <c r="L601">
        <v>1.35625E-2</v>
      </c>
      <c r="M601">
        <v>1.35625E-2</v>
      </c>
      <c r="N601" t="s">
        <v>14</v>
      </c>
    </row>
    <row r="602" spans="1:14" x14ac:dyDescent="0.2">
      <c r="A602" t="s">
        <v>10</v>
      </c>
      <c r="B602" t="s">
        <v>13</v>
      </c>
      <c r="D602">
        <v>0</v>
      </c>
      <c r="E602">
        <v>0</v>
      </c>
      <c r="F602">
        <v>4</v>
      </c>
      <c r="G602">
        <v>4</v>
      </c>
      <c r="H602">
        <v>13</v>
      </c>
      <c r="I602">
        <v>14</v>
      </c>
      <c r="J602">
        <v>1</v>
      </c>
      <c r="K602">
        <v>1</v>
      </c>
      <c r="L602">
        <v>1.41299999999999E-2</v>
      </c>
      <c r="M602">
        <v>1.41299999999999E-2</v>
      </c>
      <c r="N602" t="s">
        <v>14</v>
      </c>
    </row>
    <row r="603" spans="1:14" x14ac:dyDescent="0.2">
      <c r="A603" t="s">
        <v>10</v>
      </c>
      <c r="B603" t="s">
        <v>13</v>
      </c>
      <c r="D603">
        <v>0</v>
      </c>
      <c r="E603">
        <v>0</v>
      </c>
      <c r="F603">
        <v>4</v>
      </c>
      <c r="G603">
        <v>4</v>
      </c>
      <c r="H603">
        <v>13</v>
      </c>
      <c r="I603">
        <v>14</v>
      </c>
      <c r="J603">
        <v>2</v>
      </c>
      <c r="K603">
        <v>2</v>
      </c>
      <c r="L603">
        <v>1.76925E-2</v>
      </c>
      <c r="M603">
        <v>1.76925E-2</v>
      </c>
      <c r="N603" t="s">
        <v>14</v>
      </c>
    </row>
    <row r="604" spans="1:14" x14ac:dyDescent="0.2">
      <c r="A604" t="s">
        <v>10</v>
      </c>
      <c r="B604" t="s">
        <v>13</v>
      </c>
      <c r="D604">
        <v>0</v>
      </c>
      <c r="E604">
        <v>0</v>
      </c>
      <c r="F604">
        <v>4</v>
      </c>
      <c r="G604">
        <v>4</v>
      </c>
      <c r="H604">
        <v>13</v>
      </c>
      <c r="I604">
        <v>14</v>
      </c>
      <c r="J604">
        <v>3</v>
      </c>
      <c r="K604">
        <v>3</v>
      </c>
      <c r="L604">
        <v>1.5318E-2</v>
      </c>
      <c r="M604">
        <v>1.5318E-2</v>
      </c>
      <c r="N604" t="s">
        <v>14</v>
      </c>
    </row>
    <row r="605" spans="1:14" x14ac:dyDescent="0.2">
      <c r="A605" t="s">
        <v>10</v>
      </c>
      <c r="B605" t="s">
        <v>13</v>
      </c>
      <c r="D605">
        <v>0</v>
      </c>
      <c r="E605">
        <v>0</v>
      </c>
      <c r="F605">
        <v>4</v>
      </c>
      <c r="G605">
        <v>4</v>
      </c>
      <c r="H605">
        <v>13</v>
      </c>
      <c r="I605">
        <v>14</v>
      </c>
      <c r="J605">
        <v>4</v>
      </c>
      <c r="K605">
        <v>4</v>
      </c>
      <c r="L605">
        <v>1.3568E-2</v>
      </c>
      <c r="M605">
        <v>1.3568E-2</v>
      </c>
      <c r="N605" t="s">
        <v>14</v>
      </c>
    </row>
    <row r="606" spans="1:14" x14ac:dyDescent="0.2">
      <c r="A606" t="s">
        <v>10</v>
      </c>
      <c r="B606" t="s">
        <v>13</v>
      </c>
      <c r="D606">
        <v>0</v>
      </c>
      <c r="E606">
        <v>0</v>
      </c>
      <c r="F606">
        <v>4</v>
      </c>
      <c r="G606">
        <v>4</v>
      </c>
      <c r="H606">
        <v>13</v>
      </c>
      <c r="I606">
        <v>14</v>
      </c>
      <c r="J606">
        <v>5</v>
      </c>
      <c r="K606">
        <v>5</v>
      </c>
      <c r="L606">
        <v>1.217E-2</v>
      </c>
      <c r="M606">
        <v>1.217E-2</v>
      </c>
      <c r="N606" t="s">
        <v>14</v>
      </c>
    </row>
    <row r="607" spans="1:14" x14ac:dyDescent="0.2">
      <c r="A607" t="s">
        <v>10</v>
      </c>
      <c r="B607" t="s">
        <v>13</v>
      </c>
      <c r="D607">
        <v>0</v>
      </c>
      <c r="E607">
        <v>0</v>
      </c>
      <c r="F607">
        <v>4</v>
      </c>
      <c r="G607">
        <v>4</v>
      </c>
      <c r="H607">
        <v>13</v>
      </c>
      <c r="I607">
        <v>14</v>
      </c>
      <c r="J607">
        <v>6</v>
      </c>
      <c r="K607">
        <v>6</v>
      </c>
      <c r="L607">
        <v>1.17375E-2</v>
      </c>
      <c r="M607">
        <v>1.17375E-2</v>
      </c>
      <c r="N607" t="s">
        <v>14</v>
      </c>
    </row>
    <row r="608" spans="1:14" x14ac:dyDescent="0.2">
      <c r="A608" t="s">
        <v>10</v>
      </c>
      <c r="B608" t="s">
        <v>13</v>
      </c>
      <c r="D608">
        <v>0</v>
      </c>
      <c r="E608">
        <v>0</v>
      </c>
      <c r="F608">
        <v>4</v>
      </c>
      <c r="G608">
        <v>4</v>
      </c>
      <c r="H608">
        <v>14</v>
      </c>
      <c r="I608">
        <v>15</v>
      </c>
      <c r="J608">
        <v>0</v>
      </c>
      <c r="K608">
        <v>0</v>
      </c>
      <c r="L608">
        <v>1.285E-2</v>
      </c>
      <c r="M608">
        <v>1.285E-2</v>
      </c>
      <c r="N608" t="s">
        <v>14</v>
      </c>
    </row>
    <row r="609" spans="1:14" x14ac:dyDescent="0.2">
      <c r="A609" t="s">
        <v>10</v>
      </c>
      <c r="B609" t="s">
        <v>13</v>
      </c>
      <c r="D609">
        <v>0</v>
      </c>
      <c r="E609">
        <v>0</v>
      </c>
      <c r="F609">
        <v>4</v>
      </c>
      <c r="G609">
        <v>4</v>
      </c>
      <c r="H609">
        <v>14</v>
      </c>
      <c r="I609">
        <v>15</v>
      </c>
      <c r="J609">
        <v>1</v>
      </c>
      <c r="K609">
        <v>1</v>
      </c>
      <c r="L609">
        <v>1.36274999999999E-2</v>
      </c>
      <c r="M609">
        <v>1.36274999999999E-2</v>
      </c>
      <c r="N609" t="s">
        <v>14</v>
      </c>
    </row>
    <row r="610" spans="1:14" x14ac:dyDescent="0.2">
      <c r="A610" t="s">
        <v>10</v>
      </c>
      <c r="B610" t="s">
        <v>13</v>
      </c>
      <c r="D610">
        <v>0</v>
      </c>
      <c r="E610">
        <v>0</v>
      </c>
      <c r="F610">
        <v>4</v>
      </c>
      <c r="G610">
        <v>4</v>
      </c>
      <c r="H610">
        <v>14</v>
      </c>
      <c r="I610">
        <v>15</v>
      </c>
      <c r="J610">
        <v>2</v>
      </c>
      <c r="K610">
        <v>2</v>
      </c>
      <c r="L610">
        <v>1.6135E-2</v>
      </c>
      <c r="M610">
        <v>1.6135E-2</v>
      </c>
      <c r="N610" t="s">
        <v>14</v>
      </c>
    </row>
    <row r="611" spans="1:14" x14ac:dyDescent="0.2">
      <c r="A611" t="s">
        <v>10</v>
      </c>
      <c r="B611" t="s">
        <v>13</v>
      </c>
      <c r="D611">
        <v>0</v>
      </c>
      <c r="E611">
        <v>0</v>
      </c>
      <c r="F611">
        <v>4</v>
      </c>
      <c r="G611">
        <v>4</v>
      </c>
      <c r="H611">
        <v>14</v>
      </c>
      <c r="I611">
        <v>15</v>
      </c>
      <c r="J611">
        <v>3</v>
      </c>
      <c r="K611">
        <v>3</v>
      </c>
      <c r="L611">
        <v>1.4716E-2</v>
      </c>
      <c r="M611">
        <v>1.4716E-2</v>
      </c>
      <c r="N611" t="s">
        <v>14</v>
      </c>
    </row>
    <row r="612" spans="1:14" x14ac:dyDescent="0.2">
      <c r="A612" t="s">
        <v>10</v>
      </c>
      <c r="B612" t="s">
        <v>13</v>
      </c>
      <c r="D612">
        <v>0</v>
      </c>
      <c r="E612">
        <v>0</v>
      </c>
      <c r="F612">
        <v>4</v>
      </c>
      <c r="G612">
        <v>4</v>
      </c>
      <c r="H612">
        <v>14</v>
      </c>
      <c r="I612">
        <v>15</v>
      </c>
      <c r="J612">
        <v>4</v>
      </c>
      <c r="K612">
        <v>4</v>
      </c>
      <c r="L612">
        <v>1.3068E-2</v>
      </c>
      <c r="M612">
        <v>1.3068E-2</v>
      </c>
      <c r="N612" t="s">
        <v>14</v>
      </c>
    </row>
    <row r="613" spans="1:14" x14ac:dyDescent="0.2">
      <c r="A613" t="s">
        <v>10</v>
      </c>
      <c r="B613" t="s">
        <v>13</v>
      </c>
      <c r="D613">
        <v>0</v>
      </c>
      <c r="E613">
        <v>0</v>
      </c>
      <c r="F613">
        <v>4</v>
      </c>
      <c r="G613">
        <v>4</v>
      </c>
      <c r="H613">
        <v>14</v>
      </c>
      <c r="I613">
        <v>15</v>
      </c>
      <c r="J613">
        <v>5</v>
      </c>
      <c r="K613">
        <v>5</v>
      </c>
      <c r="L613">
        <v>1.2019999999999999E-2</v>
      </c>
      <c r="M613">
        <v>1.2019999999999999E-2</v>
      </c>
      <c r="N613" t="s">
        <v>14</v>
      </c>
    </row>
    <row r="614" spans="1:14" x14ac:dyDescent="0.2">
      <c r="A614" t="s">
        <v>10</v>
      </c>
      <c r="B614" t="s">
        <v>13</v>
      </c>
      <c r="D614">
        <v>0</v>
      </c>
      <c r="E614">
        <v>0</v>
      </c>
      <c r="F614">
        <v>4</v>
      </c>
      <c r="G614">
        <v>4</v>
      </c>
      <c r="H614">
        <v>14</v>
      </c>
      <c r="I614">
        <v>15</v>
      </c>
      <c r="J614">
        <v>6</v>
      </c>
      <c r="K614">
        <v>6</v>
      </c>
      <c r="L614">
        <v>1.15199999999999E-2</v>
      </c>
      <c r="M614">
        <v>1.15199999999999E-2</v>
      </c>
      <c r="N614" t="s">
        <v>14</v>
      </c>
    </row>
    <row r="615" spans="1:14" x14ac:dyDescent="0.2">
      <c r="A615" t="s">
        <v>10</v>
      </c>
      <c r="B615" t="s">
        <v>13</v>
      </c>
      <c r="D615">
        <v>0</v>
      </c>
      <c r="E615">
        <v>0</v>
      </c>
      <c r="F615">
        <v>4</v>
      </c>
      <c r="G615">
        <v>4</v>
      </c>
      <c r="H615">
        <v>15</v>
      </c>
      <c r="I615">
        <v>16</v>
      </c>
      <c r="J615">
        <v>0</v>
      </c>
      <c r="K615">
        <v>0</v>
      </c>
      <c r="L615">
        <v>1.24525E-2</v>
      </c>
      <c r="M615">
        <v>1.24525E-2</v>
      </c>
      <c r="N615" t="s">
        <v>14</v>
      </c>
    </row>
    <row r="616" spans="1:14" x14ac:dyDescent="0.2">
      <c r="A616" t="s">
        <v>10</v>
      </c>
      <c r="B616" t="s">
        <v>13</v>
      </c>
      <c r="D616">
        <v>0</v>
      </c>
      <c r="E616">
        <v>0</v>
      </c>
      <c r="F616">
        <v>4</v>
      </c>
      <c r="G616">
        <v>4</v>
      </c>
      <c r="H616">
        <v>15</v>
      </c>
      <c r="I616">
        <v>16</v>
      </c>
      <c r="J616">
        <v>1</v>
      </c>
      <c r="K616">
        <v>1</v>
      </c>
      <c r="L616">
        <v>1.30324999999999E-2</v>
      </c>
      <c r="M616">
        <v>1.30324999999999E-2</v>
      </c>
      <c r="N616" t="s">
        <v>14</v>
      </c>
    </row>
    <row r="617" spans="1:14" x14ac:dyDescent="0.2">
      <c r="A617" t="s">
        <v>10</v>
      </c>
      <c r="B617" t="s">
        <v>13</v>
      </c>
      <c r="D617">
        <v>0</v>
      </c>
      <c r="E617">
        <v>0</v>
      </c>
      <c r="F617">
        <v>4</v>
      </c>
      <c r="G617">
        <v>4</v>
      </c>
      <c r="H617">
        <v>15</v>
      </c>
      <c r="I617">
        <v>16</v>
      </c>
      <c r="J617">
        <v>2</v>
      </c>
      <c r="K617">
        <v>2</v>
      </c>
      <c r="L617">
        <v>1.5859999999999999E-2</v>
      </c>
      <c r="M617">
        <v>1.5859999999999999E-2</v>
      </c>
      <c r="N617" t="s">
        <v>14</v>
      </c>
    </row>
    <row r="618" spans="1:14" x14ac:dyDescent="0.2">
      <c r="A618" t="s">
        <v>10</v>
      </c>
      <c r="B618" t="s">
        <v>13</v>
      </c>
      <c r="D618">
        <v>0</v>
      </c>
      <c r="E618">
        <v>0</v>
      </c>
      <c r="F618">
        <v>4</v>
      </c>
      <c r="G618">
        <v>4</v>
      </c>
      <c r="H618">
        <v>15</v>
      </c>
      <c r="I618">
        <v>16</v>
      </c>
      <c r="J618">
        <v>3</v>
      </c>
      <c r="K618">
        <v>3</v>
      </c>
      <c r="L618">
        <v>1.426E-2</v>
      </c>
      <c r="M618">
        <v>1.426E-2</v>
      </c>
      <c r="N618" t="s">
        <v>14</v>
      </c>
    </row>
    <row r="619" spans="1:14" x14ac:dyDescent="0.2">
      <c r="A619" t="s">
        <v>10</v>
      </c>
      <c r="B619" t="s">
        <v>13</v>
      </c>
      <c r="D619">
        <v>0</v>
      </c>
      <c r="E619">
        <v>0</v>
      </c>
      <c r="F619">
        <v>4</v>
      </c>
      <c r="G619">
        <v>4</v>
      </c>
      <c r="H619">
        <v>15</v>
      </c>
      <c r="I619">
        <v>16</v>
      </c>
      <c r="J619">
        <v>4</v>
      </c>
      <c r="K619">
        <v>4</v>
      </c>
      <c r="L619">
        <v>1.2562E-2</v>
      </c>
      <c r="M619">
        <v>1.2562E-2</v>
      </c>
      <c r="N619" t="s">
        <v>14</v>
      </c>
    </row>
    <row r="620" spans="1:14" x14ac:dyDescent="0.2">
      <c r="A620" t="s">
        <v>10</v>
      </c>
      <c r="B620" t="s">
        <v>13</v>
      </c>
      <c r="D620">
        <v>0</v>
      </c>
      <c r="E620">
        <v>0</v>
      </c>
      <c r="F620">
        <v>4</v>
      </c>
      <c r="G620">
        <v>4</v>
      </c>
      <c r="H620">
        <v>15</v>
      </c>
      <c r="I620">
        <v>16</v>
      </c>
      <c r="J620">
        <v>5</v>
      </c>
      <c r="K620">
        <v>5</v>
      </c>
      <c r="L620">
        <v>1.18225E-2</v>
      </c>
      <c r="M620">
        <v>1.18225E-2</v>
      </c>
      <c r="N620" t="s">
        <v>14</v>
      </c>
    </row>
    <row r="621" spans="1:14" x14ac:dyDescent="0.2">
      <c r="A621" t="s">
        <v>10</v>
      </c>
      <c r="B621" t="s">
        <v>13</v>
      </c>
      <c r="D621">
        <v>0</v>
      </c>
      <c r="E621">
        <v>0</v>
      </c>
      <c r="F621">
        <v>4</v>
      </c>
      <c r="G621">
        <v>4</v>
      </c>
      <c r="H621">
        <v>15</v>
      </c>
      <c r="I621">
        <v>16</v>
      </c>
      <c r="J621">
        <v>6</v>
      </c>
      <c r="K621">
        <v>6</v>
      </c>
      <c r="L621">
        <v>1.08725E-2</v>
      </c>
      <c r="M621">
        <v>1.08725E-2</v>
      </c>
      <c r="N621" t="s">
        <v>14</v>
      </c>
    </row>
    <row r="622" spans="1:14" x14ac:dyDescent="0.2">
      <c r="A622" t="s">
        <v>10</v>
      </c>
      <c r="B622" t="s">
        <v>13</v>
      </c>
      <c r="D622">
        <v>0</v>
      </c>
      <c r="E622">
        <v>0</v>
      </c>
      <c r="F622">
        <v>4</v>
      </c>
      <c r="G622">
        <v>4</v>
      </c>
      <c r="H622">
        <v>16</v>
      </c>
      <c r="I622">
        <v>17</v>
      </c>
      <c r="J622">
        <v>0</v>
      </c>
      <c r="K622">
        <v>0</v>
      </c>
      <c r="L622">
        <v>1.3100000000000001E-2</v>
      </c>
      <c r="M622">
        <v>1.3100000000000001E-2</v>
      </c>
      <c r="N622" t="s">
        <v>14</v>
      </c>
    </row>
    <row r="623" spans="1:14" x14ac:dyDescent="0.2">
      <c r="A623" t="s">
        <v>10</v>
      </c>
      <c r="B623" t="s">
        <v>13</v>
      </c>
      <c r="D623">
        <v>0</v>
      </c>
      <c r="E623">
        <v>0</v>
      </c>
      <c r="F623">
        <v>4</v>
      </c>
      <c r="G623">
        <v>4</v>
      </c>
      <c r="H623">
        <v>16</v>
      </c>
      <c r="I623">
        <v>17</v>
      </c>
      <c r="J623">
        <v>1</v>
      </c>
      <c r="K623">
        <v>1</v>
      </c>
      <c r="L623">
        <v>1.3372500000000001E-2</v>
      </c>
      <c r="M623">
        <v>1.3372500000000001E-2</v>
      </c>
      <c r="N623" t="s">
        <v>14</v>
      </c>
    </row>
    <row r="624" spans="1:14" x14ac:dyDescent="0.2">
      <c r="A624" t="s">
        <v>10</v>
      </c>
      <c r="B624" t="s">
        <v>13</v>
      </c>
      <c r="D624">
        <v>0</v>
      </c>
      <c r="E624">
        <v>0</v>
      </c>
      <c r="F624">
        <v>4</v>
      </c>
      <c r="G624">
        <v>4</v>
      </c>
      <c r="H624">
        <v>16</v>
      </c>
      <c r="I624">
        <v>17</v>
      </c>
      <c r="J624">
        <v>2</v>
      </c>
      <c r="K624">
        <v>2</v>
      </c>
      <c r="L624">
        <v>1.6312500000000001E-2</v>
      </c>
      <c r="M624">
        <v>1.6312500000000001E-2</v>
      </c>
      <c r="N624" t="s">
        <v>14</v>
      </c>
    </row>
    <row r="625" spans="1:14" x14ac:dyDescent="0.2">
      <c r="A625" t="s">
        <v>10</v>
      </c>
      <c r="B625" t="s">
        <v>13</v>
      </c>
      <c r="D625">
        <v>0</v>
      </c>
      <c r="E625">
        <v>0</v>
      </c>
      <c r="F625">
        <v>4</v>
      </c>
      <c r="G625">
        <v>4</v>
      </c>
      <c r="H625">
        <v>16</v>
      </c>
      <c r="I625">
        <v>17</v>
      </c>
      <c r="J625">
        <v>3</v>
      </c>
      <c r="K625">
        <v>3</v>
      </c>
      <c r="L625">
        <v>1.4282E-2</v>
      </c>
      <c r="M625">
        <v>1.4282E-2</v>
      </c>
      <c r="N625" t="s">
        <v>14</v>
      </c>
    </row>
    <row r="626" spans="1:14" x14ac:dyDescent="0.2">
      <c r="A626" t="s">
        <v>10</v>
      </c>
      <c r="B626" t="s">
        <v>13</v>
      </c>
      <c r="D626">
        <v>0</v>
      </c>
      <c r="E626">
        <v>0</v>
      </c>
      <c r="F626">
        <v>4</v>
      </c>
      <c r="G626">
        <v>4</v>
      </c>
      <c r="H626">
        <v>16</v>
      </c>
      <c r="I626">
        <v>17</v>
      </c>
      <c r="J626">
        <v>4</v>
      </c>
      <c r="K626">
        <v>4</v>
      </c>
      <c r="L626">
        <v>1.2737999999999999E-2</v>
      </c>
      <c r="M626">
        <v>1.2737999999999999E-2</v>
      </c>
      <c r="N626" t="s">
        <v>14</v>
      </c>
    </row>
    <row r="627" spans="1:14" x14ac:dyDescent="0.2">
      <c r="A627" t="s">
        <v>10</v>
      </c>
      <c r="B627" t="s">
        <v>13</v>
      </c>
      <c r="D627">
        <v>0</v>
      </c>
      <c r="E627">
        <v>0</v>
      </c>
      <c r="F627">
        <v>4</v>
      </c>
      <c r="G627">
        <v>4</v>
      </c>
      <c r="H627">
        <v>16</v>
      </c>
      <c r="I627">
        <v>17</v>
      </c>
      <c r="J627">
        <v>5</v>
      </c>
      <c r="K627">
        <v>5</v>
      </c>
      <c r="L627">
        <v>1.2434999999999899E-2</v>
      </c>
      <c r="M627">
        <v>1.2434999999999899E-2</v>
      </c>
      <c r="N627" t="s">
        <v>14</v>
      </c>
    </row>
    <row r="628" spans="1:14" x14ac:dyDescent="0.2">
      <c r="A628" t="s">
        <v>10</v>
      </c>
      <c r="B628" t="s">
        <v>13</v>
      </c>
      <c r="D628">
        <v>0</v>
      </c>
      <c r="E628">
        <v>0</v>
      </c>
      <c r="F628">
        <v>4</v>
      </c>
      <c r="G628">
        <v>4</v>
      </c>
      <c r="H628">
        <v>16</v>
      </c>
      <c r="I628">
        <v>17</v>
      </c>
      <c r="J628">
        <v>6</v>
      </c>
      <c r="K628">
        <v>6</v>
      </c>
      <c r="L628">
        <v>1.1192499999999999E-2</v>
      </c>
      <c r="M628">
        <v>1.1192499999999999E-2</v>
      </c>
      <c r="N628" t="s">
        <v>14</v>
      </c>
    </row>
    <row r="629" spans="1:14" x14ac:dyDescent="0.2">
      <c r="A629" t="s">
        <v>10</v>
      </c>
      <c r="B629" t="s">
        <v>13</v>
      </c>
      <c r="D629">
        <v>0</v>
      </c>
      <c r="E629">
        <v>0</v>
      </c>
      <c r="F629">
        <v>4</v>
      </c>
      <c r="G629">
        <v>4</v>
      </c>
      <c r="H629">
        <v>17</v>
      </c>
      <c r="I629">
        <v>18</v>
      </c>
      <c r="J629">
        <v>0</v>
      </c>
      <c r="K629">
        <v>0</v>
      </c>
      <c r="L629">
        <v>1.37225E-2</v>
      </c>
      <c r="M629">
        <v>1.37225E-2</v>
      </c>
      <c r="N629" t="s">
        <v>14</v>
      </c>
    </row>
    <row r="630" spans="1:14" x14ac:dyDescent="0.2">
      <c r="A630" t="s">
        <v>10</v>
      </c>
      <c r="B630" t="s">
        <v>13</v>
      </c>
      <c r="D630">
        <v>0</v>
      </c>
      <c r="E630">
        <v>0</v>
      </c>
      <c r="F630">
        <v>4</v>
      </c>
      <c r="G630">
        <v>4</v>
      </c>
      <c r="H630">
        <v>17</v>
      </c>
      <c r="I630">
        <v>18</v>
      </c>
      <c r="J630">
        <v>1</v>
      </c>
      <c r="K630">
        <v>1</v>
      </c>
      <c r="L630">
        <v>1.4472499999999999E-2</v>
      </c>
      <c r="M630">
        <v>1.4472499999999999E-2</v>
      </c>
      <c r="N630" t="s">
        <v>14</v>
      </c>
    </row>
    <row r="631" spans="1:14" x14ac:dyDescent="0.2">
      <c r="A631" t="s">
        <v>10</v>
      </c>
      <c r="B631" t="s">
        <v>13</v>
      </c>
      <c r="D631">
        <v>0</v>
      </c>
      <c r="E631">
        <v>0</v>
      </c>
      <c r="F631">
        <v>4</v>
      </c>
      <c r="G631">
        <v>4</v>
      </c>
      <c r="H631">
        <v>17</v>
      </c>
      <c r="I631">
        <v>18</v>
      </c>
      <c r="J631">
        <v>2</v>
      </c>
      <c r="K631">
        <v>2</v>
      </c>
      <c r="L631">
        <v>1.70125E-2</v>
      </c>
      <c r="M631">
        <v>1.70125E-2</v>
      </c>
      <c r="N631" t="s">
        <v>14</v>
      </c>
    </row>
    <row r="632" spans="1:14" x14ac:dyDescent="0.2">
      <c r="A632" t="s">
        <v>10</v>
      </c>
      <c r="B632" t="s">
        <v>13</v>
      </c>
      <c r="D632">
        <v>0</v>
      </c>
      <c r="E632">
        <v>0</v>
      </c>
      <c r="F632">
        <v>4</v>
      </c>
      <c r="G632">
        <v>4</v>
      </c>
      <c r="H632">
        <v>17</v>
      </c>
      <c r="I632">
        <v>18</v>
      </c>
      <c r="J632">
        <v>3</v>
      </c>
      <c r="K632">
        <v>3</v>
      </c>
      <c r="L632">
        <v>1.50099999999999E-2</v>
      </c>
      <c r="M632">
        <v>1.50099999999999E-2</v>
      </c>
      <c r="N632" t="s">
        <v>14</v>
      </c>
    </row>
    <row r="633" spans="1:14" x14ac:dyDescent="0.2">
      <c r="A633" t="s">
        <v>10</v>
      </c>
      <c r="B633" t="s">
        <v>13</v>
      </c>
      <c r="D633">
        <v>0</v>
      </c>
      <c r="E633">
        <v>0</v>
      </c>
      <c r="F633">
        <v>4</v>
      </c>
      <c r="G633">
        <v>4</v>
      </c>
      <c r="H633">
        <v>17</v>
      </c>
      <c r="I633">
        <v>18</v>
      </c>
      <c r="J633">
        <v>4</v>
      </c>
      <c r="K633">
        <v>4</v>
      </c>
      <c r="L633">
        <v>1.3738E-2</v>
      </c>
      <c r="M633">
        <v>1.3738E-2</v>
      </c>
      <c r="N633" t="s">
        <v>14</v>
      </c>
    </row>
    <row r="634" spans="1:14" x14ac:dyDescent="0.2">
      <c r="A634" t="s">
        <v>10</v>
      </c>
      <c r="B634" t="s">
        <v>13</v>
      </c>
      <c r="D634">
        <v>0</v>
      </c>
      <c r="E634">
        <v>0</v>
      </c>
      <c r="F634">
        <v>4</v>
      </c>
      <c r="G634">
        <v>4</v>
      </c>
      <c r="H634">
        <v>17</v>
      </c>
      <c r="I634">
        <v>18</v>
      </c>
      <c r="J634">
        <v>5</v>
      </c>
      <c r="K634">
        <v>5</v>
      </c>
      <c r="L634">
        <v>1.2914999999999999E-2</v>
      </c>
      <c r="M634">
        <v>1.2914999999999999E-2</v>
      </c>
      <c r="N634" t="s">
        <v>14</v>
      </c>
    </row>
    <row r="635" spans="1:14" x14ac:dyDescent="0.2">
      <c r="A635" t="s">
        <v>10</v>
      </c>
      <c r="B635" t="s">
        <v>13</v>
      </c>
      <c r="D635">
        <v>0</v>
      </c>
      <c r="E635">
        <v>0</v>
      </c>
      <c r="F635">
        <v>4</v>
      </c>
      <c r="G635">
        <v>4</v>
      </c>
      <c r="H635">
        <v>17</v>
      </c>
      <c r="I635">
        <v>18</v>
      </c>
      <c r="J635">
        <v>6</v>
      </c>
      <c r="K635">
        <v>6</v>
      </c>
      <c r="L635">
        <v>1.145E-2</v>
      </c>
      <c r="M635">
        <v>1.145E-2</v>
      </c>
      <c r="N635" t="s">
        <v>14</v>
      </c>
    </row>
    <row r="636" spans="1:14" x14ac:dyDescent="0.2">
      <c r="A636" t="s">
        <v>10</v>
      </c>
      <c r="B636" t="s">
        <v>13</v>
      </c>
      <c r="D636">
        <v>0</v>
      </c>
      <c r="E636">
        <v>0</v>
      </c>
      <c r="F636">
        <v>4</v>
      </c>
      <c r="G636">
        <v>4</v>
      </c>
      <c r="H636">
        <v>18</v>
      </c>
      <c r="I636">
        <v>19</v>
      </c>
      <c r="J636">
        <v>0</v>
      </c>
      <c r="K636">
        <v>0</v>
      </c>
      <c r="L636">
        <v>1.414E-2</v>
      </c>
      <c r="M636">
        <v>1.414E-2</v>
      </c>
      <c r="N636" t="s">
        <v>14</v>
      </c>
    </row>
    <row r="637" spans="1:14" x14ac:dyDescent="0.2">
      <c r="A637" t="s">
        <v>10</v>
      </c>
      <c r="B637" t="s">
        <v>13</v>
      </c>
      <c r="D637">
        <v>0</v>
      </c>
      <c r="E637">
        <v>0</v>
      </c>
      <c r="F637">
        <v>4</v>
      </c>
      <c r="G637">
        <v>4</v>
      </c>
      <c r="H637">
        <v>18</v>
      </c>
      <c r="I637">
        <v>19</v>
      </c>
      <c r="J637">
        <v>1</v>
      </c>
      <c r="K637">
        <v>1</v>
      </c>
      <c r="L637">
        <v>1.51425E-2</v>
      </c>
      <c r="M637">
        <v>1.51425E-2</v>
      </c>
      <c r="N637" t="s">
        <v>14</v>
      </c>
    </row>
    <row r="638" spans="1:14" x14ac:dyDescent="0.2">
      <c r="A638" t="s">
        <v>10</v>
      </c>
      <c r="B638" t="s">
        <v>13</v>
      </c>
      <c r="D638">
        <v>0</v>
      </c>
      <c r="E638">
        <v>0</v>
      </c>
      <c r="F638">
        <v>4</v>
      </c>
      <c r="G638">
        <v>4</v>
      </c>
      <c r="H638">
        <v>18</v>
      </c>
      <c r="I638">
        <v>19</v>
      </c>
      <c r="J638">
        <v>2</v>
      </c>
      <c r="K638">
        <v>2</v>
      </c>
      <c r="L638">
        <v>1.73175E-2</v>
      </c>
      <c r="M638">
        <v>1.73175E-2</v>
      </c>
      <c r="N638" t="s">
        <v>14</v>
      </c>
    </row>
    <row r="639" spans="1:14" x14ac:dyDescent="0.2">
      <c r="A639" t="s">
        <v>10</v>
      </c>
      <c r="B639" t="s">
        <v>13</v>
      </c>
      <c r="D639">
        <v>0</v>
      </c>
      <c r="E639">
        <v>0</v>
      </c>
      <c r="F639">
        <v>4</v>
      </c>
      <c r="G639">
        <v>4</v>
      </c>
      <c r="H639">
        <v>18</v>
      </c>
      <c r="I639">
        <v>19</v>
      </c>
      <c r="J639">
        <v>3</v>
      </c>
      <c r="K639">
        <v>3</v>
      </c>
      <c r="L639">
        <v>1.5242E-2</v>
      </c>
      <c r="M639">
        <v>1.5242E-2</v>
      </c>
      <c r="N639" t="s">
        <v>14</v>
      </c>
    </row>
    <row r="640" spans="1:14" x14ac:dyDescent="0.2">
      <c r="A640" t="s">
        <v>10</v>
      </c>
      <c r="B640" t="s">
        <v>13</v>
      </c>
      <c r="D640">
        <v>0</v>
      </c>
      <c r="E640">
        <v>0</v>
      </c>
      <c r="F640">
        <v>4</v>
      </c>
      <c r="G640">
        <v>4</v>
      </c>
      <c r="H640">
        <v>18</v>
      </c>
      <c r="I640">
        <v>19</v>
      </c>
      <c r="J640">
        <v>4</v>
      </c>
      <c r="K640">
        <v>4</v>
      </c>
      <c r="L640">
        <v>1.4345999999999999E-2</v>
      </c>
      <c r="M640">
        <v>1.4345999999999999E-2</v>
      </c>
      <c r="N640" t="s">
        <v>14</v>
      </c>
    </row>
    <row r="641" spans="1:14" x14ac:dyDescent="0.2">
      <c r="A641" t="s">
        <v>10</v>
      </c>
      <c r="B641" t="s">
        <v>13</v>
      </c>
      <c r="D641">
        <v>0</v>
      </c>
      <c r="E641">
        <v>0</v>
      </c>
      <c r="F641">
        <v>4</v>
      </c>
      <c r="G641">
        <v>4</v>
      </c>
      <c r="H641">
        <v>18</v>
      </c>
      <c r="I641">
        <v>19</v>
      </c>
      <c r="J641">
        <v>5</v>
      </c>
      <c r="K641">
        <v>5</v>
      </c>
      <c r="L641">
        <v>1.35024999999999E-2</v>
      </c>
      <c r="M641">
        <v>1.35024999999999E-2</v>
      </c>
      <c r="N641" t="s">
        <v>14</v>
      </c>
    </row>
    <row r="642" spans="1:14" x14ac:dyDescent="0.2">
      <c r="A642" t="s">
        <v>10</v>
      </c>
      <c r="B642" t="s">
        <v>13</v>
      </c>
      <c r="D642">
        <v>0</v>
      </c>
      <c r="E642">
        <v>0</v>
      </c>
      <c r="F642">
        <v>4</v>
      </c>
      <c r="G642">
        <v>4</v>
      </c>
      <c r="H642">
        <v>18</v>
      </c>
      <c r="I642">
        <v>19</v>
      </c>
      <c r="J642">
        <v>6</v>
      </c>
      <c r="K642">
        <v>6</v>
      </c>
      <c r="L642">
        <v>1.21125E-2</v>
      </c>
      <c r="M642">
        <v>1.21125E-2</v>
      </c>
      <c r="N642" t="s">
        <v>14</v>
      </c>
    </row>
    <row r="643" spans="1:14" x14ac:dyDescent="0.2">
      <c r="A643" t="s">
        <v>10</v>
      </c>
      <c r="B643" t="s">
        <v>13</v>
      </c>
      <c r="D643">
        <v>0</v>
      </c>
      <c r="E643">
        <v>0</v>
      </c>
      <c r="F643">
        <v>4</v>
      </c>
      <c r="G643">
        <v>4</v>
      </c>
      <c r="H643">
        <v>19</v>
      </c>
      <c r="I643">
        <v>20</v>
      </c>
      <c r="J643">
        <v>0</v>
      </c>
      <c r="K643">
        <v>0</v>
      </c>
      <c r="L643">
        <v>1.5805E-2</v>
      </c>
      <c r="M643">
        <v>1.5805E-2</v>
      </c>
      <c r="N643" t="s">
        <v>14</v>
      </c>
    </row>
    <row r="644" spans="1:14" x14ac:dyDescent="0.2">
      <c r="A644" t="s">
        <v>10</v>
      </c>
      <c r="B644" t="s">
        <v>13</v>
      </c>
      <c r="D644">
        <v>0</v>
      </c>
      <c r="E644">
        <v>0</v>
      </c>
      <c r="F644">
        <v>4</v>
      </c>
      <c r="G644">
        <v>4</v>
      </c>
      <c r="H644">
        <v>19</v>
      </c>
      <c r="I644">
        <v>20</v>
      </c>
      <c r="J644">
        <v>1</v>
      </c>
      <c r="K644">
        <v>1</v>
      </c>
      <c r="L644">
        <v>1.737E-2</v>
      </c>
      <c r="M644">
        <v>1.737E-2</v>
      </c>
      <c r="N644" t="s">
        <v>14</v>
      </c>
    </row>
    <row r="645" spans="1:14" x14ac:dyDescent="0.2">
      <c r="A645" t="s">
        <v>10</v>
      </c>
      <c r="B645" t="s">
        <v>13</v>
      </c>
      <c r="D645">
        <v>0</v>
      </c>
      <c r="E645">
        <v>0</v>
      </c>
      <c r="F645">
        <v>4</v>
      </c>
      <c r="G645">
        <v>4</v>
      </c>
      <c r="H645">
        <v>19</v>
      </c>
      <c r="I645">
        <v>20</v>
      </c>
      <c r="J645">
        <v>2</v>
      </c>
      <c r="K645">
        <v>2</v>
      </c>
      <c r="L645">
        <v>1.975E-2</v>
      </c>
      <c r="M645">
        <v>1.975E-2</v>
      </c>
      <c r="N645" t="s">
        <v>14</v>
      </c>
    </row>
    <row r="646" spans="1:14" x14ac:dyDescent="0.2">
      <c r="A646" t="s">
        <v>10</v>
      </c>
      <c r="B646" t="s">
        <v>13</v>
      </c>
      <c r="D646">
        <v>0</v>
      </c>
      <c r="E646">
        <v>0</v>
      </c>
      <c r="F646">
        <v>4</v>
      </c>
      <c r="G646">
        <v>4</v>
      </c>
      <c r="H646">
        <v>19</v>
      </c>
      <c r="I646">
        <v>20</v>
      </c>
      <c r="J646">
        <v>3</v>
      </c>
      <c r="K646">
        <v>3</v>
      </c>
      <c r="L646">
        <v>1.7592E-2</v>
      </c>
      <c r="M646">
        <v>1.7592E-2</v>
      </c>
      <c r="N646" t="s">
        <v>14</v>
      </c>
    </row>
    <row r="647" spans="1:14" x14ac:dyDescent="0.2">
      <c r="A647" t="s">
        <v>10</v>
      </c>
      <c r="B647" t="s">
        <v>13</v>
      </c>
      <c r="D647">
        <v>0</v>
      </c>
      <c r="E647">
        <v>0</v>
      </c>
      <c r="F647">
        <v>4</v>
      </c>
      <c r="G647">
        <v>4</v>
      </c>
      <c r="H647">
        <v>19</v>
      </c>
      <c r="I647">
        <v>20</v>
      </c>
      <c r="J647">
        <v>4</v>
      </c>
      <c r="K647">
        <v>4</v>
      </c>
      <c r="L647">
        <v>1.5955999999999901E-2</v>
      </c>
      <c r="M647">
        <v>1.5955999999999901E-2</v>
      </c>
      <c r="N647" t="s">
        <v>14</v>
      </c>
    </row>
    <row r="648" spans="1:14" x14ac:dyDescent="0.2">
      <c r="A648" t="s">
        <v>10</v>
      </c>
      <c r="B648" t="s">
        <v>13</v>
      </c>
      <c r="D648">
        <v>0</v>
      </c>
      <c r="E648">
        <v>0</v>
      </c>
      <c r="F648">
        <v>4</v>
      </c>
      <c r="G648">
        <v>4</v>
      </c>
      <c r="H648">
        <v>19</v>
      </c>
      <c r="I648">
        <v>20</v>
      </c>
      <c r="J648">
        <v>5</v>
      </c>
      <c r="K648">
        <v>5</v>
      </c>
      <c r="L648">
        <v>1.4789999999999999E-2</v>
      </c>
      <c r="M648">
        <v>1.4789999999999999E-2</v>
      </c>
      <c r="N648" t="s">
        <v>14</v>
      </c>
    </row>
    <row r="649" spans="1:14" x14ac:dyDescent="0.2">
      <c r="A649" t="s">
        <v>10</v>
      </c>
      <c r="B649" t="s">
        <v>13</v>
      </c>
      <c r="D649">
        <v>0</v>
      </c>
      <c r="E649">
        <v>0</v>
      </c>
      <c r="F649">
        <v>4</v>
      </c>
      <c r="G649">
        <v>4</v>
      </c>
      <c r="H649">
        <v>19</v>
      </c>
      <c r="I649">
        <v>20</v>
      </c>
      <c r="J649">
        <v>6</v>
      </c>
      <c r="K649">
        <v>6</v>
      </c>
      <c r="L649">
        <v>1.3979999999999999E-2</v>
      </c>
      <c r="M649">
        <v>1.3979999999999999E-2</v>
      </c>
      <c r="N649" t="s">
        <v>14</v>
      </c>
    </row>
    <row r="650" spans="1:14" x14ac:dyDescent="0.2">
      <c r="A650" t="s">
        <v>10</v>
      </c>
      <c r="B650" t="s">
        <v>13</v>
      </c>
      <c r="D650">
        <v>0</v>
      </c>
      <c r="E650">
        <v>0</v>
      </c>
      <c r="F650">
        <v>4</v>
      </c>
      <c r="G650">
        <v>4</v>
      </c>
      <c r="H650">
        <v>20</v>
      </c>
      <c r="I650">
        <v>21</v>
      </c>
      <c r="J650">
        <v>0</v>
      </c>
      <c r="K650">
        <v>0</v>
      </c>
      <c r="L650">
        <v>1.7344999999999999E-2</v>
      </c>
      <c r="M650">
        <v>1.7344999999999999E-2</v>
      </c>
      <c r="N650" t="s">
        <v>14</v>
      </c>
    </row>
    <row r="651" spans="1:14" x14ac:dyDescent="0.2">
      <c r="A651" t="s">
        <v>10</v>
      </c>
      <c r="B651" t="s">
        <v>13</v>
      </c>
      <c r="D651">
        <v>0</v>
      </c>
      <c r="E651">
        <v>0</v>
      </c>
      <c r="F651">
        <v>4</v>
      </c>
      <c r="G651">
        <v>4</v>
      </c>
      <c r="H651">
        <v>20</v>
      </c>
      <c r="I651">
        <v>21</v>
      </c>
      <c r="J651">
        <v>1</v>
      </c>
      <c r="K651">
        <v>1</v>
      </c>
      <c r="L651">
        <v>1.8437499999999999E-2</v>
      </c>
      <c r="M651">
        <v>1.8437499999999999E-2</v>
      </c>
      <c r="N651" t="s">
        <v>14</v>
      </c>
    </row>
    <row r="652" spans="1:14" x14ac:dyDescent="0.2">
      <c r="A652" t="s">
        <v>10</v>
      </c>
      <c r="B652" t="s">
        <v>13</v>
      </c>
      <c r="D652">
        <v>0</v>
      </c>
      <c r="E652">
        <v>0</v>
      </c>
      <c r="F652">
        <v>4</v>
      </c>
      <c r="G652">
        <v>4</v>
      </c>
      <c r="H652">
        <v>20</v>
      </c>
      <c r="I652">
        <v>21</v>
      </c>
      <c r="J652">
        <v>2</v>
      </c>
      <c r="K652">
        <v>2</v>
      </c>
      <c r="L652">
        <v>2.08525E-2</v>
      </c>
      <c r="M652">
        <v>2.08525E-2</v>
      </c>
      <c r="N652" t="s">
        <v>14</v>
      </c>
    </row>
    <row r="653" spans="1:14" x14ac:dyDescent="0.2">
      <c r="A653" t="s">
        <v>10</v>
      </c>
      <c r="B653" t="s">
        <v>13</v>
      </c>
      <c r="D653">
        <v>0</v>
      </c>
      <c r="E653">
        <v>0</v>
      </c>
      <c r="F653">
        <v>4</v>
      </c>
      <c r="G653">
        <v>4</v>
      </c>
      <c r="H653">
        <v>20</v>
      </c>
      <c r="I653">
        <v>21</v>
      </c>
      <c r="J653">
        <v>3</v>
      </c>
      <c r="K653">
        <v>3</v>
      </c>
      <c r="L653">
        <v>1.7909999999999999E-2</v>
      </c>
      <c r="M653">
        <v>1.7909999999999999E-2</v>
      </c>
      <c r="N653" t="s">
        <v>14</v>
      </c>
    </row>
    <row r="654" spans="1:14" x14ac:dyDescent="0.2">
      <c r="A654" t="s">
        <v>10</v>
      </c>
      <c r="B654" t="s">
        <v>13</v>
      </c>
      <c r="D654">
        <v>0</v>
      </c>
      <c r="E654">
        <v>0</v>
      </c>
      <c r="F654">
        <v>4</v>
      </c>
      <c r="G654">
        <v>4</v>
      </c>
      <c r="H654">
        <v>20</v>
      </c>
      <c r="I654">
        <v>21</v>
      </c>
      <c r="J654">
        <v>4</v>
      </c>
      <c r="K654">
        <v>4</v>
      </c>
      <c r="L654">
        <v>1.6820000000000002E-2</v>
      </c>
      <c r="M654">
        <v>1.6820000000000002E-2</v>
      </c>
      <c r="N654" t="s">
        <v>14</v>
      </c>
    </row>
    <row r="655" spans="1:14" x14ac:dyDescent="0.2">
      <c r="A655" t="s">
        <v>10</v>
      </c>
      <c r="B655" t="s">
        <v>13</v>
      </c>
      <c r="D655">
        <v>0</v>
      </c>
      <c r="E655">
        <v>0</v>
      </c>
      <c r="F655">
        <v>4</v>
      </c>
      <c r="G655">
        <v>4</v>
      </c>
      <c r="H655">
        <v>20</v>
      </c>
      <c r="I655">
        <v>21</v>
      </c>
      <c r="J655">
        <v>5</v>
      </c>
      <c r="K655">
        <v>5</v>
      </c>
      <c r="L655">
        <v>1.6172499999999999E-2</v>
      </c>
      <c r="M655">
        <v>1.6172499999999999E-2</v>
      </c>
      <c r="N655" t="s">
        <v>14</v>
      </c>
    </row>
    <row r="656" spans="1:14" x14ac:dyDescent="0.2">
      <c r="A656" t="s">
        <v>10</v>
      </c>
      <c r="B656" t="s">
        <v>13</v>
      </c>
      <c r="D656">
        <v>0</v>
      </c>
      <c r="E656">
        <v>0</v>
      </c>
      <c r="F656">
        <v>4</v>
      </c>
      <c r="G656">
        <v>4</v>
      </c>
      <c r="H656">
        <v>20</v>
      </c>
      <c r="I656">
        <v>21</v>
      </c>
      <c r="J656">
        <v>6</v>
      </c>
      <c r="K656">
        <v>6</v>
      </c>
      <c r="L656">
        <v>1.45075E-2</v>
      </c>
      <c r="M656">
        <v>1.45075E-2</v>
      </c>
      <c r="N656" t="s">
        <v>14</v>
      </c>
    </row>
    <row r="657" spans="1:14" x14ac:dyDescent="0.2">
      <c r="A657" t="s">
        <v>10</v>
      </c>
      <c r="B657" t="s">
        <v>13</v>
      </c>
      <c r="D657">
        <v>0</v>
      </c>
      <c r="E657">
        <v>0</v>
      </c>
      <c r="F657">
        <v>4</v>
      </c>
      <c r="G657">
        <v>4</v>
      </c>
      <c r="H657">
        <v>21</v>
      </c>
      <c r="I657">
        <v>22</v>
      </c>
      <c r="J657">
        <v>0</v>
      </c>
      <c r="K657">
        <v>0</v>
      </c>
      <c r="L657">
        <v>1.44125E-2</v>
      </c>
      <c r="M657">
        <v>1.44125E-2</v>
      </c>
      <c r="N657" t="s">
        <v>14</v>
      </c>
    </row>
    <row r="658" spans="1:14" x14ac:dyDescent="0.2">
      <c r="A658" t="s">
        <v>10</v>
      </c>
      <c r="B658" t="s">
        <v>13</v>
      </c>
      <c r="D658">
        <v>0</v>
      </c>
      <c r="E658">
        <v>0</v>
      </c>
      <c r="F658">
        <v>4</v>
      </c>
      <c r="G658">
        <v>4</v>
      </c>
      <c r="H658">
        <v>21</v>
      </c>
      <c r="I658">
        <v>22</v>
      </c>
      <c r="J658">
        <v>1</v>
      </c>
      <c r="K658">
        <v>1</v>
      </c>
      <c r="L658">
        <v>1.5254999999999999E-2</v>
      </c>
      <c r="M658">
        <v>1.5254999999999999E-2</v>
      </c>
      <c r="N658" t="s">
        <v>14</v>
      </c>
    </row>
    <row r="659" spans="1:14" x14ac:dyDescent="0.2">
      <c r="A659" t="s">
        <v>10</v>
      </c>
      <c r="B659" t="s">
        <v>13</v>
      </c>
      <c r="D659">
        <v>0</v>
      </c>
      <c r="E659">
        <v>0</v>
      </c>
      <c r="F659">
        <v>4</v>
      </c>
      <c r="G659">
        <v>4</v>
      </c>
      <c r="H659">
        <v>21</v>
      </c>
      <c r="I659">
        <v>22</v>
      </c>
      <c r="J659">
        <v>2</v>
      </c>
      <c r="K659">
        <v>2</v>
      </c>
      <c r="L659">
        <v>1.6377499999999899E-2</v>
      </c>
      <c r="M659">
        <v>1.6377499999999899E-2</v>
      </c>
      <c r="N659" t="s">
        <v>14</v>
      </c>
    </row>
    <row r="660" spans="1:14" x14ac:dyDescent="0.2">
      <c r="A660" t="s">
        <v>10</v>
      </c>
      <c r="B660" t="s">
        <v>13</v>
      </c>
      <c r="D660">
        <v>0</v>
      </c>
      <c r="E660">
        <v>0</v>
      </c>
      <c r="F660">
        <v>4</v>
      </c>
      <c r="G660">
        <v>4</v>
      </c>
      <c r="H660">
        <v>21</v>
      </c>
      <c r="I660">
        <v>22</v>
      </c>
      <c r="J660">
        <v>3</v>
      </c>
      <c r="K660">
        <v>3</v>
      </c>
      <c r="L660">
        <v>1.5112E-2</v>
      </c>
      <c r="M660">
        <v>1.5112E-2</v>
      </c>
      <c r="N660" t="s">
        <v>14</v>
      </c>
    </row>
    <row r="661" spans="1:14" x14ac:dyDescent="0.2">
      <c r="A661" t="s">
        <v>10</v>
      </c>
      <c r="B661" t="s">
        <v>13</v>
      </c>
      <c r="D661">
        <v>0</v>
      </c>
      <c r="E661">
        <v>0</v>
      </c>
      <c r="F661">
        <v>4</v>
      </c>
      <c r="G661">
        <v>4</v>
      </c>
      <c r="H661">
        <v>21</v>
      </c>
      <c r="I661">
        <v>22</v>
      </c>
      <c r="J661">
        <v>4</v>
      </c>
      <c r="K661">
        <v>4</v>
      </c>
      <c r="L661">
        <v>1.4736000000000001E-2</v>
      </c>
      <c r="M661">
        <v>1.4736000000000001E-2</v>
      </c>
      <c r="N661" t="s">
        <v>14</v>
      </c>
    </row>
    <row r="662" spans="1:14" x14ac:dyDescent="0.2">
      <c r="A662" t="s">
        <v>10</v>
      </c>
      <c r="B662" t="s">
        <v>13</v>
      </c>
      <c r="D662">
        <v>0</v>
      </c>
      <c r="E662">
        <v>0</v>
      </c>
      <c r="F662">
        <v>4</v>
      </c>
      <c r="G662">
        <v>4</v>
      </c>
      <c r="H662">
        <v>21</v>
      </c>
      <c r="I662">
        <v>22</v>
      </c>
      <c r="J662">
        <v>5</v>
      </c>
      <c r="K662">
        <v>5</v>
      </c>
      <c r="L662">
        <v>1.3939999999999999E-2</v>
      </c>
      <c r="M662">
        <v>1.3939999999999999E-2</v>
      </c>
      <c r="N662" t="s">
        <v>14</v>
      </c>
    </row>
    <row r="663" spans="1:14" x14ac:dyDescent="0.2">
      <c r="A663" t="s">
        <v>10</v>
      </c>
      <c r="B663" t="s">
        <v>13</v>
      </c>
      <c r="D663">
        <v>0</v>
      </c>
      <c r="E663">
        <v>0</v>
      </c>
      <c r="F663">
        <v>4</v>
      </c>
      <c r="G663">
        <v>4</v>
      </c>
      <c r="H663">
        <v>21</v>
      </c>
      <c r="I663">
        <v>22</v>
      </c>
      <c r="J663">
        <v>6</v>
      </c>
      <c r="K663">
        <v>6</v>
      </c>
      <c r="L663">
        <v>1.3025E-2</v>
      </c>
      <c r="M663">
        <v>1.3025E-2</v>
      </c>
      <c r="N663" t="s">
        <v>14</v>
      </c>
    </row>
    <row r="664" spans="1:14" x14ac:dyDescent="0.2">
      <c r="A664" t="s">
        <v>10</v>
      </c>
      <c r="B664" t="s">
        <v>13</v>
      </c>
      <c r="D664">
        <v>0</v>
      </c>
      <c r="E664">
        <v>0</v>
      </c>
      <c r="F664">
        <v>4</v>
      </c>
      <c r="G664">
        <v>4</v>
      </c>
      <c r="H664">
        <v>22</v>
      </c>
      <c r="I664">
        <v>23</v>
      </c>
      <c r="J664">
        <v>0</v>
      </c>
      <c r="K664">
        <v>0</v>
      </c>
      <c r="L664">
        <v>1.27425E-2</v>
      </c>
      <c r="M664">
        <v>1.27425E-2</v>
      </c>
      <c r="N664" t="s">
        <v>14</v>
      </c>
    </row>
    <row r="665" spans="1:14" x14ac:dyDescent="0.2">
      <c r="A665" t="s">
        <v>10</v>
      </c>
      <c r="B665" t="s">
        <v>13</v>
      </c>
      <c r="D665">
        <v>0</v>
      </c>
      <c r="E665">
        <v>0</v>
      </c>
      <c r="F665">
        <v>4</v>
      </c>
      <c r="G665">
        <v>4</v>
      </c>
      <c r="H665">
        <v>22</v>
      </c>
      <c r="I665">
        <v>23</v>
      </c>
      <c r="J665">
        <v>1</v>
      </c>
      <c r="K665">
        <v>1</v>
      </c>
      <c r="L665">
        <v>1.278E-2</v>
      </c>
      <c r="M665">
        <v>1.278E-2</v>
      </c>
      <c r="N665" t="s">
        <v>14</v>
      </c>
    </row>
    <row r="666" spans="1:14" x14ac:dyDescent="0.2">
      <c r="A666" t="s">
        <v>10</v>
      </c>
      <c r="B666" t="s">
        <v>13</v>
      </c>
      <c r="D666">
        <v>0</v>
      </c>
      <c r="E666">
        <v>0</v>
      </c>
      <c r="F666">
        <v>4</v>
      </c>
      <c r="G666">
        <v>4</v>
      </c>
      <c r="H666">
        <v>22</v>
      </c>
      <c r="I666">
        <v>23</v>
      </c>
      <c r="J666">
        <v>2</v>
      </c>
      <c r="K666">
        <v>2</v>
      </c>
      <c r="L666">
        <v>1.3820000000000001E-2</v>
      </c>
      <c r="M666">
        <v>1.3820000000000001E-2</v>
      </c>
      <c r="N666" t="s">
        <v>14</v>
      </c>
    </row>
    <row r="667" spans="1:14" x14ac:dyDescent="0.2">
      <c r="A667" t="s">
        <v>10</v>
      </c>
      <c r="B667" t="s">
        <v>13</v>
      </c>
      <c r="D667">
        <v>0</v>
      </c>
      <c r="E667">
        <v>0</v>
      </c>
      <c r="F667">
        <v>4</v>
      </c>
      <c r="G667">
        <v>4</v>
      </c>
      <c r="H667">
        <v>22</v>
      </c>
      <c r="I667">
        <v>23</v>
      </c>
      <c r="J667">
        <v>3</v>
      </c>
      <c r="K667">
        <v>3</v>
      </c>
      <c r="L667">
        <v>1.3552E-2</v>
      </c>
      <c r="M667">
        <v>1.3552E-2</v>
      </c>
      <c r="N667" t="s">
        <v>14</v>
      </c>
    </row>
    <row r="668" spans="1:14" x14ac:dyDescent="0.2">
      <c r="A668" t="s">
        <v>10</v>
      </c>
      <c r="B668" t="s">
        <v>13</v>
      </c>
      <c r="D668">
        <v>0</v>
      </c>
      <c r="E668">
        <v>0</v>
      </c>
      <c r="F668">
        <v>4</v>
      </c>
      <c r="G668">
        <v>4</v>
      </c>
      <c r="H668">
        <v>22</v>
      </c>
      <c r="I668">
        <v>23</v>
      </c>
      <c r="J668">
        <v>4</v>
      </c>
      <c r="K668">
        <v>4</v>
      </c>
      <c r="L668">
        <v>1.3480000000000001E-2</v>
      </c>
      <c r="M668">
        <v>1.3480000000000001E-2</v>
      </c>
      <c r="N668" t="s">
        <v>14</v>
      </c>
    </row>
    <row r="669" spans="1:14" x14ac:dyDescent="0.2">
      <c r="A669" t="s">
        <v>10</v>
      </c>
      <c r="B669" t="s">
        <v>13</v>
      </c>
      <c r="D669">
        <v>0</v>
      </c>
      <c r="E669">
        <v>0</v>
      </c>
      <c r="F669">
        <v>4</v>
      </c>
      <c r="G669">
        <v>4</v>
      </c>
      <c r="H669">
        <v>22</v>
      </c>
      <c r="I669">
        <v>23</v>
      </c>
      <c r="J669">
        <v>5</v>
      </c>
      <c r="K669">
        <v>5</v>
      </c>
      <c r="L669">
        <v>1.289E-2</v>
      </c>
      <c r="M669">
        <v>1.289E-2</v>
      </c>
      <c r="N669" t="s">
        <v>14</v>
      </c>
    </row>
    <row r="670" spans="1:14" x14ac:dyDescent="0.2">
      <c r="A670" t="s">
        <v>10</v>
      </c>
      <c r="B670" t="s">
        <v>13</v>
      </c>
      <c r="D670">
        <v>0</v>
      </c>
      <c r="E670">
        <v>0</v>
      </c>
      <c r="F670">
        <v>4</v>
      </c>
      <c r="G670">
        <v>4</v>
      </c>
      <c r="H670">
        <v>22</v>
      </c>
      <c r="I670">
        <v>23</v>
      </c>
      <c r="J670">
        <v>6</v>
      </c>
      <c r="K670">
        <v>6</v>
      </c>
      <c r="L670">
        <v>1.208E-2</v>
      </c>
      <c r="M670">
        <v>1.208E-2</v>
      </c>
      <c r="N670" t="s">
        <v>14</v>
      </c>
    </row>
    <row r="671" spans="1:14" x14ac:dyDescent="0.2">
      <c r="A671" t="s">
        <v>10</v>
      </c>
      <c r="B671" t="s">
        <v>13</v>
      </c>
      <c r="D671">
        <v>0</v>
      </c>
      <c r="E671">
        <v>0</v>
      </c>
      <c r="F671">
        <v>4</v>
      </c>
      <c r="G671">
        <v>4</v>
      </c>
      <c r="H671">
        <v>23</v>
      </c>
      <c r="I671">
        <v>24</v>
      </c>
      <c r="J671">
        <v>0</v>
      </c>
      <c r="K671">
        <v>0</v>
      </c>
      <c r="L671">
        <v>1.2E-2</v>
      </c>
      <c r="M671">
        <v>1.2E-2</v>
      </c>
      <c r="N671" t="s">
        <v>14</v>
      </c>
    </row>
    <row r="672" spans="1:14" x14ac:dyDescent="0.2">
      <c r="A672" t="s">
        <v>10</v>
      </c>
      <c r="B672" t="s">
        <v>13</v>
      </c>
      <c r="D672">
        <v>0</v>
      </c>
      <c r="E672">
        <v>0</v>
      </c>
      <c r="F672">
        <v>4</v>
      </c>
      <c r="G672">
        <v>4</v>
      </c>
      <c r="H672">
        <v>23</v>
      </c>
      <c r="I672">
        <v>24</v>
      </c>
      <c r="J672">
        <v>1</v>
      </c>
      <c r="K672">
        <v>1</v>
      </c>
      <c r="L672">
        <v>1.2505E-2</v>
      </c>
      <c r="M672">
        <v>1.2505E-2</v>
      </c>
      <c r="N672" t="s">
        <v>14</v>
      </c>
    </row>
    <row r="673" spans="1:14" x14ac:dyDescent="0.2">
      <c r="A673" t="s">
        <v>10</v>
      </c>
      <c r="B673" t="s">
        <v>13</v>
      </c>
      <c r="D673">
        <v>0</v>
      </c>
      <c r="E673">
        <v>0</v>
      </c>
      <c r="F673">
        <v>4</v>
      </c>
      <c r="G673">
        <v>4</v>
      </c>
      <c r="H673">
        <v>23</v>
      </c>
      <c r="I673">
        <v>24</v>
      </c>
      <c r="J673">
        <v>2</v>
      </c>
      <c r="K673">
        <v>2</v>
      </c>
      <c r="L673">
        <v>1.272E-2</v>
      </c>
      <c r="M673">
        <v>1.272E-2</v>
      </c>
      <c r="N673" t="s">
        <v>14</v>
      </c>
    </row>
    <row r="674" spans="1:14" x14ac:dyDescent="0.2">
      <c r="A674" t="s">
        <v>10</v>
      </c>
      <c r="B674" t="s">
        <v>13</v>
      </c>
      <c r="D674">
        <v>0</v>
      </c>
      <c r="E674">
        <v>0</v>
      </c>
      <c r="F674">
        <v>4</v>
      </c>
      <c r="G674">
        <v>4</v>
      </c>
      <c r="H674">
        <v>23</v>
      </c>
      <c r="I674">
        <v>24</v>
      </c>
      <c r="J674">
        <v>3</v>
      </c>
      <c r="K674">
        <v>3</v>
      </c>
      <c r="L674">
        <v>1.2538000000000001E-2</v>
      </c>
      <c r="M674">
        <v>1.2538000000000001E-2</v>
      </c>
      <c r="N674" t="s">
        <v>14</v>
      </c>
    </row>
    <row r="675" spans="1:14" x14ac:dyDescent="0.2">
      <c r="A675" t="s">
        <v>10</v>
      </c>
      <c r="B675" t="s">
        <v>13</v>
      </c>
      <c r="D675">
        <v>0</v>
      </c>
      <c r="E675">
        <v>0</v>
      </c>
      <c r="F675">
        <v>4</v>
      </c>
      <c r="G675">
        <v>4</v>
      </c>
      <c r="H675">
        <v>23</v>
      </c>
      <c r="I675">
        <v>24</v>
      </c>
      <c r="J675">
        <v>4</v>
      </c>
      <c r="K675">
        <v>4</v>
      </c>
      <c r="L675">
        <v>1.2628E-2</v>
      </c>
      <c r="M675">
        <v>1.2628E-2</v>
      </c>
      <c r="N675" t="s">
        <v>14</v>
      </c>
    </row>
    <row r="676" spans="1:14" x14ac:dyDescent="0.2">
      <c r="A676" t="s">
        <v>10</v>
      </c>
      <c r="B676" t="s">
        <v>13</v>
      </c>
      <c r="D676">
        <v>0</v>
      </c>
      <c r="E676">
        <v>0</v>
      </c>
      <c r="F676">
        <v>4</v>
      </c>
      <c r="G676">
        <v>4</v>
      </c>
      <c r="H676">
        <v>23</v>
      </c>
      <c r="I676">
        <v>24</v>
      </c>
      <c r="J676">
        <v>5</v>
      </c>
      <c r="K676">
        <v>5</v>
      </c>
      <c r="L676">
        <v>1.2104999999999999E-2</v>
      </c>
      <c r="M676">
        <v>1.2104999999999999E-2</v>
      </c>
      <c r="N676" t="s">
        <v>14</v>
      </c>
    </row>
    <row r="677" spans="1:14" x14ac:dyDescent="0.2">
      <c r="A677" t="s">
        <v>10</v>
      </c>
      <c r="B677" t="s">
        <v>13</v>
      </c>
      <c r="D677">
        <v>0</v>
      </c>
      <c r="E677">
        <v>0</v>
      </c>
      <c r="F677">
        <v>4</v>
      </c>
      <c r="G677">
        <v>4</v>
      </c>
      <c r="H677">
        <v>23</v>
      </c>
      <c r="I677">
        <v>24</v>
      </c>
      <c r="J677">
        <v>6</v>
      </c>
      <c r="K677">
        <v>6</v>
      </c>
      <c r="L677">
        <v>1.18524999999999E-2</v>
      </c>
      <c r="M677">
        <v>1.18524999999999E-2</v>
      </c>
      <c r="N677" t="s">
        <v>14</v>
      </c>
    </row>
    <row r="678" spans="1:14" x14ac:dyDescent="0.2">
      <c r="A678" t="s">
        <v>10</v>
      </c>
      <c r="B678" t="s">
        <v>13</v>
      </c>
      <c r="D678">
        <v>0</v>
      </c>
      <c r="E678">
        <v>0</v>
      </c>
      <c r="F678">
        <v>5</v>
      </c>
      <c r="G678">
        <v>5</v>
      </c>
      <c r="H678">
        <v>0</v>
      </c>
      <c r="I678">
        <v>1</v>
      </c>
      <c r="J678">
        <v>0</v>
      </c>
      <c r="K678">
        <v>0</v>
      </c>
      <c r="L678">
        <v>1.4945999999999999E-2</v>
      </c>
      <c r="M678">
        <v>1.4945999999999999E-2</v>
      </c>
      <c r="N678" t="s">
        <v>14</v>
      </c>
    </row>
    <row r="679" spans="1:14" x14ac:dyDescent="0.2">
      <c r="A679" t="s">
        <v>10</v>
      </c>
      <c r="B679" t="s">
        <v>13</v>
      </c>
      <c r="D679">
        <v>0</v>
      </c>
      <c r="E679">
        <v>0</v>
      </c>
      <c r="F679">
        <v>5</v>
      </c>
      <c r="G679">
        <v>5</v>
      </c>
      <c r="H679">
        <v>0</v>
      </c>
      <c r="I679">
        <v>1</v>
      </c>
      <c r="J679">
        <v>1</v>
      </c>
      <c r="K679">
        <v>1</v>
      </c>
      <c r="L679">
        <v>1.46975E-2</v>
      </c>
      <c r="M679">
        <v>1.46975E-2</v>
      </c>
      <c r="N679" t="s">
        <v>14</v>
      </c>
    </row>
    <row r="680" spans="1:14" x14ac:dyDescent="0.2">
      <c r="A680" t="s">
        <v>10</v>
      </c>
      <c r="B680" t="s">
        <v>13</v>
      </c>
      <c r="D680">
        <v>0</v>
      </c>
      <c r="E680">
        <v>0</v>
      </c>
      <c r="F680">
        <v>5</v>
      </c>
      <c r="G680">
        <v>5</v>
      </c>
      <c r="H680">
        <v>0</v>
      </c>
      <c r="I680">
        <v>1</v>
      </c>
      <c r="J680">
        <v>2</v>
      </c>
      <c r="K680">
        <v>2</v>
      </c>
      <c r="L680">
        <v>1.4127499999999999E-2</v>
      </c>
      <c r="M680">
        <v>1.4127499999999999E-2</v>
      </c>
      <c r="N680" t="s">
        <v>14</v>
      </c>
    </row>
    <row r="681" spans="1:14" x14ac:dyDescent="0.2">
      <c r="A681" t="s">
        <v>10</v>
      </c>
      <c r="B681" t="s">
        <v>13</v>
      </c>
      <c r="D681">
        <v>0</v>
      </c>
      <c r="E681">
        <v>0</v>
      </c>
      <c r="F681">
        <v>5</v>
      </c>
      <c r="G681">
        <v>5</v>
      </c>
      <c r="H681">
        <v>0</v>
      </c>
      <c r="I681">
        <v>1</v>
      </c>
      <c r="J681">
        <v>3</v>
      </c>
      <c r="K681">
        <v>3</v>
      </c>
      <c r="L681">
        <v>1.6820000000000002E-2</v>
      </c>
      <c r="M681">
        <v>1.6820000000000002E-2</v>
      </c>
      <c r="N681" t="s">
        <v>14</v>
      </c>
    </row>
    <row r="682" spans="1:14" x14ac:dyDescent="0.2">
      <c r="A682" t="s">
        <v>10</v>
      </c>
      <c r="B682" t="s">
        <v>13</v>
      </c>
      <c r="D682">
        <v>0</v>
      </c>
      <c r="E682">
        <v>0</v>
      </c>
      <c r="F682">
        <v>5</v>
      </c>
      <c r="G682">
        <v>5</v>
      </c>
      <c r="H682">
        <v>0</v>
      </c>
      <c r="I682">
        <v>1</v>
      </c>
      <c r="J682">
        <v>4</v>
      </c>
      <c r="K682">
        <v>4</v>
      </c>
      <c r="L682">
        <v>2.0407499999999999E-2</v>
      </c>
      <c r="M682">
        <v>2.0407499999999999E-2</v>
      </c>
      <c r="N682" t="s">
        <v>14</v>
      </c>
    </row>
    <row r="683" spans="1:14" x14ac:dyDescent="0.2">
      <c r="A683" t="s">
        <v>10</v>
      </c>
      <c r="B683" t="s">
        <v>13</v>
      </c>
      <c r="D683">
        <v>0</v>
      </c>
      <c r="E683">
        <v>0</v>
      </c>
      <c r="F683">
        <v>5</v>
      </c>
      <c r="G683">
        <v>5</v>
      </c>
      <c r="H683">
        <v>0</v>
      </c>
      <c r="I683">
        <v>1</v>
      </c>
      <c r="J683">
        <v>5</v>
      </c>
      <c r="K683">
        <v>5</v>
      </c>
      <c r="L683">
        <v>1.5162E-2</v>
      </c>
      <c r="M683">
        <v>1.5162E-2</v>
      </c>
      <c r="N683" t="s">
        <v>14</v>
      </c>
    </row>
    <row r="684" spans="1:14" x14ac:dyDescent="0.2">
      <c r="A684" t="s">
        <v>10</v>
      </c>
      <c r="B684" t="s">
        <v>13</v>
      </c>
      <c r="D684">
        <v>0</v>
      </c>
      <c r="E684">
        <v>0</v>
      </c>
      <c r="F684">
        <v>5</v>
      </c>
      <c r="G684">
        <v>5</v>
      </c>
      <c r="H684">
        <v>0</v>
      </c>
      <c r="I684">
        <v>1</v>
      </c>
      <c r="J684">
        <v>6</v>
      </c>
      <c r="K684">
        <v>6</v>
      </c>
      <c r="L684">
        <v>1.46699999999999E-2</v>
      </c>
      <c r="M684">
        <v>1.46699999999999E-2</v>
      </c>
      <c r="N684" t="s">
        <v>14</v>
      </c>
    </row>
    <row r="685" spans="1:14" x14ac:dyDescent="0.2">
      <c r="A685" t="s">
        <v>10</v>
      </c>
      <c r="B685" t="s">
        <v>13</v>
      </c>
      <c r="D685">
        <v>0</v>
      </c>
      <c r="E685">
        <v>0</v>
      </c>
      <c r="F685">
        <v>5</v>
      </c>
      <c r="G685">
        <v>5</v>
      </c>
      <c r="H685">
        <v>1</v>
      </c>
      <c r="I685">
        <v>2</v>
      </c>
      <c r="J685">
        <v>0</v>
      </c>
      <c r="K685">
        <v>0</v>
      </c>
      <c r="L685">
        <v>1.3694E-2</v>
      </c>
      <c r="M685">
        <v>1.3694E-2</v>
      </c>
      <c r="N685" t="s">
        <v>14</v>
      </c>
    </row>
    <row r="686" spans="1:14" x14ac:dyDescent="0.2">
      <c r="A686" t="s">
        <v>10</v>
      </c>
      <c r="B686" t="s">
        <v>13</v>
      </c>
      <c r="D686">
        <v>0</v>
      </c>
      <c r="E686">
        <v>0</v>
      </c>
      <c r="F686">
        <v>5</v>
      </c>
      <c r="G686">
        <v>5</v>
      </c>
      <c r="H686">
        <v>1</v>
      </c>
      <c r="I686">
        <v>2</v>
      </c>
      <c r="J686">
        <v>1</v>
      </c>
      <c r="K686">
        <v>1</v>
      </c>
      <c r="L686">
        <v>1.2364999999999999E-2</v>
      </c>
      <c r="M686">
        <v>1.2364999999999999E-2</v>
      </c>
      <c r="N686" t="s">
        <v>14</v>
      </c>
    </row>
    <row r="687" spans="1:14" x14ac:dyDescent="0.2">
      <c r="A687" t="s">
        <v>10</v>
      </c>
      <c r="B687" t="s">
        <v>13</v>
      </c>
      <c r="D687">
        <v>0</v>
      </c>
      <c r="E687">
        <v>0</v>
      </c>
      <c r="F687">
        <v>5</v>
      </c>
      <c r="G687">
        <v>5</v>
      </c>
      <c r="H687">
        <v>1</v>
      </c>
      <c r="I687">
        <v>2</v>
      </c>
      <c r="J687">
        <v>2</v>
      </c>
      <c r="K687">
        <v>2</v>
      </c>
      <c r="L687">
        <v>1.256E-2</v>
      </c>
      <c r="M687">
        <v>1.256E-2</v>
      </c>
      <c r="N687" t="s">
        <v>14</v>
      </c>
    </row>
    <row r="688" spans="1:14" x14ac:dyDescent="0.2">
      <c r="A688" t="s">
        <v>10</v>
      </c>
      <c r="B688" t="s">
        <v>13</v>
      </c>
      <c r="D688">
        <v>0</v>
      </c>
      <c r="E688">
        <v>0</v>
      </c>
      <c r="F688">
        <v>5</v>
      </c>
      <c r="G688">
        <v>5</v>
      </c>
      <c r="H688">
        <v>1</v>
      </c>
      <c r="I688">
        <v>2</v>
      </c>
      <c r="J688">
        <v>3</v>
      </c>
      <c r="K688">
        <v>3</v>
      </c>
      <c r="L688">
        <v>1.4812499999999999E-2</v>
      </c>
      <c r="M688">
        <v>1.4812499999999999E-2</v>
      </c>
      <c r="N688" t="s">
        <v>14</v>
      </c>
    </row>
    <row r="689" spans="1:14" x14ac:dyDescent="0.2">
      <c r="A689" t="s">
        <v>10</v>
      </c>
      <c r="B689" t="s">
        <v>13</v>
      </c>
      <c r="D689">
        <v>0</v>
      </c>
      <c r="E689">
        <v>0</v>
      </c>
      <c r="F689">
        <v>5</v>
      </c>
      <c r="G689">
        <v>5</v>
      </c>
      <c r="H689">
        <v>1</v>
      </c>
      <c r="I689">
        <v>2</v>
      </c>
      <c r="J689">
        <v>4</v>
      </c>
      <c r="K689">
        <v>4</v>
      </c>
      <c r="L689">
        <v>1.7845E-2</v>
      </c>
      <c r="M689">
        <v>1.7845E-2</v>
      </c>
      <c r="N689" t="s">
        <v>14</v>
      </c>
    </row>
    <row r="690" spans="1:14" x14ac:dyDescent="0.2">
      <c r="A690" t="s">
        <v>10</v>
      </c>
      <c r="B690" t="s">
        <v>13</v>
      </c>
      <c r="D690">
        <v>0</v>
      </c>
      <c r="E690">
        <v>0</v>
      </c>
      <c r="F690">
        <v>5</v>
      </c>
      <c r="G690">
        <v>5</v>
      </c>
      <c r="H690">
        <v>1</v>
      </c>
      <c r="I690">
        <v>2</v>
      </c>
      <c r="J690">
        <v>5</v>
      </c>
      <c r="K690">
        <v>5</v>
      </c>
      <c r="L690">
        <v>1.35199999999999E-2</v>
      </c>
      <c r="M690">
        <v>1.35199999999999E-2</v>
      </c>
      <c r="N690" t="s">
        <v>14</v>
      </c>
    </row>
    <row r="691" spans="1:14" x14ac:dyDescent="0.2">
      <c r="A691" t="s">
        <v>10</v>
      </c>
      <c r="B691" t="s">
        <v>13</v>
      </c>
      <c r="D691">
        <v>0</v>
      </c>
      <c r="E691">
        <v>0</v>
      </c>
      <c r="F691">
        <v>5</v>
      </c>
      <c r="G691">
        <v>5</v>
      </c>
      <c r="H691">
        <v>1</v>
      </c>
      <c r="I691">
        <v>2</v>
      </c>
      <c r="J691">
        <v>6</v>
      </c>
      <c r="K691">
        <v>6</v>
      </c>
      <c r="L691">
        <v>1.324E-2</v>
      </c>
      <c r="M691">
        <v>1.324E-2</v>
      </c>
      <c r="N691" t="s">
        <v>14</v>
      </c>
    </row>
    <row r="692" spans="1:14" x14ac:dyDescent="0.2">
      <c r="A692" t="s">
        <v>10</v>
      </c>
      <c r="B692" t="s">
        <v>13</v>
      </c>
      <c r="D692">
        <v>0</v>
      </c>
      <c r="E692">
        <v>0</v>
      </c>
      <c r="F692">
        <v>5</v>
      </c>
      <c r="G692">
        <v>5</v>
      </c>
      <c r="H692">
        <v>2</v>
      </c>
      <c r="I692">
        <v>3</v>
      </c>
      <c r="J692">
        <v>0</v>
      </c>
      <c r="K692">
        <v>0</v>
      </c>
      <c r="L692">
        <v>1.3226E-2</v>
      </c>
      <c r="M692">
        <v>1.3226E-2</v>
      </c>
      <c r="N692" t="s">
        <v>14</v>
      </c>
    </row>
    <row r="693" spans="1:14" x14ac:dyDescent="0.2">
      <c r="A693" t="s">
        <v>10</v>
      </c>
      <c r="B693" t="s">
        <v>13</v>
      </c>
      <c r="D693">
        <v>0</v>
      </c>
      <c r="E693">
        <v>0</v>
      </c>
      <c r="F693">
        <v>5</v>
      </c>
      <c r="G693">
        <v>5</v>
      </c>
      <c r="H693">
        <v>2</v>
      </c>
      <c r="I693">
        <v>3</v>
      </c>
      <c r="J693">
        <v>1</v>
      </c>
      <c r="K693">
        <v>1</v>
      </c>
      <c r="L693">
        <v>1.21125E-2</v>
      </c>
      <c r="M693">
        <v>1.21125E-2</v>
      </c>
      <c r="N693" t="s">
        <v>14</v>
      </c>
    </row>
    <row r="694" spans="1:14" x14ac:dyDescent="0.2">
      <c r="A694" t="s">
        <v>10</v>
      </c>
      <c r="B694" t="s">
        <v>13</v>
      </c>
      <c r="D694">
        <v>0</v>
      </c>
      <c r="E694">
        <v>0</v>
      </c>
      <c r="F694">
        <v>5</v>
      </c>
      <c r="G694">
        <v>5</v>
      </c>
      <c r="H694">
        <v>2</v>
      </c>
      <c r="I694">
        <v>3</v>
      </c>
      <c r="J694">
        <v>2</v>
      </c>
      <c r="K694">
        <v>2</v>
      </c>
      <c r="L694">
        <v>1.15225E-2</v>
      </c>
      <c r="M694">
        <v>1.15225E-2</v>
      </c>
      <c r="N694" t="s">
        <v>14</v>
      </c>
    </row>
    <row r="695" spans="1:14" x14ac:dyDescent="0.2">
      <c r="A695" t="s">
        <v>10</v>
      </c>
      <c r="B695" t="s">
        <v>13</v>
      </c>
      <c r="D695">
        <v>0</v>
      </c>
      <c r="E695">
        <v>0</v>
      </c>
      <c r="F695">
        <v>5</v>
      </c>
      <c r="G695">
        <v>5</v>
      </c>
      <c r="H695">
        <v>2</v>
      </c>
      <c r="I695">
        <v>3</v>
      </c>
      <c r="J695">
        <v>3</v>
      </c>
      <c r="K695">
        <v>3</v>
      </c>
      <c r="L695">
        <v>1.389E-2</v>
      </c>
      <c r="M695">
        <v>1.389E-2</v>
      </c>
      <c r="N695" t="s">
        <v>14</v>
      </c>
    </row>
    <row r="696" spans="1:14" x14ac:dyDescent="0.2">
      <c r="A696" t="s">
        <v>10</v>
      </c>
      <c r="B696" t="s">
        <v>13</v>
      </c>
      <c r="D696">
        <v>0</v>
      </c>
      <c r="E696">
        <v>0</v>
      </c>
      <c r="F696">
        <v>5</v>
      </c>
      <c r="G696">
        <v>5</v>
      </c>
      <c r="H696">
        <v>2</v>
      </c>
      <c r="I696">
        <v>3</v>
      </c>
      <c r="J696">
        <v>4</v>
      </c>
      <c r="K696">
        <v>4</v>
      </c>
      <c r="L696">
        <v>1.6140000000000002E-2</v>
      </c>
      <c r="M696">
        <v>1.6140000000000002E-2</v>
      </c>
      <c r="N696" t="s">
        <v>14</v>
      </c>
    </row>
    <row r="697" spans="1:14" x14ac:dyDescent="0.2">
      <c r="A697" t="s">
        <v>10</v>
      </c>
      <c r="B697" t="s">
        <v>13</v>
      </c>
      <c r="D697">
        <v>0</v>
      </c>
      <c r="E697">
        <v>0</v>
      </c>
      <c r="F697">
        <v>5</v>
      </c>
      <c r="G697">
        <v>5</v>
      </c>
      <c r="H697">
        <v>2</v>
      </c>
      <c r="I697">
        <v>3</v>
      </c>
      <c r="J697">
        <v>5</v>
      </c>
      <c r="K697">
        <v>5</v>
      </c>
      <c r="L697">
        <v>1.28379999999999E-2</v>
      </c>
      <c r="M697">
        <v>1.28379999999999E-2</v>
      </c>
      <c r="N697" t="s">
        <v>14</v>
      </c>
    </row>
    <row r="698" spans="1:14" x14ac:dyDescent="0.2">
      <c r="A698" t="s">
        <v>10</v>
      </c>
      <c r="B698" t="s">
        <v>13</v>
      </c>
      <c r="D698">
        <v>0</v>
      </c>
      <c r="E698">
        <v>0</v>
      </c>
      <c r="F698">
        <v>5</v>
      </c>
      <c r="G698">
        <v>5</v>
      </c>
      <c r="H698">
        <v>2</v>
      </c>
      <c r="I698">
        <v>3</v>
      </c>
      <c r="J698">
        <v>6</v>
      </c>
      <c r="K698">
        <v>6</v>
      </c>
      <c r="L698">
        <v>1.2112E-2</v>
      </c>
      <c r="M698">
        <v>1.2112E-2</v>
      </c>
      <c r="N698" t="s">
        <v>14</v>
      </c>
    </row>
    <row r="699" spans="1:14" x14ac:dyDescent="0.2">
      <c r="A699" t="s">
        <v>10</v>
      </c>
      <c r="B699" t="s">
        <v>13</v>
      </c>
      <c r="D699">
        <v>0</v>
      </c>
      <c r="E699">
        <v>0</v>
      </c>
      <c r="F699">
        <v>5</v>
      </c>
      <c r="G699">
        <v>5</v>
      </c>
      <c r="H699">
        <v>3</v>
      </c>
      <c r="I699">
        <v>4</v>
      </c>
      <c r="J699">
        <v>0</v>
      </c>
      <c r="K699">
        <v>0</v>
      </c>
      <c r="L699">
        <v>1.2985999999999999E-2</v>
      </c>
      <c r="M699">
        <v>1.2985999999999999E-2</v>
      </c>
      <c r="N699" t="s">
        <v>14</v>
      </c>
    </row>
    <row r="700" spans="1:14" x14ac:dyDescent="0.2">
      <c r="A700" t="s">
        <v>10</v>
      </c>
      <c r="B700" t="s">
        <v>13</v>
      </c>
      <c r="D700">
        <v>0</v>
      </c>
      <c r="E700">
        <v>0</v>
      </c>
      <c r="F700">
        <v>5</v>
      </c>
      <c r="G700">
        <v>5</v>
      </c>
      <c r="H700">
        <v>3</v>
      </c>
      <c r="I700">
        <v>4</v>
      </c>
      <c r="J700">
        <v>1</v>
      </c>
      <c r="K700">
        <v>1</v>
      </c>
      <c r="L700">
        <v>1.19149999999999E-2</v>
      </c>
      <c r="M700">
        <v>1.19149999999999E-2</v>
      </c>
      <c r="N700" t="s">
        <v>14</v>
      </c>
    </row>
    <row r="701" spans="1:14" x14ac:dyDescent="0.2">
      <c r="A701" t="s">
        <v>10</v>
      </c>
      <c r="B701" t="s">
        <v>13</v>
      </c>
      <c r="D701">
        <v>0</v>
      </c>
      <c r="E701">
        <v>0</v>
      </c>
      <c r="F701">
        <v>5</v>
      </c>
      <c r="G701">
        <v>5</v>
      </c>
      <c r="H701">
        <v>3</v>
      </c>
      <c r="I701">
        <v>4</v>
      </c>
      <c r="J701">
        <v>2</v>
      </c>
      <c r="K701">
        <v>2</v>
      </c>
      <c r="L701">
        <v>1.19375E-2</v>
      </c>
      <c r="M701">
        <v>1.19375E-2</v>
      </c>
      <c r="N701" t="s">
        <v>14</v>
      </c>
    </row>
    <row r="702" spans="1:14" x14ac:dyDescent="0.2">
      <c r="A702" t="s">
        <v>10</v>
      </c>
      <c r="B702" t="s">
        <v>13</v>
      </c>
      <c r="D702">
        <v>0</v>
      </c>
      <c r="E702">
        <v>0</v>
      </c>
      <c r="F702">
        <v>5</v>
      </c>
      <c r="G702">
        <v>5</v>
      </c>
      <c r="H702">
        <v>3</v>
      </c>
      <c r="I702">
        <v>4</v>
      </c>
      <c r="J702">
        <v>3</v>
      </c>
      <c r="K702">
        <v>3</v>
      </c>
      <c r="L702">
        <v>1.3769999999999999E-2</v>
      </c>
      <c r="M702">
        <v>1.3769999999999999E-2</v>
      </c>
      <c r="N702" t="s">
        <v>14</v>
      </c>
    </row>
    <row r="703" spans="1:14" x14ac:dyDescent="0.2">
      <c r="A703" t="s">
        <v>10</v>
      </c>
      <c r="B703" t="s">
        <v>13</v>
      </c>
      <c r="D703">
        <v>0</v>
      </c>
      <c r="E703">
        <v>0</v>
      </c>
      <c r="F703">
        <v>5</v>
      </c>
      <c r="G703">
        <v>5</v>
      </c>
      <c r="H703">
        <v>3</v>
      </c>
      <c r="I703">
        <v>4</v>
      </c>
      <c r="J703">
        <v>4</v>
      </c>
      <c r="K703">
        <v>4</v>
      </c>
      <c r="L703">
        <v>1.56875E-2</v>
      </c>
      <c r="M703">
        <v>1.56875E-2</v>
      </c>
      <c r="N703" t="s">
        <v>14</v>
      </c>
    </row>
    <row r="704" spans="1:14" x14ac:dyDescent="0.2">
      <c r="A704" t="s">
        <v>10</v>
      </c>
      <c r="B704" t="s">
        <v>13</v>
      </c>
      <c r="D704">
        <v>0</v>
      </c>
      <c r="E704">
        <v>0</v>
      </c>
      <c r="F704">
        <v>5</v>
      </c>
      <c r="G704">
        <v>5</v>
      </c>
      <c r="H704">
        <v>3</v>
      </c>
      <c r="I704">
        <v>4</v>
      </c>
      <c r="J704">
        <v>5</v>
      </c>
      <c r="K704">
        <v>5</v>
      </c>
      <c r="L704">
        <v>1.2224E-2</v>
      </c>
      <c r="M704">
        <v>1.2224E-2</v>
      </c>
      <c r="N704" t="s">
        <v>14</v>
      </c>
    </row>
    <row r="705" spans="1:14" x14ac:dyDescent="0.2">
      <c r="A705" t="s">
        <v>10</v>
      </c>
      <c r="B705" t="s">
        <v>13</v>
      </c>
      <c r="D705">
        <v>0</v>
      </c>
      <c r="E705">
        <v>0</v>
      </c>
      <c r="F705">
        <v>5</v>
      </c>
      <c r="G705">
        <v>5</v>
      </c>
      <c r="H705">
        <v>3</v>
      </c>
      <c r="I705">
        <v>4</v>
      </c>
      <c r="J705">
        <v>6</v>
      </c>
      <c r="K705">
        <v>6</v>
      </c>
      <c r="L705">
        <v>1.1969999999999901E-2</v>
      </c>
      <c r="M705">
        <v>1.1969999999999901E-2</v>
      </c>
      <c r="N705" t="s">
        <v>14</v>
      </c>
    </row>
    <row r="706" spans="1:14" x14ac:dyDescent="0.2">
      <c r="A706" t="s">
        <v>10</v>
      </c>
      <c r="B706" t="s">
        <v>13</v>
      </c>
      <c r="D706">
        <v>0</v>
      </c>
      <c r="E706">
        <v>0</v>
      </c>
      <c r="F706">
        <v>5</v>
      </c>
      <c r="G706">
        <v>5</v>
      </c>
      <c r="H706">
        <v>4</v>
      </c>
      <c r="I706">
        <v>5</v>
      </c>
      <c r="J706">
        <v>0</v>
      </c>
      <c r="K706">
        <v>0</v>
      </c>
      <c r="L706">
        <v>1.3247999999999999E-2</v>
      </c>
      <c r="M706">
        <v>1.3247999999999999E-2</v>
      </c>
      <c r="N706" t="s">
        <v>14</v>
      </c>
    </row>
    <row r="707" spans="1:14" x14ac:dyDescent="0.2">
      <c r="A707" t="s">
        <v>10</v>
      </c>
      <c r="B707" t="s">
        <v>13</v>
      </c>
      <c r="D707">
        <v>0</v>
      </c>
      <c r="E707">
        <v>0</v>
      </c>
      <c r="F707">
        <v>5</v>
      </c>
      <c r="G707">
        <v>5</v>
      </c>
      <c r="H707">
        <v>4</v>
      </c>
      <c r="I707">
        <v>5</v>
      </c>
      <c r="J707">
        <v>1</v>
      </c>
      <c r="K707">
        <v>1</v>
      </c>
      <c r="L707">
        <v>1.2E-2</v>
      </c>
      <c r="M707">
        <v>1.2E-2</v>
      </c>
      <c r="N707" t="s">
        <v>14</v>
      </c>
    </row>
    <row r="708" spans="1:14" x14ac:dyDescent="0.2">
      <c r="A708" t="s">
        <v>10</v>
      </c>
      <c r="B708" t="s">
        <v>13</v>
      </c>
      <c r="D708">
        <v>0</v>
      </c>
      <c r="E708">
        <v>0</v>
      </c>
      <c r="F708">
        <v>5</v>
      </c>
      <c r="G708">
        <v>5</v>
      </c>
      <c r="H708">
        <v>4</v>
      </c>
      <c r="I708">
        <v>5</v>
      </c>
      <c r="J708">
        <v>2</v>
      </c>
      <c r="K708">
        <v>2</v>
      </c>
      <c r="L708">
        <v>1.1594999999999999E-2</v>
      </c>
      <c r="M708">
        <v>1.1594999999999999E-2</v>
      </c>
      <c r="N708" t="s">
        <v>14</v>
      </c>
    </row>
    <row r="709" spans="1:14" x14ac:dyDescent="0.2">
      <c r="A709" t="s">
        <v>10</v>
      </c>
      <c r="B709" t="s">
        <v>13</v>
      </c>
      <c r="D709">
        <v>0</v>
      </c>
      <c r="E709">
        <v>0</v>
      </c>
      <c r="F709">
        <v>5</v>
      </c>
      <c r="G709">
        <v>5</v>
      </c>
      <c r="H709">
        <v>4</v>
      </c>
      <c r="I709">
        <v>5</v>
      </c>
      <c r="J709">
        <v>3</v>
      </c>
      <c r="K709">
        <v>3</v>
      </c>
      <c r="L709">
        <v>1.41299999999999E-2</v>
      </c>
      <c r="M709">
        <v>1.41299999999999E-2</v>
      </c>
      <c r="N709" t="s">
        <v>14</v>
      </c>
    </row>
    <row r="710" spans="1:14" x14ac:dyDescent="0.2">
      <c r="A710" t="s">
        <v>10</v>
      </c>
      <c r="B710" t="s">
        <v>13</v>
      </c>
      <c r="D710">
        <v>0</v>
      </c>
      <c r="E710">
        <v>0</v>
      </c>
      <c r="F710">
        <v>5</v>
      </c>
      <c r="G710">
        <v>5</v>
      </c>
      <c r="H710">
        <v>4</v>
      </c>
      <c r="I710">
        <v>5</v>
      </c>
      <c r="J710">
        <v>4</v>
      </c>
      <c r="K710">
        <v>4</v>
      </c>
      <c r="L710">
        <v>1.6494999999999999E-2</v>
      </c>
      <c r="M710">
        <v>1.6494999999999999E-2</v>
      </c>
      <c r="N710" t="s">
        <v>14</v>
      </c>
    </row>
    <row r="711" spans="1:14" x14ac:dyDescent="0.2">
      <c r="A711" t="s">
        <v>10</v>
      </c>
      <c r="B711" t="s">
        <v>13</v>
      </c>
      <c r="D711">
        <v>0</v>
      </c>
      <c r="E711">
        <v>0</v>
      </c>
      <c r="F711">
        <v>5</v>
      </c>
      <c r="G711">
        <v>5</v>
      </c>
      <c r="H711">
        <v>4</v>
      </c>
      <c r="I711">
        <v>5</v>
      </c>
      <c r="J711">
        <v>5</v>
      </c>
      <c r="K711">
        <v>5</v>
      </c>
      <c r="L711">
        <v>1.1900000000000001E-2</v>
      </c>
      <c r="M711">
        <v>1.1900000000000001E-2</v>
      </c>
      <c r="N711" t="s">
        <v>14</v>
      </c>
    </row>
    <row r="712" spans="1:14" x14ac:dyDescent="0.2">
      <c r="A712" t="s">
        <v>10</v>
      </c>
      <c r="B712" t="s">
        <v>13</v>
      </c>
      <c r="D712">
        <v>0</v>
      </c>
      <c r="E712">
        <v>0</v>
      </c>
      <c r="F712">
        <v>5</v>
      </c>
      <c r="G712">
        <v>5</v>
      </c>
      <c r="H712">
        <v>4</v>
      </c>
      <c r="I712">
        <v>5</v>
      </c>
      <c r="J712">
        <v>6</v>
      </c>
      <c r="K712">
        <v>6</v>
      </c>
      <c r="L712">
        <v>1.1769999999999999E-2</v>
      </c>
      <c r="M712">
        <v>1.1769999999999999E-2</v>
      </c>
      <c r="N712" t="s">
        <v>14</v>
      </c>
    </row>
    <row r="713" spans="1:14" x14ac:dyDescent="0.2">
      <c r="A713" t="s">
        <v>10</v>
      </c>
      <c r="B713" t="s">
        <v>13</v>
      </c>
      <c r="D713">
        <v>0</v>
      </c>
      <c r="E713">
        <v>0</v>
      </c>
      <c r="F713">
        <v>5</v>
      </c>
      <c r="G713">
        <v>5</v>
      </c>
      <c r="H713">
        <v>5</v>
      </c>
      <c r="I713">
        <v>6</v>
      </c>
      <c r="J713">
        <v>0</v>
      </c>
      <c r="K713">
        <v>0</v>
      </c>
      <c r="L713">
        <v>1.4392E-2</v>
      </c>
      <c r="M713">
        <v>1.4392E-2</v>
      </c>
      <c r="N713" t="s">
        <v>14</v>
      </c>
    </row>
    <row r="714" spans="1:14" x14ac:dyDescent="0.2">
      <c r="A714" t="s">
        <v>10</v>
      </c>
      <c r="B714" t="s">
        <v>13</v>
      </c>
      <c r="D714">
        <v>0</v>
      </c>
      <c r="E714">
        <v>0</v>
      </c>
      <c r="F714">
        <v>5</v>
      </c>
      <c r="G714">
        <v>5</v>
      </c>
      <c r="H714">
        <v>5</v>
      </c>
      <c r="I714">
        <v>6</v>
      </c>
      <c r="J714">
        <v>1</v>
      </c>
      <c r="K714">
        <v>1</v>
      </c>
      <c r="L714">
        <v>1.35625E-2</v>
      </c>
      <c r="M714">
        <v>1.35625E-2</v>
      </c>
      <c r="N714" t="s">
        <v>14</v>
      </c>
    </row>
    <row r="715" spans="1:14" x14ac:dyDescent="0.2">
      <c r="A715" t="s">
        <v>10</v>
      </c>
      <c r="B715" t="s">
        <v>13</v>
      </c>
      <c r="D715">
        <v>0</v>
      </c>
      <c r="E715">
        <v>0</v>
      </c>
      <c r="F715">
        <v>5</v>
      </c>
      <c r="G715">
        <v>5</v>
      </c>
      <c r="H715">
        <v>5</v>
      </c>
      <c r="I715">
        <v>6</v>
      </c>
      <c r="J715">
        <v>2</v>
      </c>
      <c r="K715">
        <v>2</v>
      </c>
      <c r="L715">
        <v>1.37775E-2</v>
      </c>
      <c r="M715">
        <v>1.37775E-2</v>
      </c>
      <c r="N715" t="s">
        <v>14</v>
      </c>
    </row>
    <row r="716" spans="1:14" x14ac:dyDescent="0.2">
      <c r="A716" t="s">
        <v>10</v>
      </c>
      <c r="B716" t="s">
        <v>13</v>
      </c>
      <c r="D716">
        <v>0</v>
      </c>
      <c r="E716">
        <v>0</v>
      </c>
      <c r="F716">
        <v>5</v>
      </c>
      <c r="G716">
        <v>5</v>
      </c>
      <c r="H716">
        <v>5</v>
      </c>
      <c r="I716">
        <v>6</v>
      </c>
      <c r="J716">
        <v>3</v>
      </c>
      <c r="K716">
        <v>3</v>
      </c>
      <c r="L716">
        <v>1.65925E-2</v>
      </c>
      <c r="M716">
        <v>1.65925E-2</v>
      </c>
      <c r="N716" t="s">
        <v>14</v>
      </c>
    </row>
    <row r="717" spans="1:14" x14ac:dyDescent="0.2">
      <c r="A717" t="s">
        <v>10</v>
      </c>
      <c r="B717" t="s">
        <v>13</v>
      </c>
      <c r="D717">
        <v>0</v>
      </c>
      <c r="E717">
        <v>0</v>
      </c>
      <c r="F717">
        <v>5</v>
      </c>
      <c r="G717">
        <v>5</v>
      </c>
      <c r="H717">
        <v>5</v>
      </c>
      <c r="I717">
        <v>6</v>
      </c>
      <c r="J717">
        <v>4</v>
      </c>
      <c r="K717">
        <v>4</v>
      </c>
      <c r="L717">
        <v>1.8380000000000001E-2</v>
      </c>
      <c r="M717">
        <v>1.8380000000000001E-2</v>
      </c>
      <c r="N717" t="s">
        <v>14</v>
      </c>
    </row>
    <row r="718" spans="1:14" x14ac:dyDescent="0.2">
      <c r="A718" t="s">
        <v>10</v>
      </c>
      <c r="B718" t="s">
        <v>13</v>
      </c>
      <c r="D718">
        <v>0</v>
      </c>
      <c r="E718">
        <v>0</v>
      </c>
      <c r="F718">
        <v>5</v>
      </c>
      <c r="G718">
        <v>5</v>
      </c>
      <c r="H718">
        <v>5</v>
      </c>
      <c r="I718">
        <v>6</v>
      </c>
      <c r="J718">
        <v>5</v>
      </c>
      <c r="K718">
        <v>5</v>
      </c>
      <c r="L718">
        <v>1.26E-2</v>
      </c>
      <c r="M718">
        <v>1.26E-2</v>
      </c>
      <c r="N718" t="s">
        <v>14</v>
      </c>
    </row>
    <row r="719" spans="1:14" x14ac:dyDescent="0.2">
      <c r="A719" t="s">
        <v>10</v>
      </c>
      <c r="B719" t="s">
        <v>13</v>
      </c>
      <c r="D719">
        <v>0</v>
      </c>
      <c r="E719">
        <v>0</v>
      </c>
      <c r="F719">
        <v>5</v>
      </c>
      <c r="G719">
        <v>5</v>
      </c>
      <c r="H719">
        <v>5</v>
      </c>
      <c r="I719">
        <v>6</v>
      </c>
      <c r="J719">
        <v>6</v>
      </c>
      <c r="K719">
        <v>6</v>
      </c>
      <c r="L719">
        <v>1.2189999999999999E-2</v>
      </c>
      <c r="M719">
        <v>1.2189999999999999E-2</v>
      </c>
      <c r="N719" t="s">
        <v>14</v>
      </c>
    </row>
    <row r="720" spans="1:14" x14ac:dyDescent="0.2">
      <c r="A720" t="s">
        <v>10</v>
      </c>
      <c r="B720" t="s">
        <v>13</v>
      </c>
      <c r="D720">
        <v>0</v>
      </c>
      <c r="E720">
        <v>0</v>
      </c>
      <c r="F720">
        <v>5</v>
      </c>
      <c r="G720">
        <v>5</v>
      </c>
      <c r="H720">
        <v>6</v>
      </c>
      <c r="I720">
        <v>7</v>
      </c>
      <c r="J720">
        <v>0</v>
      </c>
      <c r="K720">
        <v>0</v>
      </c>
      <c r="L720">
        <v>1.5212E-2</v>
      </c>
      <c r="M720">
        <v>1.5212E-2</v>
      </c>
      <c r="N720" t="s">
        <v>14</v>
      </c>
    </row>
    <row r="721" spans="1:14" x14ac:dyDescent="0.2">
      <c r="A721" t="s">
        <v>10</v>
      </c>
      <c r="B721" t="s">
        <v>13</v>
      </c>
      <c r="D721">
        <v>0</v>
      </c>
      <c r="E721">
        <v>0</v>
      </c>
      <c r="F721">
        <v>5</v>
      </c>
      <c r="G721">
        <v>5</v>
      </c>
      <c r="H721">
        <v>6</v>
      </c>
      <c r="I721">
        <v>7</v>
      </c>
      <c r="J721">
        <v>1</v>
      </c>
      <c r="K721">
        <v>1</v>
      </c>
      <c r="L721">
        <v>1.56099999999999E-2</v>
      </c>
      <c r="M721">
        <v>1.56099999999999E-2</v>
      </c>
      <c r="N721" t="s">
        <v>14</v>
      </c>
    </row>
    <row r="722" spans="1:14" x14ac:dyDescent="0.2">
      <c r="A722" t="s">
        <v>10</v>
      </c>
      <c r="B722" t="s">
        <v>13</v>
      </c>
      <c r="D722">
        <v>0</v>
      </c>
      <c r="E722">
        <v>0</v>
      </c>
      <c r="F722">
        <v>5</v>
      </c>
      <c r="G722">
        <v>5</v>
      </c>
      <c r="H722">
        <v>6</v>
      </c>
      <c r="I722">
        <v>7</v>
      </c>
      <c r="J722">
        <v>2</v>
      </c>
      <c r="K722">
        <v>2</v>
      </c>
      <c r="L722">
        <v>1.7482500000000002E-2</v>
      </c>
      <c r="M722">
        <v>1.7482500000000002E-2</v>
      </c>
      <c r="N722" t="s">
        <v>14</v>
      </c>
    </row>
    <row r="723" spans="1:14" x14ac:dyDescent="0.2">
      <c r="A723" t="s">
        <v>10</v>
      </c>
      <c r="B723" t="s">
        <v>13</v>
      </c>
      <c r="D723">
        <v>0</v>
      </c>
      <c r="E723">
        <v>0</v>
      </c>
      <c r="F723">
        <v>5</v>
      </c>
      <c r="G723">
        <v>5</v>
      </c>
      <c r="H723">
        <v>6</v>
      </c>
      <c r="I723">
        <v>7</v>
      </c>
      <c r="J723">
        <v>3</v>
      </c>
      <c r="K723">
        <v>3</v>
      </c>
      <c r="L723">
        <v>1.924E-2</v>
      </c>
      <c r="M723">
        <v>1.924E-2</v>
      </c>
      <c r="N723" t="s">
        <v>14</v>
      </c>
    </row>
    <row r="724" spans="1:14" x14ac:dyDescent="0.2">
      <c r="A724" t="s">
        <v>10</v>
      </c>
      <c r="B724" t="s">
        <v>13</v>
      </c>
      <c r="D724">
        <v>0</v>
      </c>
      <c r="E724">
        <v>0</v>
      </c>
      <c r="F724">
        <v>5</v>
      </c>
      <c r="G724">
        <v>5</v>
      </c>
      <c r="H724">
        <v>6</v>
      </c>
      <c r="I724">
        <v>7</v>
      </c>
      <c r="J724">
        <v>4</v>
      </c>
      <c r="K724">
        <v>4</v>
      </c>
      <c r="L724">
        <v>2.05174999999999E-2</v>
      </c>
      <c r="M724">
        <v>2.05174999999999E-2</v>
      </c>
      <c r="N724" t="s">
        <v>14</v>
      </c>
    </row>
    <row r="725" spans="1:14" x14ac:dyDescent="0.2">
      <c r="A725" t="s">
        <v>10</v>
      </c>
      <c r="B725" t="s">
        <v>13</v>
      </c>
      <c r="D725">
        <v>0</v>
      </c>
      <c r="E725">
        <v>0</v>
      </c>
      <c r="F725">
        <v>5</v>
      </c>
      <c r="G725">
        <v>5</v>
      </c>
      <c r="H725">
        <v>6</v>
      </c>
      <c r="I725">
        <v>7</v>
      </c>
      <c r="J725">
        <v>5</v>
      </c>
      <c r="K725">
        <v>5</v>
      </c>
      <c r="L725">
        <v>1.2736000000000001E-2</v>
      </c>
      <c r="M725">
        <v>1.2736000000000001E-2</v>
      </c>
      <c r="N725" t="s">
        <v>14</v>
      </c>
    </row>
    <row r="726" spans="1:14" x14ac:dyDescent="0.2">
      <c r="A726" t="s">
        <v>10</v>
      </c>
      <c r="B726" t="s">
        <v>13</v>
      </c>
      <c r="D726">
        <v>0</v>
      </c>
      <c r="E726">
        <v>0</v>
      </c>
      <c r="F726">
        <v>5</v>
      </c>
      <c r="G726">
        <v>5</v>
      </c>
      <c r="H726">
        <v>6</v>
      </c>
      <c r="I726">
        <v>7</v>
      </c>
      <c r="J726">
        <v>6</v>
      </c>
      <c r="K726">
        <v>6</v>
      </c>
      <c r="L726">
        <v>1.2106E-2</v>
      </c>
      <c r="M726">
        <v>1.2106E-2</v>
      </c>
      <c r="N726" t="s">
        <v>14</v>
      </c>
    </row>
    <row r="727" spans="1:14" x14ac:dyDescent="0.2">
      <c r="A727" t="s">
        <v>10</v>
      </c>
      <c r="B727" t="s">
        <v>13</v>
      </c>
      <c r="D727">
        <v>0</v>
      </c>
      <c r="E727">
        <v>0</v>
      </c>
      <c r="F727">
        <v>5</v>
      </c>
      <c r="G727">
        <v>5</v>
      </c>
      <c r="H727">
        <v>7</v>
      </c>
      <c r="I727">
        <v>8</v>
      </c>
      <c r="J727">
        <v>0</v>
      </c>
      <c r="K727">
        <v>0</v>
      </c>
      <c r="L727">
        <v>1.9212E-2</v>
      </c>
      <c r="M727">
        <v>1.9212E-2</v>
      </c>
      <c r="N727" t="s">
        <v>14</v>
      </c>
    </row>
    <row r="728" spans="1:14" x14ac:dyDescent="0.2">
      <c r="A728" t="s">
        <v>10</v>
      </c>
      <c r="B728" t="s">
        <v>13</v>
      </c>
      <c r="D728">
        <v>0</v>
      </c>
      <c r="E728">
        <v>0</v>
      </c>
      <c r="F728">
        <v>5</v>
      </c>
      <c r="G728">
        <v>5</v>
      </c>
      <c r="H728">
        <v>7</v>
      </c>
      <c r="I728">
        <v>8</v>
      </c>
      <c r="J728">
        <v>1</v>
      </c>
      <c r="K728">
        <v>1</v>
      </c>
      <c r="L728">
        <v>1.88475E-2</v>
      </c>
      <c r="M728">
        <v>1.88475E-2</v>
      </c>
      <c r="N728" t="s">
        <v>14</v>
      </c>
    </row>
    <row r="729" spans="1:14" x14ac:dyDescent="0.2">
      <c r="A729" t="s">
        <v>10</v>
      </c>
      <c r="B729" t="s">
        <v>13</v>
      </c>
      <c r="D729">
        <v>0</v>
      </c>
      <c r="E729">
        <v>0</v>
      </c>
      <c r="F729">
        <v>5</v>
      </c>
      <c r="G729">
        <v>5</v>
      </c>
      <c r="H729">
        <v>7</v>
      </c>
      <c r="I729">
        <v>8</v>
      </c>
      <c r="J729">
        <v>2</v>
      </c>
      <c r="K729">
        <v>2</v>
      </c>
      <c r="L729">
        <v>2.2865E-2</v>
      </c>
      <c r="M729">
        <v>2.2865E-2</v>
      </c>
      <c r="N729" t="s">
        <v>14</v>
      </c>
    </row>
    <row r="730" spans="1:14" x14ac:dyDescent="0.2">
      <c r="A730" t="s">
        <v>10</v>
      </c>
      <c r="B730" t="s">
        <v>13</v>
      </c>
      <c r="D730">
        <v>0</v>
      </c>
      <c r="E730">
        <v>0</v>
      </c>
      <c r="F730">
        <v>5</v>
      </c>
      <c r="G730">
        <v>5</v>
      </c>
      <c r="H730">
        <v>7</v>
      </c>
      <c r="I730">
        <v>8</v>
      </c>
      <c r="J730">
        <v>3</v>
      </c>
      <c r="K730">
        <v>3</v>
      </c>
      <c r="L730">
        <v>2.3969999999999901E-2</v>
      </c>
      <c r="M730">
        <v>2.3969999999999901E-2</v>
      </c>
      <c r="N730" t="s">
        <v>14</v>
      </c>
    </row>
    <row r="731" spans="1:14" x14ac:dyDescent="0.2">
      <c r="A731" t="s">
        <v>10</v>
      </c>
      <c r="B731" t="s">
        <v>13</v>
      </c>
      <c r="D731">
        <v>0</v>
      </c>
      <c r="E731">
        <v>0</v>
      </c>
      <c r="F731">
        <v>5</v>
      </c>
      <c r="G731">
        <v>5</v>
      </c>
      <c r="H731">
        <v>7</v>
      </c>
      <c r="I731">
        <v>8</v>
      </c>
      <c r="J731">
        <v>4</v>
      </c>
      <c r="K731">
        <v>4</v>
      </c>
      <c r="L731">
        <v>2.4927499999999998E-2</v>
      </c>
      <c r="M731">
        <v>2.4927499999999998E-2</v>
      </c>
      <c r="N731" t="s">
        <v>14</v>
      </c>
    </row>
    <row r="732" spans="1:14" x14ac:dyDescent="0.2">
      <c r="A732" t="s">
        <v>10</v>
      </c>
      <c r="B732" t="s">
        <v>13</v>
      </c>
      <c r="D732">
        <v>0</v>
      </c>
      <c r="E732">
        <v>0</v>
      </c>
      <c r="F732">
        <v>5</v>
      </c>
      <c r="G732">
        <v>5</v>
      </c>
      <c r="H732">
        <v>7</v>
      </c>
      <c r="I732">
        <v>8</v>
      </c>
      <c r="J732">
        <v>5</v>
      </c>
      <c r="K732">
        <v>5</v>
      </c>
      <c r="L732">
        <v>1.3625999999999999E-2</v>
      </c>
      <c r="M732">
        <v>1.3625999999999999E-2</v>
      </c>
      <c r="N732" t="s">
        <v>14</v>
      </c>
    </row>
    <row r="733" spans="1:14" x14ac:dyDescent="0.2">
      <c r="A733" t="s">
        <v>10</v>
      </c>
      <c r="B733" t="s">
        <v>13</v>
      </c>
      <c r="D733">
        <v>0</v>
      </c>
      <c r="E733">
        <v>0</v>
      </c>
      <c r="F733">
        <v>5</v>
      </c>
      <c r="G733">
        <v>5</v>
      </c>
      <c r="H733">
        <v>7</v>
      </c>
      <c r="I733">
        <v>8</v>
      </c>
      <c r="J733">
        <v>6</v>
      </c>
      <c r="K733">
        <v>6</v>
      </c>
      <c r="L733">
        <v>1.2841999999999999E-2</v>
      </c>
      <c r="M733">
        <v>1.2841999999999999E-2</v>
      </c>
      <c r="N733" t="s">
        <v>14</v>
      </c>
    </row>
    <row r="734" spans="1:14" x14ac:dyDescent="0.2">
      <c r="A734" t="s">
        <v>10</v>
      </c>
      <c r="B734" t="s">
        <v>13</v>
      </c>
      <c r="D734">
        <v>0</v>
      </c>
      <c r="E734">
        <v>0</v>
      </c>
      <c r="F734">
        <v>5</v>
      </c>
      <c r="G734">
        <v>5</v>
      </c>
      <c r="H734">
        <v>8</v>
      </c>
      <c r="I734">
        <v>9</v>
      </c>
      <c r="J734">
        <v>0</v>
      </c>
      <c r="K734">
        <v>0</v>
      </c>
      <c r="L734">
        <v>2.4365999999999999E-2</v>
      </c>
      <c r="M734">
        <v>2.4365999999999999E-2</v>
      </c>
      <c r="N734" t="s">
        <v>14</v>
      </c>
    </row>
    <row r="735" spans="1:14" x14ac:dyDescent="0.2">
      <c r="A735" t="s">
        <v>10</v>
      </c>
      <c r="B735" t="s">
        <v>13</v>
      </c>
      <c r="D735">
        <v>0</v>
      </c>
      <c r="E735">
        <v>0</v>
      </c>
      <c r="F735">
        <v>5</v>
      </c>
      <c r="G735">
        <v>5</v>
      </c>
      <c r="H735">
        <v>8</v>
      </c>
      <c r="I735">
        <v>9</v>
      </c>
      <c r="J735">
        <v>1</v>
      </c>
      <c r="K735">
        <v>1</v>
      </c>
      <c r="L735">
        <v>2.1885000000000002E-2</v>
      </c>
      <c r="M735">
        <v>2.1885000000000002E-2</v>
      </c>
      <c r="N735" t="s">
        <v>14</v>
      </c>
    </row>
    <row r="736" spans="1:14" x14ac:dyDescent="0.2">
      <c r="A736" t="s">
        <v>10</v>
      </c>
      <c r="B736" t="s">
        <v>13</v>
      </c>
      <c r="D736">
        <v>0</v>
      </c>
      <c r="E736">
        <v>0</v>
      </c>
      <c r="F736">
        <v>5</v>
      </c>
      <c r="G736">
        <v>5</v>
      </c>
      <c r="H736">
        <v>8</v>
      </c>
      <c r="I736">
        <v>9</v>
      </c>
      <c r="J736">
        <v>2</v>
      </c>
      <c r="K736">
        <v>2</v>
      </c>
      <c r="L736">
        <v>2.6179999999999998E-2</v>
      </c>
      <c r="M736">
        <v>2.6179999999999998E-2</v>
      </c>
      <c r="N736" t="s">
        <v>14</v>
      </c>
    </row>
    <row r="737" spans="1:14" x14ac:dyDescent="0.2">
      <c r="A737" t="s">
        <v>10</v>
      </c>
      <c r="B737" t="s">
        <v>13</v>
      </c>
      <c r="D737">
        <v>0</v>
      </c>
      <c r="E737">
        <v>0</v>
      </c>
      <c r="F737">
        <v>5</v>
      </c>
      <c r="G737">
        <v>5</v>
      </c>
      <c r="H737">
        <v>8</v>
      </c>
      <c r="I737">
        <v>9</v>
      </c>
      <c r="J737">
        <v>3</v>
      </c>
      <c r="K737">
        <v>3</v>
      </c>
      <c r="L737">
        <v>2.75799999999999E-2</v>
      </c>
      <c r="M737">
        <v>2.75799999999999E-2</v>
      </c>
      <c r="N737" t="s">
        <v>14</v>
      </c>
    </row>
    <row r="738" spans="1:14" x14ac:dyDescent="0.2">
      <c r="A738" t="s">
        <v>10</v>
      </c>
      <c r="B738" t="s">
        <v>13</v>
      </c>
      <c r="D738">
        <v>0</v>
      </c>
      <c r="E738">
        <v>0</v>
      </c>
      <c r="F738">
        <v>5</v>
      </c>
      <c r="G738">
        <v>5</v>
      </c>
      <c r="H738">
        <v>8</v>
      </c>
      <c r="I738">
        <v>9</v>
      </c>
      <c r="J738">
        <v>4</v>
      </c>
      <c r="K738">
        <v>4</v>
      </c>
      <c r="L738">
        <v>2.8025000000000001E-2</v>
      </c>
      <c r="M738">
        <v>2.8025000000000001E-2</v>
      </c>
      <c r="N738" t="s">
        <v>14</v>
      </c>
    </row>
    <row r="739" spans="1:14" x14ac:dyDescent="0.2">
      <c r="A739" t="s">
        <v>10</v>
      </c>
      <c r="B739" t="s">
        <v>13</v>
      </c>
      <c r="D739">
        <v>0</v>
      </c>
      <c r="E739">
        <v>0</v>
      </c>
      <c r="F739">
        <v>5</v>
      </c>
      <c r="G739">
        <v>5</v>
      </c>
      <c r="H739">
        <v>8</v>
      </c>
      <c r="I739">
        <v>9</v>
      </c>
      <c r="J739">
        <v>5</v>
      </c>
      <c r="K739">
        <v>5</v>
      </c>
      <c r="L739">
        <v>1.7082E-2</v>
      </c>
      <c r="M739">
        <v>1.7082E-2</v>
      </c>
      <c r="N739" t="s">
        <v>14</v>
      </c>
    </row>
    <row r="740" spans="1:14" x14ac:dyDescent="0.2">
      <c r="A740" t="s">
        <v>10</v>
      </c>
      <c r="B740" t="s">
        <v>13</v>
      </c>
      <c r="D740">
        <v>0</v>
      </c>
      <c r="E740">
        <v>0</v>
      </c>
      <c r="F740">
        <v>5</v>
      </c>
      <c r="G740">
        <v>5</v>
      </c>
      <c r="H740">
        <v>8</v>
      </c>
      <c r="I740">
        <v>9</v>
      </c>
      <c r="J740">
        <v>6</v>
      </c>
      <c r="K740">
        <v>6</v>
      </c>
      <c r="L740">
        <v>1.6056000000000001E-2</v>
      </c>
      <c r="M740">
        <v>1.6056000000000001E-2</v>
      </c>
      <c r="N740" t="s">
        <v>14</v>
      </c>
    </row>
    <row r="741" spans="1:14" x14ac:dyDescent="0.2">
      <c r="A741" t="s">
        <v>10</v>
      </c>
      <c r="B741" t="s">
        <v>13</v>
      </c>
      <c r="D741">
        <v>0</v>
      </c>
      <c r="E741">
        <v>0</v>
      </c>
      <c r="F741">
        <v>5</v>
      </c>
      <c r="G741">
        <v>5</v>
      </c>
      <c r="H741">
        <v>9</v>
      </c>
      <c r="I741">
        <v>10</v>
      </c>
      <c r="J741">
        <v>0</v>
      </c>
      <c r="K741">
        <v>0</v>
      </c>
      <c r="L741">
        <v>2.5239999999999999E-2</v>
      </c>
      <c r="M741">
        <v>2.5239999999999999E-2</v>
      </c>
      <c r="N741" t="s">
        <v>14</v>
      </c>
    </row>
    <row r="742" spans="1:14" x14ac:dyDescent="0.2">
      <c r="A742" t="s">
        <v>10</v>
      </c>
      <c r="B742" t="s">
        <v>13</v>
      </c>
      <c r="D742">
        <v>0</v>
      </c>
      <c r="E742">
        <v>0</v>
      </c>
      <c r="F742">
        <v>5</v>
      </c>
      <c r="G742">
        <v>5</v>
      </c>
      <c r="H742">
        <v>9</v>
      </c>
      <c r="I742">
        <v>10</v>
      </c>
      <c r="J742">
        <v>1</v>
      </c>
      <c r="K742">
        <v>1</v>
      </c>
      <c r="L742">
        <v>2.2242499999999998E-2</v>
      </c>
      <c r="M742">
        <v>2.2242499999999998E-2</v>
      </c>
      <c r="N742" t="s">
        <v>14</v>
      </c>
    </row>
    <row r="743" spans="1:14" x14ac:dyDescent="0.2">
      <c r="A743" t="s">
        <v>10</v>
      </c>
      <c r="B743" t="s">
        <v>13</v>
      </c>
      <c r="D743">
        <v>0</v>
      </c>
      <c r="E743">
        <v>0</v>
      </c>
      <c r="F743">
        <v>5</v>
      </c>
      <c r="G743">
        <v>5</v>
      </c>
      <c r="H743">
        <v>9</v>
      </c>
      <c r="I743">
        <v>10</v>
      </c>
      <c r="J743">
        <v>2</v>
      </c>
      <c r="K743">
        <v>2</v>
      </c>
      <c r="L743">
        <v>2.691E-2</v>
      </c>
      <c r="M743">
        <v>2.691E-2</v>
      </c>
      <c r="N743" t="s">
        <v>14</v>
      </c>
    </row>
    <row r="744" spans="1:14" x14ac:dyDescent="0.2">
      <c r="A744" t="s">
        <v>10</v>
      </c>
      <c r="B744" t="s">
        <v>13</v>
      </c>
      <c r="D744">
        <v>0</v>
      </c>
      <c r="E744">
        <v>0</v>
      </c>
      <c r="F744">
        <v>5</v>
      </c>
      <c r="G744">
        <v>5</v>
      </c>
      <c r="H744">
        <v>9</v>
      </c>
      <c r="I744">
        <v>10</v>
      </c>
      <c r="J744">
        <v>3</v>
      </c>
      <c r="K744">
        <v>3</v>
      </c>
      <c r="L744">
        <v>2.8934999999999999E-2</v>
      </c>
      <c r="M744">
        <v>2.8934999999999999E-2</v>
      </c>
      <c r="N744" t="s">
        <v>14</v>
      </c>
    </row>
    <row r="745" spans="1:14" x14ac:dyDescent="0.2">
      <c r="A745" t="s">
        <v>10</v>
      </c>
      <c r="B745" t="s">
        <v>13</v>
      </c>
      <c r="D745">
        <v>0</v>
      </c>
      <c r="E745">
        <v>0</v>
      </c>
      <c r="F745">
        <v>5</v>
      </c>
      <c r="G745">
        <v>5</v>
      </c>
      <c r="H745">
        <v>9</v>
      </c>
      <c r="I745">
        <v>10</v>
      </c>
      <c r="J745">
        <v>4</v>
      </c>
      <c r="K745">
        <v>4</v>
      </c>
      <c r="L745">
        <v>2.7799999999999998E-2</v>
      </c>
      <c r="M745">
        <v>2.7799999999999998E-2</v>
      </c>
      <c r="N745" t="s">
        <v>14</v>
      </c>
    </row>
    <row r="746" spans="1:14" x14ac:dyDescent="0.2">
      <c r="A746" t="s">
        <v>10</v>
      </c>
      <c r="B746" t="s">
        <v>13</v>
      </c>
      <c r="D746">
        <v>0</v>
      </c>
      <c r="E746">
        <v>0</v>
      </c>
      <c r="F746">
        <v>5</v>
      </c>
      <c r="G746">
        <v>5</v>
      </c>
      <c r="H746">
        <v>9</v>
      </c>
      <c r="I746">
        <v>10</v>
      </c>
      <c r="J746">
        <v>5</v>
      </c>
      <c r="K746">
        <v>5</v>
      </c>
      <c r="L746">
        <v>1.7999999999999999E-2</v>
      </c>
      <c r="M746">
        <v>1.7999999999999999E-2</v>
      </c>
      <c r="N746" t="s">
        <v>14</v>
      </c>
    </row>
    <row r="747" spans="1:14" x14ac:dyDescent="0.2">
      <c r="A747" t="s">
        <v>10</v>
      </c>
      <c r="B747" t="s">
        <v>13</v>
      </c>
      <c r="D747">
        <v>0</v>
      </c>
      <c r="E747">
        <v>0</v>
      </c>
      <c r="F747">
        <v>5</v>
      </c>
      <c r="G747">
        <v>5</v>
      </c>
      <c r="H747">
        <v>9</v>
      </c>
      <c r="I747">
        <v>10</v>
      </c>
      <c r="J747">
        <v>6</v>
      </c>
      <c r="K747">
        <v>6</v>
      </c>
      <c r="L747">
        <v>1.7094000000000002E-2</v>
      </c>
      <c r="M747">
        <v>1.7094000000000002E-2</v>
      </c>
      <c r="N747" t="s">
        <v>14</v>
      </c>
    </row>
    <row r="748" spans="1:14" x14ac:dyDescent="0.2">
      <c r="A748" t="s">
        <v>10</v>
      </c>
      <c r="B748" t="s">
        <v>13</v>
      </c>
      <c r="D748">
        <v>0</v>
      </c>
      <c r="E748">
        <v>0</v>
      </c>
      <c r="F748">
        <v>5</v>
      </c>
      <c r="G748">
        <v>5</v>
      </c>
      <c r="H748">
        <v>10</v>
      </c>
      <c r="I748">
        <v>11</v>
      </c>
      <c r="J748">
        <v>0</v>
      </c>
      <c r="K748">
        <v>0</v>
      </c>
      <c r="L748">
        <v>2.4996000000000001E-2</v>
      </c>
      <c r="M748">
        <v>2.4996000000000001E-2</v>
      </c>
      <c r="N748" t="s">
        <v>14</v>
      </c>
    </row>
    <row r="749" spans="1:14" x14ac:dyDescent="0.2">
      <c r="A749" t="s">
        <v>10</v>
      </c>
      <c r="B749" t="s">
        <v>13</v>
      </c>
      <c r="D749">
        <v>0</v>
      </c>
      <c r="E749">
        <v>0</v>
      </c>
      <c r="F749">
        <v>5</v>
      </c>
      <c r="G749">
        <v>5</v>
      </c>
      <c r="H749">
        <v>10</v>
      </c>
      <c r="I749">
        <v>11</v>
      </c>
      <c r="J749">
        <v>1</v>
      </c>
      <c r="K749">
        <v>1</v>
      </c>
      <c r="L749">
        <v>2.3904999999999999E-2</v>
      </c>
      <c r="M749">
        <v>2.3904999999999999E-2</v>
      </c>
      <c r="N749" t="s">
        <v>14</v>
      </c>
    </row>
    <row r="750" spans="1:14" x14ac:dyDescent="0.2">
      <c r="A750" t="s">
        <v>10</v>
      </c>
      <c r="B750" t="s">
        <v>13</v>
      </c>
      <c r="D750">
        <v>0</v>
      </c>
      <c r="E750">
        <v>0</v>
      </c>
      <c r="F750">
        <v>5</v>
      </c>
      <c r="G750">
        <v>5</v>
      </c>
      <c r="H750">
        <v>10</v>
      </c>
      <c r="I750">
        <v>11</v>
      </c>
      <c r="J750">
        <v>2</v>
      </c>
      <c r="K750">
        <v>2</v>
      </c>
      <c r="L750">
        <v>2.6824999999999901E-2</v>
      </c>
      <c r="M750">
        <v>2.6824999999999901E-2</v>
      </c>
      <c r="N750" t="s">
        <v>14</v>
      </c>
    </row>
    <row r="751" spans="1:14" x14ac:dyDescent="0.2">
      <c r="A751" t="s">
        <v>10</v>
      </c>
      <c r="B751" t="s">
        <v>13</v>
      </c>
      <c r="D751">
        <v>0</v>
      </c>
      <c r="E751">
        <v>0</v>
      </c>
      <c r="F751">
        <v>5</v>
      </c>
      <c r="G751">
        <v>5</v>
      </c>
      <c r="H751">
        <v>10</v>
      </c>
      <c r="I751">
        <v>11</v>
      </c>
      <c r="J751">
        <v>3</v>
      </c>
      <c r="K751">
        <v>3</v>
      </c>
      <c r="L751">
        <v>2.903E-2</v>
      </c>
      <c r="M751">
        <v>2.903E-2</v>
      </c>
      <c r="N751" t="s">
        <v>14</v>
      </c>
    </row>
    <row r="752" spans="1:14" x14ac:dyDescent="0.2">
      <c r="A752" t="s">
        <v>10</v>
      </c>
      <c r="B752" t="s">
        <v>13</v>
      </c>
      <c r="D752">
        <v>0</v>
      </c>
      <c r="E752">
        <v>0</v>
      </c>
      <c r="F752">
        <v>5</v>
      </c>
      <c r="G752">
        <v>5</v>
      </c>
      <c r="H752">
        <v>10</v>
      </c>
      <c r="I752">
        <v>11</v>
      </c>
      <c r="J752">
        <v>4</v>
      </c>
      <c r="K752">
        <v>4</v>
      </c>
      <c r="L752">
        <v>2.6932500000000002E-2</v>
      </c>
      <c r="M752">
        <v>2.6932500000000002E-2</v>
      </c>
      <c r="N752" t="s">
        <v>14</v>
      </c>
    </row>
    <row r="753" spans="1:14" x14ac:dyDescent="0.2">
      <c r="A753" t="s">
        <v>10</v>
      </c>
      <c r="B753" t="s">
        <v>13</v>
      </c>
      <c r="D753">
        <v>0</v>
      </c>
      <c r="E753">
        <v>0</v>
      </c>
      <c r="F753">
        <v>5</v>
      </c>
      <c r="G753">
        <v>5</v>
      </c>
      <c r="H753">
        <v>10</v>
      </c>
      <c r="I753">
        <v>11</v>
      </c>
      <c r="J753">
        <v>5</v>
      </c>
      <c r="K753">
        <v>5</v>
      </c>
      <c r="L753">
        <v>1.8557999999999901E-2</v>
      </c>
      <c r="M753">
        <v>1.8557999999999901E-2</v>
      </c>
      <c r="N753" t="s">
        <v>14</v>
      </c>
    </row>
    <row r="754" spans="1:14" x14ac:dyDescent="0.2">
      <c r="A754" t="s">
        <v>10</v>
      </c>
      <c r="B754" t="s">
        <v>13</v>
      </c>
      <c r="D754">
        <v>0</v>
      </c>
      <c r="E754">
        <v>0</v>
      </c>
      <c r="F754">
        <v>5</v>
      </c>
      <c r="G754">
        <v>5</v>
      </c>
      <c r="H754">
        <v>10</v>
      </c>
      <c r="I754">
        <v>11</v>
      </c>
      <c r="J754">
        <v>6</v>
      </c>
      <c r="K754">
        <v>6</v>
      </c>
      <c r="L754">
        <v>1.7169999999999901E-2</v>
      </c>
      <c r="M754">
        <v>1.7169999999999901E-2</v>
      </c>
      <c r="N754" t="s">
        <v>14</v>
      </c>
    </row>
    <row r="755" spans="1:14" x14ac:dyDescent="0.2">
      <c r="A755" t="s">
        <v>10</v>
      </c>
      <c r="B755" t="s">
        <v>13</v>
      </c>
      <c r="D755">
        <v>0</v>
      </c>
      <c r="E755">
        <v>0</v>
      </c>
      <c r="F755">
        <v>5</v>
      </c>
      <c r="G755">
        <v>5</v>
      </c>
      <c r="H755">
        <v>11</v>
      </c>
      <c r="I755">
        <v>12</v>
      </c>
      <c r="J755">
        <v>0</v>
      </c>
      <c r="K755">
        <v>0</v>
      </c>
      <c r="L755">
        <v>2.53459999999999E-2</v>
      </c>
      <c r="M755">
        <v>2.53459999999999E-2</v>
      </c>
      <c r="N755" t="s">
        <v>14</v>
      </c>
    </row>
    <row r="756" spans="1:14" x14ac:dyDescent="0.2">
      <c r="A756" t="s">
        <v>10</v>
      </c>
      <c r="B756" t="s">
        <v>13</v>
      </c>
      <c r="D756">
        <v>0</v>
      </c>
      <c r="E756">
        <v>0</v>
      </c>
      <c r="F756">
        <v>5</v>
      </c>
      <c r="G756">
        <v>5</v>
      </c>
      <c r="H756">
        <v>11</v>
      </c>
      <c r="I756">
        <v>12</v>
      </c>
      <c r="J756">
        <v>1</v>
      </c>
      <c r="K756">
        <v>1</v>
      </c>
      <c r="L756">
        <v>2.42425E-2</v>
      </c>
      <c r="M756">
        <v>2.42425E-2</v>
      </c>
      <c r="N756" t="s">
        <v>14</v>
      </c>
    </row>
    <row r="757" spans="1:14" x14ac:dyDescent="0.2">
      <c r="A757" t="s">
        <v>10</v>
      </c>
      <c r="B757" t="s">
        <v>13</v>
      </c>
      <c r="D757">
        <v>0</v>
      </c>
      <c r="E757">
        <v>0</v>
      </c>
      <c r="F757">
        <v>5</v>
      </c>
      <c r="G757">
        <v>5</v>
      </c>
      <c r="H757">
        <v>11</v>
      </c>
      <c r="I757">
        <v>12</v>
      </c>
      <c r="J757">
        <v>2</v>
      </c>
      <c r="K757">
        <v>2</v>
      </c>
      <c r="L757">
        <v>2.6804999999999999E-2</v>
      </c>
      <c r="M757">
        <v>2.6804999999999999E-2</v>
      </c>
      <c r="N757" t="s">
        <v>14</v>
      </c>
    </row>
    <row r="758" spans="1:14" x14ac:dyDescent="0.2">
      <c r="A758" t="s">
        <v>10</v>
      </c>
      <c r="B758" t="s">
        <v>13</v>
      </c>
      <c r="D758">
        <v>0</v>
      </c>
      <c r="E758">
        <v>0</v>
      </c>
      <c r="F758">
        <v>5</v>
      </c>
      <c r="G758">
        <v>5</v>
      </c>
      <c r="H758">
        <v>11</v>
      </c>
      <c r="I758">
        <v>12</v>
      </c>
      <c r="J758">
        <v>3</v>
      </c>
      <c r="K758">
        <v>3</v>
      </c>
      <c r="L758">
        <v>2.78575E-2</v>
      </c>
      <c r="M758">
        <v>2.78575E-2</v>
      </c>
      <c r="N758" t="s">
        <v>14</v>
      </c>
    </row>
    <row r="759" spans="1:14" x14ac:dyDescent="0.2">
      <c r="A759" t="s">
        <v>10</v>
      </c>
      <c r="B759" t="s">
        <v>13</v>
      </c>
      <c r="D759">
        <v>0</v>
      </c>
      <c r="E759">
        <v>0</v>
      </c>
      <c r="F759">
        <v>5</v>
      </c>
      <c r="G759">
        <v>5</v>
      </c>
      <c r="H759">
        <v>11</v>
      </c>
      <c r="I759">
        <v>12</v>
      </c>
      <c r="J759">
        <v>4</v>
      </c>
      <c r="K759">
        <v>4</v>
      </c>
      <c r="L759">
        <v>2.8594999999999999E-2</v>
      </c>
      <c r="M759">
        <v>2.8594999999999999E-2</v>
      </c>
      <c r="N759" t="s">
        <v>14</v>
      </c>
    </row>
    <row r="760" spans="1:14" x14ac:dyDescent="0.2">
      <c r="A760" t="s">
        <v>10</v>
      </c>
      <c r="B760" t="s">
        <v>13</v>
      </c>
      <c r="D760">
        <v>0</v>
      </c>
      <c r="E760">
        <v>0</v>
      </c>
      <c r="F760">
        <v>5</v>
      </c>
      <c r="G760">
        <v>5</v>
      </c>
      <c r="H760">
        <v>11</v>
      </c>
      <c r="I760">
        <v>12</v>
      </c>
      <c r="J760">
        <v>5</v>
      </c>
      <c r="K760">
        <v>5</v>
      </c>
      <c r="L760">
        <v>1.8858E-2</v>
      </c>
      <c r="M760">
        <v>1.8858E-2</v>
      </c>
      <c r="N760" t="s">
        <v>14</v>
      </c>
    </row>
    <row r="761" spans="1:14" x14ac:dyDescent="0.2">
      <c r="A761" t="s">
        <v>10</v>
      </c>
      <c r="B761" t="s">
        <v>13</v>
      </c>
      <c r="D761">
        <v>0</v>
      </c>
      <c r="E761">
        <v>0</v>
      </c>
      <c r="F761">
        <v>5</v>
      </c>
      <c r="G761">
        <v>5</v>
      </c>
      <c r="H761">
        <v>11</v>
      </c>
      <c r="I761">
        <v>12</v>
      </c>
      <c r="J761">
        <v>6</v>
      </c>
      <c r="K761">
        <v>6</v>
      </c>
      <c r="L761">
        <v>1.7662000000000001E-2</v>
      </c>
      <c r="M761">
        <v>1.7662000000000001E-2</v>
      </c>
      <c r="N761" t="s">
        <v>14</v>
      </c>
    </row>
    <row r="762" spans="1:14" x14ac:dyDescent="0.2">
      <c r="A762" t="s">
        <v>10</v>
      </c>
      <c r="B762" t="s">
        <v>13</v>
      </c>
      <c r="D762">
        <v>0</v>
      </c>
      <c r="E762">
        <v>0</v>
      </c>
      <c r="F762">
        <v>5</v>
      </c>
      <c r="G762">
        <v>5</v>
      </c>
      <c r="H762">
        <v>12</v>
      </c>
      <c r="I762">
        <v>13</v>
      </c>
      <c r="J762">
        <v>0</v>
      </c>
      <c r="K762">
        <v>0</v>
      </c>
      <c r="L762">
        <v>2.4014000000000001E-2</v>
      </c>
      <c r="M762">
        <v>2.4014000000000001E-2</v>
      </c>
      <c r="N762" t="s">
        <v>14</v>
      </c>
    </row>
    <row r="763" spans="1:14" x14ac:dyDescent="0.2">
      <c r="A763" t="s">
        <v>10</v>
      </c>
      <c r="B763" t="s">
        <v>13</v>
      </c>
      <c r="D763">
        <v>0</v>
      </c>
      <c r="E763">
        <v>0</v>
      </c>
      <c r="F763">
        <v>5</v>
      </c>
      <c r="G763">
        <v>5</v>
      </c>
      <c r="H763">
        <v>12</v>
      </c>
      <c r="I763">
        <v>13</v>
      </c>
      <c r="J763">
        <v>1</v>
      </c>
      <c r="K763">
        <v>1</v>
      </c>
      <c r="L763">
        <v>2.3967499999999999E-2</v>
      </c>
      <c r="M763">
        <v>2.3967499999999999E-2</v>
      </c>
      <c r="N763" t="s">
        <v>14</v>
      </c>
    </row>
    <row r="764" spans="1:14" x14ac:dyDescent="0.2">
      <c r="A764" t="s">
        <v>10</v>
      </c>
      <c r="B764" t="s">
        <v>13</v>
      </c>
      <c r="D764">
        <v>0</v>
      </c>
      <c r="E764">
        <v>0</v>
      </c>
      <c r="F764">
        <v>5</v>
      </c>
      <c r="G764">
        <v>5</v>
      </c>
      <c r="H764">
        <v>12</v>
      </c>
      <c r="I764">
        <v>13</v>
      </c>
      <c r="J764">
        <v>2</v>
      </c>
      <c r="K764">
        <v>2</v>
      </c>
      <c r="L764">
        <v>2.6567500000000001E-2</v>
      </c>
      <c r="M764">
        <v>2.6567500000000001E-2</v>
      </c>
      <c r="N764" t="s">
        <v>14</v>
      </c>
    </row>
    <row r="765" spans="1:14" x14ac:dyDescent="0.2">
      <c r="A765" t="s">
        <v>10</v>
      </c>
      <c r="B765" t="s">
        <v>13</v>
      </c>
      <c r="D765">
        <v>0</v>
      </c>
      <c r="E765">
        <v>0</v>
      </c>
      <c r="F765">
        <v>5</v>
      </c>
      <c r="G765">
        <v>5</v>
      </c>
      <c r="H765">
        <v>12</v>
      </c>
      <c r="I765">
        <v>13</v>
      </c>
      <c r="J765">
        <v>3</v>
      </c>
      <c r="K765">
        <v>3</v>
      </c>
      <c r="L765">
        <v>2.8055E-2</v>
      </c>
      <c r="M765">
        <v>2.8055E-2</v>
      </c>
      <c r="N765" t="s">
        <v>14</v>
      </c>
    </row>
    <row r="766" spans="1:14" x14ac:dyDescent="0.2">
      <c r="A766" t="s">
        <v>10</v>
      </c>
      <c r="B766" t="s">
        <v>13</v>
      </c>
      <c r="D766">
        <v>0</v>
      </c>
      <c r="E766">
        <v>0</v>
      </c>
      <c r="F766">
        <v>5</v>
      </c>
      <c r="G766">
        <v>5</v>
      </c>
      <c r="H766">
        <v>12</v>
      </c>
      <c r="I766">
        <v>13</v>
      </c>
      <c r="J766">
        <v>4</v>
      </c>
      <c r="K766">
        <v>4</v>
      </c>
      <c r="L766">
        <v>2.8452499999999999E-2</v>
      </c>
      <c r="M766">
        <v>2.8452499999999999E-2</v>
      </c>
      <c r="N766" t="s">
        <v>14</v>
      </c>
    </row>
    <row r="767" spans="1:14" x14ac:dyDescent="0.2">
      <c r="A767" t="s">
        <v>10</v>
      </c>
      <c r="B767" t="s">
        <v>13</v>
      </c>
      <c r="D767">
        <v>0</v>
      </c>
      <c r="E767">
        <v>0</v>
      </c>
      <c r="F767">
        <v>5</v>
      </c>
      <c r="G767">
        <v>5</v>
      </c>
      <c r="H767">
        <v>12</v>
      </c>
      <c r="I767">
        <v>13</v>
      </c>
      <c r="J767">
        <v>5</v>
      </c>
      <c r="K767">
        <v>5</v>
      </c>
      <c r="L767">
        <v>1.8530000000000001E-2</v>
      </c>
      <c r="M767">
        <v>1.8530000000000001E-2</v>
      </c>
      <c r="N767" t="s">
        <v>14</v>
      </c>
    </row>
    <row r="768" spans="1:14" x14ac:dyDescent="0.2">
      <c r="A768" t="s">
        <v>10</v>
      </c>
      <c r="B768" t="s">
        <v>13</v>
      </c>
      <c r="D768">
        <v>0</v>
      </c>
      <c r="E768">
        <v>0</v>
      </c>
      <c r="F768">
        <v>5</v>
      </c>
      <c r="G768">
        <v>5</v>
      </c>
      <c r="H768">
        <v>12</v>
      </c>
      <c r="I768">
        <v>13</v>
      </c>
      <c r="J768">
        <v>6</v>
      </c>
      <c r="K768">
        <v>6</v>
      </c>
      <c r="L768">
        <v>1.821E-2</v>
      </c>
      <c r="M768">
        <v>1.821E-2</v>
      </c>
      <c r="N768" t="s">
        <v>14</v>
      </c>
    </row>
    <row r="769" spans="1:14" x14ac:dyDescent="0.2">
      <c r="A769" t="s">
        <v>10</v>
      </c>
      <c r="B769" t="s">
        <v>13</v>
      </c>
      <c r="D769">
        <v>0</v>
      </c>
      <c r="E769">
        <v>0</v>
      </c>
      <c r="F769">
        <v>5</v>
      </c>
      <c r="G769">
        <v>5</v>
      </c>
      <c r="H769">
        <v>13</v>
      </c>
      <c r="I769">
        <v>14</v>
      </c>
      <c r="J769">
        <v>0</v>
      </c>
      <c r="K769">
        <v>0</v>
      </c>
      <c r="L769">
        <v>2.3016000000000002E-2</v>
      </c>
      <c r="M769">
        <v>2.3016000000000002E-2</v>
      </c>
      <c r="N769" t="s">
        <v>14</v>
      </c>
    </row>
    <row r="770" spans="1:14" x14ac:dyDescent="0.2">
      <c r="A770" t="s">
        <v>10</v>
      </c>
      <c r="B770" t="s">
        <v>13</v>
      </c>
      <c r="D770">
        <v>0</v>
      </c>
      <c r="E770">
        <v>0</v>
      </c>
      <c r="F770">
        <v>5</v>
      </c>
      <c r="G770">
        <v>5</v>
      </c>
      <c r="H770">
        <v>13</v>
      </c>
      <c r="I770">
        <v>14</v>
      </c>
      <c r="J770">
        <v>1</v>
      </c>
      <c r="K770">
        <v>1</v>
      </c>
      <c r="L770">
        <v>2.33475E-2</v>
      </c>
      <c r="M770">
        <v>2.33475E-2</v>
      </c>
      <c r="N770" t="s">
        <v>14</v>
      </c>
    </row>
    <row r="771" spans="1:14" x14ac:dyDescent="0.2">
      <c r="A771" t="s">
        <v>10</v>
      </c>
      <c r="B771" t="s">
        <v>13</v>
      </c>
      <c r="D771">
        <v>0</v>
      </c>
      <c r="E771">
        <v>0</v>
      </c>
      <c r="F771">
        <v>5</v>
      </c>
      <c r="G771">
        <v>5</v>
      </c>
      <c r="H771">
        <v>13</v>
      </c>
      <c r="I771">
        <v>14</v>
      </c>
      <c r="J771">
        <v>2</v>
      </c>
      <c r="K771">
        <v>2</v>
      </c>
      <c r="L771">
        <v>2.7219999999999901E-2</v>
      </c>
      <c r="M771">
        <v>2.7219999999999901E-2</v>
      </c>
      <c r="N771" t="s">
        <v>14</v>
      </c>
    </row>
    <row r="772" spans="1:14" x14ac:dyDescent="0.2">
      <c r="A772" t="s">
        <v>10</v>
      </c>
      <c r="B772" t="s">
        <v>13</v>
      </c>
      <c r="D772">
        <v>0</v>
      </c>
      <c r="E772">
        <v>0</v>
      </c>
      <c r="F772">
        <v>5</v>
      </c>
      <c r="G772">
        <v>5</v>
      </c>
      <c r="H772">
        <v>13</v>
      </c>
      <c r="I772">
        <v>14</v>
      </c>
      <c r="J772">
        <v>3</v>
      </c>
      <c r="K772">
        <v>3</v>
      </c>
      <c r="L772">
        <v>2.7602499999999999E-2</v>
      </c>
      <c r="M772">
        <v>2.7602499999999999E-2</v>
      </c>
      <c r="N772" t="s">
        <v>14</v>
      </c>
    </row>
    <row r="773" spans="1:14" x14ac:dyDescent="0.2">
      <c r="A773" t="s">
        <v>10</v>
      </c>
      <c r="B773" t="s">
        <v>13</v>
      </c>
      <c r="D773">
        <v>0</v>
      </c>
      <c r="E773">
        <v>0</v>
      </c>
      <c r="F773">
        <v>5</v>
      </c>
      <c r="G773">
        <v>5</v>
      </c>
      <c r="H773">
        <v>13</v>
      </c>
      <c r="I773">
        <v>14</v>
      </c>
      <c r="J773">
        <v>4</v>
      </c>
      <c r="K773">
        <v>4</v>
      </c>
      <c r="L773">
        <v>2.8587499999999998E-2</v>
      </c>
      <c r="M773">
        <v>2.8587499999999998E-2</v>
      </c>
      <c r="N773" t="s">
        <v>14</v>
      </c>
    </row>
    <row r="774" spans="1:14" x14ac:dyDescent="0.2">
      <c r="A774" t="s">
        <v>10</v>
      </c>
      <c r="B774" t="s">
        <v>13</v>
      </c>
      <c r="D774">
        <v>0</v>
      </c>
      <c r="E774">
        <v>0</v>
      </c>
      <c r="F774">
        <v>5</v>
      </c>
      <c r="G774">
        <v>5</v>
      </c>
      <c r="H774">
        <v>13</v>
      </c>
      <c r="I774">
        <v>14</v>
      </c>
      <c r="J774">
        <v>5</v>
      </c>
      <c r="K774">
        <v>5</v>
      </c>
      <c r="L774">
        <v>1.8546E-2</v>
      </c>
      <c r="M774">
        <v>1.8546E-2</v>
      </c>
      <c r="N774" t="s">
        <v>14</v>
      </c>
    </row>
    <row r="775" spans="1:14" x14ac:dyDescent="0.2">
      <c r="A775" t="s">
        <v>10</v>
      </c>
      <c r="B775" t="s">
        <v>13</v>
      </c>
      <c r="D775">
        <v>0</v>
      </c>
      <c r="E775">
        <v>0</v>
      </c>
      <c r="F775">
        <v>5</v>
      </c>
      <c r="G775">
        <v>5</v>
      </c>
      <c r="H775">
        <v>13</v>
      </c>
      <c r="I775">
        <v>14</v>
      </c>
      <c r="J775">
        <v>6</v>
      </c>
      <c r="K775">
        <v>6</v>
      </c>
      <c r="L775">
        <v>1.7871999999999999E-2</v>
      </c>
      <c r="M775">
        <v>1.7871999999999999E-2</v>
      </c>
      <c r="N775" t="s">
        <v>14</v>
      </c>
    </row>
    <row r="776" spans="1:14" x14ac:dyDescent="0.2">
      <c r="A776" t="s">
        <v>10</v>
      </c>
      <c r="B776" t="s">
        <v>13</v>
      </c>
      <c r="D776">
        <v>0</v>
      </c>
      <c r="E776">
        <v>0</v>
      </c>
      <c r="F776">
        <v>5</v>
      </c>
      <c r="G776">
        <v>5</v>
      </c>
      <c r="H776">
        <v>14</v>
      </c>
      <c r="I776">
        <v>15</v>
      </c>
      <c r="J776">
        <v>0</v>
      </c>
      <c r="K776">
        <v>0</v>
      </c>
      <c r="L776">
        <v>2.2183999999999999E-2</v>
      </c>
      <c r="M776">
        <v>2.2183999999999999E-2</v>
      </c>
      <c r="N776" t="s">
        <v>14</v>
      </c>
    </row>
    <row r="777" spans="1:14" x14ac:dyDescent="0.2">
      <c r="A777" t="s">
        <v>10</v>
      </c>
      <c r="B777" t="s">
        <v>13</v>
      </c>
      <c r="D777">
        <v>0</v>
      </c>
      <c r="E777">
        <v>0</v>
      </c>
      <c r="F777">
        <v>5</v>
      </c>
      <c r="G777">
        <v>5</v>
      </c>
      <c r="H777">
        <v>14</v>
      </c>
      <c r="I777">
        <v>15</v>
      </c>
      <c r="J777">
        <v>1</v>
      </c>
      <c r="K777">
        <v>1</v>
      </c>
      <c r="L777">
        <v>2.3697499999999899E-2</v>
      </c>
      <c r="M777">
        <v>2.3697499999999899E-2</v>
      </c>
      <c r="N777" t="s">
        <v>14</v>
      </c>
    </row>
    <row r="778" spans="1:14" x14ac:dyDescent="0.2">
      <c r="A778" t="s">
        <v>10</v>
      </c>
      <c r="B778" t="s">
        <v>13</v>
      </c>
      <c r="D778">
        <v>0</v>
      </c>
      <c r="E778">
        <v>0</v>
      </c>
      <c r="F778">
        <v>5</v>
      </c>
      <c r="G778">
        <v>5</v>
      </c>
      <c r="H778">
        <v>14</v>
      </c>
      <c r="I778">
        <v>15</v>
      </c>
      <c r="J778">
        <v>2</v>
      </c>
      <c r="K778">
        <v>2</v>
      </c>
      <c r="L778">
        <v>2.6142499999999999E-2</v>
      </c>
      <c r="M778">
        <v>2.6142499999999999E-2</v>
      </c>
      <c r="N778" t="s">
        <v>14</v>
      </c>
    </row>
    <row r="779" spans="1:14" x14ac:dyDescent="0.2">
      <c r="A779" t="s">
        <v>10</v>
      </c>
      <c r="B779" t="s">
        <v>13</v>
      </c>
      <c r="D779">
        <v>0</v>
      </c>
      <c r="E779">
        <v>0</v>
      </c>
      <c r="F779">
        <v>5</v>
      </c>
      <c r="G779">
        <v>5</v>
      </c>
      <c r="H779">
        <v>14</v>
      </c>
      <c r="I779">
        <v>15</v>
      </c>
      <c r="J779">
        <v>3</v>
      </c>
      <c r="K779">
        <v>3</v>
      </c>
      <c r="L779">
        <v>2.7422499999999999E-2</v>
      </c>
      <c r="M779">
        <v>2.7422499999999999E-2</v>
      </c>
      <c r="N779" t="s">
        <v>14</v>
      </c>
    </row>
    <row r="780" spans="1:14" x14ac:dyDescent="0.2">
      <c r="A780" t="s">
        <v>10</v>
      </c>
      <c r="B780" t="s">
        <v>13</v>
      </c>
      <c r="D780">
        <v>0</v>
      </c>
      <c r="E780">
        <v>0</v>
      </c>
      <c r="F780">
        <v>5</v>
      </c>
      <c r="G780">
        <v>5</v>
      </c>
      <c r="H780">
        <v>14</v>
      </c>
      <c r="I780">
        <v>15</v>
      </c>
      <c r="J780">
        <v>4</v>
      </c>
      <c r="K780">
        <v>4</v>
      </c>
      <c r="L780">
        <v>2.6647500000000001E-2</v>
      </c>
      <c r="M780">
        <v>2.6647500000000001E-2</v>
      </c>
      <c r="N780" t="s">
        <v>14</v>
      </c>
    </row>
    <row r="781" spans="1:14" x14ac:dyDescent="0.2">
      <c r="A781" t="s">
        <v>10</v>
      </c>
      <c r="B781" t="s">
        <v>13</v>
      </c>
      <c r="D781">
        <v>0</v>
      </c>
      <c r="E781">
        <v>0</v>
      </c>
      <c r="F781">
        <v>5</v>
      </c>
      <c r="G781">
        <v>5</v>
      </c>
      <c r="H781">
        <v>14</v>
      </c>
      <c r="I781">
        <v>15</v>
      </c>
      <c r="J781">
        <v>5</v>
      </c>
      <c r="K781">
        <v>5</v>
      </c>
      <c r="L781">
        <v>1.7666000000000001E-2</v>
      </c>
      <c r="M781">
        <v>1.7666000000000001E-2</v>
      </c>
      <c r="N781" t="s">
        <v>14</v>
      </c>
    </row>
    <row r="782" spans="1:14" x14ac:dyDescent="0.2">
      <c r="A782" t="s">
        <v>10</v>
      </c>
      <c r="B782" t="s">
        <v>13</v>
      </c>
      <c r="D782">
        <v>0</v>
      </c>
      <c r="E782">
        <v>0</v>
      </c>
      <c r="F782">
        <v>5</v>
      </c>
      <c r="G782">
        <v>5</v>
      </c>
      <c r="H782">
        <v>14</v>
      </c>
      <c r="I782">
        <v>15</v>
      </c>
      <c r="J782">
        <v>6</v>
      </c>
      <c r="K782">
        <v>6</v>
      </c>
      <c r="L782">
        <v>1.7863999999999901E-2</v>
      </c>
      <c r="M782">
        <v>1.7863999999999901E-2</v>
      </c>
      <c r="N782" t="s">
        <v>14</v>
      </c>
    </row>
    <row r="783" spans="1:14" x14ac:dyDescent="0.2">
      <c r="A783" t="s">
        <v>10</v>
      </c>
      <c r="B783" t="s">
        <v>13</v>
      </c>
      <c r="D783">
        <v>0</v>
      </c>
      <c r="E783">
        <v>0</v>
      </c>
      <c r="F783">
        <v>5</v>
      </c>
      <c r="G783">
        <v>5</v>
      </c>
      <c r="H783">
        <v>15</v>
      </c>
      <c r="I783">
        <v>16</v>
      </c>
      <c r="J783">
        <v>0</v>
      </c>
      <c r="K783">
        <v>0</v>
      </c>
      <c r="L783">
        <v>2.2044000000000001E-2</v>
      </c>
      <c r="M783">
        <v>2.2044000000000001E-2</v>
      </c>
      <c r="N783" t="s">
        <v>14</v>
      </c>
    </row>
    <row r="784" spans="1:14" x14ac:dyDescent="0.2">
      <c r="A784" t="s">
        <v>10</v>
      </c>
      <c r="B784" t="s">
        <v>13</v>
      </c>
      <c r="D784">
        <v>0</v>
      </c>
      <c r="E784">
        <v>0</v>
      </c>
      <c r="F784">
        <v>5</v>
      </c>
      <c r="G784">
        <v>5</v>
      </c>
      <c r="H784">
        <v>15</v>
      </c>
      <c r="I784">
        <v>16</v>
      </c>
      <c r="J784">
        <v>1</v>
      </c>
      <c r="K784">
        <v>1</v>
      </c>
      <c r="L784">
        <v>2.3015000000000001E-2</v>
      </c>
      <c r="M784">
        <v>2.3015000000000001E-2</v>
      </c>
      <c r="N784" t="s">
        <v>14</v>
      </c>
    </row>
    <row r="785" spans="1:14" x14ac:dyDescent="0.2">
      <c r="A785" t="s">
        <v>10</v>
      </c>
      <c r="B785" t="s">
        <v>13</v>
      </c>
      <c r="D785">
        <v>0</v>
      </c>
      <c r="E785">
        <v>0</v>
      </c>
      <c r="F785">
        <v>5</v>
      </c>
      <c r="G785">
        <v>5</v>
      </c>
      <c r="H785">
        <v>15</v>
      </c>
      <c r="I785">
        <v>16</v>
      </c>
      <c r="J785">
        <v>2</v>
      </c>
      <c r="K785">
        <v>2</v>
      </c>
      <c r="L785">
        <v>2.65399999999999E-2</v>
      </c>
      <c r="M785">
        <v>2.65399999999999E-2</v>
      </c>
      <c r="N785" t="s">
        <v>14</v>
      </c>
    </row>
    <row r="786" spans="1:14" x14ac:dyDescent="0.2">
      <c r="A786" t="s">
        <v>10</v>
      </c>
      <c r="B786" t="s">
        <v>13</v>
      </c>
      <c r="D786">
        <v>0</v>
      </c>
      <c r="E786">
        <v>0</v>
      </c>
      <c r="F786">
        <v>5</v>
      </c>
      <c r="G786">
        <v>5</v>
      </c>
      <c r="H786">
        <v>15</v>
      </c>
      <c r="I786">
        <v>16</v>
      </c>
      <c r="J786">
        <v>3</v>
      </c>
      <c r="K786">
        <v>3</v>
      </c>
      <c r="L786">
        <v>2.68825E-2</v>
      </c>
      <c r="M786">
        <v>2.68825E-2</v>
      </c>
      <c r="N786" t="s">
        <v>14</v>
      </c>
    </row>
    <row r="787" spans="1:14" x14ac:dyDescent="0.2">
      <c r="A787" t="s">
        <v>10</v>
      </c>
      <c r="B787" t="s">
        <v>13</v>
      </c>
      <c r="D787">
        <v>0</v>
      </c>
      <c r="E787">
        <v>0</v>
      </c>
      <c r="F787">
        <v>5</v>
      </c>
      <c r="G787">
        <v>5</v>
      </c>
      <c r="H787">
        <v>15</v>
      </c>
      <c r="I787">
        <v>16</v>
      </c>
      <c r="J787">
        <v>4</v>
      </c>
      <c r="K787">
        <v>4</v>
      </c>
      <c r="L787">
        <v>2.6720000000000001E-2</v>
      </c>
      <c r="M787">
        <v>2.6720000000000001E-2</v>
      </c>
      <c r="N787" t="s">
        <v>14</v>
      </c>
    </row>
    <row r="788" spans="1:14" x14ac:dyDescent="0.2">
      <c r="A788" t="s">
        <v>10</v>
      </c>
      <c r="B788" t="s">
        <v>13</v>
      </c>
      <c r="D788">
        <v>0</v>
      </c>
      <c r="E788">
        <v>0</v>
      </c>
      <c r="F788">
        <v>5</v>
      </c>
      <c r="G788">
        <v>5</v>
      </c>
      <c r="H788">
        <v>15</v>
      </c>
      <c r="I788">
        <v>16</v>
      </c>
      <c r="J788">
        <v>5</v>
      </c>
      <c r="K788">
        <v>5</v>
      </c>
      <c r="L788">
        <v>1.6480000000000002E-2</v>
      </c>
      <c r="M788">
        <v>1.6480000000000002E-2</v>
      </c>
      <c r="N788" t="s">
        <v>14</v>
      </c>
    </row>
    <row r="789" spans="1:14" x14ac:dyDescent="0.2">
      <c r="A789" t="s">
        <v>10</v>
      </c>
      <c r="B789" t="s">
        <v>13</v>
      </c>
      <c r="D789">
        <v>0</v>
      </c>
      <c r="E789">
        <v>0</v>
      </c>
      <c r="F789">
        <v>5</v>
      </c>
      <c r="G789">
        <v>5</v>
      </c>
      <c r="H789">
        <v>15</v>
      </c>
      <c r="I789">
        <v>16</v>
      </c>
      <c r="J789">
        <v>6</v>
      </c>
      <c r="K789">
        <v>6</v>
      </c>
      <c r="L789">
        <v>1.7576000000000001E-2</v>
      </c>
      <c r="M789">
        <v>1.7576000000000001E-2</v>
      </c>
      <c r="N789" t="s">
        <v>14</v>
      </c>
    </row>
    <row r="790" spans="1:14" x14ac:dyDescent="0.2">
      <c r="A790" t="s">
        <v>10</v>
      </c>
      <c r="B790" t="s">
        <v>13</v>
      </c>
      <c r="D790">
        <v>0</v>
      </c>
      <c r="E790">
        <v>0</v>
      </c>
      <c r="F790">
        <v>5</v>
      </c>
      <c r="G790">
        <v>5</v>
      </c>
      <c r="H790">
        <v>16</v>
      </c>
      <c r="I790">
        <v>17</v>
      </c>
      <c r="J790">
        <v>0</v>
      </c>
      <c r="K790">
        <v>0</v>
      </c>
      <c r="L790">
        <v>2.2504E-2</v>
      </c>
      <c r="M790">
        <v>2.2504E-2</v>
      </c>
      <c r="N790" t="s">
        <v>14</v>
      </c>
    </row>
    <row r="791" spans="1:14" x14ac:dyDescent="0.2">
      <c r="A791" t="s">
        <v>10</v>
      </c>
      <c r="B791" t="s">
        <v>13</v>
      </c>
      <c r="D791">
        <v>0</v>
      </c>
      <c r="E791">
        <v>0</v>
      </c>
      <c r="F791">
        <v>5</v>
      </c>
      <c r="G791">
        <v>5</v>
      </c>
      <c r="H791">
        <v>16</v>
      </c>
      <c r="I791">
        <v>17</v>
      </c>
      <c r="J791">
        <v>1</v>
      </c>
      <c r="K791">
        <v>1</v>
      </c>
      <c r="L791">
        <v>2.3154999999999999E-2</v>
      </c>
      <c r="M791">
        <v>2.3154999999999999E-2</v>
      </c>
      <c r="N791" t="s">
        <v>14</v>
      </c>
    </row>
    <row r="792" spans="1:14" x14ac:dyDescent="0.2">
      <c r="A792" t="s">
        <v>10</v>
      </c>
      <c r="B792" t="s">
        <v>13</v>
      </c>
      <c r="D792">
        <v>0</v>
      </c>
      <c r="E792">
        <v>0</v>
      </c>
      <c r="F792">
        <v>5</v>
      </c>
      <c r="G792">
        <v>5</v>
      </c>
      <c r="H792">
        <v>16</v>
      </c>
      <c r="I792">
        <v>17</v>
      </c>
      <c r="J792">
        <v>2</v>
      </c>
      <c r="K792">
        <v>2</v>
      </c>
      <c r="L792">
        <v>2.7594999999999901E-2</v>
      </c>
      <c r="M792">
        <v>2.7594999999999901E-2</v>
      </c>
      <c r="N792" t="s">
        <v>14</v>
      </c>
    </row>
    <row r="793" spans="1:14" x14ac:dyDescent="0.2">
      <c r="A793" t="s">
        <v>10</v>
      </c>
      <c r="B793" t="s">
        <v>13</v>
      </c>
      <c r="D793">
        <v>0</v>
      </c>
      <c r="E793">
        <v>0</v>
      </c>
      <c r="F793">
        <v>5</v>
      </c>
      <c r="G793">
        <v>5</v>
      </c>
      <c r="H793">
        <v>16</v>
      </c>
      <c r="I793">
        <v>17</v>
      </c>
      <c r="J793">
        <v>3</v>
      </c>
      <c r="K793">
        <v>3</v>
      </c>
      <c r="L793">
        <v>2.65775E-2</v>
      </c>
      <c r="M793">
        <v>2.65775E-2</v>
      </c>
      <c r="N793" t="s">
        <v>14</v>
      </c>
    </row>
    <row r="794" spans="1:14" x14ac:dyDescent="0.2">
      <c r="A794" t="s">
        <v>10</v>
      </c>
      <c r="B794" t="s">
        <v>13</v>
      </c>
      <c r="D794">
        <v>0</v>
      </c>
      <c r="E794">
        <v>0</v>
      </c>
      <c r="F794">
        <v>5</v>
      </c>
      <c r="G794">
        <v>5</v>
      </c>
      <c r="H794">
        <v>16</v>
      </c>
      <c r="I794">
        <v>17</v>
      </c>
      <c r="J794">
        <v>4</v>
      </c>
      <c r="K794">
        <v>4</v>
      </c>
      <c r="L794">
        <v>2.6672499999999998E-2</v>
      </c>
      <c r="M794">
        <v>2.6672499999999998E-2</v>
      </c>
      <c r="N794" t="s">
        <v>14</v>
      </c>
    </row>
    <row r="795" spans="1:14" x14ac:dyDescent="0.2">
      <c r="A795" t="s">
        <v>10</v>
      </c>
      <c r="B795" t="s">
        <v>13</v>
      </c>
      <c r="D795">
        <v>0</v>
      </c>
      <c r="E795">
        <v>0</v>
      </c>
      <c r="F795">
        <v>5</v>
      </c>
      <c r="G795">
        <v>5</v>
      </c>
      <c r="H795">
        <v>16</v>
      </c>
      <c r="I795">
        <v>17</v>
      </c>
      <c r="J795">
        <v>5</v>
      </c>
      <c r="K795">
        <v>5</v>
      </c>
      <c r="L795">
        <v>1.6341999999999999E-2</v>
      </c>
      <c r="M795">
        <v>1.6341999999999999E-2</v>
      </c>
      <c r="N795" t="s">
        <v>14</v>
      </c>
    </row>
    <row r="796" spans="1:14" x14ac:dyDescent="0.2">
      <c r="A796" t="s">
        <v>10</v>
      </c>
      <c r="B796" t="s">
        <v>13</v>
      </c>
      <c r="D796">
        <v>0</v>
      </c>
      <c r="E796">
        <v>0</v>
      </c>
      <c r="F796">
        <v>5</v>
      </c>
      <c r="G796">
        <v>5</v>
      </c>
      <c r="H796">
        <v>16</v>
      </c>
      <c r="I796">
        <v>17</v>
      </c>
      <c r="J796">
        <v>6</v>
      </c>
      <c r="K796">
        <v>6</v>
      </c>
      <c r="L796">
        <v>1.8936000000000001E-2</v>
      </c>
      <c r="M796">
        <v>1.8936000000000001E-2</v>
      </c>
      <c r="N796" t="s">
        <v>14</v>
      </c>
    </row>
    <row r="797" spans="1:14" x14ac:dyDescent="0.2">
      <c r="A797" t="s">
        <v>10</v>
      </c>
      <c r="B797" t="s">
        <v>13</v>
      </c>
      <c r="D797">
        <v>0</v>
      </c>
      <c r="E797">
        <v>0</v>
      </c>
      <c r="F797">
        <v>5</v>
      </c>
      <c r="G797">
        <v>5</v>
      </c>
      <c r="H797">
        <v>17</v>
      </c>
      <c r="I797">
        <v>18</v>
      </c>
      <c r="J797">
        <v>0</v>
      </c>
      <c r="K797">
        <v>0</v>
      </c>
      <c r="L797">
        <v>2.46699999999999E-2</v>
      </c>
      <c r="M797">
        <v>2.46699999999999E-2</v>
      </c>
      <c r="N797" t="s">
        <v>14</v>
      </c>
    </row>
    <row r="798" spans="1:14" x14ac:dyDescent="0.2">
      <c r="A798" t="s">
        <v>10</v>
      </c>
      <c r="B798" t="s">
        <v>13</v>
      </c>
      <c r="D798">
        <v>0</v>
      </c>
      <c r="E798">
        <v>0</v>
      </c>
      <c r="F798">
        <v>5</v>
      </c>
      <c r="G798">
        <v>5</v>
      </c>
      <c r="H798">
        <v>17</v>
      </c>
      <c r="I798">
        <v>18</v>
      </c>
      <c r="J798">
        <v>1</v>
      </c>
      <c r="K798">
        <v>1</v>
      </c>
      <c r="L798">
        <v>2.6752499999999999E-2</v>
      </c>
      <c r="M798">
        <v>2.6752499999999999E-2</v>
      </c>
      <c r="N798" t="s">
        <v>14</v>
      </c>
    </row>
    <row r="799" spans="1:14" x14ac:dyDescent="0.2">
      <c r="A799" t="s">
        <v>10</v>
      </c>
      <c r="B799" t="s">
        <v>13</v>
      </c>
      <c r="D799">
        <v>0</v>
      </c>
      <c r="E799">
        <v>0</v>
      </c>
      <c r="F799">
        <v>5</v>
      </c>
      <c r="G799">
        <v>5</v>
      </c>
      <c r="H799">
        <v>17</v>
      </c>
      <c r="I799">
        <v>18</v>
      </c>
      <c r="J799">
        <v>2</v>
      </c>
      <c r="K799">
        <v>2</v>
      </c>
      <c r="L799">
        <v>2.8070000000000001E-2</v>
      </c>
      <c r="M799">
        <v>2.8070000000000001E-2</v>
      </c>
      <c r="N799" t="s">
        <v>14</v>
      </c>
    </row>
    <row r="800" spans="1:14" x14ac:dyDescent="0.2">
      <c r="A800" t="s">
        <v>10</v>
      </c>
      <c r="B800" t="s">
        <v>13</v>
      </c>
      <c r="D800">
        <v>0</v>
      </c>
      <c r="E800">
        <v>0</v>
      </c>
      <c r="F800">
        <v>5</v>
      </c>
      <c r="G800">
        <v>5</v>
      </c>
      <c r="H800">
        <v>17</v>
      </c>
      <c r="I800">
        <v>18</v>
      </c>
      <c r="J800">
        <v>3</v>
      </c>
      <c r="K800">
        <v>3</v>
      </c>
      <c r="L800">
        <v>2.9742499999999901E-2</v>
      </c>
      <c r="M800">
        <v>2.9742499999999901E-2</v>
      </c>
      <c r="N800" t="s">
        <v>14</v>
      </c>
    </row>
    <row r="801" spans="1:14" x14ac:dyDescent="0.2">
      <c r="A801" t="s">
        <v>10</v>
      </c>
      <c r="B801" t="s">
        <v>13</v>
      </c>
      <c r="D801">
        <v>0</v>
      </c>
      <c r="E801">
        <v>0</v>
      </c>
      <c r="F801">
        <v>5</v>
      </c>
      <c r="G801">
        <v>5</v>
      </c>
      <c r="H801">
        <v>17</v>
      </c>
      <c r="I801">
        <v>18</v>
      </c>
      <c r="J801">
        <v>4</v>
      </c>
      <c r="K801">
        <v>4</v>
      </c>
      <c r="L801">
        <v>2.8577499999999999E-2</v>
      </c>
      <c r="M801">
        <v>2.8577499999999999E-2</v>
      </c>
      <c r="N801" t="s">
        <v>14</v>
      </c>
    </row>
    <row r="802" spans="1:14" x14ac:dyDescent="0.2">
      <c r="A802" t="s">
        <v>10</v>
      </c>
      <c r="B802" t="s">
        <v>13</v>
      </c>
      <c r="D802">
        <v>0</v>
      </c>
      <c r="E802">
        <v>0</v>
      </c>
      <c r="F802">
        <v>5</v>
      </c>
      <c r="G802">
        <v>5</v>
      </c>
      <c r="H802">
        <v>17</v>
      </c>
      <c r="I802">
        <v>18</v>
      </c>
      <c r="J802">
        <v>5</v>
      </c>
      <c r="K802">
        <v>5</v>
      </c>
      <c r="L802">
        <v>1.9029999999999998E-2</v>
      </c>
      <c r="M802">
        <v>1.9029999999999998E-2</v>
      </c>
      <c r="N802" t="s">
        <v>14</v>
      </c>
    </row>
    <row r="803" spans="1:14" x14ac:dyDescent="0.2">
      <c r="A803" t="s">
        <v>10</v>
      </c>
      <c r="B803" t="s">
        <v>13</v>
      </c>
      <c r="D803">
        <v>0</v>
      </c>
      <c r="E803">
        <v>0</v>
      </c>
      <c r="F803">
        <v>5</v>
      </c>
      <c r="G803">
        <v>5</v>
      </c>
      <c r="H803">
        <v>17</v>
      </c>
      <c r="I803">
        <v>18</v>
      </c>
      <c r="J803">
        <v>6</v>
      </c>
      <c r="K803">
        <v>6</v>
      </c>
      <c r="L803">
        <v>2.1308000000000001E-2</v>
      </c>
      <c r="M803">
        <v>2.1308000000000001E-2</v>
      </c>
      <c r="N803" t="s">
        <v>14</v>
      </c>
    </row>
    <row r="804" spans="1:14" x14ac:dyDescent="0.2">
      <c r="A804" t="s">
        <v>10</v>
      </c>
      <c r="B804" t="s">
        <v>13</v>
      </c>
      <c r="D804">
        <v>0</v>
      </c>
      <c r="E804">
        <v>0</v>
      </c>
      <c r="F804">
        <v>5</v>
      </c>
      <c r="G804">
        <v>5</v>
      </c>
      <c r="H804">
        <v>18</v>
      </c>
      <c r="I804">
        <v>19</v>
      </c>
      <c r="J804">
        <v>0</v>
      </c>
      <c r="K804">
        <v>0</v>
      </c>
      <c r="L804">
        <v>2.5582000000000001E-2</v>
      </c>
      <c r="M804">
        <v>2.5582000000000001E-2</v>
      </c>
      <c r="N804" t="s">
        <v>14</v>
      </c>
    </row>
    <row r="805" spans="1:14" x14ac:dyDescent="0.2">
      <c r="A805" t="s">
        <v>10</v>
      </c>
      <c r="B805" t="s">
        <v>13</v>
      </c>
      <c r="D805">
        <v>0</v>
      </c>
      <c r="E805">
        <v>0</v>
      </c>
      <c r="F805">
        <v>5</v>
      </c>
      <c r="G805">
        <v>5</v>
      </c>
      <c r="H805">
        <v>18</v>
      </c>
      <c r="I805">
        <v>19</v>
      </c>
      <c r="J805">
        <v>1</v>
      </c>
      <c r="K805">
        <v>1</v>
      </c>
      <c r="L805">
        <v>2.7005000000000001E-2</v>
      </c>
      <c r="M805">
        <v>2.7005000000000001E-2</v>
      </c>
      <c r="N805" t="s">
        <v>14</v>
      </c>
    </row>
    <row r="806" spans="1:14" x14ac:dyDescent="0.2">
      <c r="A806" t="s">
        <v>10</v>
      </c>
      <c r="B806" t="s">
        <v>13</v>
      </c>
      <c r="D806">
        <v>0</v>
      </c>
      <c r="E806">
        <v>0</v>
      </c>
      <c r="F806">
        <v>5</v>
      </c>
      <c r="G806">
        <v>5</v>
      </c>
      <c r="H806">
        <v>18</v>
      </c>
      <c r="I806">
        <v>19</v>
      </c>
      <c r="J806">
        <v>2</v>
      </c>
      <c r="K806">
        <v>2</v>
      </c>
      <c r="L806">
        <v>2.78575E-2</v>
      </c>
      <c r="M806">
        <v>2.78575E-2</v>
      </c>
      <c r="N806" t="s">
        <v>14</v>
      </c>
    </row>
    <row r="807" spans="1:14" x14ac:dyDescent="0.2">
      <c r="A807" t="s">
        <v>10</v>
      </c>
      <c r="B807" t="s">
        <v>13</v>
      </c>
      <c r="D807">
        <v>0</v>
      </c>
      <c r="E807">
        <v>0</v>
      </c>
      <c r="F807">
        <v>5</v>
      </c>
      <c r="G807">
        <v>5</v>
      </c>
      <c r="H807">
        <v>18</v>
      </c>
      <c r="I807">
        <v>19</v>
      </c>
      <c r="J807">
        <v>3</v>
      </c>
      <c r="K807">
        <v>3</v>
      </c>
      <c r="L807">
        <v>2.86074999999999E-2</v>
      </c>
      <c r="M807">
        <v>2.86074999999999E-2</v>
      </c>
      <c r="N807" t="s">
        <v>14</v>
      </c>
    </row>
    <row r="808" spans="1:14" x14ac:dyDescent="0.2">
      <c r="A808" t="s">
        <v>10</v>
      </c>
      <c r="B808" t="s">
        <v>13</v>
      </c>
      <c r="D808">
        <v>0</v>
      </c>
      <c r="E808">
        <v>0</v>
      </c>
      <c r="F808">
        <v>5</v>
      </c>
      <c r="G808">
        <v>5</v>
      </c>
      <c r="H808">
        <v>18</v>
      </c>
      <c r="I808">
        <v>19</v>
      </c>
      <c r="J808">
        <v>4</v>
      </c>
      <c r="K808">
        <v>4</v>
      </c>
      <c r="L808">
        <v>2.8570000000000002E-2</v>
      </c>
      <c r="M808">
        <v>2.8570000000000002E-2</v>
      </c>
      <c r="N808" t="s">
        <v>14</v>
      </c>
    </row>
    <row r="809" spans="1:14" x14ac:dyDescent="0.2">
      <c r="A809" t="s">
        <v>10</v>
      </c>
      <c r="B809" t="s">
        <v>13</v>
      </c>
      <c r="D809">
        <v>0</v>
      </c>
      <c r="E809">
        <v>0</v>
      </c>
      <c r="F809">
        <v>5</v>
      </c>
      <c r="G809">
        <v>5</v>
      </c>
      <c r="H809">
        <v>18</v>
      </c>
      <c r="I809">
        <v>19</v>
      </c>
      <c r="J809">
        <v>5</v>
      </c>
      <c r="K809">
        <v>5</v>
      </c>
      <c r="L809">
        <v>2.03819999999999E-2</v>
      </c>
      <c r="M809">
        <v>2.03819999999999E-2</v>
      </c>
      <c r="N809" t="s">
        <v>14</v>
      </c>
    </row>
    <row r="810" spans="1:14" x14ac:dyDescent="0.2">
      <c r="A810" t="s">
        <v>10</v>
      </c>
      <c r="B810" t="s">
        <v>13</v>
      </c>
      <c r="D810">
        <v>0</v>
      </c>
      <c r="E810">
        <v>0</v>
      </c>
      <c r="F810">
        <v>5</v>
      </c>
      <c r="G810">
        <v>5</v>
      </c>
      <c r="H810">
        <v>18</v>
      </c>
      <c r="I810">
        <v>19</v>
      </c>
      <c r="J810">
        <v>6</v>
      </c>
      <c r="K810">
        <v>6</v>
      </c>
      <c r="L810">
        <v>2.2575999999999999E-2</v>
      </c>
      <c r="M810">
        <v>2.2575999999999999E-2</v>
      </c>
      <c r="N810" t="s">
        <v>14</v>
      </c>
    </row>
    <row r="811" spans="1:14" x14ac:dyDescent="0.2">
      <c r="A811" t="s">
        <v>10</v>
      </c>
      <c r="B811" t="s">
        <v>13</v>
      </c>
      <c r="D811">
        <v>0</v>
      </c>
      <c r="E811">
        <v>0</v>
      </c>
      <c r="F811">
        <v>5</v>
      </c>
      <c r="G811">
        <v>5</v>
      </c>
      <c r="H811">
        <v>19</v>
      </c>
      <c r="I811">
        <v>20</v>
      </c>
      <c r="J811">
        <v>0</v>
      </c>
      <c r="K811">
        <v>0</v>
      </c>
      <c r="L811">
        <v>2.48879999999999E-2</v>
      </c>
      <c r="M811">
        <v>2.48879999999999E-2</v>
      </c>
      <c r="N811" t="s">
        <v>14</v>
      </c>
    </row>
    <row r="812" spans="1:14" x14ac:dyDescent="0.2">
      <c r="A812" t="s">
        <v>10</v>
      </c>
      <c r="B812" t="s">
        <v>13</v>
      </c>
      <c r="D812">
        <v>0</v>
      </c>
      <c r="E812">
        <v>0</v>
      </c>
      <c r="F812">
        <v>5</v>
      </c>
      <c r="G812">
        <v>5</v>
      </c>
      <c r="H812">
        <v>19</v>
      </c>
      <c r="I812">
        <v>20</v>
      </c>
      <c r="J812">
        <v>1</v>
      </c>
      <c r="K812">
        <v>1</v>
      </c>
      <c r="L812">
        <v>2.6727499999999901E-2</v>
      </c>
      <c r="M812">
        <v>2.6727499999999901E-2</v>
      </c>
      <c r="N812" t="s">
        <v>14</v>
      </c>
    </row>
    <row r="813" spans="1:14" x14ac:dyDescent="0.2">
      <c r="A813" t="s">
        <v>10</v>
      </c>
      <c r="B813" t="s">
        <v>13</v>
      </c>
      <c r="D813">
        <v>0</v>
      </c>
      <c r="E813">
        <v>0</v>
      </c>
      <c r="F813">
        <v>5</v>
      </c>
      <c r="G813">
        <v>5</v>
      </c>
      <c r="H813">
        <v>19</v>
      </c>
      <c r="I813">
        <v>20</v>
      </c>
      <c r="J813">
        <v>2</v>
      </c>
      <c r="K813">
        <v>2</v>
      </c>
      <c r="L813">
        <v>2.8189999999999899E-2</v>
      </c>
      <c r="M813">
        <v>2.8189999999999899E-2</v>
      </c>
      <c r="N813" t="s">
        <v>14</v>
      </c>
    </row>
    <row r="814" spans="1:14" x14ac:dyDescent="0.2">
      <c r="A814" t="s">
        <v>10</v>
      </c>
      <c r="B814" t="s">
        <v>13</v>
      </c>
      <c r="D814">
        <v>0</v>
      </c>
      <c r="E814">
        <v>0</v>
      </c>
      <c r="F814">
        <v>5</v>
      </c>
      <c r="G814">
        <v>5</v>
      </c>
      <c r="H814">
        <v>19</v>
      </c>
      <c r="I814">
        <v>20</v>
      </c>
      <c r="J814">
        <v>3</v>
      </c>
      <c r="K814">
        <v>3</v>
      </c>
      <c r="L814">
        <v>3.1497499999999998E-2</v>
      </c>
      <c r="M814">
        <v>3.1497499999999998E-2</v>
      </c>
      <c r="N814" t="s">
        <v>14</v>
      </c>
    </row>
    <row r="815" spans="1:14" x14ac:dyDescent="0.2">
      <c r="A815" t="s">
        <v>10</v>
      </c>
      <c r="B815" t="s">
        <v>13</v>
      </c>
      <c r="D815">
        <v>0</v>
      </c>
      <c r="E815">
        <v>0</v>
      </c>
      <c r="F815">
        <v>5</v>
      </c>
      <c r="G815">
        <v>5</v>
      </c>
      <c r="H815">
        <v>19</v>
      </c>
      <c r="I815">
        <v>20</v>
      </c>
      <c r="J815">
        <v>4</v>
      </c>
      <c r="K815">
        <v>4</v>
      </c>
      <c r="L815">
        <v>2.68125E-2</v>
      </c>
      <c r="M815">
        <v>2.68125E-2</v>
      </c>
      <c r="N815" t="s">
        <v>14</v>
      </c>
    </row>
    <row r="816" spans="1:14" x14ac:dyDescent="0.2">
      <c r="A816" t="s">
        <v>10</v>
      </c>
      <c r="B816" t="s">
        <v>13</v>
      </c>
      <c r="D816">
        <v>0</v>
      </c>
      <c r="E816">
        <v>0</v>
      </c>
      <c r="F816">
        <v>5</v>
      </c>
      <c r="G816">
        <v>5</v>
      </c>
      <c r="H816">
        <v>19</v>
      </c>
      <c r="I816">
        <v>20</v>
      </c>
      <c r="J816">
        <v>5</v>
      </c>
      <c r="K816">
        <v>5</v>
      </c>
      <c r="L816">
        <v>2.0677999999999998E-2</v>
      </c>
      <c r="M816">
        <v>2.0677999999999998E-2</v>
      </c>
      <c r="N816" t="s">
        <v>14</v>
      </c>
    </row>
    <row r="817" spans="1:14" x14ac:dyDescent="0.2">
      <c r="A817" t="s">
        <v>10</v>
      </c>
      <c r="B817" t="s">
        <v>13</v>
      </c>
      <c r="D817">
        <v>0</v>
      </c>
      <c r="E817">
        <v>0</v>
      </c>
      <c r="F817">
        <v>5</v>
      </c>
      <c r="G817">
        <v>5</v>
      </c>
      <c r="H817">
        <v>19</v>
      </c>
      <c r="I817">
        <v>20</v>
      </c>
      <c r="J817">
        <v>6</v>
      </c>
      <c r="K817">
        <v>6</v>
      </c>
      <c r="L817">
        <v>2.2984000000000001E-2</v>
      </c>
      <c r="M817">
        <v>2.2984000000000001E-2</v>
      </c>
      <c r="N817" t="s">
        <v>14</v>
      </c>
    </row>
    <row r="818" spans="1:14" x14ac:dyDescent="0.2">
      <c r="A818" t="s">
        <v>10</v>
      </c>
      <c r="B818" t="s">
        <v>13</v>
      </c>
      <c r="D818">
        <v>0</v>
      </c>
      <c r="E818">
        <v>0</v>
      </c>
      <c r="F818">
        <v>5</v>
      </c>
      <c r="G818">
        <v>5</v>
      </c>
      <c r="H818">
        <v>20</v>
      </c>
      <c r="I818">
        <v>21</v>
      </c>
      <c r="J818">
        <v>0</v>
      </c>
      <c r="K818">
        <v>0</v>
      </c>
      <c r="L818">
        <v>2.6100000000000002E-2</v>
      </c>
      <c r="M818">
        <v>2.6100000000000002E-2</v>
      </c>
      <c r="N818" t="s">
        <v>14</v>
      </c>
    </row>
    <row r="819" spans="1:14" x14ac:dyDescent="0.2">
      <c r="A819" t="s">
        <v>10</v>
      </c>
      <c r="B819" t="s">
        <v>13</v>
      </c>
      <c r="D819">
        <v>0</v>
      </c>
      <c r="E819">
        <v>0</v>
      </c>
      <c r="F819">
        <v>5</v>
      </c>
      <c r="G819">
        <v>5</v>
      </c>
      <c r="H819">
        <v>20</v>
      </c>
      <c r="I819">
        <v>21</v>
      </c>
      <c r="J819">
        <v>1</v>
      </c>
      <c r="K819">
        <v>1</v>
      </c>
      <c r="L819">
        <v>2.56899999999999E-2</v>
      </c>
      <c r="M819">
        <v>2.56899999999999E-2</v>
      </c>
      <c r="N819" t="s">
        <v>14</v>
      </c>
    </row>
    <row r="820" spans="1:14" x14ac:dyDescent="0.2">
      <c r="A820" t="s">
        <v>10</v>
      </c>
      <c r="B820" t="s">
        <v>13</v>
      </c>
      <c r="D820">
        <v>0</v>
      </c>
      <c r="E820">
        <v>0</v>
      </c>
      <c r="F820">
        <v>5</v>
      </c>
      <c r="G820">
        <v>5</v>
      </c>
      <c r="H820">
        <v>20</v>
      </c>
      <c r="I820">
        <v>21</v>
      </c>
      <c r="J820">
        <v>2</v>
      </c>
      <c r="K820">
        <v>2</v>
      </c>
      <c r="L820">
        <v>2.9725000000000001E-2</v>
      </c>
      <c r="M820">
        <v>2.9725000000000001E-2</v>
      </c>
      <c r="N820" t="s">
        <v>14</v>
      </c>
    </row>
    <row r="821" spans="1:14" x14ac:dyDescent="0.2">
      <c r="A821" t="s">
        <v>10</v>
      </c>
      <c r="B821" t="s">
        <v>13</v>
      </c>
      <c r="D821">
        <v>0</v>
      </c>
      <c r="E821">
        <v>0</v>
      </c>
      <c r="F821">
        <v>5</v>
      </c>
      <c r="G821">
        <v>5</v>
      </c>
      <c r="H821">
        <v>20</v>
      </c>
      <c r="I821">
        <v>21</v>
      </c>
      <c r="J821">
        <v>3</v>
      </c>
      <c r="K821">
        <v>3</v>
      </c>
      <c r="L821">
        <v>3.073E-2</v>
      </c>
      <c r="M821">
        <v>3.073E-2</v>
      </c>
      <c r="N821" t="s">
        <v>14</v>
      </c>
    </row>
    <row r="822" spans="1:14" x14ac:dyDescent="0.2">
      <c r="A822" t="s">
        <v>10</v>
      </c>
      <c r="B822" t="s">
        <v>13</v>
      </c>
      <c r="D822">
        <v>0</v>
      </c>
      <c r="E822">
        <v>0</v>
      </c>
      <c r="F822">
        <v>5</v>
      </c>
      <c r="G822">
        <v>5</v>
      </c>
      <c r="H822">
        <v>20</v>
      </c>
      <c r="I822">
        <v>21</v>
      </c>
      <c r="J822">
        <v>4</v>
      </c>
      <c r="K822">
        <v>4</v>
      </c>
      <c r="L822">
        <v>2.79025E-2</v>
      </c>
      <c r="M822">
        <v>2.79025E-2</v>
      </c>
      <c r="N822" t="s">
        <v>14</v>
      </c>
    </row>
    <row r="823" spans="1:14" x14ac:dyDescent="0.2">
      <c r="A823" t="s">
        <v>10</v>
      </c>
      <c r="B823" t="s">
        <v>13</v>
      </c>
      <c r="D823">
        <v>0</v>
      </c>
      <c r="E823">
        <v>0</v>
      </c>
      <c r="F823">
        <v>5</v>
      </c>
      <c r="G823">
        <v>5</v>
      </c>
      <c r="H823">
        <v>20</v>
      </c>
      <c r="I823">
        <v>21</v>
      </c>
      <c r="J823">
        <v>5</v>
      </c>
      <c r="K823">
        <v>5</v>
      </c>
      <c r="L823">
        <v>2.2276000000000001E-2</v>
      </c>
      <c r="M823">
        <v>2.2276000000000001E-2</v>
      </c>
      <c r="N823" t="s">
        <v>14</v>
      </c>
    </row>
    <row r="824" spans="1:14" x14ac:dyDescent="0.2">
      <c r="A824" t="s">
        <v>10</v>
      </c>
      <c r="B824" t="s">
        <v>13</v>
      </c>
      <c r="D824">
        <v>0</v>
      </c>
      <c r="E824">
        <v>0</v>
      </c>
      <c r="F824">
        <v>5</v>
      </c>
      <c r="G824">
        <v>5</v>
      </c>
      <c r="H824">
        <v>20</v>
      </c>
      <c r="I824">
        <v>21</v>
      </c>
      <c r="J824">
        <v>6</v>
      </c>
      <c r="K824">
        <v>6</v>
      </c>
      <c r="L824">
        <v>2.4192000000000002E-2</v>
      </c>
      <c r="M824">
        <v>2.4192000000000002E-2</v>
      </c>
      <c r="N824" t="s">
        <v>14</v>
      </c>
    </row>
    <row r="825" spans="1:14" x14ac:dyDescent="0.2">
      <c r="A825" t="s">
        <v>10</v>
      </c>
      <c r="B825" t="s">
        <v>13</v>
      </c>
      <c r="D825">
        <v>0</v>
      </c>
      <c r="E825">
        <v>0</v>
      </c>
      <c r="F825">
        <v>5</v>
      </c>
      <c r="G825">
        <v>5</v>
      </c>
      <c r="H825">
        <v>21</v>
      </c>
      <c r="I825">
        <v>22</v>
      </c>
      <c r="J825">
        <v>0</v>
      </c>
      <c r="K825">
        <v>0</v>
      </c>
      <c r="L825">
        <v>2.2338E-2</v>
      </c>
      <c r="M825">
        <v>2.2338E-2</v>
      </c>
      <c r="N825" t="s">
        <v>14</v>
      </c>
    </row>
    <row r="826" spans="1:14" x14ac:dyDescent="0.2">
      <c r="A826" t="s">
        <v>10</v>
      </c>
      <c r="B826" t="s">
        <v>13</v>
      </c>
      <c r="D826">
        <v>0</v>
      </c>
      <c r="E826">
        <v>0</v>
      </c>
      <c r="F826">
        <v>5</v>
      </c>
      <c r="G826">
        <v>5</v>
      </c>
      <c r="H826">
        <v>21</v>
      </c>
      <c r="I826">
        <v>22</v>
      </c>
      <c r="J826">
        <v>1</v>
      </c>
      <c r="K826">
        <v>1</v>
      </c>
      <c r="L826">
        <v>2.1950000000000001E-2</v>
      </c>
      <c r="M826">
        <v>2.1950000000000001E-2</v>
      </c>
      <c r="N826" t="s">
        <v>14</v>
      </c>
    </row>
    <row r="827" spans="1:14" x14ac:dyDescent="0.2">
      <c r="A827" t="s">
        <v>10</v>
      </c>
      <c r="B827" t="s">
        <v>13</v>
      </c>
      <c r="D827">
        <v>0</v>
      </c>
      <c r="E827">
        <v>0</v>
      </c>
      <c r="F827">
        <v>5</v>
      </c>
      <c r="G827">
        <v>5</v>
      </c>
      <c r="H827">
        <v>21</v>
      </c>
      <c r="I827">
        <v>22</v>
      </c>
      <c r="J827">
        <v>2</v>
      </c>
      <c r="K827">
        <v>2</v>
      </c>
      <c r="L827">
        <v>2.588E-2</v>
      </c>
      <c r="M827">
        <v>2.588E-2</v>
      </c>
      <c r="N827" t="s">
        <v>14</v>
      </c>
    </row>
    <row r="828" spans="1:14" x14ac:dyDescent="0.2">
      <c r="A828" t="s">
        <v>10</v>
      </c>
      <c r="B828" t="s">
        <v>13</v>
      </c>
      <c r="D828">
        <v>0</v>
      </c>
      <c r="E828">
        <v>0</v>
      </c>
      <c r="F828">
        <v>5</v>
      </c>
      <c r="G828">
        <v>5</v>
      </c>
      <c r="H828">
        <v>21</v>
      </c>
      <c r="I828">
        <v>22</v>
      </c>
      <c r="J828">
        <v>3</v>
      </c>
      <c r="K828">
        <v>3</v>
      </c>
      <c r="L828">
        <v>2.7692499999999998E-2</v>
      </c>
      <c r="M828">
        <v>2.7692499999999998E-2</v>
      </c>
      <c r="N828" t="s">
        <v>14</v>
      </c>
    </row>
    <row r="829" spans="1:14" x14ac:dyDescent="0.2">
      <c r="A829" t="s">
        <v>10</v>
      </c>
      <c r="B829" t="s">
        <v>13</v>
      </c>
      <c r="D829">
        <v>0</v>
      </c>
      <c r="E829">
        <v>0</v>
      </c>
      <c r="F829">
        <v>5</v>
      </c>
      <c r="G829">
        <v>5</v>
      </c>
      <c r="H829">
        <v>21</v>
      </c>
      <c r="I829">
        <v>22</v>
      </c>
      <c r="J829">
        <v>4</v>
      </c>
      <c r="K829">
        <v>4</v>
      </c>
      <c r="L829">
        <v>2.4539999999999999E-2</v>
      </c>
      <c r="M829">
        <v>2.4539999999999999E-2</v>
      </c>
      <c r="N829" t="s">
        <v>14</v>
      </c>
    </row>
    <row r="830" spans="1:14" x14ac:dyDescent="0.2">
      <c r="A830" t="s">
        <v>10</v>
      </c>
      <c r="B830" t="s">
        <v>13</v>
      </c>
      <c r="D830">
        <v>0</v>
      </c>
      <c r="E830">
        <v>0</v>
      </c>
      <c r="F830">
        <v>5</v>
      </c>
      <c r="G830">
        <v>5</v>
      </c>
      <c r="H830">
        <v>21</v>
      </c>
      <c r="I830">
        <v>22</v>
      </c>
      <c r="J830">
        <v>5</v>
      </c>
      <c r="K830">
        <v>5</v>
      </c>
      <c r="L830">
        <v>2.0684000000000001E-2</v>
      </c>
      <c r="M830">
        <v>2.0684000000000001E-2</v>
      </c>
      <c r="N830" t="s">
        <v>14</v>
      </c>
    </row>
    <row r="831" spans="1:14" x14ac:dyDescent="0.2">
      <c r="A831" t="s">
        <v>10</v>
      </c>
      <c r="B831" t="s">
        <v>13</v>
      </c>
      <c r="D831">
        <v>0</v>
      </c>
      <c r="E831">
        <v>0</v>
      </c>
      <c r="F831">
        <v>5</v>
      </c>
      <c r="G831">
        <v>5</v>
      </c>
      <c r="H831">
        <v>21</v>
      </c>
      <c r="I831">
        <v>22</v>
      </c>
      <c r="J831">
        <v>6</v>
      </c>
      <c r="K831">
        <v>6</v>
      </c>
      <c r="L831">
        <v>2.1326000000000001E-2</v>
      </c>
      <c r="M831">
        <v>2.1326000000000001E-2</v>
      </c>
      <c r="N831" t="s">
        <v>14</v>
      </c>
    </row>
    <row r="832" spans="1:14" x14ac:dyDescent="0.2">
      <c r="A832" t="s">
        <v>10</v>
      </c>
      <c r="B832" t="s">
        <v>13</v>
      </c>
      <c r="D832">
        <v>0</v>
      </c>
      <c r="E832">
        <v>0</v>
      </c>
      <c r="F832">
        <v>5</v>
      </c>
      <c r="G832">
        <v>5</v>
      </c>
      <c r="H832">
        <v>22</v>
      </c>
      <c r="I832">
        <v>23</v>
      </c>
      <c r="J832">
        <v>0</v>
      </c>
      <c r="K832">
        <v>0</v>
      </c>
      <c r="L832">
        <v>1.9199999999999998E-2</v>
      </c>
      <c r="M832">
        <v>1.9199999999999998E-2</v>
      </c>
      <c r="N832" t="s">
        <v>14</v>
      </c>
    </row>
    <row r="833" spans="1:14" x14ac:dyDescent="0.2">
      <c r="A833" t="s">
        <v>10</v>
      </c>
      <c r="B833" t="s">
        <v>13</v>
      </c>
      <c r="D833">
        <v>0</v>
      </c>
      <c r="E833">
        <v>0</v>
      </c>
      <c r="F833">
        <v>5</v>
      </c>
      <c r="G833">
        <v>5</v>
      </c>
      <c r="H833">
        <v>22</v>
      </c>
      <c r="I833">
        <v>23</v>
      </c>
      <c r="J833">
        <v>1</v>
      </c>
      <c r="K833">
        <v>1</v>
      </c>
      <c r="L833">
        <v>1.9077500000000001E-2</v>
      </c>
      <c r="M833">
        <v>1.9077500000000001E-2</v>
      </c>
      <c r="N833" t="s">
        <v>14</v>
      </c>
    </row>
    <row r="834" spans="1:14" x14ac:dyDescent="0.2">
      <c r="A834" t="s">
        <v>10</v>
      </c>
      <c r="B834" t="s">
        <v>13</v>
      </c>
      <c r="D834">
        <v>0</v>
      </c>
      <c r="E834">
        <v>0</v>
      </c>
      <c r="F834">
        <v>5</v>
      </c>
      <c r="G834">
        <v>5</v>
      </c>
      <c r="H834">
        <v>22</v>
      </c>
      <c r="I834">
        <v>23</v>
      </c>
      <c r="J834">
        <v>2</v>
      </c>
      <c r="K834">
        <v>2</v>
      </c>
      <c r="L834">
        <v>2.2015E-2</v>
      </c>
      <c r="M834">
        <v>2.2015E-2</v>
      </c>
      <c r="N834" t="s">
        <v>14</v>
      </c>
    </row>
    <row r="835" spans="1:14" x14ac:dyDescent="0.2">
      <c r="A835" t="s">
        <v>10</v>
      </c>
      <c r="B835" t="s">
        <v>13</v>
      </c>
      <c r="D835">
        <v>0</v>
      </c>
      <c r="E835">
        <v>0</v>
      </c>
      <c r="F835">
        <v>5</v>
      </c>
      <c r="G835">
        <v>5</v>
      </c>
      <c r="H835">
        <v>22</v>
      </c>
      <c r="I835">
        <v>23</v>
      </c>
      <c r="J835">
        <v>3</v>
      </c>
      <c r="K835">
        <v>3</v>
      </c>
      <c r="L835">
        <v>2.4164999999999999E-2</v>
      </c>
      <c r="M835">
        <v>2.4164999999999999E-2</v>
      </c>
      <c r="N835" t="s">
        <v>14</v>
      </c>
    </row>
    <row r="836" spans="1:14" x14ac:dyDescent="0.2">
      <c r="A836" t="s">
        <v>10</v>
      </c>
      <c r="B836" t="s">
        <v>13</v>
      </c>
      <c r="D836">
        <v>0</v>
      </c>
      <c r="E836">
        <v>0</v>
      </c>
      <c r="F836">
        <v>5</v>
      </c>
      <c r="G836">
        <v>5</v>
      </c>
      <c r="H836">
        <v>22</v>
      </c>
      <c r="I836">
        <v>23</v>
      </c>
      <c r="J836">
        <v>4</v>
      </c>
      <c r="K836">
        <v>4</v>
      </c>
      <c r="L836">
        <v>2.2132499999999999E-2</v>
      </c>
      <c r="M836">
        <v>2.2132499999999999E-2</v>
      </c>
      <c r="N836" t="s">
        <v>14</v>
      </c>
    </row>
    <row r="837" spans="1:14" x14ac:dyDescent="0.2">
      <c r="A837" t="s">
        <v>10</v>
      </c>
      <c r="B837" t="s">
        <v>13</v>
      </c>
      <c r="D837">
        <v>0</v>
      </c>
      <c r="E837">
        <v>0</v>
      </c>
      <c r="F837">
        <v>5</v>
      </c>
      <c r="G837">
        <v>5</v>
      </c>
      <c r="H837">
        <v>22</v>
      </c>
      <c r="I837">
        <v>23</v>
      </c>
      <c r="J837">
        <v>5</v>
      </c>
      <c r="K837">
        <v>5</v>
      </c>
      <c r="L837">
        <v>1.8325999999999999E-2</v>
      </c>
      <c r="M837">
        <v>1.8325999999999999E-2</v>
      </c>
      <c r="N837" t="s">
        <v>14</v>
      </c>
    </row>
    <row r="838" spans="1:14" x14ac:dyDescent="0.2">
      <c r="A838" t="s">
        <v>10</v>
      </c>
      <c r="B838" t="s">
        <v>13</v>
      </c>
      <c r="D838">
        <v>0</v>
      </c>
      <c r="E838">
        <v>0</v>
      </c>
      <c r="F838">
        <v>5</v>
      </c>
      <c r="G838">
        <v>5</v>
      </c>
      <c r="H838">
        <v>22</v>
      </c>
      <c r="I838">
        <v>23</v>
      </c>
      <c r="J838">
        <v>6</v>
      </c>
      <c r="K838">
        <v>6</v>
      </c>
      <c r="L838">
        <v>1.848E-2</v>
      </c>
      <c r="M838">
        <v>1.848E-2</v>
      </c>
      <c r="N838" t="s">
        <v>14</v>
      </c>
    </row>
    <row r="839" spans="1:14" x14ac:dyDescent="0.2">
      <c r="A839" t="s">
        <v>10</v>
      </c>
      <c r="B839" t="s">
        <v>13</v>
      </c>
      <c r="D839">
        <v>0</v>
      </c>
      <c r="E839">
        <v>0</v>
      </c>
      <c r="F839">
        <v>5</v>
      </c>
      <c r="G839">
        <v>5</v>
      </c>
      <c r="H839">
        <v>23</v>
      </c>
      <c r="I839">
        <v>24</v>
      </c>
      <c r="J839">
        <v>0</v>
      </c>
      <c r="K839">
        <v>0</v>
      </c>
      <c r="L839">
        <v>1.6716000000000002E-2</v>
      </c>
      <c r="M839">
        <v>1.6716000000000002E-2</v>
      </c>
      <c r="N839" t="s">
        <v>14</v>
      </c>
    </row>
    <row r="840" spans="1:14" x14ac:dyDescent="0.2">
      <c r="A840" t="s">
        <v>10</v>
      </c>
      <c r="B840" t="s">
        <v>13</v>
      </c>
      <c r="D840">
        <v>0</v>
      </c>
      <c r="E840">
        <v>0</v>
      </c>
      <c r="F840">
        <v>5</v>
      </c>
      <c r="G840">
        <v>5</v>
      </c>
      <c r="H840">
        <v>23</v>
      </c>
      <c r="I840">
        <v>24</v>
      </c>
      <c r="J840">
        <v>1</v>
      </c>
      <c r="K840">
        <v>1</v>
      </c>
      <c r="L840">
        <v>1.7917499999999999E-2</v>
      </c>
      <c r="M840">
        <v>1.7917499999999999E-2</v>
      </c>
      <c r="N840" t="s">
        <v>14</v>
      </c>
    </row>
    <row r="841" spans="1:14" x14ac:dyDescent="0.2">
      <c r="A841" t="s">
        <v>10</v>
      </c>
      <c r="B841" t="s">
        <v>13</v>
      </c>
      <c r="D841">
        <v>0</v>
      </c>
      <c r="E841">
        <v>0</v>
      </c>
      <c r="F841">
        <v>5</v>
      </c>
      <c r="G841">
        <v>5</v>
      </c>
      <c r="H841">
        <v>23</v>
      </c>
      <c r="I841">
        <v>24</v>
      </c>
      <c r="J841">
        <v>2</v>
      </c>
      <c r="K841">
        <v>2</v>
      </c>
      <c r="L841">
        <v>2.0475E-2</v>
      </c>
      <c r="M841">
        <v>2.0475E-2</v>
      </c>
      <c r="N841" t="s">
        <v>14</v>
      </c>
    </row>
    <row r="842" spans="1:14" x14ac:dyDescent="0.2">
      <c r="A842" t="s">
        <v>10</v>
      </c>
      <c r="B842" t="s">
        <v>13</v>
      </c>
      <c r="D842">
        <v>0</v>
      </c>
      <c r="E842">
        <v>0</v>
      </c>
      <c r="F842">
        <v>5</v>
      </c>
      <c r="G842">
        <v>5</v>
      </c>
      <c r="H842">
        <v>23</v>
      </c>
      <c r="I842">
        <v>24</v>
      </c>
      <c r="J842">
        <v>3</v>
      </c>
      <c r="K842">
        <v>3</v>
      </c>
      <c r="L842">
        <v>2.1160000000000002E-2</v>
      </c>
      <c r="M842">
        <v>2.1160000000000002E-2</v>
      </c>
      <c r="N842" t="s">
        <v>14</v>
      </c>
    </row>
    <row r="843" spans="1:14" x14ac:dyDescent="0.2">
      <c r="A843" t="s">
        <v>10</v>
      </c>
      <c r="B843" t="s">
        <v>13</v>
      </c>
      <c r="D843">
        <v>0</v>
      </c>
      <c r="E843">
        <v>0</v>
      </c>
      <c r="F843">
        <v>5</v>
      </c>
      <c r="G843">
        <v>5</v>
      </c>
      <c r="H843">
        <v>23</v>
      </c>
      <c r="I843">
        <v>24</v>
      </c>
      <c r="J843">
        <v>4</v>
      </c>
      <c r="K843">
        <v>4</v>
      </c>
      <c r="L843">
        <v>2.0924999999999999E-2</v>
      </c>
      <c r="M843">
        <v>2.0924999999999999E-2</v>
      </c>
      <c r="N843" t="s">
        <v>14</v>
      </c>
    </row>
    <row r="844" spans="1:14" x14ac:dyDescent="0.2">
      <c r="A844" t="s">
        <v>10</v>
      </c>
      <c r="B844" t="s">
        <v>13</v>
      </c>
      <c r="D844">
        <v>0</v>
      </c>
      <c r="E844">
        <v>0</v>
      </c>
      <c r="F844">
        <v>5</v>
      </c>
      <c r="G844">
        <v>5</v>
      </c>
      <c r="H844">
        <v>23</v>
      </c>
      <c r="I844">
        <v>24</v>
      </c>
      <c r="J844">
        <v>5</v>
      </c>
      <c r="K844">
        <v>5</v>
      </c>
      <c r="L844">
        <v>1.6310000000000002E-2</v>
      </c>
      <c r="M844">
        <v>1.6310000000000002E-2</v>
      </c>
      <c r="N844" t="s">
        <v>14</v>
      </c>
    </row>
    <row r="845" spans="1:14" x14ac:dyDescent="0.2">
      <c r="A845" t="s">
        <v>10</v>
      </c>
      <c r="B845" t="s">
        <v>13</v>
      </c>
      <c r="D845">
        <v>0</v>
      </c>
      <c r="E845">
        <v>0</v>
      </c>
      <c r="F845">
        <v>5</v>
      </c>
      <c r="G845">
        <v>5</v>
      </c>
      <c r="H845">
        <v>23</v>
      </c>
      <c r="I845">
        <v>24</v>
      </c>
      <c r="J845">
        <v>6</v>
      </c>
      <c r="K845">
        <v>6</v>
      </c>
      <c r="L845">
        <v>1.6532000000000002E-2</v>
      </c>
      <c r="M845">
        <v>1.6532000000000002E-2</v>
      </c>
      <c r="N845" t="s">
        <v>14</v>
      </c>
    </row>
    <row r="846" spans="1:14" x14ac:dyDescent="0.2">
      <c r="A846" t="s">
        <v>10</v>
      </c>
      <c r="B846" t="s">
        <v>13</v>
      </c>
      <c r="D846">
        <v>0</v>
      </c>
      <c r="E846">
        <v>0</v>
      </c>
      <c r="F846">
        <v>6</v>
      </c>
      <c r="G846">
        <v>6</v>
      </c>
      <c r="H846">
        <v>0</v>
      </c>
      <c r="I846">
        <v>1</v>
      </c>
      <c r="J846">
        <v>0</v>
      </c>
      <c r="K846">
        <v>0</v>
      </c>
      <c r="L846">
        <v>2.9767499999999999E-2</v>
      </c>
      <c r="M846">
        <v>2.9767499999999999E-2</v>
      </c>
      <c r="N846" t="s">
        <v>14</v>
      </c>
    </row>
    <row r="847" spans="1:14" x14ac:dyDescent="0.2">
      <c r="A847" t="s">
        <v>10</v>
      </c>
      <c r="B847" t="s">
        <v>13</v>
      </c>
      <c r="D847">
        <v>0</v>
      </c>
      <c r="E847">
        <v>0</v>
      </c>
      <c r="F847">
        <v>6</v>
      </c>
      <c r="G847">
        <v>6</v>
      </c>
      <c r="H847">
        <v>0</v>
      </c>
      <c r="I847">
        <v>1</v>
      </c>
      <c r="J847">
        <v>1</v>
      </c>
      <c r="K847">
        <v>1</v>
      </c>
      <c r="L847">
        <v>3.0072000000000002E-2</v>
      </c>
      <c r="M847">
        <v>3.0072000000000002E-2</v>
      </c>
      <c r="N847" t="s">
        <v>14</v>
      </c>
    </row>
    <row r="848" spans="1:14" x14ac:dyDescent="0.2">
      <c r="A848" t="s">
        <v>10</v>
      </c>
      <c r="B848" t="s">
        <v>13</v>
      </c>
      <c r="D848">
        <v>0</v>
      </c>
      <c r="E848">
        <v>0</v>
      </c>
      <c r="F848">
        <v>6</v>
      </c>
      <c r="G848">
        <v>6</v>
      </c>
      <c r="H848">
        <v>0</v>
      </c>
      <c r="I848">
        <v>1</v>
      </c>
      <c r="J848">
        <v>2</v>
      </c>
      <c r="K848">
        <v>2</v>
      </c>
      <c r="L848">
        <v>2.9871999999999999E-2</v>
      </c>
      <c r="M848">
        <v>2.9871999999999999E-2</v>
      </c>
      <c r="N848" t="s">
        <v>14</v>
      </c>
    </row>
    <row r="849" spans="1:14" x14ac:dyDescent="0.2">
      <c r="A849" t="s">
        <v>10</v>
      </c>
      <c r="B849" t="s">
        <v>13</v>
      </c>
      <c r="D849">
        <v>0</v>
      </c>
      <c r="E849">
        <v>0</v>
      </c>
      <c r="F849">
        <v>6</v>
      </c>
      <c r="G849">
        <v>6</v>
      </c>
      <c r="H849">
        <v>0</v>
      </c>
      <c r="I849">
        <v>1</v>
      </c>
      <c r="J849">
        <v>3</v>
      </c>
      <c r="K849">
        <v>3</v>
      </c>
      <c r="L849">
        <v>2.4969999999999999E-2</v>
      </c>
      <c r="M849">
        <v>2.4969999999999999E-2</v>
      </c>
      <c r="N849" t="s">
        <v>14</v>
      </c>
    </row>
    <row r="850" spans="1:14" x14ac:dyDescent="0.2">
      <c r="A850" t="s">
        <v>10</v>
      </c>
      <c r="B850" t="s">
        <v>13</v>
      </c>
      <c r="D850">
        <v>0</v>
      </c>
      <c r="E850">
        <v>0</v>
      </c>
      <c r="F850">
        <v>6</v>
      </c>
      <c r="G850">
        <v>6</v>
      </c>
      <c r="H850">
        <v>0</v>
      </c>
      <c r="I850">
        <v>1</v>
      </c>
      <c r="J850">
        <v>4</v>
      </c>
      <c r="K850">
        <v>4</v>
      </c>
      <c r="L850">
        <v>2.1465000000000001E-2</v>
      </c>
      <c r="M850">
        <v>2.1465000000000001E-2</v>
      </c>
      <c r="N850" t="s">
        <v>14</v>
      </c>
    </row>
    <row r="851" spans="1:14" x14ac:dyDescent="0.2">
      <c r="A851" t="s">
        <v>10</v>
      </c>
      <c r="B851" t="s">
        <v>13</v>
      </c>
      <c r="D851">
        <v>0</v>
      </c>
      <c r="E851">
        <v>0</v>
      </c>
      <c r="F851">
        <v>6</v>
      </c>
      <c r="G851">
        <v>6</v>
      </c>
      <c r="H851">
        <v>0</v>
      </c>
      <c r="I851">
        <v>1</v>
      </c>
      <c r="J851">
        <v>5</v>
      </c>
      <c r="K851">
        <v>5</v>
      </c>
      <c r="L851">
        <v>2.2544999999999999E-2</v>
      </c>
      <c r="M851">
        <v>2.2544999999999999E-2</v>
      </c>
      <c r="N851" t="s">
        <v>14</v>
      </c>
    </row>
    <row r="852" spans="1:14" x14ac:dyDescent="0.2">
      <c r="A852" t="s">
        <v>10</v>
      </c>
      <c r="B852" t="s">
        <v>13</v>
      </c>
      <c r="D852">
        <v>0</v>
      </c>
      <c r="E852">
        <v>0</v>
      </c>
      <c r="F852">
        <v>6</v>
      </c>
      <c r="G852">
        <v>6</v>
      </c>
      <c r="H852">
        <v>0</v>
      </c>
      <c r="I852">
        <v>1</v>
      </c>
      <c r="J852">
        <v>6</v>
      </c>
      <c r="K852">
        <v>6</v>
      </c>
      <c r="L852">
        <v>2.56025E-2</v>
      </c>
      <c r="M852">
        <v>2.56025E-2</v>
      </c>
      <c r="N852" t="s">
        <v>14</v>
      </c>
    </row>
    <row r="853" spans="1:14" x14ac:dyDescent="0.2">
      <c r="A853" t="s">
        <v>10</v>
      </c>
      <c r="B853" t="s">
        <v>13</v>
      </c>
      <c r="D853">
        <v>0</v>
      </c>
      <c r="E853">
        <v>0</v>
      </c>
      <c r="F853">
        <v>6</v>
      </c>
      <c r="G853">
        <v>6</v>
      </c>
      <c r="H853">
        <v>1</v>
      </c>
      <c r="I853">
        <v>2</v>
      </c>
      <c r="J853">
        <v>0</v>
      </c>
      <c r="K853">
        <v>0</v>
      </c>
      <c r="L853">
        <v>2.6304999999999999E-2</v>
      </c>
      <c r="M853">
        <v>2.6304999999999999E-2</v>
      </c>
      <c r="N853" t="s">
        <v>14</v>
      </c>
    </row>
    <row r="854" spans="1:14" x14ac:dyDescent="0.2">
      <c r="A854" t="s">
        <v>10</v>
      </c>
      <c r="B854" t="s">
        <v>13</v>
      </c>
      <c r="D854">
        <v>0</v>
      </c>
      <c r="E854">
        <v>0</v>
      </c>
      <c r="F854">
        <v>6</v>
      </c>
      <c r="G854">
        <v>6</v>
      </c>
      <c r="H854">
        <v>1</v>
      </c>
      <c r="I854">
        <v>2</v>
      </c>
      <c r="J854">
        <v>1</v>
      </c>
      <c r="K854">
        <v>1</v>
      </c>
      <c r="L854">
        <v>2.7185999999999998E-2</v>
      </c>
      <c r="M854">
        <v>2.7185999999999998E-2</v>
      </c>
      <c r="N854" t="s">
        <v>14</v>
      </c>
    </row>
    <row r="855" spans="1:14" x14ac:dyDescent="0.2">
      <c r="A855" t="s">
        <v>10</v>
      </c>
      <c r="B855" t="s">
        <v>13</v>
      </c>
      <c r="D855">
        <v>0</v>
      </c>
      <c r="E855">
        <v>0</v>
      </c>
      <c r="F855">
        <v>6</v>
      </c>
      <c r="G855">
        <v>6</v>
      </c>
      <c r="H855">
        <v>1</v>
      </c>
      <c r="I855">
        <v>2</v>
      </c>
      <c r="J855">
        <v>2</v>
      </c>
      <c r="K855">
        <v>2</v>
      </c>
      <c r="L855">
        <v>2.7522000000000001E-2</v>
      </c>
      <c r="M855">
        <v>2.7522000000000001E-2</v>
      </c>
      <c r="N855" t="s">
        <v>14</v>
      </c>
    </row>
    <row r="856" spans="1:14" x14ac:dyDescent="0.2">
      <c r="A856" t="s">
        <v>10</v>
      </c>
      <c r="B856" t="s">
        <v>13</v>
      </c>
      <c r="D856">
        <v>0</v>
      </c>
      <c r="E856">
        <v>0</v>
      </c>
      <c r="F856">
        <v>6</v>
      </c>
      <c r="G856">
        <v>6</v>
      </c>
      <c r="H856">
        <v>1</v>
      </c>
      <c r="I856">
        <v>2</v>
      </c>
      <c r="J856">
        <v>3</v>
      </c>
      <c r="K856">
        <v>3</v>
      </c>
      <c r="L856">
        <v>2.11475E-2</v>
      </c>
      <c r="M856">
        <v>2.11475E-2</v>
      </c>
      <c r="N856" t="s">
        <v>14</v>
      </c>
    </row>
    <row r="857" spans="1:14" x14ac:dyDescent="0.2">
      <c r="A857" t="s">
        <v>10</v>
      </c>
      <c r="B857" t="s">
        <v>13</v>
      </c>
      <c r="D857">
        <v>0</v>
      </c>
      <c r="E857">
        <v>0</v>
      </c>
      <c r="F857">
        <v>6</v>
      </c>
      <c r="G857">
        <v>6</v>
      </c>
      <c r="H857">
        <v>1</v>
      </c>
      <c r="I857">
        <v>2</v>
      </c>
      <c r="J857">
        <v>4</v>
      </c>
      <c r="K857">
        <v>4</v>
      </c>
      <c r="L857">
        <v>2.0009999999999899E-2</v>
      </c>
      <c r="M857">
        <v>2.0009999999999899E-2</v>
      </c>
      <c r="N857" t="s">
        <v>14</v>
      </c>
    </row>
    <row r="858" spans="1:14" x14ac:dyDescent="0.2">
      <c r="A858" t="s">
        <v>10</v>
      </c>
      <c r="B858" t="s">
        <v>13</v>
      </c>
      <c r="D858">
        <v>0</v>
      </c>
      <c r="E858">
        <v>0</v>
      </c>
      <c r="F858">
        <v>6</v>
      </c>
      <c r="G858">
        <v>6</v>
      </c>
      <c r="H858">
        <v>1</v>
      </c>
      <c r="I858">
        <v>2</v>
      </c>
      <c r="J858">
        <v>5</v>
      </c>
      <c r="K858">
        <v>5</v>
      </c>
      <c r="L858">
        <v>2.0514999999999999E-2</v>
      </c>
      <c r="M858">
        <v>2.0514999999999999E-2</v>
      </c>
      <c r="N858" t="s">
        <v>14</v>
      </c>
    </row>
    <row r="859" spans="1:14" x14ac:dyDescent="0.2">
      <c r="A859" t="s">
        <v>10</v>
      </c>
      <c r="B859" t="s">
        <v>13</v>
      </c>
      <c r="D859">
        <v>0</v>
      </c>
      <c r="E859">
        <v>0</v>
      </c>
      <c r="F859">
        <v>6</v>
      </c>
      <c r="G859">
        <v>6</v>
      </c>
      <c r="H859">
        <v>1</v>
      </c>
      <c r="I859">
        <v>2</v>
      </c>
      <c r="J859">
        <v>6</v>
      </c>
      <c r="K859">
        <v>6</v>
      </c>
      <c r="L859">
        <v>2.35599999999999E-2</v>
      </c>
      <c r="M859">
        <v>2.35599999999999E-2</v>
      </c>
      <c r="N859" t="s">
        <v>14</v>
      </c>
    </row>
    <row r="860" spans="1:14" x14ac:dyDescent="0.2">
      <c r="A860" t="s">
        <v>10</v>
      </c>
      <c r="B860" t="s">
        <v>13</v>
      </c>
      <c r="D860">
        <v>0</v>
      </c>
      <c r="E860">
        <v>0</v>
      </c>
      <c r="F860">
        <v>6</v>
      </c>
      <c r="G860">
        <v>6</v>
      </c>
      <c r="H860">
        <v>2</v>
      </c>
      <c r="I860">
        <v>3</v>
      </c>
      <c r="J860">
        <v>0</v>
      </c>
      <c r="K860">
        <v>0</v>
      </c>
      <c r="L860">
        <v>2.4485E-2</v>
      </c>
      <c r="M860">
        <v>2.4485E-2</v>
      </c>
      <c r="N860" t="s">
        <v>14</v>
      </c>
    </row>
    <row r="861" spans="1:14" x14ac:dyDescent="0.2">
      <c r="A861" t="s">
        <v>10</v>
      </c>
      <c r="B861" t="s">
        <v>13</v>
      </c>
      <c r="D861">
        <v>0</v>
      </c>
      <c r="E861">
        <v>0</v>
      </c>
      <c r="F861">
        <v>6</v>
      </c>
      <c r="G861">
        <v>6</v>
      </c>
      <c r="H861">
        <v>2</v>
      </c>
      <c r="I861">
        <v>3</v>
      </c>
      <c r="J861">
        <v>1</v>
      </c>
      <c r="K861">
        <v>1</v>
      </c>
      <c r="L861">
        <v>2.5568E-2</v>
      </c>
      <c r="M861">
        <v>2.5568E-2</v>
      </c>
      <c r="N861" t="s">
        <v>14</v>
      </c>
    </row>
    <row r="862" spans="1:14" x14ac:dyDescent="0.2">
      <c r="A862" t="s">
        <v>10</v>
      </c>
      <c r="B862" t="s">
        <v>13</v>
      </c>
      <c r="D862">
        <v>0</v>
      </c>
      <c r="E862">
        <v>0</v>
      </c>
      <c r="F862">
        <v>6</v>
      </c>
      <c r="G862">
        <v>6</v>
      </c>
      <c r="H862">
        <v>2</v>
      </c>
      <c r="I862">
        <v>3</v>
      </c>
      <c r="J862">
        <v>2</v>
      </c>
      <c r="K862">
        <v>2</v>
      </c>
      <c r="L862">
        <v>2.4903999999999999E-2</v>
      </c>
      <c r="M862">
        <v>2.4903999999999999E-2</v>
      </c>
      <c r="N862" t="s">
        <v>14</v>
      </c>
    </row>
    <row r="863" spans="1:14" x14ac:dyDescent="0.2">
      <c r="A863" t="s">
        <v>10</v>
      </c>
      <c r="B863" t="s">
        <v>13</v>
      </c>
      <c r="D863">
        <v>0</v>
      </c>
      <c r="E863">
        <v>0</v>
      </c>
      <c r="F863">
        <v>6</v>
      </c>
      <c r="G863">
        <v>6</v>
      </c>
      <c r="H863">
        <v>2</v>
      </c>
      <c r="I863">
        <v>3</v>
      </c>
      <c r="J863">
        <v>3</v>
      </c>
      <c r="K863">
        <v>3</v>
      </c>
      <c r="L863">
        <v>2.0279999999999999E-2</v>
      </c>
      <c r="M863">
        <v>2.0279999999999999E-2</v>
      </c>
      <c r="N863" t="s">
        <v>14</v>
      </c>
    </row>
    <row r="864" spans="1:14" x14ac:dyDescent="0.2">
      <c r="A864" t="s">
        <v>10</v>
      </c>
      <c r="B864" t="s">
        <v>13</v>
      </c>
      <c r="D864">
        <v>0</v>
      </c>
      <c r="E864">
        <v>0</v>
      </c>
      <c r="F864">
        <v>6</v>
      </c>
      <c r="G864">
        <v>6</v>
      </c>
      <c r="H864">
        <v>2</v>
      </c>
      <c r="I864">
        <v>3</v>
      </c>
      <c r="J864">
        <v>4</v>
      </c>
      <c r="K864">
        <v>4</v>
      </c>
      <c r="L864">
        <v>1.8937499999999999E-2</v>
      </c>
      <c r="M864">
        <v>1.8937499999999999E-2</v>
      </c>
      <c r="N864" t="s">
        <v>14</v>
      </c>
    </row>
    <row r="865" spans="1:14" x14ac:dyDescent="0.2">
      <c r="A865" t="s">
        <v>10</v>
      </c>
      <c r="B865" t="s">
        <v>13</v>
      </c>
      <c r="D865">
        <v>0</v>
      </c>
      <c r="E865">
        <v>0</v>
      </c>
      <c r="F865">
        <v>6</v>
      </c>
      <c r="G865">
        <v>6</v>
      </c>
      <c r="H865">
        <v>2</v>
      </c>
      <c r="I865">
        <v>3</v>
      </c>
      <c r="J865">
        <v>5</v>
      </c>
      <c r="K865">
        <v>5</v>
      </c>
      <c r="L865">
        <v>2.0032499999999901E-2</v>
      </c>
      <c r="M865">
        <v>2.0032499999999901E-2</v>
      </c>
      <c r="N865" t="s">
        <v>14</v>
      </c>
    </row>
    <row r="866" spans="1:14" x14ac:dyDescent="0.2">
      <c r="A866" t="s">
        <v>10</v>
      </c>
      <c r="B866" t="s">
        <v>13</v>
      </c>
      <c r="D866">
        <v>0</v>
      </c>
      <c r="E866">
        <v>0</v>
      </c>
      <c r="F866">
        <v>6</v>
      </c>
      <c r="G866">
        <v>6</v>
      </c>
      <c r="H866">
        <v>2</v>
      </c>
      <c r="I866">
        <v>3</v>
      </c>
      <c r="J866">
        <v>6</v>
      </c>
      <c r="K866">
        <v>6</v>
      </c>
      <c r="L866">
        <v>2.1895000000000001E-2</v>
      </c>
      <c r="M866">
        <v>2.1895000000000001E-2</v>
      </c>
      <c r="N866" t="s">
        <v>14</v>
      </c>
    </row>
    <row r="867" spans="1:14" x14ac:dyDescent="0.2">
      <c r="A867" t="s">
        <v>10</v>
      </c>
      <c r="B867" t="s">
        <v>13</v>
      </c>
      <c r="D867">
        <v>0</v>
      </c>
      <c r="E867">
        <v>0</v>
      </c>
      <c r="F867">
        <v>6</v>
      </c>
      <c r="G867">
        <v>6</v>
      </c>
      <c r="H867">
        <v>3</v>
      </c>
      <c r="I867">
        <v>4</v>
      </c>
      <c r="J867">
        <v>0</v>
      </c>
      <c r="K867">
        <v>0</v>
      </c>
      <c r="L867">
        <v>2.3179999999999999E-2</v>
      </c>
      <c r="M867">
        <v>2.3179999999999999E-2</v>
      </c>
      <c r="N867" t="s">
        <v>14</v>
      </c>
    </row>
    <row r="868" spans="1:14" x14ac:dyDescent="0.2">
      <c r="A868" t="s">
        <v>10</v>
      </c>
      <c r="B868" t="s">
        <v>13</v>
      </c>
      <c r="D868">
        <v>0</v>
      </c>
      <c r="E868">
        <v>0</v>
      </c>
      <c r="F868">
        <v>6</v>
      </c>
      <c r="G868">
        <v>6</v>
      </c>
      <c r="H868">
        <v>3</v>
      </c>
      <c r="I868">
        <v>4</v>
      </c>
      <c r="J868">
        <v>1</v>
      </c>
      <c r="K868">
        <v>1</v>
      </c>
      <c r="L868">
        <v>2.4757999999999999E-2</v>
      </c>
      <c r="M868">
        <v>2.4757999999999999E-2</v>
      </c>
      <c r="N868" t="s">
        <v>14</v>
      </c>
    </row>
    <row r="869" spans="1:14" x14ac:dyDescent="0.2">
      <c r="A869" t="s">
        <v>10</v>
      </c>
      <c r="B869" t="s">
        <v>13</v>
      </c>
      <c r="D869">
        <v>0</v>
      </c>
      <c r="E869">
        <v>0</v>
      </c>
      <c r="F869">
        <v>6</v>
      </c>
      <c r="G869">
        <v>6</v>
      </c>
      <c r="H869">
        <v>3</v>
      </c>
      <c r="I869">
        <v>4</v>
      </c>
      <c r="J869">
        <v>2</v>
      </c>
      <c r="K869">
        <v>2</v>
      </c>
      <c r="L869">
        <v>2.4091999999999999E-2</v>
      </c>
      <c r="M869">
        <v>2.4091999999999999E-2</v>
      </c>
      <c r="N869" t="s">
        <v>14</v>
      </c>
    </row>
    <row r="870" spans="1:14" x14ac:dyDescent="0.2">
      <c r="A870" t="s">
        <v>10</v>
      </c>
      <c r="B870" t="s">
        <v>13</v>
      </c>
      <c r="D870">
        <v>0</v>
      </c>
      <c r="E870">
        <v>0</v>
      </c>
      <c r="F870">
        <v>6</v>
      </c>
      <c r="G870">
        <v>6</v>
      </c>
      <c r="H870">
        <v>3</v>
      </c>
      <c r="I870">
        <v>4</v>
      </c>
      <c r="J870">
        <v>3</v>
      </c>
      <c r="K870">
        <v>3</v>
      </c>
      <c r="L870">
        <v>1.9792500000000001E-2</v>
      </c>
      <c r="M870">
        <v>1.9792500000000001E-2</v>
      </c>
      <c r="N870" t="s">
        <v>14</v>
      </c>
    </row>
    <row r="871" spans="1:14" x14ac:dyDescent="0.2">
      <c r="A871" t="s">
        <v>10</v>
      </c>
      <c r="B871" t="s">
        <v>13</v>
      </c>
      <c r="D871">
        <v>0</v>
      </c>
      <c r="E871">
        <v>0</v>
      </c>
      <c r="F871">
        <v>6</v>
      </c>
      <c r="G871">
        <v>6</v>
      </c>
      <c r="H871">
        <v>3</v>
      </c>
      <c r="I871">
        <v>4</v>
      </c>
      <c r="J871">
        <v>4</v>
      </c>
      <c r="K871">
        <v>4</v>
      </c>
      <c r="L871">
        <v>1.813E-2</v>
      </c>
      <c r="M871">
        <v>1.813E-2</v>
      </c>
      <c r="N871" t="s">
        <v>14</v>
      </c>
    </row>
    <row r="872" spans="1:14" x14ac:dyDescent="0.2">
      <c r="A872" t="s">
        <v>10</v>
      </c>
      <c r="B872" t="s">
        <v>13</v>
      </c>
      <c r="D872">
        <v>0</v>
      </c>
      <c r="E872">
        <v>0</v>
      </c>
      <c r="F872">
        <v>6</v>
      </c>
      <c r="G872">
        <v>6</v>
      </c>
      <c r="H872">
        <v>3</v>
      </c>
      <c r="I872">
        <v>4</v>
      </c>
      <c r="J872">
        <v>5</v>
      </c>
      <c r="K872">
        <v>5</v>
      </c>
      <c r="L872">
        <v>1.7917499999999999E-2</v>
      </c>
      <c r="M872">
        <v>1.7917499999999999E-2</v>
      </c>
      <c r="N872" t="s">
        <v>14</v>
      </c>
    </row>
    <row r="873" spans="1:14" x14ac:dyDescent="0.2">
      <c r="A873" t="s">
        <v>10</v>
      </c>
      <c r="B873" t="s">
        <v>13</v>
      </c>
      <c r="D873">
        <v>0</v>
      </c>
      <c r="E873">
        <v>0</v>
      </c>
      <c r="F873">
        <v>6</v>
      </c>
      <c r="G873">
        <v>6</v>
      </c>
      <c r="H873">
        <v>3</v>
      </c>
      <c r="I873">
        <v>4</v>
      </c>
      <c r="J873">
        <v>6</v>
      </c>
      <c r="K873">
        <v>6</v>
      </c>
      <c r="L873">
        <v>2.11349999999999E-2</v>
      </c>
      <c r="M873">
        <v>2.11349999999999E-2</v>
      </c>
      <c r="N873" t="s">
        <v>14</v>
      </c>
    </row>
    <row r="874" spans="1:14" x14ac:dyDescent="0.2">
      <c r="A874" t="s">
        <v>10</v>
      </c>
      <c r="B874" t="s">
        <v>13</v>
      </c>
      <c r="D874">
        <v>0</v>
      </c>
      <c r="E874">
        <v>0</v>
      </c>
      <c r="F874">
        <v>6</v>
      </c>
      <c r="G874">
        <v>6</v>
      </c>
      <c r="H874">
        <v>4</v>
      </c>
      <c r="I874">
        <v>5</v>
      </c>
      <c r="J874">
        <v>0</v>
      </c>
      <c r="K874">
        <v>0</v>
      </c>
      <c r="L874">
        <v>2.3035E-2</v>
      </c>
      <c r="M874">
        <v>2.3035E-2</v>
      </c>
      <c r="N874" t="s">
        <v>14</v>
      </c>
    </row>
    <row r="875" spans="1:14" x14ac:dyDescent="0.2">
      <c r="A875" t="s">
        <v>10</v>
      </c>
      <c r="B875" t="s">
        <v>13</v>
      </c>
      <c r="D875">
        <v>0</v>
      </c>
      <c r="E875">
        <v>0</v>
      </c>
      <c r="F875">
        <v>6</v>
      </c>
      <c r="G875">
        <v>6</v>
      </c>
      <c r="H875">
        <v>4</v>
      </c>
      <c r="I875">
        <v>5</v>
      </c>
      <c r="J875">
        <v>1</v>
      </c>
      <c r="K875">
        <v>1</v>
      </c>
      <c r="L875">
        <v>2.4733999999999999E-2</v>
      </c>
      <c r="M875">
        <v>2.4733999999999999E-2</v>
      </c>
      <c r="N875" t="s">
        <v>14</v>
      </c>
    </row>
    <row r="876" spans="1:14" x14ac:dyDescent="0.2">
      <c r="A876" t="s">
        <v>10</v>
      </c>
      <c r="B876" t="s">
        <v>13</v>
      </c>
      <c r="D876">
        <v>0</v>
      </c>
      <c r="E876">
        <v>0</v>
      </c>
      <c r="F876">
        <v>6</v>
      </c>
      <c r="G876">
        <v>6</v>
      </c>
      <c r="H876">
        <v>4</v>
      </c>
      <c r="I876">
        <v>5</v>
      </c>
      <c r="J876">
        <v>2</v>
      </c>
      <c r="K876">
        <v>2</v>
      </c>
      <c r="L876">
        <v>2.4072E-2</v>
      </c>
      <c r="M876">
        <v>2.4072E-2</v>
      </c>
      <c r="N876" t="s">
        <v>14</v>
      </c>
    </row>
    <row r="877" spans="1:14" x14ac:dyDescent="0.2">
      <c r="A877" t="s">
        <v>10</v>
      </c>
      <c r="B877" t="s">
        <v>13</v>
      </c>
      <c r="D877">
        <v>0</v>
      </c>
      <c r="E877">
        <v>0</v>
      </c>
      <c r="F877">
        <v>6</v>
      </c>
      <c r="G877">
        <v>6</v>
      </c>
      <c r="H877">
        <v>4</v>
      </c>
      <c r="I877">
        <v>5</v>
      </c>
      <c r="J877">
        <v>3</v>
      </c>
      <c r="K877">
        <v>3</v>
      </c>
      <c r="L877">
        <v>2.01525E-2</v>
      </c>
      <c r="M877">
        <v>2.01525E-2</v>
      </c>
      <c r="N877" t="s">
        <v>14</v>
      </c>
    </row>
    <row r="878" spans="1:14" x14ac:dyDescent="0.2">
      <c r="A878" t="s">
        <v>10</v>
      </c>
      <c r="B878" t="s">
        <v>13</v>
      </c>
      <c r="D878">
        <v>0</v>
      </c>
      <c r="E878">
        <v>0</v>
      </c>
      <c r="F878">
        <v>6</v>
      </c>
      <c r="G878">
        <v>6</v>
      </c>
      <c r="H878">
        <v>4</v>
      </c>
      <c r="I878">
        <v>5</v>
      </c>
      <c r="J878">
        <v>4</v>
      </c>
      <c r="K878">
        <v>4</v>
      </c>
      <c r="L878">
        <v>1.8597499999999999E-2</v>
      </c>
      <c r="M878">
        <v>1.8597499999999999E-2</v>
      </c>
      <c r="N878" t="s">
        <v>14</v>
      </c>
    </row>
    <row r="879" spans="1:14" x14ac:dyDescent="0.2">
      <c r="A879" t="s">
        <v>10</v>
      </c>
      <c r="B879" t="s">
        <v>13</v>
      </c>
      <c r="D879">
        <v>0</v>
      </c>
      <c r="E879">
        <v>0</v>
      </c>
      <c r="F879">
        <v>6</v>
      </c>
      <c r="G879">
        <v>6</v>
      </c>
      <c r="H879">
        <v>4</v>
      </c>
      <c r="I879">
        <v>5</v>
      </c>
      <c r="J879">
        <v>5</v>
      </c>
      <c r="K879">
        <v>5</v>
      </c>
      <c r="L879">
        <v>1.7982499999999998E-2</v>
      </c>
      <c r="M879">
        <v>1.7982499999999998E-2</v>
      </c>
      <c r="N879" t="s">
        <v>14</v>
      </c>
    </row>
    <row r="880" spans="1:14" x14ac:dyDescent="0.2">
      <c r="A880" t="s">
        <v>10</v>
      </c>
      <c r="B880" t="s">
        <v>13</v>
      </c>
      <c r="D880">
        <v>0</v>
      </c>
      <c r="E880">
        <v>0</v>
      </c>
      <c r="F880">
        <v>6</v>
      </c>
      <c r="G880">
        <v>6</v>
      </c>
      <c r="H880">
        <v>4</v>
      </c>
      <c r="I880">
        <v>5</v>
      </c>
      <c r="J880">
        <v>6</v>
      </c>
      <c r="K880">
        <v>6</v>
      </c>
      <c r="L880">
        <v>2.0342499999999999E-2</v>
      </c>
      <c r="M880">
        <v>2.0342499999999999E-2</v>
      </c>
      <c r="N880" t="s">
        <v>14</v>
      </c>
    </row>
    <row r="881" spans="1:14" x14ac:dyDescent="0.2">
      <c r="A881" t="s">
        <v>10</v>
      </c>
      <c r="B881" t="s">
        <v>13</v>
      </c>
      <c r="D881">
        <v>0</v>
      </c>
      <c r="E881">
        <v>0</v>
      </c>
      <c r="F881">
        <v>6</v>
      </c>
      <c r="G881">
        <v>6</v>
      </c>
      <c r="H881">
        <v>5</v>
      </c>
      <c r="I881">
        <v>6</v>
      </c>
      <c r="J881">
        <v>0</v>
      </c>
      <c r="K881">
        <v>0</v>
      </c>
      <c r="L881">
        <v>2.4459999999999999E-2</v>
      </c>
      <c r="M881">
        <v>2.4459999999999999E-2</v>
      </c>
      <c r="N881" t="s">
        <v>14</v>
      </c>
    </row>
    <row r="882" spans="1:14" x14ac:dyDescent="0.2">
      <c r="A882" t="s">
        <v>10</v>
      </c>
      <c r="B882" t="s">
        <v>13</v>
      </c>
      <c r="D882">
        <v>0</v>
      </c>
      <c r="E882">
        <v>0</v>
      </c>
      <c r="F882">
        <v>6</v>
      </c>
      <c r="G882">
        <v>6</v>
      </c>
      <c r="H882">
        <v>5</v>
      </c>
      <c r="I882">
        <v>6</v>
      </c>
      <c r="J882">
        <v>1</v>
      </c>
      <c r="K882">
        <v>1</v>
      </c>
      <c r="L882">
        <v>2.5936000000000001E-2</v>
      </c>
      <c r="M882">
        <v>2.5936000000000001E-2</v>
      </c>
      <c r="N882" t="s">
        <v>14</v>
      </c>
    </row>
    <row r="883" spans="1:14" x14ac:dyDescent="0.2">
      <c r="A883" t="s">
        <v>10</v>
      </c>
      <c r="B883" t="s">
        <v>13</v>
      </c>
      <c r="D883">
        <v>0</v>
      </c>
      <c r="E883">
        <v>0</v>
      </c>
      <c r="F883">
        <v>6</v>
      </c>
      <c r="G883">
        <v>6</v>
      </c>
      <c r="H883">
        <v>5</v>
      </c>
      <c r="I883">
        <v>6</v>
      </c>
      <c r="J883">
        <v>2</v>
      </c>
      <c r="K883">
        <v>2</v>
      </c>
      <c r="L883">
        <v>2.5107999999999998E-2</v>
      </c>
      <c r="M883">
        <v>2.5107999999999998E-2</v>
      </c>
      <c r="N883" t="s">
        <v>14</v>
      </c>
    </row>
    <row r="884" spans="1:14" x14ac:dyDescent="0.2">
      <c r="A884" t="s">
        <v>10</v>
      </c>
      <c r="B884" t="s">
        <v>13</v>
      </c>
      <c r="D884">
        <v>0</v>
      </c>
      <c r="E884">
        <v>0</v>
      </c>
      <c r="F884">
        <v>6</v>
      </c>
      <c r="G884">
        <v>6</v>
      </c>
      <c r="H884">
        <v>5</v>
      </c>
      <c r="I884">
        <v>6</v>
      </c>
      <c r="J884">
        <v>3</v>
      </c>
      <c r="K884">
        <v>3</v>
      </c>
      <c r="L884">
        <v>0.02</v>
      </c>
      <c r="M884">
        <v>0.02</v>
      </c>
      <c r="N884" t="s">
        <v>14</v>
      </c>
    </row>
    <row r="885" spans="1:14" x14ac:dyDescent="0.2">
      <c r="A885" t="s">
        <v>10</v>
      </c>
      <c r="B885" t="s">
        <v>13</v>
      </c>
      <c r="D885">
        <v>0</v>
      </c>
      <c r="E885">
        <v>0</v>
      </c>
      <c r="F885">
        <v>6</v>
      </c>
      <c r="G885">
        <v>6</v>
      </c>
      <c r="H885">
        <v>5</v>
      </c>
      <c r="I885">
        <v>6</v>
      </c>
      <c r="J885">
        <v>4</v>
      </c>
      <c r="K885">
        <v>4</v>
      </c>
      <c r="L885">
        <v>1.9494999999999998E-2</v>
      </c>
      <c r="M885">
        <v>1.9494999999999998E-2</v>
      </c>
      <c r="N885" t="s">
        <v>14</v>
      </c>
    </row>
    <row r="886" spans="1:14" x14ac:dyDescent="0.2">
      <c r="A886" t="s">
        <v>10</v>
      </c>
      <c r="B886" t="s">
        <v>13</v>
      </c>
      <c r="D886">
        <v>0</v>
      </c>
      <c r="E886">
        <v>0</v>
      </c>
      <c r="F886">
        <v>6</v>
      </c>
      <c r="G886">
        <v>6</v>
      </c>
      <c r="H886">
        <v>5</v>
      </c>
      <c r="I886">
        <v>6</v>
      </c>
      <c r="J886">
        <v>5</v>
      </c>
      <c r="K886">
        <v>5</v>
      </c>
      <c r="L886">
        <v>1.8227500000000001E-2</v>
      </c>
      <c r="M886">
        <v>1.8227500000000001E-2</v>
      </c>
      <c r="N886" t="s">
        <v>14</v>
      </c>
    </row>
    <row r="887" spans="1:14" x14ac:dyDescent="0.2">
      <c r="A887" t="s">
        <v>10</v>
      </c>
      <c r="B887" t="s">
        <v>13</v>
      </c>
      <c r="D887">
        <v>0</v>
      </c>
      <c r="E887">
        <v>0</v>
      </c>
      <c r="F887">
        <v>6</v>
      </c>
      <c r="G887">
        <v>6</v>
      </c>
      <c r="H887">
        <v>5</v>
      </c>
      <c r="I887">
        <v>6</v>
      </c>
      <c r="J887">
        <v>6</v>
      </c>
      <c r="K887">
        <v>6</v>
      </c>
      <c r="L887">
        <v>1.9367499999999999E-2</v>
      </c>
      <c r="M887">
        <v>1.9367499999999999E-2</v>
      </c>
      <c r="N887" t="s">
        <v>14</v>
      </c>
    </row>
    <row r="888" spans="1:14" x14ac:dyDescent="0.2">
      <c r="A888" t="s">
        <v>10</v>
      </c>
      <c r="B888" t="s">
        <v>13</v>
      </c>
      <c r="D888">
        <v>0</v>
      </c>
      <c r="E888">
        <v>0</v>
      </c>
      <c r="F888">
        <v>6</v>
      </c>
      <c r="G888">
        <v>6</v>
      </c>
      <c r="H888">
        <v>6</v>
      </c>
      <c r="I888">
        <v>7</v>
      </c>
      <c r="J888">
        <v>0</v>
      </c>
      <c r="K888">
        <v>0</v>
      </c>
      <c r="L888">
        <v>2.67675E-2</v>
      </c>
      <c r="M888">
        <v>2.67675E-2</v>
      </c>
      <c r="N888" t="s">
        <v>14</v>
      </c>
    </row>
    <row r="889" spans="1:14" x14ac:dyDescent="0.2">
      <c r="A889" t="s">
        <v>10</v>
      </c>
      <c r="B889" t="s">
        <v>13</v>
      </c>
      <c r="D889">
        <v>0</v>
      </c>
      <c r="E889">
        <v>0</v>
      </c>
      <c r="F889">
        <v>6</v>
      </c>
      <c r="G889">
        <v>6</v>
      </c>
      <c r="H889">
        <v>6</v>
      </c>
      <c r="I889">
        <v>7</v>
      </c>
      <c r="J889">
        <v>1</v>
      </c>
      <c r="K889">
        <v>1</v>
      </c>
      <c r="L889">
        <v>2.8212000000000001E-2</v>
      </c>
      <c r="M889">
        <v>2.8212000000000001E-2</v>
      </c>
      <c r="N889" t="s">
        <v>14</v>
      </c>
    </row>
    <row r="890" spans="1:14" x14ac:dyDescent="0.2">
      <c r="A890" t="s">
        <v>10</v>
      </c>
      <c r="B890" t="s">
        <v>13</v>
      </c>
      <c r="D890">
        <v>0</v>
      </c>
      <c r="E890">
        <v>0</v>
      </c>
      <c r="F890">
        <v>6</v>
      </c>
      <c r="G890">
        <v>6</v>
      </c>
      <c r="H890">
        <v>6</v>
      </c>
      <c r="I890">
        <v>7</v>
      </c>
      <c r="J890">
        <v>2</v>
      </c>
      <c r="K890">
        <v>2</v>
      </c>
      <c r="L890">
        <v>2.7E-2</v>
      </c>
      <c r="M890">
        <v>2.7E-2</v>
      </c>
      <c r="N890" t="s">
        <v>14</v>
      </c>
    </row>
    <row r="891" spans="1:14" x14ac:dyDescent="0.2">
      <c r="A891" t="s">
        <v>10</v>
      </c>
      <c r="B891" t="s">
        <v>13</v>
      </c>
      <c r="D891">
        <v>0</v>
      </c>
      <c r="E891">
        <v>0</v>
      </c>
      <c r="F891">
        <v>6</v>
      </c>
      <c r="G891">
        <v>6</v>
      </c>
      <c r="H891">
        <v>6</v>
      </c>
      <c r="I891">
        <v>7</v>
      </c>
      <c r="J891">
        <v>3</v>
      </c>
      <c r="K891">
        <v>3</v>
      </c>
      <c r="L891">
        <v>2.06625E-2</v>
      </c>
      <c r="M891">
        <v>2.06625E-2</v>
      </c>
      <c r="N891" t="s">
        <v>14</v>
      </c>
    </row>
    <row r="892" spans="1:14" x14ac:dyDescent="0.2">
      <c r="A892" t="s">
        <v>10</v>
      </c>
      <c r="B892" t="s">
        <v>13</v>
      </c>
      <c r="D892">
        <v>0</v>
      </c>
      <c r="E892">
        <v>0</v>
      </c>
      <c r="F892">
        <v>6</v>
      </c>
      <c r="G892">
        <v>6</v>
      </c>
      <c r="H892">
        <v>6</v>
      </c>
      <c r="I892">
        <v>7</v>
      </c>
      <c r="J892">
        <v>4</v>
      </c>
      <c r="K892">
        <v>4</v>
      </c>
      <c r="L892">
        <v>1.97875E-2</v>
      </c>
      <c r="M892">
        <v>1.97875E-2</v>
      </c>
      <c r="N892" t="s">
        <v>14</v>
      </c>
    </row>
    <row r="893" spans="1:14" x14ac:dyDescent="0.2">
      <c r="A893" t="s">
        <v>10</v>
      </c>
      <c r="B893" t="s">
        <v>13</v>
      </c>
      <c r="D893">
        <v>0</v>
      </c>
      <c r="E893">
        <v>0</v>
      </c>
      <c r="F893">
        <v>6</v>
      </c>
      <c r="G893">
        <v>6</v>
      </c>
      <c r="H893">
        <v>6</v>
      </c>
      <c r="I893">
        <v>7</v>
      </c>
      <c r="J893">
        <v>5</v>
      </c>
      <c r="K893">
        <v>5</v>
      </c>
      <c r="L893">
        <v>1.7457500000000001E-2</v>
      </c>
      <c r="M893">
        <v>1.7457500000000001E-2</v>
      </c>
      <c r="N893" t="s">
        <v>14</v>
      </c>
    </row>
    <row r="894" spans="1:14" x14ac:dyDescent="0.2">
      <c r="A894" t="s">
        <v>10</v>
      </c>
      <c r="B894" t="s">
        <v>13</v>
      </c>
      <c r="D894">
        <v>0</v>
      </c>
      <c r="E894">
        <v>0</v>
      </c>
      <c r="F894">
        <v>6</v>
      </c>
      <c r="G894">
        <v>6</v>
      </c>
      <c r="H894">
        <v>6</v>
      </c>
      <c r="I894">
        <v>7</v>
      </c>
      <c r="J894">
        <v>6</v>
      </c>
      <c r="K894">
        <v>6</v>
      </c>
      <c r="L894">
        <v>1.7167499999999999E-2</v>
      </c>
      <c r="M894">
        <v>1.7167499999999999E-2</v>
      </c>
      <c r="N894" t="s">
        <v>14</v>
      </c>
    </row>
    <row r="895" spans="1:14" x14ac:dyDescent="0.2">
      <c r="A895" t="s">
        <v>10</v>
      </c>
      <c r="B895" t="s">
        <v>13</v>
      </c>
      <c r="D895">
        <v>0</v>
      </c>
      <c r="E895">
        <v>0</v>
      </c>
      <c r="F895">
        <v>6</v>
      </c>
      <c r="G895">
        <v>6</v>
      </c>
      <c r="H895">
        <v>7</v>
      </c>
      <c r="I895">
        <v>8</v>
      </c>
      <c r="J895">
        <v>0</v>
      </c>
      <c r="K895">
        <v>0</v>
      </c>
      <c r="L895">
        <v>3.06675E-2</v>
      </c>
      <c r="M895">
        <v>3.06675E-2</v>
      </c>
      <c r="N895" t="s">
        <v>14</v>
      </c>
    </row>
    <row r="896" spans="1:14" x14ac:dyDescent="0.2">
      <c r="A896" t="s">
        <v>10</v>
      </c>
      <c r="B896" t="s">
        <v>13</v>
      </c>
      <c r="D896">
        <v>0</v>
      </c>
      <c r="E896">
        <v>0</v>
      </c>
      <c r="F896">
        <v>6</v>
      </c>
      <c r="G896">
        <v>6</v>
      </c>
      <c r="H896">
        <v>7</v>
      </c>
      <c r="I896">
        <v>8</v>
      </c>
      <c r="J896">
        <v>1</v>
      </c>
      <c r="K896">
        <v>1</v>
      </c>
      <c r="L896">
        <v>2.9908000000000001E-2</v>
      </c>
      <c r="M896">
        <v>2.9908000000000001E-2</v>
      </c>
      <c r="N896" t="s">
        <v>14</v>
      </c>
    </row>
    <row r="897" spans="1:14" x14ac:dyDescent="0.2">
      <c r="A897" t="s">
        <v>10</v>
      </c>
      <c r="B897" t="s">
        <v>13</v>
      </c>
      <c r="D897">
        <v>0</v>
      </c>
      <c r="E897">
        <v>0</v>
      </c>
      <c r="F897">
        <v>6</v>
      </c>
      <c r="G897">
        <v>6</v>
      </c>
      <c r="H897">
        <v>7</v>
      </c>
      <c r="I897">
        <v>8</v>
      </c>
      <c r="J897">
        <v>2</v>
      </c>
      <c r="K897">
        <v>2</v>
      </c>
      <c r="L897">
        <v>2.8946E-2</v>
      </c>
      <c r="M897">
        <v>2.8946E-2</v>
      </c>
      <c r="N897" t="s">
        <v>14</v>
      </c>
    </row>
    <row r="898" spans="1:14" x14ac:dyDescent="0.2">
      <c r="A898" t="s">
        <v>10</v>
      </c>
      <c r="B898" t="s">
        <v>13</v>
      </c>
      <c r="D898">
        <v>0</v>
      </c>
      <c r="E898">
        <v>0</v>
      </c>
      <c r="F898">
        <v>6</v>
      </c>
      <c r="G898">
        <v>6</v>
      </c>
      <c r="H898">
        <v>7</v>
      </c>
      <c r="I898">
        <v>8</v>
      </c>
      <c r="J898">
        <v>3</v>
      </c>
      <c r="K898">
        <v>3</v>
      </c>
      <c r="L898">
        <v>2.39125E-2</v>
      </c>
      <c r="M898">
        <v>2.39125E-2</v>
      </c>
      <c r="N898" t="s">
        <v>14</v>
      </c>
    </row>
    <row r="899" spans="1:14" x14ac:dyDescent="0.2">
      <c r="A899" t="s">
        <v>10</v>
      </c>
      <c r="B899" t="s">
        <v>13</v>
      </c>
      <c r="D899">
        <v>0</v>
      </c>
      <c r="E899">
        <v>0</v>
      </c>
      <c r="F899">
        <v>6</v>
      </c>
      <c r="G899">
        <v>6</v>
      </c>
      <c r="H899">
        <v>7</v>
      </c>
      <c r="I899">
        <v>8</v>
      </c>
      <c r="J899">
        <v>4</v>
      </c>
      <c r="K899">
        <v>4</v>
      </c>
      <c r="L899">
        <v>2.24525E-2</v>
      </c>
      <c r="M899">
        <v>2.24525E-2</v>
      </c>
      <c r="N899" t="s">
        <v>14</v>
      </c>
    </row>
    <row r="900" spans="1:14" x14ac:dyDescent="0.2">
      <c r="A900" t="s">
        <v>10</v>
      </c>
      <c r="B900" t="s">
        <v>13</v>
      </c>
      <c r="D900">
        <v>0</v>
      </c>
      <c r="E900">
        <v>0</v>
      </c>
      <c r="F900">
        <v>6</v>
      </c>
      <c r="G900">
        <v>6</v>
      </c>
      <c r="H900">
        <v>7</v>
      </c>
      <c r="I900">
        <v>8</v>
      </c>
      <c r="J900">
        <v>5</v>
      </c>
      <c r="K900">
        <v>5</v>
      </c>
      <c r="L900">
        <v>1.848E-2</v>
      </c>
      <c r="M900">
        <v>1.848E-2</v>
      </c>
      <c r="N900" t="s">
        <v>14</v>
      </c>
    </row>
    <row r="901" spans="1:14" x14ac:dyDescent="0.2">
      <c r="A901" t="s">
        <v>10</v>
      </c>
      <c r="B901" t="s">
        <v>13</v>
      </c>
      <c r="D901">
        <v>0</v>
      </c>
      <c r="E901">
        <v>0</v>
      </c>
      <c r="F901">
        <v>6</v>
      </c>
      <c r="G901">
        <v>6</v>
      </c>
      <c r="H901">
        <v>7</v>
      </c>
      <c r="I901">
        <v>8</v>
      </c>
      <c r="J901">
        <v>6</v>
      </c>
      <c r="K901">
        <v>6</v>
      </c>
      <c r="L901">
        <v>1.8252499999999901E-2</v>
      </c>
      <c r="M901">
        <v>1.8252499999999901E-2</v>
      </c>
      <c r="N901" t="s">
        <v>14</v>
      </c>
    </row>
    <row r="902" spans="1:14" x14ac:dyDescent="0.2">
      <c r="A902" t="s">
        <v>10</v>
      </c>
      <c r="B902" t="s">
        <v>13</v>
      </c>
      <c r="D902">
        <v>0</v>
      </c>
      <c r="E902">
        <v>0</v>
      </c>
      <c r="F902">
        <v>6</v>
      </c>
      <c r="G902">
        <v>6</v>
      </c>
      <c r="H902">
        <v>8</v>
      </c>
      <c r="I902">
        <v>9</v>
      </c>
      <c r="J902">
        <v>0</v>
      </c>
      <c r="K902">
        <v>0</v>
      </c>
      <c r="L902">
        <v>3.6830000000000002E-2</v>
      </c>
      <c r="M902">
        <v>3.6830000000000002E-2</v>
      </c>
      <c r="N902" t="s">
        <v>14</v>
      </c>
    </row>
    <row r="903" spans="1:14" x14ac:dyDescent="0.2">
      <c r="A903" t="s">
        <v>10</v>
      </c>
      <c r="B903" t="s">
        <v>13</v>
      </c>
      <c r="D903">
        <v>0</v>
      </c>
      <c r="E903">
        <v>0</v>
      </c>
      <c r="F903">
        <v>6</v>
      </c>
      <c r="G903">
        <v>6</v>
      </c>
      <c r="H903">
        <v>8</v>
      </c>
      <c r="I903">
        <v>9</v>
      </c>
      <c r="J903">
        <v>1</v>
      </c>
      <c r="K903">
        <v>1</v>
      </c>
      <c r="L903">
        <v>3.4521999999999997E-2</v>
      </c>
      <c r="M903">
        <v>3.4521999999999997E-2</v>
      </c>
      <c r="N903" t="s">
        <v>14</v>
      </c>
    </row>
    <row r="904" spans="1:14" x14ac:dyDescent="0.2">
      <c r="A904" t="s">
        <v>10</v>
      </c>
      <c r="B904" t="s">
        <v>13</v>
      </c>
      <c r="D904">
        <v>0</v>
      </c>
      <c r="E904">
        <v>0</v>
      </c>
      <c r="F904">
        <v>6</v>
      </c>
      <c r="G904">
        <v>6</v>
      </c>
      <c r="H904">
        <v>8</v>
      </c>
      <c r="I904">
        <v>9</v>
      </c>
      <c r="J904">
        <v>2</v>
      </c>
      <c r="K904">
        <v>2</v>
      </c>
      <c r="L904">
        <v>3.2084000000000001E-2</v>
      </c>
      <c r="M904">
        <v>3.2084000000000001E-2</v>
      </c>
      <c r="N904" t="s">
        <v>14</v>
      </c>
    </row>
    <row r="905" spans="1:14" x14ac:dyDescent="0.2">
      <c r="A905" t="s">
        <v>10</v>
      </c>
      <c r="B905" t="s">
        <v>13</v>
      </c>
      <c r="D905">
        <v>0</v>
      </c>
      <c r="E905">
        <v>0</v>
      </c>
      <c r="F905">
        <v>6</v>
      </c>
      <c r="G905">
        <v>6</v>
      </c>
      <c r="H905">
        <v>8</v>
      </c>
      <c r="I905">
        <v>9</v>
      </c>
      <c r="J905">
        <v>3</v>
      </c>
      <c r="K905">
        <v>3</v>
      </c>
      <c r="L905">
        <v>2.63725E-2</v>
      </c>
      <c r="M905">
        <v>2.63725E-2</v>
      </c>
      <c r="N905" t="s">
        <v>14</v>
      </c>
    </row>
    <row r="906" spans="1:14" x14ac:dyDescent="0.2">
      <c r="A906" t="s">
        <v>10</v>
      </c>
      <c r="B906" t="s">
        <v>13</v>
      </c>
      <c r="D906">
        <v>0</v>
      </c>
      <c r="E906">
        <v>0</v>
      </c>
      <c r="F906">
        <v>6</v>
      </c>
      <c r="G906">
        <v>6</v>
      </c>
      <c r="H906">
        <v>8</v>
      </c>
      <c r="I906">
        <v>9</v>
      </c>
      <c r="J906">
        <v>4</v>
      </c>
      <c r="K906">
        <v>4</v>
      </c>
      <c r="L906">
        <v>2.6482499999999999E-2</v>
      </c>
      <c r="M906">
        <v>2.6482499999999999E-2</v>
      </c>
      <c r="N906" t="s">
        <v>14</v>
      </c>
    </row>
    <row r="907" spans="1:14" x14ac:dyDescent="0.2">
      <c r="A907" t="s">
        <v>10</v>
      </c>
      <c r="B907" t="s">
        <v>13</v>
      </c>
      <c r="D907">
        <v>0</v>
      </c>
      <c r="E907">
        <v>0</v>
      </c>
      <c r="F907">
        <v>6</v>
      </c>
      <c r="G907">
        <v>6</v>
      </c>
      <c r="H907">
        <v>8</v>
      </c>
      <c r="I907">
        <v>9</v>
      </c>
      <c r="J907">
        <v>5</v>
      </c>
      <c r="K907">
        <v>5</v>
      </c>
      <c r="L907">
        <v>2.2655000000000002E-2</v>
      </c>
      <c r="M907">
        <v>2.2655000000000002E-2</v>
      </c>
      <c r="N907" t="s">
        <v>14</v>
      </c>
    </row>
    <row r="908" spans="1:14" x14ac:dyDescent="0.2">
      <c r="A908" t="s">
        <v>10</v>
      </c>
      <c r="B908" t="s">
        <v>13</v>
      </c>
      <c r="D908">
        <v>0</v>
      </c>
      <c r="E908">
        <v>0</v>
      </c>
      <c r="F908">
        <v>6</v>
      </c>
      <c r="G908">
        <v>6</v>
      </c>
      <c r="H908">
        <v>8</v>
      </c>
      <c r="I908">
        <v>9</v>
      </c>
      <c r="J908">
        <v>6</v>
      </c>
      <c r="K908">
        <v>6</v>
      </c>
      <c r="L908">
        <v>2.1877500000000001E-2</v>
      </c>
      <c r="M908">
        <v>2.1877500000000001E-2</v>
      </c>
      <c r="N908" t="s">
        <v>14</v>
      </c>
    </row>
    <row r="909" spans="1:14" x14ac:dyDescent="0.2">
      <c r="A909" t="s">
        <v>10</v>
      </c>
      <c r="B909" t="s">
        <v>13</v>
      </c>
      <c r="D909">
        <v>0</v>
      </c>
      <c r="E909">
        <v>0</v>
      </c>
      <c r="F909">
        <v>6</v>
      </c>
      <c r="G909">
        <v>6</v>
      </c>
      <c r="H909">
        <v>9</v>
      </c>
      <c r="I909">
        <v>10</v>
      </c>
      <c r="J909">
        <v>0</v>
      </c>
      <c r="K909">
        <v>0</v>
      </c>
      <c r="L909">
        <v>3.8545000000000003E-2</v>
      </c>
      <c r="M909">
        <v>3.8545000000000003E-2</v>
      </c>
      <c r="N909" t="s">
        <v>14</v>
      </c>
    </row>
    <row r="910" spans="1:14" x14ac:dyDescent="0.2">
      <c r="A910" t="s">
        <v>10</v>
      </c>
      <c r="B910" t="s">
        <v>13</v>
      </c>
      <c r="D910">
        <v>0</v>
      </c>
      <c r="E910">
        <v>0</v>
      </c>
      <c r="F910">
        <v>6</v>
      </c>
      <c r="G910">
        <v>6</v>
      </c>
      <c r="H910">
        <v>9</v>
      </c>
      <c r="I910">
        <v>10</v>
      </c>
      <c r="J910">
        <v>1</v>
      </c>
      <c r="K910">
        <v>1</v>
      </c>
      <c r="L910">
        <v>3.8278E-2</v>
      </c>
      <c r="M910">
        <v>3.8278E-2</v>
      </c>
      <c r="N910" t="s">
        <v>14</v>
      </c>
    </row>
    <row r="911" spans="1:14" x14ac:dyDescent="0.2">
      <c r="A911" t="s">
        <v>10</v>
      </c>
      <c r="B911" t="s">
        <v>13</v>
      </c>
      <c r="D911">
        <v>0</v>
      </c>
      <c r="E911">
        <v>0</v>
      </c>
      <c r="F911">
        <v>6</v>
      </c>
      <c r="G911">
        <v>6</v>
      </c>
      <c r="H911">
        <v>9</v>
      </c>
      <c r="I911">
        <v>10</v>
      </c>
      <c r="J911">
        <v>2</v>
      </c>
      <c r="K911">
        <v>2</v>
      </c>
      <c r="L911">
        <v>3.5195999999999998E-2</v>
      </c>
      <c r="M911">
        <v>3.5195999999999998E-2</v>
      </c>
      <c r="N911" t="s">
        <v>14</v>
      </c>
    </row>
    <row r="912" spans="1:14" x14ac:dyDescent="0.2">
      <c r="A912" t="s">
        <v>10</v>
      </c>
      <c r="B912" t="s">
        <v>13</v>
      </c>
      <c r="D912">
        <v>0</v>
      </c>
      <c r="E912">
        <v>0</v>
      </c>
      <c r="F912">
        <v>6</v>
      </c>
      <c r="G912">
        <v>6</v>
      </c>
      <c r="H912">
        <v>9</v>
      </c>
      <c r="I912">
        <v>10</v>
      </c>
      <c r="J912">
        <v>3</v>
      </c>
      <c r="K912">
        <v>3</v>
      </c>
      <c r="L912">
        <v>2.7570000000000001E-2</v>
      </c>
      <c r="M912">
        <v>2.7570000000000001E-2</v>
      </c>
      <c r="N912" t="s">
        <v>14</v>
      </c>
    </row>
    <row r="913" spans="1:14" x14ac:dyDescent="0.2">
      <c r="A913" t="s">
        <v>10</v>
      </c>
      <c r="B913" t="s">
        <v>13</v>
      </c>
      <c r="D913">
        <v>0</v>
      </c>
      <c r="E913">
        <v>0</v>
      </c>
      <c r="F913">
        <v>6</v>
      </c>
      <c r="G913">
        <v>6</v>
      </c>
      <c r="H913">
        <v>9</v>
      </c>
      <c r="I913">
        <v>10</v>
      </c>
      <c r="J913">
        <v>4</v>
      </c>
      <c r="K913">
        <v>4</v>
      </c>
      <c r="L913">
        <v>2.886E-2</v>
      </c>
      <c r="M913">
        <v>2.886E-2</v>
      </c>
      <c r="N913" t="s">
        <v>14</v>
      </c>
    </row>
    <row r="914" spans="1:14" x14ac:dyDescent="0.2">
      <c r="A914" t="s">
        <v>10</v>
      </c>
      <c r="B914" t="s">
        <v>13</v>
      </c>
      <c r="D914">
        <v>0</v>
      </c>
      <c r="E914">
        <v>0</v>
      </c>
      <c r="F914">
        <v>6</v>
      </c>
      <c r="G914">
        <v>6</v>
      </c>
      <c r="H914">
        <v>9</v>
      </c>
      <c r="I914">
        <v>10</v>
      </c>
      <c r="J914">
        <v>5</v>
      </c>
      <c r="K914">
        <v>5</v>
      </c>
      <c r="L914">
        <v>2.3630000000000002E-2</v>
      </c>
      <c r="M914">
        <v>2.3630000000000002E-2</v>
      </c>
      <c r="N914" t="s">
        <v>14</v>
      </c>
    </row>
    <row r="915" spans="1:14" x14ac:dyDescent="0.2">
      <c r="A915" t="s">
        <v>10</v>
      </c>
      <c r="B915" t="s">
        <v>13</v>
      </c>
      <c r="D915">
        <v>0</v>
      </c>
      <c r="E915">
        <v>0</v>
      </c>
      <c r="F915">
        <v>6</v>
      </c>
      <c r="G915">
        <v>6</v>
      </c>
      <c r="H915">
        <v>9</v>
      </c>
      <c r="I915">
        <v>10</v>
      </c>
      <c r="J915">
        <v>6</v>
      </c>
      <c r="K915">
        <v>6</v>
      </c>
      <c r="L915">
        <v>2.6362500000000001E-2</v>
      </c>
      <c r="M915">
        <v>2.6362500000000001E-2</v>
      </c>
      <c r="N915" t="s">
        <v>14</v>
      </c>
    </row>
    <row r="916" spans="1:14" x14ac:dyDescent="0.2">
      <c r="A916" t="s">
        <v>10</v>
      </c>
      <c r="B916" t="s">
        <v>13</v>
      </c>
      <c r="D916">
        <v>0</v>
      </c>
      <c r="E916">
        <v>0</v>
      </c>
      <c r="F916">
        <v>6</v>
      </c>
      <c r="G916">
        <v>6</v>
      </c>
      <c r="H916">
        <v>10</v>
      </c>
      <c r="I916">
        <v>11</v>
      </c>
      <c r="J916">
        <v>0</v>
      </c>
      <c r="K916">
        <v>0</v>
      </c>
      <c r="L916">
        <v>4.0829999999999998E-2</v>
      </c>
      <c r="M916">
        <v>4.0829999999999998E-2</v>
      </c>
      <c r="N916" t="s">
        <v>14</v>
      </c>
    </row>
    <row r="917" spans="1:14" x14ac:dyDescent="0.2">
      <c r="A917" t="s">
        <v>10</v>
      </c>
      <c r="B917" t="s">
        <v>13</v>
      </c>
      <c r="D917">
        <v>0</v>
      </c>
      <c r="E917">
        <v>0</v>
      </c>
      <c r="F917">
        <v>6</v>
      </c>
      <c r="G917">
        <v>6</v>
      </c>
      <c r="H917">
        <v>10</v>
      </c>
      <c r="I917">
        <v>11</v>
      </c>
      <c r="J917">
        <v>1</v>
      </c>
      <c r="K917">
        <v>1</v>
      </c>
      <c r="L917">
        <v>3.9545999999999998E-2</v>
      </c>
      <c r="M917">
        <v>3.9545999999999998E-2</v>
      </c>
      <c r="N917" t="s">
        <v>14</v>
      </c>
    </row>
    <row r="918" spans="1:14" x14ac:dyDescent="0.2">
      <c r="A918" t="s">
        <v>10</v>
      </c>
      <c r="B918" t="s">
        <v>13</v>
      </c>
      <c r="D918">
        <v>0</v>
      </c>
      <c r="E918">
        <v>0</v>
      </c>
      <c r="F918">
        <v>6</v>
      </c>
      <c r="G918">
        <v>6</v>
      </c>
      <c r="H918">
        <v>10</v>
      </c>
      <c r="I918">
        <v>11</v>
      </c>
      <c r="J918">
        <v>2</v>
      </c>
      <c r="K918">
        <v>2</v>
      </c>
      <c r="L918">
        <v>3.7448000000000002E-2</v>
      </c>
      <c r="M918">
        <v>3.7448000000000002E-2</v>
      </c>
      <c r="N918" t="s">
        <v>14</v>
      </c>
    </row>
    <row r="919" spans="1:14" x14ac:dyDescent="0.2">
      <c r="A919" t="s">
        <v>10</v>
      </c>
      <c r="B919" t="s">
        <v>13</v>
      </c>
      <c r="D919">
        <v>0</v>
      </c>
      <c r="E919">
        <v>0</v>
      </c>
      <c r="F919">
        <v>6</v>
      </c>
      <c r="G919">
        <v>6</v>
      </c>
      <c r="H919">
        <v>10</v>
      </c>
      <c r="I919">
        <v>11</v>
      </c>
      <c r="J919">
        <v>3</v>
      </c>
      <c r="K919">
        <v>3</v>
      </c>
      <c r="L919">
        <v>2.8062500000000001E-2</v>
      </c>
      <c r="M919">
        <v>2.8062500000000001E-2</v>
      </c>
      <c r="N919" t="s">
        <v>14</v>
      </c>
    </row>
    <row r="920" spans="1:14" x14ac:dyDescent="0.2">
      <c r="A920" t="s">
        <v>10</v>
      </c>
      <c r="B920" t="s">
        <v>13</v>
      </c>
      <c r="D920">
        <v>0</v>
      </c>
      <c r="E920">
        <v>0</v>
      </c>
      <c r="F920">
        <v>6</v>
      </c>
      <c r="G920">
        <v>6</v>
      </c>
      <c r="H920">
        <v>10</v>
      </c>
      <c r="I920">
        <v>11</v>
      </c>
      <c r="J920">
        <v>4</v>
      </c>
      <c r="K920">
        <v>4</v>
      </c>
      <c r="L920">
        <v>3.0865E-2</v>
      </c>
      <c r="M920">
        <v>3.0865E-2</v>
      </c>
      <c r="N920" t="s">
        <v>14</v>
      </c>
    </row>
    <row r="921" spans="1:14" x14ac:dyDescent="0.2">
      <c r="A921" t="s">
        <v>10</v>
      </c>
      <c r="B921" t="s">
        <v>13</v>
      </c>
      <c r="D921">
        <v>0</v>
      </c>
      <c r="E921">
        <v>0</v>
      </c>
      <c r="F921">
        <v>6</v>
      </c>
      <c r="G921">
        <v>6</v>
      </c>
      <c r="H921">
        <v>10</v>
      </c>
      <c r="I921">
        <v>11</v>
      </c>
      <c r="J921">
        <v>5</v>
      </c>
      <c r="K921">
        <v>5</v>
      </c>
      <c r="L921">
        <v>2.589E-2</v>
      </c>
      <c r="M921">
        <v>2.589E-2</v>
      </c>
      <c r="N921" t="s">
        <v>14</v>
      </c>
    </row>
    <row r="922" spans="1:14" x14ac:dyDescent="0.2">
      <c r="A922" t="s">
        <v>10</v>
      </c>
      <c r="B922" t="s">
        <v>13</v>
      </c>
      <c r="D922">
        <v>0</v>
      </c>
      <c r="E922">
        <v>0</v>
      </c>
      <c r="F922">
        <v>6</v>
      </c>
      <c r="G922">
        <v>6</v>
      </c>
      <c r="H922">
        <v>10</v>
      </c>
      <c r="I922">
        <v>11</v>
      </c>
      <c r="J922">
        <v>6</v>
      </c>
      <c r="K922">
        <v>6</v>
      </c>
      <c r="L922">
        <v>2.84675E-2</v>
      </c>
      <c r="M922">
        <v>2.84675E-2</v>
      </c>
      <c r="N922" t="s">
        <v>14</v>
      </c>
    </row>
    <row r="923" spans="1:14" x14ac:dyDescent="0.2">
      <c r="A923" t="s">
        <v>10</v>
      </c>
      <c r="B923" t="s">
        <v>13</v>
      </c>
      <c r="D923">
        <v>0</v>
      </c>
      <c r="E923">
        <v>0</v>
      </c>
      <c r="F923">
        <v>6</v>
      </c>
      <c r="G923">
        <v>6</v>
      </c>
      <c r="H923">
        <v>11</v>
      </c>
      <c r="I923">
        <v>12</v>
      </c>
      <c r="J923">
        <v>0</v>
      </c>
      <c r="K923">
        <v>0</v>
      </c>
      <c r="L923">
        <v>4.4227499999999899E-2</v>
      </c>
      <c r="M923">
        <v>4.4227499999999899E-2</v>
      </c>
      <c r="N923" t="s">
        <v>14</v>
      </c>
    </row>
    <row r="924" spans="1:14" x14ac:dyDescent="0.2">
      <c r="A924" t="s">
        <v>10</v>
      </c>
      <c r="B924" t="s">
        <v>13</v>
      </c>
      <c r="D924">
        <v>0</v>
      </c>
      <c r="E924">
        <v>0</v>
      </c>
      <c r="F924">
        <v>6</v>
      </c>
      <c r="G924">
        <v>6</v>
      </c>
      <c r="H924">
        <v>11</v>
      </c>
      <c r="I924">
        <v>12</v>
      </c>
      <c r="J924">
        <v>1</v>
      </c>
      <c r="K924">
        <v>1</v>
      </c>
      <c r="L924">
        <v>4.1357999999999999E-2</v>
      </c>
      <c r="M924">
        <v>4.1357999999999999E-2</v>
      </c>
      <c r="N924" t="s">
        <v>14</v>
      </c>
    </row>
    <row r="925" spans="1:14" x14ac:dyDescent="0.2">
      <c r="A925" t="s">
        <v>10</v>
      </c>
      <c r="B925" t="s">
        <v>13</v>
      </c>
      <c r="D925">
        <v>0</v>
      </c>
      <c r="E925">
        <v>0</v>
      </c>
      <c r="F925">
        <v>6</v>
      </c>
      <c r="G925">
        <v>6</v>
      </c>
      <c r="H925">
        <v>11</v>
      </c>
      <c r="I925">
        <v>12</v>
      </c>
      <c r="J925">
        <v>2</v>
      </c>
      <c r="K925">
        <v>2</v>
      </c>
      <c r="L925">
        <v>3.814E-2</v>
      </c>
      <c r="M925">
        <v>3.814E-2</v>
      </c>
      <c r="N925" t="s">
        <v>14</v>
      </c>
    </row>
    <row r="926" spans="1:14" x14ac:dyDescent="0.2">
      <c r="A926" t="s">
        <v>10</v>
      </c>
      <c r="B926" t="s">
        <v>13</v>
      </c>
      <c r="D926">
        <v>0</v>
      </c>
      <c r="E926">
        <v>0</v>
      </c>
      <c r="F926">
        <v>6</v>
      </c>
      <c r="G926">
        <v>6</v>
      </c>
      <c r="H926">
        <v>11</v>
      </c>
      <c r="I926">
        <v>12</v>
      </c>
      <c r="J926">
        <v>3</v>
      </c>
      <c r="K926">
        <v>3</v>
      </c>
      <c r="L926">
        <v>2.88325E-2</v>
      </c>
      <c r="M926">
        <v>2.88325E-2</v>
      </c>
      <c r="N926" t="s">
        <v>14</v>
      </c>
    </row>
    <row r="927" spans="1:14" x14ac:dyDescent="0.2">
      <c r="A927" t="s">
        <v>10</v>
      </c>
      <c r="B927" t="s">
        <v>13</v>
      </c>
      <c r="D927">
        <v>0</v>
      </c>
      <c r="E927">
        <v>0</v>
      </c>
      <c r="F927">
        <v>6</v>
      </c>
      <c r="G927">
        <v>6</v>
      </c>
      <c r="H927">
        <v>11</v>
      </c>
      <c r="I927">
        <v>12</v>
      </c>
      <c r="J927">
        <v>4</v>
      </c>
      <c r="K927">
        <v>4</v>
      </c>
      <c r="L927">
        <v>3.2252499999999899E-2</v>
      </c>
      <c r="M927">
        <v>3.2252499999999899E-2</v>
      </c>
      <c r="N927" t="s">
        <v>14</v>
      </c>
    </row>
    <row r="928" spans="1:14" x14ac:dyDescent="0.2">
      <c r="A928" t="s">
        <v>10</v>
      </c>
      <c r="B928" t="s">
        <v>13</v>
      </c>
      <c r="D928">
        <v>0</v>
      </c>
      <c r="E928">
        <v>0</v>
      </c>
      <c r="F928">
        <v>6</v>
      </c>
      <c r="G928">
        <v>6</v>
      </c>
      <c r="H928">
        <v>11</v>
      </c>
      <c r="I928">
        <v>12</v>
      </c>
      <c r="J928">
        <v>5</v>
      </c>
      <c r="K928">
        <v>5</v>
      </c>
      <c r="L928">
        <v>2.8652500000000001E-2</v>
      </c>
      <c r="M928">
        <v>2.8652500000000001E-2</v>
      </c>
      <c r="N928" t="s">
        <v>14</v>
      </c>
    </row>
    <row r="929" spans="1:14" x14ac:dyDescent="0.2">
      <c r="A929" t="s">
        <v>10</v>
      </c>
      <c r="B929" t="s">
        <v>13</v>
      </c>
      <c r="D929">
        <v>0</v>
      </c>
      <c r="E929">
        <v>0</v>
      </c>
      <c r="F929">
        <v>6</v>
      </c>
      <c r="G929">
        <v>6</v>
      </c>
      <c r="H929">
        <v>11</v>
      </c>
      <c r="I929">
        <v>12</v>
      </c>
      <c r="J929">
        <v>6</v>
      </c>
      <c r="K929">
        <v>6</v>
      </c>
      <c r="L929">
        <v>3.2309999999999998E-2</v>
      </c>
      <c r="M929">
        <v>3.2309999999999998E-2</v>
      </c>
      <c r="N929" t="s">
        <v>14</v>
      </c>
    </row>
    <row r="930" spans="1:14" x14ac:dyDescent="0.2">
      <c r="A930" t="s">
        <v>10</v>
      </c>
      <c r="B930" t="s">
        <v>13</v>
      </c>
      <c r="D930">
        <v>0</v>
      </c>
      <c r="E930">
        <v>0</v>
      </c>
      <c r="F930">
        <v>6</v>
      </c>
      <c r="G930">
        <v>6</v>
      </c>
      <c r="H930">
        <v>12</v>
      </c>
      <c r="I930">
        <v>13</v>
      </c>
      <c r="J930">
        <v>0</v>
      </c>
      <c r="K930">
        <v>0</v>
      </c>
      <c r="L930">
        <v>4.6434999999999997E-2</v>
      </c>
      <c r="M930">
        <v>4.6434999999999997E-2</v>
      </c>
      <c r="N930" t="s">
        <v>14</v>
      </c>
    </row>
    <row r="931" spans="1:14" x14ac:dyDescent="0.2">
      <c r="A931" t="s">
        <v>10</v>
      </c>
      <c r="B931" t="s">
        <v>13</v>
      </c>
      <c r="D931">
        <v>0</v>
      </c>
      <c r="E931">
        <v>0</v>
      </c>
      <c r="F931">
        <v>6</v>
      </c>
      <c r="G931">
        <v>6</v>
      </c>
      <c r="H931">
        <v>12</v>
      </c>
      <c r="I931">
        <v>13</v>
      </c>
      <c r="J931">
        <v>1</v>
      </c>
      <c r="K931">
        <v>1</v>
      </c>
      <c r="L931">
        <v>4.4796000000000002E-2</v>
      </c>
      <c r="M931">
        <v>4.4796000000000002E-2</v>
      </c>
      <c r="N931" t="s">
        <v>14</v>
      </c>
    </row>
    <row r="932" spans="1:14" x14ac:dyDescent="0.2">
      <c r="A932" t="s">
        <v>10</v>
      </c>
      <c r="B932" t="s">
        <v>13</v>
      </c>
      <c r="D932">
        <v>0</v>
      </c>
      <c r="E932">
        <v>0</v>
      </c>
      <c r="F932">
        <v>6</v>
      </c>
      <c r="G932">
        <v>6</v>
      </c>
      <c r="H932">
        <v>12</v>
      </c>
      <c r="I932">
        <v>13</v>
      </c>
      <c r="J932">
        <v>2</v>
      </c>
      <c r="K932">
        <v>2</v>
      </c>
      <c r="L932">
        <v>3.7926000000000001E-2</v>
      </c>
      <c r="M932">
        <v>3.7926000000000001E-2</v>
      </c>
      <c r="N932" t="s">
        <v>14</v>
      </c>
    </row>
    <row r="933" spans="1:14" x14ac:dyDescent="0.2">
      <c r="A933" t="s">
        <v>10</v>
      </c>
      <c r="B933" t="s">
        <v>13</v>
      </c>
      <c r="D933">
        <v>0</v>
      </c>
      <c r="E933">
        <v>0</v>
      </c>
      <c r="F933">
        <v>6</v>
      </c>
      <c r="G933">
        <v>6</v>
      </c>
      <c r="H933">
        <v>12</v>
      </c>
      <c r="I933">
        <v>13</v>
      </c>
      <c r="J933">
        <v>3</v>
      </c>
      <c r="K933">
        <v>3</v>
      </c>
      <c r="L933">
        <v>2.9825000000000001E-2</v>
      </c>
      <c r="M933">
        <v>2.9825000000000001E-2</v>
      </c>
      <c r="N933" t="s">
        <v>14</v>
      </c>
    </row>
    <row r="934" spans="1:14" x14ac:dyDescent="0.2">
      <c r="A934" t="s">
        <v>10</v>
      </c>
      <c r="B934" t="s">
        <v>13</v>
      </c>
      <c r="D934">
        <v>0</v>
      </c>
      <c r="E934">
        <v>0</v>
      </c>
      <c r="F934">
        <v>6</v>
      </c>
      <c r="G934">
        <v>6</v>
      </c>
      <c r="H934">
        <v>12</v>
      </c>
      <c r="I934">
        <v>13</v>
      </c>
      <c r="J934">
        <v>4</v>
      </c>
      <c r="K934">
        <v>4</v>
      </c>
      <c r="L934">
        <v>3.3439999999999998E-2</v>
      </c>
      <c r="M934">
        <v>3.3439999999999998E-2</v>
      </c>
      <c r="N934" t="s">
        <v>14</v>
      </c>
    </row>
    <row r="935" spans="1:14" x14ac:dyDescent="0.2">
      <c r="A935" t="s">
        <v>10</v>
      </c>
      <c r="B935" t="s">
        <v>13</v>
      </c>
      <c r="D935">
        <v>0</v>
      </c>
      <c r="E935">
        <v>0</v>
      </c>
      <c r="F935">
        <v>6</v>
      </c>
      <c r="G935">
        <v>6</v>
      </c>
      <c r="H935">
        <v>12</v>
      </c>
      <c r="I935">
        <v>13</v>
      </c>
      <c r="J935">
        <v>5</v>
      </c>
      <c r="K935">
        <v>5</v>
      </c>
      <c r="L935">
        <v>2.9685E-2</v>
      </c>
      <c r="M935">
        <v>2.9685E-2</v>
      </c>
      <c r="N935" t="s">
        <v>14</v>
      </c>
    </row>
    <row r="936" spans="1:14" x14ac:dyDescent="0.2">
      <c r="A936" t="s">
        <v>10</v>
      </c>
      <c r="B936" t="s">
        <v>13</v>
      </c>
      <c r="D936">
        <v>0</v>
      </c>
      <c r="E936">
        <v>0</v>
      </c>
      <c r="F936">
        <v>6</v>
      </c>
      <c r="G936">
        <v>6</v>
      </c>
      <c r="H936">
        <v>12</v>
      </c>
      <c r="I936">
        <v>13</v>
      </c>
      <c r="J936">
        <v>6</v>
      </c>
      <c r="K936">
        <v>6</v>
      </c>
      <c r="L936">
        <v>3.5777499999999997E-2</v>
      </c>
      <c r="M936">
        <v>3.5777499999999997E-2</v>
      </c>
      <c r="N936" t="s">
        <v>14</v>
      </c>
    </row>
    <row r="937" spans="1:14" x14ac:dyDescent="0.2">
      <c r="A937" t="s">
        <v>10</v>
      </c>
      <c r="B937" t="s">
        <v>13</v>
      </c>
      <c r="D937">
        <v>0</v>
      </c>
      <c r="E937">
        <v>0</v>
      </c>
      <c r="F937">
        <v>6</v>
      </c>
      <c r="G937">
        <v>6</v>
      </c>
      <c r="H937">
        <v>13</v>
      </c>
      <c r="I937">
        <v>14</v>
      </c>
      <c r="J937">
        <v>0</v>
      </c>
      <c r="K937">
        <v>0</v>
      </c>
      <c r="L937">
        <v>4.9517499999999999E-2</v>
      </c>
      <c r="M937">
        <v>4.9517499999999999E-2</v>
      </c>
      <c r="N937" t="s">
        <v>14</v>
      </c>
    </row>
    <row r="938" spans="1:14" x14ac:dyDescent="0.2">
      <c r="A938" t="s">
        <v>10</v>
      </c>
      <c r="B938" t="s">
        <v>13</v>
      </c>
      <c r="D938">
        <v>0</v>
      </c>
      <c r="E938">
        <v>0</v>
      </c>
      <c r="F938">
        <v>6</v>
      </c>
      <c r="G938">
        <v>6</v>
      </c>
      <c r="H938">
        <v>13</v>
      </c>
      <c r="I938">
        <v>14</v>
      </c>
      <c r="J938">
        <v>1</v>
      </c>
      <c r="K938">
        <v>1</v>
      </c>
      <c r="L938">
        <v>4.7045999999999998E-2</v>
      </c>
      <c r="M938">
        <v>4.7045999999999998E-2</v>
      </c>
      <c r="N938" t="s">
        <v>14</v>
      </c>
    </row>
    <row r="939" spans="1:14" x14ac:dyDescent="0.2">
      <c r="A939" t="s">
        <v>10</v>
      </c>
      <c r="B939" t="s">
        <v>13</v>
      </c>
      <c r="D939">
        <v>0</v>
      </c>
      <c r="E939">
        <v>0</v>
      </c>
      <c r="F939">
        <v>6</v>
      </c>
      <c r="G939">
        <v>6</v>
      </c>
      <c r="H939">
        <v>13</v>
      </c>
      <c r="I939">
        <v>14</v>
      </c>
      <c r="J939">
        <v>2</v>
      </c>
      <c r="K939">
        <v>2</v>
      </c>
      <c r="L939">
        <v>4.1271999999999899E-2</v>
      </c>
      <c r="M939">
        <v>4.1271999999999899E-2</v>
      </c>
      <c r="N939" t="s">
        <v>14</v>
      </c>
    </row>
    <row r="940" spans="1:14" x14ac:dyDescent="0.2">
      <c r="A940" t="s">
        <v>10</v>
      </c>
      <c r="B940" t="s">
        <v>13</v>
      </c>
      <c r="D940">
        <v>0</v>
      </c>
      <c r="E940">
        <v>0</v>
      </c>
      <c r="F940">
        <v>6</v>
      </c>
      <c r="G940">
        <v>6</v>
      </c>
      <c r="H940">
        <v>13</v>
      </c>
      <c r="I940">
        <v>14</v>
      </c>
      <c r="J940">
        <v>3</v>
      </c>
      <c r="K940">
        <v>3</v>
      </c>
      <c r="L940">
        <v>3.2434999999999999E-2</v>
      </c>
      <c r="M940">
        <v>3.2434999999999999E-2</v>
      </c>
      <c r="N940" t="s">
        <v>14</v>
      </c>
    </row>
    <row r="941" spans="1:14" x14ac:dyDescent="0.2">
      <c r="A941" t="s">
        <v>10</v>
      </c>
      <c r="B941" t="s">
        <v>13</v>
      </c>
      <c r="D941">
        <v>0</v>
      </c>
      <c r="E941">
        <v>0</v>
      </c>
      <c r="F941">
        <v>6</v>
      </c>
      <c r="G941">
        <v>6</v>
      </c>
      <c r="H941">
        <v>13</v>
      </c>
      <c r="I941">
        <v>14</v>
      </c>
      <c r="J941">
        <v>4</v>
      </c>
      <c r="K941">
        <v>4</v>
      </c>
      <c r="L941">
        <v>3.4619999999999998E-2</v>
      </c>
      <c r="M941">
        <v>3.4619999999999998E-2</v>
      </c>
      <c r="N941" t="s">
        <v>14</v>
      </c>
    </row>
    <row r="942" spans="1:14" x14ac:dyDescent="0.2">
      <c r="A942" t="s">
        <v>10</v>
      </c>
      <c r="B942" t="s">
        <v>13</v>
      </c>
      <c r="D942">
        <v>0</v>
      </c>
      <c r="E942">
        <v>0</v>
      </c>
      <c r="F942">
        <v>6</v>
      </c>
      <c r="G942">
        <v>6</v>
      </c>
      <c r="H942">
        <v>13</v>
      </c>
      <c r="I942">
        <v>14</v>
      </c>
      <c r="J942">
        <v>5</v>
      </c>
      <c r="K942">
        <v>5</v>
      </c>
      <c r="L942">
        <v>3.0349999999999999E-2</v>
      </c>
      <c r="M942">
        <v>3.0349999999999999E-2</v>
      </c>
      <c r="N942" t="s">
        <v>14</v>
      </c>
    </row>
    <row r="943" spans="1:14" x14ac:dyDescent="0.2">
      <c r="A943" t="s">
        <v>10</v>
      </c>
      <c r="B943" t="s">
        <v>13</v>
      </c>
      <c r="D943">
        <v>0</v>
      </c>
      <c r="E943">
        <v>0</v>
      </c>
      <c r="F943">
        <v>6</v>
      </c>
      <c r="G943">
        <v>6</v>
      </c>
      <c r="H943">
        <v>13</v>
      </c>
      <c r="I943">
        <v>14</v>
      </c>
      <c r="J943">
        <v>6</v>
      </c>
      <c r="K943">
        <v>6</v>
      </c>
      <c r="L943">
        <v>3.73075E-2</v>
      </c>
      <c r="M943">
        <v>3.73075E-2</v>
      </c>
      <c r="N943" t="s">
        <v>14</v>
      </c>
    </row>
    <row r="944" spans="1:14" x14ac:dyDescent="0.2">
      <c r="A944" t="s">
        <v>10</v>
      </c>
      <c r="B944" t="s">
        <v>13</v>
      </c>
      <c r="D944">
        <v>0</v>
      </c>
      <c r="E944">
        <v>0</v>
      </c>
      <c r="F944">
        <v>6</v>
      </c>
      <c r="G944">
        <v>6</v>
      </c>
      <c r="H944">
        <v>14</v>
      </c>
      <c r="I944">
        <v>15</v>
      </c>
      <c r="J944">
        <v>0</v>
      </c>
      <c r="K944">
        <v>0</v>
      </c>
      <c r="L944">
        <v>5.3804999999999999E-2</v>
      </c>
      <c r="M944">
        <v>5.3804999999999999E-2</v>
      </c>
      <c r="N944" t="s">
        <v>14</v>
      </c>
    </row>
    <row r="945" spans="1:14" x14ac:dyDescent="0.2">
      <c r="A945" t="s">
        <v>10</v>
      </c>
      <c r="B945" t="s">
        <v>13</v>
      </c>
      <c r="D945">
        <v>0</v>
      </c>
      <c r="E945">
        <v>0</v>
      </c>
      <c r="F945">
        <v>6</v>
      </c>
      <c r="G945">
        <v>6</v>
      </c>
      <c r="H945">
        <v>14</v>
      </c>
      <c r="I945">
        <v>15</v>
      </c>
      <c r="J945">
        <v>1</v>
      </c>
      <c r="K945">
        <v>1</v>
      </c>
      <c r="L945">
        <v>4.9377999999999998E-2</v>
      </c>
      <c r="M945">
        <v>4.9377999999999998E-2</v>
      </c>
      <c r="N945" t="s">
        <v>14</v>
      </c>
    </row>
    <row r="946" spans="1:14" x14ac:dyDescent="0.2">
      <c r="A946" t="s">
        <v>10</v>
      </c>
      <c r="B946" t="s">
        <v>13</v>
      </c>
      <c r="D946">
        <v>0</v>
      </c>
      <c r="E946">
        <v>0</v>
      </c>
      <c r="F946">
        <v>6</v>
      </c>
      <c r="G946">
        <v>6</v>
      </c>
      <c r="H946">
        <v>14</v>
      </c>
      <c r="I946">
        <v>15</v>
      </c>
      <c r="J946">
        <v>2</v>
      </c>
      <c r="K946">
        <v>2</v>
      </c>
      <c r="L946">
        <v>4.2061999999999898E-2</v>
      </c>
      <c r="M946">
        <v>4.2061999999999898E-2</v>
      </c>
      <c r="N946" t="s">
        <v>14</v>
      </c>
    </row>
    <row r="947" spans="1:14" x14ac:dyDescent="0.2">
      <c r="A947" t="s">
        <v>10</v>
      </c>
      <c r="B947" t="s">
        <v>13</v>
      </c>
      <c r="D947">
        <v>0</v>
      </c>
      <c r="E947">
        <v>0</v>
      </c>
      <c r="F947">
        <v>6</v>
      </c>
      <c r="G947">
        <v>6</v>
      </c>
      <c r="H947">
        <v>14</v>
      </c>
      <c r="I947">
        <v>15</v>
      </c>
      <c r="J947">
        <v>3</v>
      </c>
      <c r="K947">
        <v>3</v>
      </c>
      <c r="L947">
        <v>3.1937500000000001E-2</v>
      </c>
      <c r="M947">
        <v>3.1937500000000001E-2</v>
      </c>
      <c r="N947" t="s">
        <v>14</v>
      </c>
    </row>
    <row r="948" spans="1:14" x14ac:dyDescent="0.2">
      <c r="A948" t="s">
        <v>10</v>
      </c>
      <c r="B948" t="s">
        <v>13</v>
      </c>
      <c r="D948">
        <v>0</v>
      </c>
      <c r="E948">
        <v>0</v>
      </c>
      <c r="F948">
        <v>6</v>
      </c>
      <c r="G948">
        <v>6</v>
      </c>
      <c r="H948">
        <v>14</v>
      </c>
      <c r="I948">
        <v>15</v>
      </c>
      <c r="J948">
        <v>4</v>
      </c>
      <c r="K948">
        <v>4</v>
      </c>
      <c r="L948">
        <v>3.6387500000000003E-2</v>
      </c>
      <c r="M948">
        <v>3.6387500000000003E-2</v>
      </c>
      <c r="N948" t="s">
        <v>14</v>
      </c>
    </row>
    <row r="949" spans="1:14" x14ac:dyDescent="0.2">
      <c r="A949" t="s">
        <v>10</v>
      </c>
      <c r="B949" t="s">
        <v>13</v>
      </c>
      <c r="D949">
        <v>0</v>
      </c>
      <c r="E949">
        <v>0</v>
      </c>
      <c r="F949">
        <v>6</v>
      </c>
      <c r="G949">
        <v>6</v>
      </c>
      <c r="H949">
        <v>14</v>
      </c>
      <c r="I949">
        <v>15</v>
      </c>
      <c r="J949">
        <v>5</v>
      </c>
      <c r="K949">
        <v>5</v>
      </c>
      <c r="L949">
        <v>3.1315000000000003E-2</v>
      </c>
      <c r="M949">
        <v>3.1315000000000003E-2</v>
      </c>
      <c r="N949" t="s">
        <v>14</v>
      </c>
    </row>
    <row r="950" spans="1:14" x14ac:dyDescent="0.2">
      <c r="A950" t="s">
        <v>10</v>
      </c>
      <c r="B950" t="s">
        <v>13</v>
      </c>
      <c r="D950">
        <v>0</v>
      </c>
      <c r="E950">
        <v>0</v>
      </c>
      <c r="F950">
        <v>6</v>
      </c>
      <c r="G950">
        <v>6</v>
      </c>
      <c r="H950">
        <v>14</v>
      </c>
      <c r="I950">
        <v>15</v>
      </c>
      <c r="J950">
        <v>6</v>
      </c>
      <c r="K950">
        <v>6</v>
      </c>
      <c r="L950">
        <v>3.9480000000000001E-2</v>
      </c>
      <c r="M950">
        <v>3.9480000000000001E-2</v>
      </c>
      <c r="N950" t="s">
        <v>14</v>
      </c>
    </row>
    <row r="951" spans="1:14" x14ac:dyDescent="0.2">
      <c r="A951" t="s">
        <v>10</v>
      </c>
      <c r="B951" t="s">
        <v>13</v>
      </c>
      <c r="D951">
        <v>0</v>
      </c>
      <c r="E951">
        <v>0</v>
      </c>
      <c r="F951">
        <v>6</v>
      </c>
      <c r="G951">
        <v>6</v>
      </c>
      <c r="H951">
        <v>15</v>
      </c>
      <c r="I951">
        <v>16</v>
      </c>
      <c r="J951">
        <v>0</v>
      </c>
      <c r="K951">
        <v>0</v>
      </c>
      <c r="L951">
        <v>5.7674999999999997E-2</v>
      </c>
      <c r="M951">
        <v>5.7674999999999997E-2</v>
      </c>
      <c r="N951" t="s">
        <v>14</v>
      </c>
    </row>
    <row r="952" spans="1:14" x14ac:dyDescent="0.2">
      <c r="A952" t="s">
        <v>10</v>
      </c>
      <c r="B952" t="s">
        <v>13</v>
      </c>
      <c r="D952">
        <v>0</v>
      </c>
      <c r="E952">
        <v>0</v>
      </c>
      <c r="F952">
        <v>6</v>
      </c>
      <c r="G952">
        <v>6</v>
      </c>
      <c r="H952">
        <v>15</v>
      </c>
      <c r="I952">
        <v>16</v>
      </c>
      <c r="J952">
        <v>1</v>
      </c>
      <c r="K952">
        <v>1</v>
      </c>
      <c r="L952">
        <v>5.3719999999999997E-2</v>
      </c>
      <c r="M952">
        <v>5.3719999999999997E-2</v>
      </c>
      <c r="N952" t="s">
        <v>14</v>
      </c>
    </row>
    <row r="953" spans="1:14" x14ac:dyDescent="0.2">
      <c r="A953" t="s">
        <v>10</v>
      </c>
      <c r="B953" t="s">
        <v>13</v>
      </c>
      <c r="D953">
        <v>0</v>
      </c>
      <c r="E953">
        <v>0</v>
      </c>
      <c r="F953">
        <v>6</v>
      </c>
      <c r="G953">
        <v>6</v>
      </c>
      <c r="H953">
        <v>15</v>
      </c>
      <c r="I953">
        <v>16</v>
      </c>
      <c r="J953">
        <v>2</v>
      </c>
      <c r="K953">
        <v>2</v>
      </c>
      <c r="L953">
        <v>4.5363999999999897E-2</v>
      </c>
      <c r="M953">
        <v>4.5363999999999897E-2</v>
      </c>
      <c r="N953" t="s">
        <v>14</v>
      </c>
    </row>
    <row r="954" spans="1:14" x14ac:dyDescent="0.2">
      <c r="A954" t="s">
        <v>10</v>
      </c>
      <c r="B954" t="s">
        <v>13</v>
      </c>
      <c r="D954">
        <v>0</v>
      </c>
      <c r="E954">
        <v>0</v>
      </c>
      <c r="F954">
        <v>6</v>
      </c>
      <c r="G954">
        <v>6</v>
      </c>
      <c r="H954">
        <v>15</v>
      </c>
      <c r="I954">
        <v>16</v>
      </c>
      <c r="J954">
        <v>3</v>
      </c>
      <c r="K954">
        <v>3</v>
      </c>
      <c r="L954">
        <v>3.2985E-2</v>
      </c>
      <c r="M954">
        <v>3.2985E-2</v>
      </c>
      <c r="N954" t="s">
        <v>14</v>
      </c>
    </row>
    <row r="955" spans="1:14" x14ac:dyDescent="0.2">
      <c r="A955" t="s">
        <v>10</v>
      </c>
      <c r="B955" t="s">
        <v>13</v>
      </c>
      <c r="D955">
        <v>0</v>
      </c>
      <c r="E955">
        <v>0</v>
      </c>
      <c r="F955">
        <v>6</v>
      </c>
      <c r="G955">
        <v>6</v>
      </c>
      <c r="H955">
        <v>15</v>
      </c>
      <c r="I955">
        <v>16</v>
      </c>
      <c r="J955">
        <v>4</v>
      </c>
      <c r="K955">
        <v>4</v>
      </c>
      <c r="L955">
        <v>3.7732500000000002E-2</v>
      </c>
      <c r="M955">
        <v>3.7732500000000002E-2</v>
      </c>
      <c r="N955" t="s">
        <v>14</v>
      </c>
    </row>
    <row r="956" spans="1:14" x14ac:dyDescent="0.2">
      <c r="A956" t="s">
        <v>10</v>
      </c>
      <c r="B956" t="s">
        <v>13</v>
      </c>
      <c r="D956">
        <v>0</v>
      </c>
      <c r="E956">
        <v>0</v>
      </c>
      <c r="F956">
        <v>6</v>
      </c>
      <c r="G956">
        <v>6</v>
      </c>
      <c r="H956">
        <v>15</v>
      </c>
      <c r="I956">
        <v>16</v>
      </c>
      <c r="J956">
        <v>5</v>
      </c>
      <c r="K956">
        <v>5</v>
      </c>
      <c r="L956">
        <v>3.2509999999999997E-2</v>
      </c>
      <c r="M956">
        <v>3.2509999999999997E-2</v>
      </c>
      <c r="N956" t="s">
        <v>14</v>
      </c>
    </row>
    <row r="957" spans="1:14" x14ac:dyDescent="0.2">
      <c r="A957" t="s">
        <v>10</v>
      </c>
      <c r="B957" t="s">
        <v>13</v>
      </c>
      <c r="D957">
        <v>0</v>
      </c>
      <c r="E957">
        <v>0</v>
      </c>
      <c r="F957">
        <v>6</v>
      </c>
      <c r="G957">
        <v>6</v>
      </c>
      <c r="H957">
        <v>15</v>
      </c>
      <c r="I957">
        <v>16</v>
      </c>
      <c r="J957">
        <v>6</v>
      </c>
      <c r="K957">
        <v>6</v>
      </c>
      <c r="L957">
        <v>4.2657500000000001E-2</v>
      </c>
      <c r="M957">
        <v>4.2657500000000001E-2</v>
      </c>
      <c r="N957" t="s">
        <v>14</v>
      </c>
    </row>
    <row r="958" spans="1:14" x14ac:dyDescent="0.2">
      <c r="A958" t="s">
        <v>10</v>
      </c>
      <c r="B958" t="s">
        <v>13</v>
      </c>
      <c r="D958">
        <v>0</v>
      </c>
      <c r="E958">
        <v>0</v>
      </c>
      <c r="F958">
        <v>6</v>
      </c>
      <c r="G958">
        <v>6</v>
      </c>
      <c r="H958">
        <v>16</v>
      </c>
      <c r="I958">
        <v>17</v>
      </c>
      <c r="J958">
        <v>0</v>
      </c>
      <c r="K958">
        <v>0</v>
      </c>
      <c r="L958">
        <v>6.1472499999999999E-2</v>
      </c>
      <c r="M958">
        <v>6.1472499999999999E-2</v>
      </c>
      <c r="N958" t="s">
        <v>14</v>
      </c>
    </row>
    <row r="959" spans="1:14" x14ac:dyDescent="0.2">
      <c r="A959" t="s">
        <v>10</v>
      </c>
      <c r="B959" t="s">
        <v>13</v>
      </c>
      <c r="D959">
        <v>0</v>
      </c>
      <c r="E959">
        <v>0</v>
      </c>
      <c r="F959">
        <v>6</v>
      </c>
      <c r="G959">
        <v>6</v>
      </c>
      <c r="H959">
        <v>16</v>
      </c>
      <c r="I959">
        <v>17</v>
      </c>
      <c r="J959">
        <v>1</v>
      </c>
      <c r="K959">
        <v>1</v>
      </c>
      <c r="L959">
        <v>5.6299999999999899E-2</v>
      </c>
      <c r="M959">
        <v>5.6299999999999899E-2</v>
      </c>
      <c r="N959" t="s">
        <v>14</v>
      </c>
    </row>
    <row r="960" spans="1:14" x14ac:dyDescent="0.2">
      <c r="A960" t="s">
        <v>10</v>
      </c>
      <c r="B960" t="s">
        <v>13</v>
      </c>
      <c r="D960">
        <v>0</v>
      </c>
      <c r="E960">
        <v>0</v>
      </c>
      <c r="F960">
        <v>6</v>
      </c>
      <c r="G960">
        <v>6</v>
      </c>
      <c r="H960">
        <v>16</v>
      </c>
      <c r="I960">
        <v>17</v>
      </c>
      <c r="J960">
        <v>2</v>
      </c>
      <c r="K960">
        <v>2</v>
      </c>
      <c r="L960">
        <v>4.7756E-2</v>
      </c>
      <c r="M960">
        <v>4.7756E-2</v>
      </c>
      <c r="N960" t="s">
        <v>14</v>
      </c>
    </row>
    <row r="961" spans="1:14" x14ac:dyDescent="0.2">
      <c r="A961" t="s">
        <v>10</v>
      </c>
      <c r="B961" t="s">
        <v>13</v>
      </c>
      <c r="D961">
        <v>0</v>
      </c>
      <c r="E961">
        <v>0</v>
      </c>
      <c r="F961">
        <v>6</v>
      </c>
      <c r="G961">
        <v>6</v>
      </c>
      <c r="H961">
        <v>16</v>
      </c>
      <c r="I961">
        <v>17</v>
      </c>
      <c r="J961">
        <v>3</v>
      </c>
      <c r="K961">
        <v>3</v>
      </c>
      <c r="L961">
        <v>3.4052499999999999E-2</v>
      </c>
      <c r="M961">
        <v>3.4052499999999999E-2</v>
      </c>
      <c r="N961" t="s">
        <v>14</v>
      </c>
    </row>
    <row r="962" spans="1:14" x14ac:dyDescent="0.2">
      <c r="A962" t="s">
        <v>10</v>
      </c>
      <c r="B962" t="s">
        <v>13</v>
      </c>
      <c r="D962">
        <v>0</v>
      </c>
      <c r="E962">
        <v>0</v>
      </c>
      <c r="F962">
        <v>6</v>
      </c>
      <c r="G962">
        <v>6</v>
      </c>
      <c r="H962">
        <v>16</v>
      </c>
      <c r="I962">
        <v>17</v>
      </c>
      <c r="J962">
        <v>4</v>
      </c>
      <c r="K962">
        <v>4</v>
      </c>
      <c r="L962">
        <v>3.8057499999999897E-2</v>
      </c>
      <c r="M962">
        <v>3.8057499999999897E-2</v>
      </c>
      <c r="N962" t="s">
        <v>14</v>
      </c>
    </row>
    <row r="963" spans="1:14" x14ac:dyDescent="0.2">
      <c r="A963" t="s">
        <v>10</v>
      </c>
      <c r="B963" t="s">
        <v>13</v>
      </c>
      <c r="D963">
        <v>0</v>
      </c>
      <c r="E963">
        <v>0</v>
      </c>
      <c r="F963">
        <v>6</v>
      </c>
      <c r="G963">
        <v>6</v>
      </c>
      <c r="H963">
        <v>16</v>
      </c>
      <c r="I963">
        <v>17</v>
      </c>
      <c r="J963">
        <v>5</v>
      </c>
      <c r="K963">
        <v>5</v>
      </c>
      <c r="L963">
        <v>3.5132499999999997E-2</v>
      </c>
      <c r="M963">
        <v>3.5132499999999997E-2</v>
      </c>
      <c r="N963" t="s">
        <v>14</v>
      </c>
    </row>
    <row r="964" spans="1:14" x14ac:dyDescent="0.2">
      <c r="A964" t="s">
        <v>10</v>
      </c>
      <c r="B964" t="s">
        <v>13</v>
      </c>
      <c r="D964">
        <v>0</v>
      </c>
      <c r="E964">
        <v>0</v>
      </c>
      <c r="F964">
        <v>6</v>
      </c>
      <c r="G964">
        <v>6</v>
      </c>
      <c r="H964">
        <v>16</v>
      </c>
      <c r="I964">
        <v>17</v>
      </c>
      <c r="J964">
        <v>6</v>
      </c>
      <c r="K964">
        <v>6</v>
      </c>
      <c r="L964">
        <v>4.5104999999999999E-2</v>
      </c>
      <c r="M964">
        <v>4.5104999999999999E-2</v>
      </c>
      <c r="N964" t="s">
        <v>14</v>
      </c>
    </row>
    <row r="965" spans="1:14" x14ac:dyDescent="0.2">
      <c r="A965" t="s">
        <v>10</v>
      </c>
      <c r="B965" t="s">
        <v>13</v>
      </c>
      <c r="D965">
        <v>0</v>
      </c>
      <c r="E965">
        <v>0</v>
      </c>
      <c r="F965">
        <v>6</v>
      </c>
      <c r="G965">
        <v>6</v>
      </c>
      <c r="H965">
        <v>17</v>
      </c>
      <c r="I965">
        <v>18</v>
      </c>
      <c r="J965">
        <v>0</v>
      </c>
      <c r="K965">
        <v>0</v>
      </c>
      <c r="L965">
        <v>6.6254999999999994E-2</v>
      </c>
      <c r="M965">
        <v>6.6254999999999994E-2</v>
      </c>
      <c r="N965" t="s">
        <v>14</v>
      </c>
    </row>
    <row r="966" spans="1:14" x14ac:dyDescent="0.2">
      <c r="A966" t="s">
        <v>10</v>
      </c>
      <c r="B966" t="s">
        <v>13</v>
      </c>
      <c r="D966">
        <v>0</v>
      </c>
      <c r="E966">
        <v>0</v>
      </c>
      <c r="F966">
        <v>6</v>
      </c>
      <c r="G966">
        <v>6</v>
      </c>
      <c r="H966">
        <v>17</v>
      </c>
      <c r="I966">
        <v>18</v>
      </c>
      <c r="J966">
        <v>1</v>
      </c>
      <c r="K966">
        <v>1</v>
      </c>
      <c r="L966">
        <v>5.8053999999999897E-2</v>
      </c>
      <c r="M966">
        <v>5.8053999999999897E-2</v>
      </c>
      <c r="N966" t="s">
        <v>14</v>
      </c>
    </row>
    <row r="967" spans="1:14" x14ac:dyDescent="0.2">
      <c r="A967" t="s">
        <v>10</v>
      </c>
      <c r="B967" t="s">
        <v>13</v>
      </c>
      <c r="D967">
        <v>0</v>
      </c>
      <c r="E967">
        <v>0</v>
      </c>
      <c r="F967">
        <v>6</v>
      </c>
      <c r="G967">
        <v>6</v>
      </c>
      <c r="H967">
        <v>17</v>
      </c>
      <c r="I967">
        <v>18</v>
      </c>
      <c r="J967">
        <v>2</v>
      </c>
      <c r="K967">
        <v>2</v>
      </c>
      <c r="L967">
        <v>4.9683999999999999E-2</v>
      </c>
      <c r="M967">
        <v>4.9683999999999999E-2</v>
      </c>
      <c r="N967" t="s">
        <v>14</v>
      </c>
    </row>
    <row r="968" spans="1:14" x14ac:dyDescent="0.2">
      <c r="A968" t="s">
        <v>10</v>
      </c>
      <c r="B968" t="s">
        <v>13</v>
      </c>
      <c r="D968">
        <v>0</v>
      </c>
      <c r="E968">
        <v>0</v>
      </c>
      <c r="F968">
        <v>6</v>
      </c>
      <c r="G968">
        <v>6</v>
      </c>
      <c r="H968">
        <v>17</v>
      </c>
      <c r="I968">
        <v>18</v>
      </c>
      <c r="J968">
        <v>3</v>
      </c>
      <c r="K968">
        <v>3</v>
      </c>
      <c r="L968">
        <v>3.5714999999999997E-2</v>
      </c>
      <c r="M968">
        <v>3.5714999999999997E-2</v>
      </c>
      <c r="N968" t="s">
        <v>14</v>
      </c>
    </row>
    <row r="969" spans="1:14" x14ac:dyDescent="0.2">
      <c r="A969" t="s">
        <v>10</v>
      </c>
      <c r="B969" t="s">
        <v>13</v>
      </c>
      <c r="D969">
        <v>0</v>
      </c>
      <c r="E969">
        <v>0</v>
      </c>
      <c r="F969">
        <v>6</v>
      </c>
      <c r="G969">
        <v>6</v>
      </c>
      <c r="H969">
        <v>17</v>
      </c>
      <c r="I969">
        <v>18</v>
      </c>
      <c r="J969">
        <v>4</v>
      </c>
      <c r="K969">
        <v>4</v>
      </c>
      <c r="L969">
        <v>3.81675E-2</v>
      </c>
      <c r="M969">
        <v>3.81675E-2</v>
      </c>
      <c r="N969" t="s">
        <v>14</v>
      </c>
    </row>
    <row r="970" spans="1:14" x14ac:dyDescent="0.2">
      <c r="A970" t="s">
        <v>10</v>
      </c>
      <c r="B970" t="s">
        <v>13</v>
      </c>
      <c r="D970">
        <v>0</v>
      </c>
      <c r="E970">
        <v>0</v>
      </c>
      <c r="F970">
        <v>6</v>
      </c>
      <c r="G970">
        <v>6</v>
      </c>
      <c r="H970">
        <v>17</v>
      </c>
      <c r="I970">
        <v>18</v>
      </c>
      <c r="J970">
        <v>5</v>
      </c>
      <c r="K970">
        <v>5</v>
      </c>
      <c r="L970">
        <v>3.8155000000000001E-2</v>
      </c>
      <c r="M970">
        <v>3.8155000000000001E-2</v>
      </c>
      <c r="N970" t="s">
        <v>14</v>
      </c>
    </row>
    <row r="971" spans="1:14" x14ac:dyDescent="0.2">
      <c r="A971" t="s">
        <v>10</v>
      </c>
      <c r="B971" t="s">
        <v>13</v>
      </c>
      <c r="D971">
        <v>0</v>
      </c>
      <c r="E971">
        <v>0</v>
      </c>
      <c r="F971">
        <v>6</v>
      </c>
      <c r="G971">
        <v>6</v>
      </c>
      <c r="H971">
        <v>17</v>
      </c>
      <c r="I971">
        <v>18</v>
      </c>
      <c r="J971">
        <v>6</v>
      </c>
      <c r="K971">
        <v>6</v>
      </c>
      <c r="L971">
        <v>4.9555000000000002E-2</v>
      </c>
      <c r="M971">
        <v>4.9555000000000002E-2</v>
      </c>
      <c r="N971" t="s">
        <v>14</v>
      </c>
    </row>
    <row r="972" spans="1:14" x14ac:dyDescent="0.2">
      <c r="A972" t="s">
        <v>10</v>
      </c>
      <c r="B972" t="s">
        <v>13</v>
      </c>
      <c r="D972">
        <v>0</v>
      </c>
      <c r="E972">
        <v>0</v>
      </c>
      <c r="F972">
        <v>6</v>
      </c>
      <c r="G972">
        <v>6</v>
      </c>
      <c r="H972">
        <v>18</v>
      </c>
      <c r="I972">
        <v>19</v>
      </c>
      <c r="J972">
        <v>0</v>
      </c>
      <c r="K972">
        <v>0</v>
      </c>
      <c r="L972">
        <v>5.7807499999999998E-2</v>
      </c>
      <c r="M972">
        <v>5.7807499999999998E-2</v>
      </c>
      <c r="N972" t="s">
        <v>14</v>
      </c>
    </row>
    <row r="973" spans="1:14" x14ac:dyDescent="0.2">
      <c r="A973" t="s">
        <v>10</v>
      </c>
      <c r="B973" t="s">
        <v>13</v>
      </c>
      <c r="D973">
        <v>0</v>
      </c>
      <c r="E973">
        <v>0</v>
      </c>
      <c r="F973">
        <v>6</v>
      </c>
      <c r="G973">
        <v>6</v>
      </c>
      <c r="H973">
        <v>18</v>
      </c>
      <c r="I973">
        <v>19</v>
      </c>
      <c r="J973">
        <v>1</v>
      </c>
      <c r="K973">
        <v>1</v>
      </c>
      <c r="L973">
        <v>5.3573999999999997E-2</v>
      </c>
      <c r="M973">
        <v>5.3573999999999997E-2</v>
      </c>
      <c r="N973" t="s">
        <v>14</v>
      </c>
    </row>
    <row r="974" spans="1:14" x14ac:dyDescent="0.2">
      <c r="A974" t="s">
        <v>10</v>
      </c>
      <c r="B974" t="s">
        <v>13</v>
      </c>
      <c r="D974">
        <v>0</v>
      </c>
      <c r="E974">
        <v>0</v>
      </c>
      <c r="F974">
        <v>6</v>
      </c>
      <c r="G974">
        <v>6</v>
      </c>
      <c r="H974">
        <v>18</v>
      </c>
      <c r="I974">
        <v>19</v>
      </c>
      <c r="J974">
        <v>2</v>
      </c>
      <c r="K974">
        <v>2</v>
      </c>
      <c r="L974">
        <v>4.7612000000000002E-2</v>
      </c>
      <c r="M974">
        <v>4.7612000000000002E-2</v>
      </c>
      <c r="N974" t="s">
        <v>14</v>
      </c>
    </row>
    <row r="975" spans="1:14" x14ac:dyDescent="0.2">
      <c r="A975" t="s">
        <v>10</v>
      </c>
      <c r="B975" t="s">
        <v>13</v>
      </c>
      <c r="D975">
        <v>0</v>
      </c>
      <c r="E975">
        <v>0</v>
      </c>
      <c r="F975">
        <v>6</v>
      </c>
      <c r="G975">
        <v>6</v>
      </c>
      <c r="H975">
        <v>18</v>
      </c>
      <c r="I975">
        <v>19</v>
      </c>
      <c r="J975">
        <v>3</v>
      </c>
      <c r="K975">
        <v>3</v>
      </c>
      <c r="L975">
        <v>3.5455E-2</v>
      </c>
      <c r="M975">
        <v>3.5455E-2</v>
      </c>
      <c r="N975" t="s">
        <v>14</v>
      </c>
    </row>
    <row r="976" spans="1:14" x14ac:dyDescent="0.2">
      <c r="A976" t="s">
        <v>10</v>
      </c>
      <c r="B976" t="s">
        <v>13</v>
      </c>
      <c r="D976">
        <v>0</v>
      </c>
      <c r="E976">
        <v>0</v>
      </c>
      <c r="F976">
        <v>6</v>
      </c>
      <c r="G976">
        <v>6</v>
      </c>
      <c r="H976">
        <v>18</v>
      </c>
      <c r="I976">
        <v>19</v>
      </c>
      <c r="J976">
        <v>4</v>
      </c>
      <c r="K976">
        <v>4</v>
      </c>
      <c r="L976">
        <v>3.6667499999999999E-2</v>
      </c>
      <c r="M976">
        <v>3.6667499999999999E-2</v>
      </c>
      <c r="N976" t="s">
        <v>14</v>
      </c>
    </row>
    <row r="977" spans="1:14" x14ac:dyDescent="0.2">
      <c r="A977" t="s">
        <v>10</v>
      </c>
      <c r="B977" t="s">
        <v>13</v>
      </c>
      <c r="D977">
        <v>0</v>
      </c>
      <c r="E977">
        <v>0</v>
      </c>
      <c r="F977">
        <v>6</v>
      </c>
      <c r="G977">
        <v>6</v>
      </c>
      <c r="H977">
        <v>18</v>
      </c>
      <c r="I977">
        <v>19</v>
      </c>
      <c r="J977">
        <v>5</v>
      </c>
      <c r="K977">
        <v>5</v>
      </c>
      <c r="L977">
        <v>3.696E-2</v>
      </c>
      <c r="M977">
        <v>3.696E-2</v>
      </c>
      <c r="N977" t="s">
        <v>14</v>
      </c>
    </row>
    <row r="978" spans="1:14" x14ac:dyDescent="0.2">
      <c r="A978" t="s">
        <v>10</v>
      </c>
      <c r="B978" t="s">
        <v>13</v>
      </c>
      <c r="D978">
        <v>0</v>
      </c>
      <c r="E978">
        <v>0</v>
      </c>
      <c r="F978">
        <v>6</v>
      </c>
      <c r="G978">
        <v>6</v>
      </c>
      <c r="H978">
        <v>18</v>
      </c>
      <c r="I978">
        <v>19</v>
      </c>
      <c r="J978">
        <v>6</v>
      </c>
      <c r="K978">
        <v>6</v>
      </c>
      <c r="L978">
        <v>4.8340000000000001E-2</v>
      </c>
      <c r="M978">
        <v>4.8340000000000001E-2</v>
      </c>
      <c r="N978" t="s">
        <v>14</v>
      </c>
    </row>
    <row r="979" spans="1:14" x14ac:dyDescent="0.2">
      <c r="A979" t="s">
        <v>10</v>
      </c>
      <c r="B979" t="s">
        <v>13</v>
      </c>
      <c r="D979">
        <v>0</v>
      </c>
      <c r="E979">
        <v>0</v>
      </c>
      <c r="F979">
        <v>6</v>
      </c>
      <c r="G979">
        <v>6</v>
      </c>
      <c r="H979">
        <v>19</v>
      </c>
      <c r="I979">
        <v>20</v>
      </c>
      <c r="J979">
        <v>0</v>
      </c>
      <c r="K979">
        <v>0</v>
      </c>
      <c r="L979">
        <v>5.1924999999999999E-2</v>
      </c>
      <c r="M979">
        <v>5.1924999999999999E-2</v>
      </c>
      <c r="N979" t="s">
        <v>14</v>
      </c>
    </row>
    <row r="980" spans="1:14" x14ac:dyDescent="0.2">
      <c r="A980" t="s">
        <v>10</v>
      </c>
      <c r="B980" t="s">
        <v>13</v>
      </c>
      <c r="D980">
        <v>0</v>
      </c>
      <c r="E980">
        <v>0</v>
      </c>
      <c r="F980">
        <v>6</v>
      </c>
      <c r="G980">
        <v>6</v>
      </c>
      <c r="H980">
        <v>19</v>
      </c>
      <c r="I980">
        <v>20</v>
      </c>
      <c r="J980">
        <v>1</v>
      </c>
      <c r="K980">
        <v>1</v>
      </c>
      <c r="L980">
        <v>4.7494000000000001E-2</v>
      </c>
      <c r="M980">
        <v>4.7494000000000001E-2</v>
      </c>
      <c r="N980" t="s">
        <v>14</v>
      </c>
    </row>
    <row r="981" spans="1:14" x14ac:dyDescent="0.2">
      <c r="A981" t="s">
        <v>10</v>
      </c>
      <c r="B981" t="s">
        <v>13</v>
      </c>
      <c r="D981">
        <v>0</v>
      </c>
      <c r="E981">
        <v>0</v>
      </c>
      <c r="F981">
        <v>6</v>
      </c>
      <c r="G981">
        <v>6</v>
      </c>
      <c r="H981">
        <v>19</v>
      </c>
      <c r="I981">
        <v>20</v>
      </c>
      <c r="J981">
        <v>2</v>
      </c>
      <c r="K981">
        <v>2</v>
      </c>
      <c r="L981">
        <v>4.4319999999999998E-2</v>
      </c>
      <c r="M981">
        <v>4.4319999999999998E-2</v>
      </c>
      <c r="N981" t="s">
        <v>14</v>
      </c>
    </row>
    <row r="982" spans="1:14" x14ac:dyDescent="0.2">
      <c r="A982" t="s">
        <v>10</v>
      </c>
      <c r="B982" t="s">
        <v>13</v>
      </c>
      <c r="D982">
        <v>0</v>
      </c>
      <c r="E982">
        <v>0</v>
      </c>
      <c r="F982">
        <v>6</v>
      </c>
      <c r="G982">
        <v>6</v>
      </c>
      <c r="H982">
        <v>19</v>
      </c>
      <c r="I982">
        <v>20</v>
      </c>
      <c r="J982">
        <v>3</v>
      </c>
      <c r="K982">
        <v>3</v>
      </c>
      <c r="L982">
        <v>3.1710000000000002E-2</v>
      </c>
      <c r="M982">
        <v>3.1710000000000002E-2</v>
      </c>
      <c r="N982" t="s">
        <v>14</v>
      </c>
    </row>
    <row r="983" spans="1:14" x14ac:dyDescent="0.2">
      <c r="A983" t="s">
        <v>10</v>
      </c>
      <c r="B983" t="s">
        <v>13</v>
      </c>
      <c r="D983">
        <v>0</v>
      </c>
      <c r="E983">
        <v>0</v>
      </c>
      <c r="F983">
        <v>6</v>
      </c>
      <c r="G983">
        <v>6</v>
      </c>
      <c r="H983">
        <v>19</v>
      </c>
      <c r="I983">
        <v>20</v>
      </c>
      <c r="J983">
        <v>4</v>
      </c>
      <c r="K983">
        <v>4</v>
      </c>
      <c r="L983">
        <v>3.4174999999999997E-2</v>
      </c>
      <c r="M983">
        <v>3.4174999999999997E-2</v>
      </c>
      <c r="N983" t="s">
        <v>14</v>
      </c>
    </row>
    <row r="984" spans="1:14" x14ac:dyDescent="0.2">
      <c r="A984" t="s">
        <v>10</v>
      </c>
      <c r="B984" t="s">
        <v>13</v>
      </c>
      <c r="D984">
        <v>0</v>
      </c>
      <c r="E984">
        <v>0</v>
      </c>
      <c r="F984">
        <v>6</v>
      </c>
      <c r="G984">
        <v>6</v>
      </c>
      <c r="H984">
        <v>19</v>
      </c>
      <c r="I984">
        <v>20</v>
      </c>
      <c r="J984">
        <v>5</v>
      </c>
      <c r="K984">
        <v>5</v>
      </c>
      <c r="L984">
        <v>3.3852500000000001E-2</v>
      </c>
      <c r="M984">
        <v>3.3852500000000001E-2</v>
      </c>
      <c r="N984" t="s">
        <v>14</v>
      </c>
    </row>
    <row r="985" spans="1:14" x14ac:dyDescent="0.2">
      <c r="A985" t="s">
        <v>10</v>
      </c>
      <c r="B985" t="s">
        <v>13</v>
      </c>
      <c r="D985">
        <v>0</v>
      </c>
      <c r="E985">
        <v>0</v>
      </c>
      <c r="F985">
        <v>6</v>
      </c>
      <c r="G985">
        <v>6</v>
      </c>
      <c r="H985">
        <v>19</v>
      </c>
      <c r="I985">
        <v>20</v>
      </c>
      <c r="J985">
        <v>6</v>
      </c>
      <c r="K985">
        <v>6</v>
      </c>
      <c r="L985">
        <v>4.8039999999999999E-2</v>
      </c>
      <c r="M985">
        <v>4.8039999999999999E-2</v>
      </c>
      <c r="N985" t="s">
        <v>14</v>
      </c>
    </row>
    <row r="986" spans="1:14" x14ac:dyDescent="0.2">
      <c r="A986" t="s">
        <v>10</v>
      </c>
      <c r="B986" t="s">
        <v>13</v>
      </c>
      <c r="D986">
        <v>0</v>
      </c>
      <c r="E986">
        <v>0</v>
      </c>
      <c r="F986">
        <v>6</v>
      </c>
      <c r="G986">
        <v>6</v>
      </c>
      <c r="H986">
        <v>20</v>
      </c>
      <c r="I986">
        <v>21</v>
      </c>
      <c r="J986">
        <v>0</v>
      </c>
      <c r="K986">
        <v>0</v>
      </c>
      <c r="L986">
        <v>4.71175E-2</v>
      </c>
      <c r="M986">
        <v>4.71175E-2</v>
      </c>
      <c r="N986" t="s">
        <v>14</v>
      </c>
    </row>
    <row r="987" spans="1:14" x14ac:dyDescent="0.2">
      <c r="A987" t="s">
        <v>10</v>
      </c>
      <c r="B987" t="s">
        <v>13</v>
      </c>
      <c r="D987">
        <v>0</v>
      </c>
      <c r="E987">
        <v>0</v>
      </c>
      <c r="F987">
        <v>6</v>
      </c>
      <c r="G987">
        <v>6</v>
      </c>
      <c r="H987">
        <v>20</v>
      </c>
      <c r="I987">
        <v>21</v>
      </c>
      <c r="J987">
        <v>1</v>
      </c>
      <c r="K987">
        <v>1</v>
      </c>
      <c r="L987">
        <v>4.1717999999999998E-2</v>
      </c>
      <c r="M987">
        <v>4.1717999999999998E-2</v>
      </c>
      <c r="N987" t="s">
        <v>14</v>
      </c>
    </row>
    <row r="988" spans="1:14" x14ac:dyDescent="0.2">
      <c r="A988" t="s">
        <v>10</v>
      </c>
      <c r="B988" t="s">
        <v>13</v>
      </c>
      <c r="D988">
        <v>0</v>
      </c>
      <c r="E988">
        <v>0</v>
      </c>
      <c r="F988">
        <v>6</v>
      </c>
      <c r="G988">
        <v>6</v>
      </c>
      <c r="H988">
        <v>20</v>
      </c>
      <c r="I988">
        <v>21</v>
      </c>
      <c r="J988">
        <v>2</v>
      </c>
      <c r="K988">
        <v>2</v>
      </c>
      <c r="L988">
        <v>4.0155999999999997E-2</v>
      </c>
      <c r="M988">
        <v>4.0155999999999997E-2</v>
      </c>
      <c r="N988" t="s">
        <v>14</v>
      </c>
    </row>
    <row r="989" spans="1:14" x14ac:dyDescent="0.2">
      <c r="A989" t="s">
        <v>10</v>
      </c>
      <c r="B989" t="s">
        <v>13</v>
      </c>
      <c r="D989">
        <v>0</v>
      </c>
      <c r="E989">
        <v>0</v>
      </c>
      <c r="F989">
        <v>6</v>
      </c>
      <c r="G989">
        <v>6</v>
      </c>
      <c r="H989">
        <v>20</v>
      </c>
      <c r="I989">
        <v>21</v>
      </c>
      <c r="J989">
        <v>3</v>
      </c>
      <c r="K989">
        <v>3</v>
      </c>
      <c r="L989">
        <v>3.0412499999999999E-2</v>
      </c>
      <c r="M989">
        <v>3.0412499999999999E-2</v>
      </c>
      <c r="N989" t="s">
        <v>14</v>
      </c>
    </row>
    <row r="990" spans="1:14" x14ac:dyDescent="0.2">
      <c r="A990" t="s">
        <v>10</v>
      </c>
      <c r="B990" t="s">
        <v>13</v>
      </c>
      <c r="D990">
        <v>0</v>
      </c>
      <c r="E990">
        <v>0</v>
      </c>
      <c r="F990">
        <v>6</v>
      </c>
      <c r="G990">
        <v>6</v>
      </c>
      <c r="H990">
        <v>20</v>
      </c>
      <c r="I990">
        <v>21</v>
      </c>
      <c r="J990">
        <v>4</v>
      </c>
      <c r="K990">
        <v>4</v>
      </c>
      <c r="L990">
        <v>3.2349999999999997E-2</v>
      </c>
      <c r="M990">
        <v>3.2349999999999997E-2</v>
      </c>
      <c r="N990" t="s">
        <v>14</v>
      </c>
    </row>
    <row r="991" spans="1:14" x14ac:dyDescent="0.2">
      <c r="A991" t="s">
        <v>10</v>
      </c>
      <c r="B991" t="s">
        <v>13</v>
      </c>
      <c r="D991">
        <v>0</v>
      </c>
      <c r="E991">
        <v>0</v>
      </c>
      <c r="F991">
        <v>6</v>
      </c>
      <c r="G991">
        <v>6</v>
      </c>
      <c r="H991">
        <v>20</v>
      </c>
      <c r="I991">
        <v>21</v>
      </c>
      <c r="J991">
        <v>5</v>
      </c>
      <c r="K991">
        <v>5</v>
      </c>
      <c r="L991">
        <v>3.1067499999999901E-2</v>
      </c>
      <c r="M991">
        <v>3.1067499999999901E-2</v>
      </c>
      <c r="N991" t="s">
        <v>14</v>
      </c>
    </row>
    <row r="992" spans="1:14" x14ac:dyDescent="0.2">
      <c r="A992" t="s">
        <v>10</v>
      </c>
      <c r="B992" t="s">
        <v>13</v>
      </c>
      <c r="D992">
        <v>0</v>
      </c>
      <c r="E992">
        <v>0</v>
      </c>
      <c r="F992">
        <v>6</v>
      </c>
      <c r="G992">
        <v>6</v>
      </c>
      <c r="H992">
        <v>20</v>
      </c>
      <c r="I992">
        <v>21</v>
      </c>
      <c r="J992">
        <v>6</v>
      </c>
      <c r="K992">
        <v>6</v>
      </c>
      <c r="L992">
        <v>4.3762500000000003E-2</v>
      </c>
      <c r="M992">
        <v>4.3762500000000003E-2</v>
      </c>
      <c r="N992" t="s">
        <v>14</v>
      </c>
    </row>
    <row r="993" spans="1:14" x14ac:dyDescent="0.2">
      <c r="A993" t="s">
        <v>10</v>
      </c>
      <c r="B993" t="s">
        <v>13</v>
      </c>
      <c r="D993">
        <v>0</v>
      </c>
      <c r="E993">
        <v>0</v>
      </c>
      <c r="F993">
        <v>6</v>
      </c>
      <c r="G993">
        <v>6</v>
      </c>
      <c r="H993">
        <v>21</v>
      </c>
      <c r="I993">
        <v>22</v>
      </c>
      <c r="J993">
        <v>0</v>
      </c>
      <c r="K993">
        <v>0</v>
      </c>
      <c r="L993">
        <v>4.3674999999999999E-2</v>
      </c>
      <c r="M993">
        <v>4.3674999999999999E-2</v>
      </c>
      <c r="N993" t="s">
        <v>14</v>
      </c>
    </row>
    <row r="994" spans="1:14" x14ac:dyDescent="0.2">
      <c r="A994" t="s">
        <v>10</v>
      </c>
      <c r="B994" t="s">
        <v>13</v>
      </c>
      <c r="D994">
        <v>0</v>
      </c>
      <c r="E994">
        <v>0</v>
      </c>
      <c r="F994">
        <v>6</v>
      </c>
      <c r="G994">
        <v>6</v>
      </c>
      <c r="H994">
        <v>21</v>
      </c>
      <c r="I994">
        <v>22</v>
      </c>
      <c r="J994">
        <v>1</v>
      </c>
      <c r="K994">
        <v>1</v>
      </c>
      <c r="L994">
        <v>3.7613999999999898E-2</v>
      </c>
      <c r="M994">
        <v>3.7613999999999898E-2</v>
      </c>
      <c r="N994" t="s">
        <v>14</v>
      </c>
    </row>
    <row r="995" spans="1:14" x14ac:dyDescent="0.2">
      <c r="A995" t="s">
        <v>10</v>
      </c>
      <c r="B995" t="s">
        <v>13</v>
      </c>
      <c r="D995">
        <v>0</v>
      </c>
      <c r="E995">
        <v>0</v>
      </c>
      <c r="F995">
        <v>6</v>
      </c>
      <c r="G995">
        <v>6</v>
      </c>
      <c r="H995">
        <v>21</v>
      </c>
      <c r="I995">
        <v>22</v>
      </c>
      <c r="J995">
        <v>2</v>
      </c>
      <c r="K995">
        <v>2</v>
      </c>
      <c r="L995">
        <v>3.7968000000000002E-2</v>
      </c>
      <c r="M995">
        <v>3.7968000000000002E-2</v>
      </c>
      <c r="N995" t="s">
        <v>14</v>
      </c>
    </row>
    <row r="996" spans="1:14" x14ac:dyDescent="0.2">
      <c r="A996" t="s">
        <v>10</v>
      </c>
      <c r="B996" t="s">
        <v>13</v>
      </c>
      <c r="D996">
        <v>0</v>
      </c>
      <c r="E996">
        <v>0</v>
      </c>
      <c r="F996">
        <v>6</v>
      </c>
      <c r="G996">
        <v>6</v>
      </c>
      <c r="H996">
        <v>21</v>
      </c>
      <c r="I996">
        <v>22</v>
      </c>
      <c r="J996">
        <v>3</v>
      </c>
      <c r="K996">
        <v>3</v>
      </c>
      <c r="L996">
        <v>2.8500000000000001E-2</v>
      </c>
      <c r="M996">
        <v>2.8500000000000001E-2</v>
      </c>
      <c r="N996" t="s">
        <v>14</v>
      </c>
    </row>
    <row r="997" spans="1:14" x14ac:dyDescent="0.2">
      <c r="A997" t="s">
        <v>10</v>
      </c>
      <c r="B997" t="s">
        <v>13</v>
      </c>
      <c r="D997">
        <v>0</v>
      </c>
      <c r="E997">
        <v>0</v>
      </c>
      <c r="F997">
        <v>6</v>
      </c>
      <c r="G997">
        <v>6</v>
      </c>
      <c r="H997">
        <v>21</v>
      </c>
      <c r="I997">
        <v>22</v>
      </c>
      <c r="J997">
        <v>4</v>
      </c>
      <c r="K997">
        <v>4</v>
      </c>
      <c r="L997">
        <v>3.0432499999999901E-2</v>
      </c>
      <c r="M997">
        <v>3.0432499999999901E-2</v>
      </c>
      <c r="N997" t="s">
        <v>14</v>
      </c>
    </row>
    <row r="998" spans="1:14" x14ac:dyDescent="0.2">
      <c r="A998" t="s">
        <v>10</v>
      </c>
      <c r="B998" t="s">
        <v>13</v>
      </c>
      <c r="D998">
        <v>0</v>
      </c>
      <c r="E998">
        <v>0</v>
      </c>
      <c r="F998">
        <v>6</v>
      </c>
      <c r="G998">
        <v>6</v>
      </c>
      <c r="H998">
        <v>21</v>
      </c>
      <c r="I998">
        <v>22</v>
      </c>
      <c r="J998">
        <v>5</v>
      </c>
      <c r="K998">
        <v>5</v>
      </c>
      <c r="L998">
        <v>3.0255000000000001E-2</v>
      </c>
      <c r="M998">
        <v>3.0255000000000001E-2</v>
      </c>
      <c r="N998" t="s">
        <v>14</v>
      </c>
    </row>
    <row r="999" spans="1:14" x14ac:dyDescent="0.2">
      <c r="A999" t="s">
        <v>10</v>
      </c>
      <c r="B999" t="s">
        <v>13</v>
      </c>
      <c r="D999">
        <v>0</v>
      </c>
      <c r="E999">
        <v>0</v>
      </c>
      <c r="F999">
        <v>6</v>
      </c>
      <c r="G999">
        <v>6</v>
      </c>
      <c r="H999">
        <v>21</v>
      </c>
      <c r="I999">
        <v>22</v>
      </c>
      <c r="J999">
        <v>6</v>
      </c>
      <c r="K999">
        <v>6</v>
      </c>
      <c r="L999">
        <v>4.0590000000000001E-2</v>
      </c>
      <c r="M999">
        <v>4.0590000000000001E-2</v>
      </c>
      <c r="N999" t="s">
        <v>14</v>
      </c>
    </row>
    <row r="1000" spans="1:14" x14ac:dyDescent="0.2">
      <c r="A1000" t="s">
        <v>10</v>
      </c>
      <c r="B1000" t="s">
        <v>13</v>
      </c>
      <c r="D1000">
        <v>0</v>
      </c>
      <c r="E1000">
        <v>0</v>
      </c>
      <c r="F1000">
        <v>6</v>
      </c>
      <c r="G1000">
        <v>6</v>
      </c>
      <c r="H1000">
        <v>22</v>
      </c>
      <c r="I1000">
        <v>23</v>
      </c>
      <c r="J1000">
        <v>0</v>
      </c>
      <c r="K1000">
        <v>0</v>
      </c>
      <c r="L1000">
        <v>3.9227499999999998E-2</v>
      </c>
      <c r="M1000">
        <v>3.9227499999999998E-2</v>
      </c>
      <c r="N1000" t="s">
        <v>14</v>
      </c>
    </row>
    <row r="1001" spans="1:14" x14ac:dyDescent="0.2">
      <c r="A1001" t="s">
        <v>10</v>
      </c>
      <c r="B1001" t="s">
        <v>13</v>
      </c>
      <c r="D1001">
        <v>0</v>
      </c>
      <c r="E1001">
        <v>0</v>
      </c>
      <c r="F1001">
        <v>6</v>
      </c>
      <c r="G1001">
        <v>6</v>
      </c>
      <c r="H1001">
        <v>22</v>
      </c>
      <c r="I1001">
        <v>23</v>
      </c>
      <c r="J1001">
        <v>1</v>
      </c>
      <c r="K1001">
        <v>1</v>
      </c>
      <c r="L1001">
        <v>3.3507999999999899E-2</v>
      </c>
      <c r="M1001">
        <v>3.3507999999999899E-2</v>
      </c>
      <c r="N1001" t="s">
        <v>14</v>
      </c>
    </row>
    <row r="1002" spans="1:14" x14ac:dyDescent="0.2">
      <c r="A1002" t="s">
        <v>10</v>
      </c>
      <c r="B1002" t="s">
        <v>13</v>
      </c>
      <c r="D1002">
        <v>0</v>
      </c>
      <c r="E1002">
        <v>0</v>
      </c>
      <c r="F1002">
        <v>6</v>
      </c>
      <c r="G1002">
        <v>6</v>
      </c>
      <c r="H1002">
        <v>22</v>
      </c>
      <c r="I1002">
        <v>23</v>
      </c>
      <c r="J1002">
        <v>2</v>
      </c>
      <c r="K1002">
        <v>2</v>
      </c>
      <c r="L1002">
        <v>3.3174000000000002E-2</v>
      </c>
      <c r="M1002">
        <v>3.3174000000000002E-2</v>
      </c>
      <c r="N1002" t="s">
        <v>14</v>
      </c>
    </row>
    <row r="1003" spans="1:14" x14ac:dyDescent="0.2">
      <c r="A1003" t="s">
        <v>10</v>
      </c>
      <c r="B1003" t="s">
        <v>13</v>
      </c>
      <c r="D1003">
        <v>0</v>
      </c>
      <c r="E1003">
        <v>0</v>
      </c>
      <c r="F1003">
        <v>6</v>
      </c>
      <c r="G1003">
        <v>6</v>
      </c>
      <c r="H1003">
        <v>22</v>
      </c>
      <c r="I1003">
        <v>23</v>
      </c>
      <c r="J1003">
        <v>3</v>
      </c>
      <c r="K1003">
        <v>3</v>
      </c>
      <c r="L1003">
        <v>2.5874999999999999E-2</v>
      </c>
      <c r="M1003">
        <v>2.5874999999999999E-2</v>
      </c>
      <c r="N1003" t="s">
        <v>14</v>
      </c>
    </row>
    <row r="1004" spans="1:14" x14ac:dyDescent="0.2">
      <c r="A1004" t="s">
        <v>10</v>
      </c>
      <c r="B1004" t="s">
        <v>13</v>
      </c>
      <c r="D1004">
        <v>0</v>
      </c>
      <c r="E1004">
        <v>0</v>
      </c>
      <c r="F1004">
        <v>6</v>
      </c>
      <c r="G1004">
        <v>6</v>
      </c>
      <c r="H1004">
        <v>22</v>
      </c>
      <c r="I1004">
        <v>23</v>
      </c>
      <c r="J1004">
        <v>4</v>
      </c>
      <c r="K1004">
        <v>4</v>
      </c>
      <c r="L1004">
        <v>2.64149999999999E-2</v>
      </c>
      <c r="M1004">
        <v>2.64149999999999E-2</v>
      </c>
      <c r="N1004" t="s">
        <v>14</v>
      </c>
    </row>
    <row r="1005" spans="1:14" x14ac:dyDescent="0.2">
      <c r="A1005" t="s">
        <v>10</v>
      </c>
      <c r="B1005" t="s">
        <v>13</v>
      </c>
      <c r="D1005">
        <v>0</v>
      </c>
      <c r="E1005">
        <v>0</v>
      </c>
      <c r="F1005">
        <v>6</v>
      </c>
      <c r="G1005">
        <v>6</v>
      </c>
      <c r="H1005">
        <v>22</v>
      </c>
      <c r="I1005">
        <v>23</v>
      </c>
      <c r="J1005">
        <v>5</v>
      </c>
      <c r="K1005">
        <v>5</v>
      </c>
      <c r="L1005">
        <v>2.80825E-2</v>
      </c>
      <c r="M1005">
        <v>2.80825E-2</v>
      </c>
      <c r="N1005" t="s">
        <v>14</v>
      </c>
    </row>
    <row r="1006" spans="1:14" x14ac:dyDescent="0.2">
      <c r="A1006" t="s">
        <v>10</v>
      </c>
      <c r="B1006" t="s">
        <v>13</v>
      </c>
      <c r="D1006">
        <v>0</v>
      </c>
      <c r="E1006">
        <v>0</v>
      </c>
      <c r="F1006">
        <v>6</v>
      </c>
      <c r="G1006">
        <v>6</v>
      </c>
      <c r="H1006">
        <v>22</v>
      </c>
      <c r="I1006">
        <v>23</v>
      </c>
      <c r="J1006">
        <v>6</v>
      </c>
      <c r="K1006">
        <v>6</v>
      </c>
      <c r="L1006">
        <v>3.456E-2</v>
      </c>
      <c r="M1006">
        <v>3.456E-2</v>
      </c>
      <c r="N1006" t="s">
        <v>14</v>
      </c>
    </row>
    <row r="1007" spans="1:14" x14ac:dyDescent="0.2">
      <c r="A1007" t="s">
        <v>10</v>
      </c>
      <c r="B1007" t="s">
        <v>13</v>
      </c>
      <c r="D1007">
        <v>0</v>
      </c>
      <c r="E1007">
        <v>0</v>
      </c>
      <c r="F1007">
        <v>6</v>
      </c>
      <c r="G1007">
        <v>6</v>
      </c>
      <c r="H1007">
        <v>23</v>
      </c>
      <c r="I1007">
        <v>24</v>
      </c>
      <c r="J1007">
        <v>0</v>
      </c>
      <c r="K1007">
        <v>0</v>
      </c>
      <c r="L1007">
        <v>3.5922499999999899E-2</v>
      </c>
      <c r="M1007">
        <v>3.5922499999999899E-2</v>
      </c>
      <c r="N1007" t="s">
        <v>14</v>
      </c>
    </row>
    <row r="1008" spans="1:14" x14ac:dyDescent="0.2">
      <c r="A1008" t="s">
        <v>10</v>
      </c>
      <c r="B1008" t="s">
        <v>13</v>
      </c>
      <c r="D1008">
        <v>0</v>
      </c>
      <c r="E1008">
        <v>0</v>
      </c>
      <c r="F1008">
        <v>6</v>
      </c>
      <c r="G1008">
        <v>6</v>
      </c>
      <c r="H1008">
        <v>23</v>
      </c>
      <c r="I1008">
        <v>24</v>
      </c>
      <c r="J1008">
        <v>1</v>
      </c>
      <c r="K1008">
        <v>1</v>
      </c>
      <c r="L1008">
        <v>3.1061999999999999E-2</v>
      </c>
      <c r="M1008">
        <v>3.1061999999999999E-2</v>
      </c>
      <c r="N1008" t="s">
        <v>14</v>
      </c>
    </row>
    <row r="1009" spans="1:14" x14ac:dyDescent="0.2">
      <c r="A1009" t="s">
        <v>10</v>
      </c>
      <c r="B1009" t="s">
        <v>13</v>
      </c>
      <c r="D1009">
        <v>0</v>
      </c>
      <c r="E1009">
        <v>0</v>
      </c>
      <c r="F1009">
        <v>6</v>
      </c>
      <c r="G1009">
        <v>6</v>
      </c>
      <c r="H1009">
        <v>23</v>
      </c>
      <c r="I1009">
        <v>24</v>
      </c>
      <c r="J1009">
        <v>2</v>
      </c>
      <c r="K1009">
        <v>2</v>
      </c>
      <c r="L1009">
        <v>3.032E-2</v>
      </c>
      <c r="M1009">
        <v>3.032E-2</v>
      </c>
      <c r="N1009" t="s">
        <v>14</v>
      </c>
    </row>
    <row r="1010" spans="1:14" x14ac:dyDescent="0.2">
      <c r="A1010" t="s">
        <v>10</v>
      </c>
      <c r="B1010" t="s">
        <v>13</v>
      </c>
      <c r="D1010">
        <v>0</v>
      </c>
      <c r="E1010">
        <v>0</v>
      </c>
      <c r="F1010">
        <v>6</v>
      </c>
      <c r="G1010">
        <v>6</v>
      </c>
      <c r="H1010">
        <v>23</v>
      </c>
      <c r="I1010">
        <v>24</v>
      </c>
      <c r="J1010">
        <v>3</v>
      </c>
      <c r="K1010">
        <v>3</v>
      </c>
      <c r="L1010">
        <v>2.30525E-2</v>
      </c>
      <c r="M1010">
        <v>2.30525E-2</v>
      </c>
      <c r="N1010" t="s">
        <v>14</v>
      </c>
    </row>
    <row r="1011" spans="1:14" x14ac:dyDescent="0.2">
      <c r="A1011" t="s">
        <v>10</v>
      </c>
      <c r="B1011" t="s">
        <v>13</v>
      </c>
      <c r="D1011">
        <v>0</v>
      </c>
      <c r="E1011">
        <v>0</v>
      </c>
      <c r="F1011">
        <v>6</v>
      </c>
      <c r="G1011">
        <v>6</v>
      </c>
      <c r="H1011">
        <v>23</v>
      </c>
      <c r="I1011">
        <v>24</v>
      </c>
      <c r="J1011">
        <v>4</v>
      </c>
      <c r="K1011">
        <v>4</v>
      </c>
      <c r="L1011">
        <v>2.5125000000000001E-2</v>
      </c>
      <c r="M1011">
        <v>2.5125000000000001E-2</v>
      </c>
      <c r="N1011" t="s">
        <v>14</v>
      </c>
    </row>
    <row r="1012" spans="1:14" x14ac:dyDescent="0.2">
      <c r="A1012" t="s">
        <v>10</v>
      </c>
      <c r="B1012" t="s">
        <v>13</v>
      </c>
      <c r="D1012">
        <v>0</v>
      </c>
      <c r="E1012">
        <v>0</v>
      </c>
      <c r="F1012">
        <v>6</v>
      </c>
      <c r="G1012">
        <v>6</v>
      </c>
      <c r="H1012">
        <v>23</v>
      </c>
      <c r="I1012">
        <v>24</v>
      </c>
      <c r="J1012">
        <v>5</v>
      </c>
      <c r="K1012">
        <v>5</v>
      </c>
      <c r="L1012">
        <v>2.4305E-2</v>
      </c>
      <c r="M1012">
        <v>2.4305E-2</v>
      </c>
      <c r="N1012" t="s">
        <v>14</v>
      </c>
    </row>
    <row r="1013" spans="1:14" x14ac:dyDescent="0.2">
      <c r="A1013" t="s">
        <v>10</v>
      </c>
      <c r="B1013" t="s">
        <v>13</v>
      </c>
      <c r="D1013">
        <v>0</v>
      </c>
      <c r="E1013">
        <v>0</v>
      </c>
      <c r="F1013">
        <v>6</v>
      </c>
      <c r="G1013">
        <v>6</v>
      </c>
      <c r="H1013">
        <v>23</v>
      </c>
      <c r="I1013">
        <v>24</v>
      </c>
      <c r="J1013">
        <v>6</v>
      </c>
      <c r="K1013">
        <v>6</v>
      </c>
      <c r="L1013">
        <v>3.0457499999999998E-2</v>
      </c>
      <c r="M1013">
        <v>3.0457499999999998E-2</v>
      </c>
      <c r="N1013" t="s">
        <v>14</v>
      </c>
    </row>
    <row r="1014" spans="1:14" x14ac:dyDescent="0.2">
      <c r="A1014" t="s">
        <v>10</v>
      </c>
      <c r="B1014" t="s">
        <v>13</v>
      </c>
      <c r="D1014">
        <v>0</v>
      </c>
      <c r="E1014">
        <v>0</v>
      </c>
      <c r="F1014">
        <v>7</v>
      </c>
      <c r="G1014">
        <v>7</v>
      </c>
      <c r="H1014">
        <v>0</v>
      </c>
      <c r="I1014">
        <v>1</v>
      </c>
      <c r="J1014">
        <v>0</v>
      </c>
      <c r="K1014">
        <v>0</v>
      </c>
      <c r="L1014">
        <v>3.0195E-2</v>
      </c>
      <c r="M1014">
        <v>3.0195E-2</v>
      </c>
      <c r="N1014" t="s">
        <v>14</v>
      </c>
    </row>
    <row r="1015" spans="1:14" x14ac:dyDescent="0.2">
      <c r="A1015" t="s">
        <v>10</v>
      </c>
      <c r="B1015" t="s">
        <v>13</v>
      </c>
      <c r="D1015">
        <v>0</v>
      </c>
      <c r="E1015">
        <v>0</v>
      </c>
      <c r="F1015">
        <v>7</v>
      </c>
      <c r="G1015">
        <v>7</v>
      </c>
      <c r="H1015">
        <v>0</v>
      </c>
      <c r="I1015">
        <v>1</v>
      </c>
      <c r="J1015">
        <v>1</v>
      </c>
      <c r="K1015">
        <v>1</v>
      </c>
      <c r="L1015">
        <v>3.4119999999999998E-2</v>
      </c>
      <c r="M1015">
        <v>3.4119999999999998E-2</v>
      </c>
      <c r="N1015" t="s">
        <v>14</v>
      </c>
    </row>
    <row r="1016" spans="1:14" x14ac:dyDescent="0.2">
      <c r="A1016" t="s">
        <v>10</v>
      </c>
      <c r="B1016" t="s">
        <v>13</v>
      </c>
      <c r="D1016">
        <v>0</v>
      </c>
      <c r="E1016">
        <v>0</v>
      </c>
      <c r="F1016">
        <v>7</v>
      </c>
      <c r="G1016">
        <v>7</v>
      </c>
      <c r="H1016">
        <v>0</v>
      </c>
      <c r="I1016">
        <v>1</v>
      </c>
      <c r="J1016">
        <v>2</v>
      </c>
      <c r="K1016">
        <v>2</v>
      </c>
      <c r="L1016">
        <v>3.3442499999999903E-2</v>
      </c>
      <c r="M1016">
        <v>3.3442499999999903E-2</v>
      </c>
      <c r="N1016" t="s">
        <v>14</v>
      </c>
    </row>
    <row r="1017" spans="1:14" x14ac:dyDescent="0.2">
      <c r="A1017" t="s">
        <v>10</v>
      </c>
      <c r="B1017" t="s">
        <v>13</v>
      </c>
      <c r="D1017">
        <v>0</v>
      </c>
      <c r="E1017">
        <v>0</v>
      </c>
      <c r="F1017">
        <v>7</v>
      </c>
      <c r="G1017">
        <v>7</v>
      </c>
      <c r="H1017">
        <v>0</v>
      </c>
      <c r="I1017">
        <v>1</v>
      </c>
      <c r="J1017">
        <v>3</v>
      </c>
      <c r="K1017">
        <v>3</v>
      </c>
      <c r="L1017">
        <v>3.5756000000000003E-2</v>
      </c>
      <c r="M1017">
        <v>3.5756000000000003E-2</v>
      </c>
      <c r="N1017" t="s">
        <v>14</v>
      </c>
    </row>
    <row r="1018" spans="1:14" x14ac:dyDescent="0.2">
      <c r="A1018" t="s">
        <v>10</v>
      </c>
      <c r="B1018" t="s">
        <v>13</v>
      </c>
      <c r="D1018">
        <v>0</v>
      </c>
      <c r="E1018">
        <v>0</v>
      </c>
      <c r="F1018">
        <v>7</v>
      </c>
      <c r="G1018">
        <v>7</v>
      </c>
      <c r="H1018">
        <v>0</v>
      </c>
      <c r="I1018">
        <v>1</v>
      </c>
      <c r="J1018">
        <v>4</v>
      </c>
      <c r="K1018">
        <v>4</v>
      </c>
      <c r="L1018">
        <v>3.057E-2</v>
      </c>
      <c r="M1018">
        <v>3.057E-2</v>
      </c>
      <c r="N1018" t="s">
        <v>14</v>
      </c>
    </row>
    <row r="1019" spans="1:14" x14ac:dyDescent="0.2">
      <c r="A1019" t="s">
        <v>10</v>
      </c>
      <c r="B1019" t="s">
        <v>13</v>
      </c>
      <c r="D1019">
        <v>0</v>
      </c>
      <c r="E1019">
        <v>0</v>
      </c>
      <c r="F1019">
        <v>7</v>
      </c>
      <c r="G1019">
        <v>7</v>
      </c>
      <c r="H1019">
        <v>0</v>
      </c>
      <c r="I1019">
        <v>1</v>
      </c>
      <c r="J1019">
        <v>5</v>
      </c>
      <c r="K1019">
        <v>5</v>
      </c>
      <c r="L1019">
        <v>2.7486E-2</v>
      </c>
      <c r="M1019">
        <v>2.7486E-2</v>
      </c>
      <c r="N1019" t="s">
        <v>14</v>
      </c>
    </row>
    <row r="1020" spans="1:14" x14ac:dyDescent="0.2">
      <c r="A1020" t="s">
        <v>10</v>
      </c>
      <c r="B1020" t="s">
        <v>13</v>
      </c>
      <c r="D1020">
        <v>0</v>
      </c>
      <c r="E1020">
        <v>0</v>
      </c>
      <c r="F1020">
        <v>7</v>
      </c>
      <c r="G1020">
        <v>7</v>
      </c>
      <c r="H1020">
        <v>0</v>
      </c>
      <c r="I1020">
        <v>1</v>
      </c>
      <c r="J1020">
        <v>6</v>
      </c>
      <c r="K1020">
        <v>6</v>
      </c>
      <c r="L1020">
        <v>2.8187500000000001E-2</v>
      </c>
      <c r="M1020">
        <v>2.8187500000000001E-2</v>
      </c>
      <c r="N1020" t="s">
        <v>14</v>
      </c>
    </row>
    <row r="1021" spans="1:14" x14ac:dyDescent="0.2">
      <c r="A1021" t="s">
        <v>10</v>
      </c>
      <c r="B1021" t="s">
        <v>13</v>
      </c>
      <c r="D1021">
        <v>0</v>
      </c>
      <c r="E1021">
        <v>0</v>
      </c>
      <c r="F1021">
        <v>7</v>
      </c>
      <c r="G1021">
        <v>7</v>
      </c>
      <c r="H1021">
        <v>1</v>
      </c>
      <c r="I1021">
        <v>2</v>
      </c>
      <c r="J1021">
        <v>0</v>
      </c>
      <c r="K1021">
        <v>0</v>
      </c>
      <c r="L1021">
        <v>2.5957499999999901E-2</v>
      </c>
      <c r="M1021">
        <v>2.5957499999999901E-2</v>
      </c>
      <c r="N1021" t="s">
        <v>14</v>
      </c>
    </row>
    <row r="1022" spans="1:14" x14ac:dyDescent="0.2">
      <c r="A1022" t="s">
        <v>10</v>
      </c>
      <c r="B1022" t="s">
        <v>13</v>
      </c>
      <c r="D1022">
        <v>0</v>
      </c>
      <c r="E1022">
        <v>0</v>
      </c>
      <c r="F1022">
        <v>7</v>
      </c>
      <c r="G1022">
        <v>7</v>
      </c>
      <c r="H1022">
        <v>1</v>
      </c>
      <c r="I1022">
        <v>2</v>
      </c>
      <c r="J1022">
        <v>1</v>
      </c>
      <c r="K1022">
        <v>1</v>
      </c>
      <c r="L1022">
        <v>3.0537499999999999E-2</v>
      </c>
      <c r="M1022">
        <v>3.0537499999999999E-2</v>
      </c>
      <c r="N1022" t="s">
        <v>14</v>
      </c>
    </row>
    <row r="1023" spans="1:14" x14ac:dyDescent="0.2">
      <c r="A1023" t="s">
        <v>10</v>
      </c>
      <c r="B1023" t="s">
        <v>13</v>
      </c>
      <c r="D1023">
        <v>0</v>
      </c>
      <c r="E1023">
        <v>0</v>
      </c>
      <c r="F1023">
        <v>7</v>
      </c>
      <c r="G1023">
        <v>7</v>
      </c>
      <c r="H1023">
        <v>1</v>
      </c>
      <c r="I1023">
        <v>2</v>
      </c>
      <c r="J1023">
        <v>2</v>
      </c>
      <c r="K1023">
        <v>2</v>
      </c>
      <c r="L1023">
        <v>3.04424999999999E-2</v>
      </c>
      <c r="M1023">
        <v>3.04424999999999E-2</v>
      </c>
      <c r="N1023" t="s">
        <v>14</v>
      </c>
    </row>
    <row r="1024" spans="1:14" x14ac:dyDescent="0.2">
      <c r="A1024" t="s">
        <v>10</v>
      </c>
      <c r="B1024" t="s">
        <v>13</v>
      </c>
      <c r="D1024">
        <v>0</v>
      </c>
      <c r="E1024">
        <v>0</v>
      </c>
      <c r="F1024">
        <v>7</v>
      </c>
      <c r="G1024">
        <v>7</v>
      </c>
      <c r="H1024">
        <v>1</v>
      </c>
      <c r="I1024">
        <v>2</v>
      </c>
      <c r="J1024">
        <v>3</v>
      </c>
      <c r="K1024">
        <v>3</v>
      </c>
      <c r="L1024">
        <v>3.1480000000000001E-2</v>
      </c>
      <c r="M1024">
        <v>3.1480000000000001E-2</v>
      </c>
      <c r="N1024" t="s">
        <v>14</v>
      </c>
    </row>
    <row r="1025" spans="1:14" x14ac:dyDescent="0.2">
      <c r="A1025" t="s">
        <v>10</v>
      </c>
      <c r="B1025" t="s">
        <v>13</v>
      </c>
      <c r="D1025">
        <v>0</v>
      </c>
      <c r="E1025">
        <v>0</v>
      </c>
      <c r="F1025">
        <v>7</v>
      </c>
      <c r="G1025">
        <v>7</v>
      </c>
      <c r="H1025">
        <v>1</v>
      </c>
      <c r="I1025">
        <v>2</v>
      </c>
      <c r="J1025">
        <v>4</v>
      </c>
      <c r="K1025">
        <v>4</v>
      </c>
      <c r="L1025">
        <v>2.7363999999999899E-2</v>
      </c>
      <c r="M1025">
        <v>2.7363999999999899E-2</v>
      </c>
      <c r="N1025" t="s">
        <v>14</v>
      </c>
    </row>
    <row r="1026" spans="1:14" x14ac:dyDescent="0.2">
      <c r="A1026" t="s">
        <v>10</v>
      </c>
      <c r="B1026" t="s">
        <v>13</v>
      </c>
      <c r="D1026">
        <v>0</v>
      </c>
      <c r="E1026">
        <v>0</v>
      </c>
      <c r="F1026">
        <v>7</v>
      </c>
      <c r="G1026">
        <v>7</v>
      </c>
      <c r="H1026">
        <v>1</v>
      </c>
      <c r="I1026">
        <v>2</v>
      </c>
      <c r="J1026">
        <v>5</v>
      </c>
      <c r="K1026">
        <v>5</v>
      </c>
      <c r="L1026">
        <v>2.5481999999999901E-2</v>
      </c>
      <c r="M1026">
        <v>2.5481999999999901E-2</v>
      </c>
      <c r="N1026" t="s">
        <v>14</v>
      </c>
    </row>
    <row r="1027" spans="1:14" x14ac:dyDescent="0.2">
      <c r="A1027" t="s">
        <v>10</v>
      </c>
      <c r="B1027" t="s">
        <v>13</v>
      </c>
      <c r="D1027">
        <v>0</v>
      </c>
      <c r="E1027">
        <v>0</v>
      </c>
      <c r="F1027">
        <v>7</v>
      </c>
      <c r="G1027">
        <v>7</v>
      </c>
      <c r="H1027">
        <v>1</v>
      </c>
      <c r="I1027">
        <v>2</v>
      </c>
      <c r="J1027">
        <v>6</v>
      </c>
      <c r="K1027">
        <v>6</v>
      </c>
      <c r="L1027">
        <v>2.5665E-2</v>
      </c>
      <c r="M1027">
        <v>2.5665E-2</v>
      </c>
      <c r="N1027" t="s">
        <v>14</v>
      </c>
    </row>
    <row r="1028" spans="1:14" x14ac:dyDescent="0.2">
      <c r="A1028" t="s">
        <v>10</v>
      </c>
      <c r="B1028" t="s">
        <v>13</v>
      </c>
      <c r="D1028">
        <v>0</v>
      </c>
      <c r="E1028">
        <v>0</v>
      </c>
      <c r="F1028">
        <v>7</v>
      </c>
      <c r="G1028">
        <v>7</v>
      </c>
      <c r="H1028">
        <v>2</v>
      </c>
      <c r="I1028">
        <v>3</v>
      </c>
      <c r="J1028">
        <v>0</v>
      </c>
      <c r="K1028">
        <v>0</v>
      </c>
      <c r="L1028">
        <v>2.31224999999999E-2</v>
      </c>
      <c r="M1028">
        <v>2.31224999999999E-2</v>
      </c>
      <c r="N1028" t="s">
        <v>14</v>
      </c>
    </row>
    <row r="1029" spans="1:14" x14ac:dyDescent="0.2">
      <c r="A1029" t="s">
        <v>10</v>
      </c>
      <c r="B1029" t="s">
        <v>13</v>
      </c>
      <c r="D1029">
        <v>0</v>
      </c>
      <c r="E1029">
        <v>0</v>
      </c>
      <c r="F1029">
        <v>7</v>
      </c>
      <c r="G1029">
        <v>7</v>
      </c>
      <c r="H1029">
        <v>2</v>
      </c>
      <c r="I1029">
        <v>3</v>
      </c>
      <c r="J1029">
        <v>1</v>
      </c>
      <c r="K1029">
        <v>1</v>
      </c>
      <c r="L1029">
        <v>2.743E-2</v>
      </c>
      <c r="M1029">
        <v>2.743E-2</v>
      </c>
      <c r="N1029" t="s">
        <v>14</v>
      </c>
    </row>
    <row r="1030" spans="1:14" x14ac:dyDescent="0.2">
      <c r="A1030" t="s">
        <v>10</v>
      </c>
      <c r="B1030" t="s">
        <v>13</v>
      </c>
      <c r="D1030">
        <v>0</v>
      </c>
      <c r="E1030">
        <v>0</v>
      </c>
      <c r="F1030">
        <v>7</v>
      </c>
      <c r="G1030">
        <v>7</v>
      </c>
      <c r="H1030">
        <v>2</v>
      </c>
      <c r="I1030">
        <v>3</v>
      </c>
      <c r="J1030">
        <v>2</v>
      </c>
      <c r="K1030">
        <v>2</v>
      </c>
      <c r="L1030">
        <v>2.8559999999999999E-2</v>
      </c>
      <c r="M1030">
        <v>2.8559999999999999E-2</v>
      </c>
      <c r="N1030" t="s">
        <v>14</v>
      </c>
    </row>
    <row r="1031" spans="1:14" x14ac:dyDescent="0.2">
      <c r="A1031" t="s">
        <v>10</v>
      </c>
      <c r="B1031" t="s">
        <v>13</v>
      </c>
      <c r="D1031">
        <v>0</v>
      </c>
      <c r="E1031">
        <v>0</v>
      </c>
      <c r="F1031">
        <v>7</v>
      </c>
      <c r="G1031">
        <v>7</v>
      </c>
      <c r="H1031">
        <v>2</v>
      </c>
      <c r="I1031">
        <v>3</v>
      </c>
      <c r="J1031">
        <v>3</v>
      </c>
      <c r="K1031">
        <v>3</v>
      </c>
      <c r="L1031">
        <v>2.95919999999999E-2</v>
      </c>
      <c r="M1031">
        <v>2.95919999999999E-2</v>
      </c>
      <c r="N1031" t="s">
        <v>14</v>
      </c>
    </row>
    <row r="1032" spans="1:14" x14ac:dyDescent="0.2">
      <c r="A1032" t="s">
        <v>10</v>
      </c>
      <c r="B1032" t="s">
        <v>13</v>
      </c>
      <c r="D1032">
        <v>0</v>
      </c>
      <c r="E1032">
        <v>0</v>
      </c>
      <c r="F1032">
        <v>7</v>
      </c>
      <c r="G1032">
        <v>7</v>
      </c>
      <c r="H1032">
        <v>2</v>
      </c>
      <c r="I1032">
        <v>3</v>
      </c>
      <c r="J1032">
        <v>4</v>
      </c>
      <c r="K1032">
        <v>4</v>
      </c>
      <c r="L1032">
        <v>2.61719999999999E-2</v>
      </c>
      <c r="M1032">
        <v>2.61719999999999E-2</v>
      </c>
      <c r="N1032" t="s">
        <v>14</v>
      </c>
    </row>
    <row r="1033" spans="1:14" x14ac:dyDescent="0.2">
      <c r="A1033" t="s">
        <v>10</v>
      </c>
      <c r="B1033" t="s">
        <v>13</v>
      </c>
      <c r="D1033">
        <v>0</v>
      </c>
      <c r="E1033">
        <v>0</v>
      </c>
      <c r="F1033">
        <v>7</v>
      </c>
      <c r="G1033">
        <v>7</v>
      </c>
      <c r="H1033">
        <v>2</v>
      </c>
      <c r="I1033">
        <v>3</v>
      </c>
      <c r="J1033">
        <v>5</v>
      </c>
      <c r="K1033">
        <v>5</v>
      </c>
      <c r="L1033">
        <v>2.4048E-2</v>
      </c>
      <c r="M1033">
        <v>2.4048E-2</v>
      </c>
      <c r="N1033" t="s">
        <v>14</v>
      </c>
    </row>
    <row r="1034" spans="1:14" x14ac:dyDescent="0.2">
      <c r="A1034" t="s">
        <v>10</v>
      </c>
      <c r="B1034" t="s">
        <v>13</v>
      </c>
      <c r="D1034">
        <v>0</v>
      </c>
      <c r="E1034">
        <v>0</v>
      </c>
      <c r="F1034">
        <v>7</v>
      </c>
      <c r="G1034">
        <v>7</v>
      </c>
      <c r="H1034">
        <v>2</v>
      </c>
      <c r="I1034">
        <v>3</v>
      </c>
      <c r="J1034">
        <v>6</v>
      </c>
      <c r="K1034">
        <v>6</v>
      </c>
      <c r="L1034">
        <v>2.40275E-2</v>
      </c>
      <c r="M1034">
        <v>2.40275E-2</v>
      </c>
      <c r="N1034" t="s">
        <v>14</v>
      </c>
    </row>
    <row r="1035" spans="1:14" x14ac:dyDescent="0.2">
      <c r="A1035" t="s">
        <v>10</v>
      </c>
      <c r="B1035" t="s">
        <v>13</v>
      </c>
      <c r="D1035">
        <v>0</v>
      </c>
      <c r="E1035">
        <v>0</v>
      </c>
      <c r="F1035">
        <v>7</v>
      </c>
      <c r="G1035">
        <v>7</v>
      </c>
      <c r="H1035">
        <v>3</v>
      </c>
      <c r="I1035">
        <v>4</v>
      </c>
      <c r="J1035">
        <v>0</v>
      </c>
      <c r="K1035">
        <v>0</v>
      </c>
      <c r="L1035">
        <v>2.2607499999999999E-2</v>
      </c>
      <c r="M1035">
        <v>2.2607499999999999E-2</v>
      </c>
      <c r="N1035" t="s">
        <v>14</v>
      </c>
    </row>
    <row r="1036" spans="1:14" x14ac:dyDescent="0.2">
      <c r="A1036" t="s">
        <v>10</v>
      </c>
      <c r="B1036" t="s">
        <v>13</v>
      </c>
      <c r="D1036">
        <v>0</v>
      </c>
      <c r="E1036">
        <v>0</v>
      </c>
      <c r="F1036">
        <v>7</v>
      </c>
      <c r="G1036">
        <v>7</v>
      </c>
      <c r="H1036">
        <v>3</v>
      </c>
      <c r="I1036">
        <v>4</v>
      </c>
      <c r="J1036">
        <v>1</v>
      </c>
      <c r="K1036">
        <v>1</v>
      </c>
      <c r="L1036">
        <v>2.5985000000000001E-2</v>
      </c>
      <c r="M1036">
        <v>2.5985000000000001E-2</v>
      </c>
      <c r="N1036" t="s">
        <v>14</v>
      </c>
    </row>
    <row r="1037" spans="1:14" x14ac:dyDescent="0.2">
      <c r="A1037" t="s">
        <v>10</v>
      </c>
      <c r="B1037" t="s">
        <v>13</v>
      </c>
      <c r="D1037">
        <v>0</v>
      </c>
      <c r="E1037">
        <v>0</v>
      </c>
      <c r="F1037">
        <v>7</v>
      </c>
      <c r="G1037">
        <v>7</v>
      </c>
      <c r="H1037">
        <v>3</v>
      </c>
      <c r="I1037">
        <v>4</v>
      </c>
      <c r="J1037">
        <v>2</v>
      </c>
      <c r="K1037">
        <v>2</v>
      </c>
      <c r="L1037">
        <v>2.6875E-2</v>
      </c>
      <c r="M1037">
        <v>2.6875E-2</v>
      </c>
      <c r="N1037" t="s">
        <v>14</v>
      </c>
    </row>
    <row r="1038" spans="1:14" x14ac:dyDescent="0.2">
      <c r="A1038" t="s">
        <v>10</v>
      </c>
      <c r="B1038" t="s">
        <v>13</v>
      </c>
      <c r="D1038">
        <v>0</v>
      </c>
      <c r="E1038">
        <v>0</v>
      </c>
      <c r="F1038">
        <v>7</v>
      </c>
      <c r="G1038">
        <v>7</v>
      </c>
      <c r="H1038">
        <v>3</v>
      </c>
      <c r="I1038">
        <v>4</v>
      </c>
      <c r="J1038">
        <v>3</v>
      </c>
      <c r="K1038">
        <v>3</v>
      </c>
      <c r="L1038">
        <v>2.8303999999999899E-2</v>
      </c>
      <c r="M1038">
        <v>2.8303999999999899E-2</v>
      </c>
      <c r="N1038" t="s">
        <v>14</v>
      </c>
    </row>
    <row r="1039" spans="1:14" x14ac:dyDescent="0.2">
      <c r="A1039" t="s">
        <v>10</v>
      </c>
      <c r="B1039" t="s">
        <v>13</v>
      </c>
      <c r="D1039">
        <v>0</v>
      </c>
      <c r="E1039">
        <v>0</v>
      </c>
      <c r="F1039">
        <v>7</v>
      </c>
      <c r="G1039">
        <v>7</v>
      </c>
      <c r="H1039">
        <v>3</v>
      </c>
      <c r="I1039">
        <v>4</v>
      </c>
      <c r="J1039">
        <v>4</v>
      </c>
      <c r="K1039">
        <v>4</v>
      </c>
      <c r="L1039">
        <v>2.4875999999999999E-2</v>
      </c>
      <c r="M1039">
        <v>2.4875999999999999E-2</v>
      </c>
      <c r="N1039" t="s">
        <v>14</v>
      </c>
    </row>
    <row r="1040" spans="1:14" x14ac:dyDescent="0.2">
      <c r="A1040" t="s">
        <v>10</v>
      </c>
      <c r="B1040" t="s">
        <v>13</v>
      </c>
      <c r="D1040">
        <v>0</v>
      </c>
      <c r="E1040">
        <v>0</v>
      </c>
      <c r="F1040">
        <v>7</v>
      </c>
      <c r="G1040">
        <v>7</v>
      </c>
      <c r="H1040">
        <v>3</v>
      </c>
      <c r="I1040">
        <v>4</v>
      </c>
      <c r="J1040">
        <v>5</v>
      </c>
      <c r="K1040">
        <v>5</v>
      </c>
      <c r="L1040">
        <v>2.3279999999999999E-2</v>
      </c>
      <c r="M1040">
        <v>2.3279999999999999E-2</v>
      </c>
      <c r="N1040" t="s">
        <v>14</v>
      </c>
    </row>
    <row r="1041" spans="1:14" x14ac:dyDescent="0.2">
      <c r="A1041" t="s">
        <v>10</v>
      </c>
      <c r="B1041" t="s">
        <v>13</v>
      </c>
      <c r="D1041">
        <v>0</v>
      </c>
      <c r="E1041">
        <v>0</v>
      </c>
      <c r="F1041">
        <v>7</v>
      </c>
      <c r="G1041">
        <v>7</v>
      </c>
      <c r="H1041">
        <v>3</v>
      </c>
      <c r="I1041">
        <v>4</v>
      </c>
      <c r="J1041">
        <v>6</v>
      </c>
      <c r="K1041">
        <v>6</v>
      </c>
      <c r="L1041">
        <v>2.3379999999999901E-2</v>
      </c>
      <c r="M1041">
        <v>2.3379999999999901E-2</v>
      </c>
      <c r="N1041" t="s">
        <v>14</v>
      </c>
    </row>
    <row r="1042" spans="1:14" x14ac:dyDescent="0.2">
      <c r="A1042" t="s">
        <v>10</v>
      </c>
      <c r="B1042" t="s">
        <v>13</v>
      </c>
      <c r="D1042">
        <v>0</v>
      </c>
      <c r="E1042">
        <v>0</v>
      </c>
      <c r="F1042">
        <v>7</v>
      </c>
      <c r="G1042">
        <v>7</v>
      </c>
      <c r="H1042">
        <v>4</v>
      </c>
      <c r="I1042">
        <v>5</v>
      </c>
      <c r="J1042">
        <v>0</v>
      </c>
      <c r="K1042">
        <v>0</v>
      </c>
      <c r="L1042">
        <v>2.2862500000000001E-2</v>
      </c>
      <c r="M1042">
        <v>2.2862500000000001E-2</v>
      </c>
      <c r="N1042" t="s">
        <v>14</v>
      </c>
    </row>
    <row r="1043" spans="1:14" x14ac:dyDescent="0.2">
      <c r="A1043" t="s">
        <v>10</v>
      </c>
      <c r="B1043" t="s">
        <v>13</v>
      </c>
      <c r="D1043">
        <v>0</v>
      </c>
      <c r="E1043">
        <v>0</v>
      </c>
      <c r="F1043">
        <v>7</v>
      </c>
      <c r="G1043">
        <v>7</v>
      </c>
      <c r="H1043">
        <v>4</v>
      </c>
      <c r="I1043">
        <v>5</v>
      </c>
      <c r="J1043">
        <v>1</v>
      </c>
      <c r="K1043">
        <v>1</v>
      </c>
      <c r="L1043">
        <v>2.579E-2</v>
      </c>
      <c r="M1043">
        <v>2.579E-2</v>
      </c>
      <c r="N1043" t="s">
        <v>14</v>
      </c>
    </row>
    <row r="1044" spans="1:14" x14ac:dyDescent="0.2">
      <c r="A1044" t="s">
        <v>10</v>
      </c>
      <c r="B1044" t="s">
        <v>13</v>
      </c>
      <c r="D1044">
        <v>0</v>
      </c>
      <c r="E1044">
        <v>0</v>
      </c>
      <c r="F1044">
        <v>7</v>
      </c>
      <c r="G1044">
        <v>7</v>
      </c>
      <c r="H1044">
        <v>4</v>
      </c>
      <c r="I1044">
        <v>5</v>
      </c>
      <c r="J1044">
        <v>2</v>
      </c>
      <c r="K1044">
        <v>2</v>
      </c>
      <c r="L1044">
        <v>2.6679999999999999E-2</v>
      </c>
      <c r="M1044">
        <v>2.6679999999999999E-2</v>
      </c>
      <c r="N1044" t="s">
        <v>14</v>
      </c>
    </row>
    <row r="1045" spans="1:14" x14ac:dyDescent="0.2">
      <c r="A1045" t="s">
        <v>10</v>
      </c>
      <c r="B1045" t="s">
        <v>13</v>
      </c>
      <c r="D1045">
        <v>0</v>
      </c>
      <c r="E1045">
        <v>0</v>
      </c>
      <c r="F1045">
        <v>7</v>
      </c>
      <c r="G1045">
        <v>7</v>
      </c>
      <c r="H1045">
        <v>4</v>
      </c>
      <c r="I1045">
        <v>5</v>
      </c>
      <c r="J1045">
        <v>3</v>
      </c>
      <c r="K1045">
        <v>3</v>
      </c>
      <c r="L1045">
        <v>2.8264000000000001E-2</v>
      </c>
      <c r="M1045">
        <v>2.8264000000000001E-2</v>
      </c>
      <c r="N1045" t="s">
        <v>14</v>
      </c>
    </row>
    <row r="1046" spans="1:14" x14ac:dyDescent="0.2">
      <c r="A1046" t="s">
        <v>10</v>
      </c>
      <c r="B1046" t="s">
        <v>13</v>
      </c>
      <c r="D1046">
        <v>0</v>
      </c>
      <c r="E1046">
        <v>0</v>
      </c>
      <c r="F1046">
        <v>7</v>
      </c>
      <c r="G1046">
        <v>7</v>
      </c>
      <c r="H1046">
        <v>4</v>
      </c>
      <c r="I1046">
        <v>5</v>
      </c>
      <c r="J1046">
        <v>4</v>
      </c>
      <c r="K1046">
        <v>4</v>
      </c>
      <c r="L1046">
        <v>2.5451999999999999E-2</v>
      </c>
      <c r="M1046">
        <v>2.5451999999999999E-2</v>
      </c>
      <c r="N1046" t="s">
        <v>14</v>
      </c>
    </row>
    <row r="1047" spans="1:14" x14ac:dyDescent="0.2">
      <c r="A1047" t="s">
        <v>10</v>
      </c>
      <c r="B1047" t="s">
        <v>13</v>
      </c>
      <c r="D1047">
        <v>0</v>
      </c>
      <c r="E1047">
        <v>0</v>
      </c>
      <c r="F1047">
        <v>7</v>
      </c>
      <c r="G1047">
        <v>7</v>
      </c>
      <c r="H1047">
        <v>4</v>
      </c>
      <c r="I1047">
        <v>5</v>
      </c>
      <c r="J1047">
        <v>5</v>
      </c>
      <c r="K1047">
        <v>5</v>
      </c>
      <c r="L1047">
        <v>2.2845999999999901E-2</v>
      </c>
      <c r="M1047">
        <v>2.2845999999999901E-2</v>
      </c>
      <c r="N1047" t="s">
        <v>14</v>
      </c>
    </row>
    <row r="1048" spans="1:14" x14ac:dyDescent="0.2">
      <c r="A1048" t="s">
        <v>10</v>
      </c>
      <c r="B1048" t="s">
        <v>13</v>
      </c>
      <c r="D1048">
        <v>0</v>
      </c>
      <c r="E1048">
        <v>0</v>
      </c>
      <c r="F1048">
        <v>7</v>
      </c>
      <c r="G1048">
        <v>7</v>
      </c>
      <c r="H1048">
        <v>4</v>
      </c>
      <c r="I1048">
        <v>5</v>
      </c>
      <c r="J1048">
        <v>6</v>
      </c>
      <c r="K1048">
        <v>6</v>
      </c>
      <c r="L1048">
        <v>2.3022500000000001E-2</v>
      </c>
      <c r="M1048">
        <v>2.3022500000000001E-2</v>
      </c>
      <c r="N1048" t="s">
        <v>14</v>
      </c>
    </row>
    <row r="1049" spans="1:14" x14ac:dyDescent="0.2">
      <c r="A1049" t="s">
        <v>10</v>
      </c>
      <c r="B1049" t="s">
        <v>13</v>
      </c>
      <c r="D1049">
        <v>0</v>
      </c>
      <c r="E1049">
        <v>0</v>
      </c>
      <c r="F1049">
        <v>7</v>
      </c>
      <c r="G1049">
        <v>7</v>
      </c>
      <c r="H1049">
        <v>5</v>
      </c>
      <c r="I1049">
        <v>6</v>
      </c>
      <c r="J1049">
        <v>0</v>
      </c>
      <c r="K1049">
        <v>0</v>
      </c>
      <c r="L1049">
        <v>2.4645E-2</v>
      </c>
      <c r="M1049">
        <v>2.4645E-2</v>
      </c>
      <c r="N1049" t="s">
        <v>14</v>
      </c>
    </row>
    <row r="1050" spans="1:14" x14ac:dyDescent="0.2">
      <c r="A1050" t="s">
        <v>10</v>
      </c>
      <c r="B1050" t="s">
        <v>13</v>
      </c>
      <c r="D1050">
        <v>0</v>
      </c>
      <c r="E1050">
        <v>0</v>
      </c>
      <c r="F1050">
        <v>7</v>
      </c>
      <c r="G1050">
        <v>7</v>
      </c>
      <c r="H1050">
        <v>5</v>
      </c>
      <c r="I1050">
        <v>6</v>
      </c>
      <c r="J1050">
        <v>1</v>
      </c>
      <c r="K1050">
        <v>1</v>
      </c>
      <c r="L1050">
        <v>2.69175E-2</v>
      </c>
      <c r="M1050">
        <v>2.69175E-2</v>
      </c>
      <c r="N1050" t="s">
        <v>14</v>
      </c>
    </row>
    <row r="1051" spans="1:14" x14ac:dyDescent="0.2">
      <c r="A1051" t="s">
        <v>10</v>
      </c>
      <c r="B1051" t="s">
        <v>13</v>
      </c>
      <c r="D1051">
        <v>0</v>
      </c>
      <c r="E1051">
        <v>0</v>
      </c>
      <c r="F1051">
        <v>7</v>
      </c>
      <c r="G1051">
        <v>7</v>
      </c>
      <c r="H1051">
        <v>5</v>
      </c>
      <c r="I1051">
        <v>6</v>
      </c>
      <c r="J1051">
        <v>2</v>
      </c>
      <c r="K1051">
        <v>2</v>
      </c>
      <c r="L1051">
        <v>2.8154999999999999E-2</v>
      </c>
      <c r="M1051">
        <v>2.8154999999999999E-2</v>
      </c>
      <c r="N1051" t="s">
        <v>14</v>
      </c>
    </row>
    <row r="1052" spans="1:14" x14ac:dyDescent="0.2">
      <c r="A1052" t="s">
        <v>10</v>
      </c>
      <c r="B1052" t="s">
        <v>13</v>
      </c>
      <c r="D1052">
        <v>0</v>
      </c>
      <c r="E1052">
        <v>0</v>
      </c>
      <c r="F1052">
        <v>7</v>
      </c>
      <c r="G1052">
        <v>7</v>
      </c>
      <c r="H1052">
        <v>5</v>
      </c>
      <c r="I1052">
        <v>6</v>
      </c>
      <c r="J1052">
        <v>3</v>
      </c>
      <c r="K1052">
        <v>3</v>
      </c>
      <c r="L1052">
        <v>2.9432E-2</v>
      </c>
      <c r="M1052">
        <v>2.9432E-2</v>
      </c>
      <c r="N1052" t="s">
        <v>14</v>
      </c>
    </row>
    <row r="1053" spans="1:14" x14ac:dyDescent="0.2">
      <c r="A1053" t="s">
        <v>10</v>
      </c>
      <c r="B1053" t="s">
        <v>13</v>
      </c>
      <c r="D1053">
        <v>0</v>
      </c>
      <c r="E1053">
        <v>0</v>
      </c>
      <c r="F1053">
        <v>7</v>
      </c>
      <c r="G1053">
        <v>7</v>
      </c>
      <c r="H1053">
        <v>5</v>
      </c>
      <c r="I1053">
        <v>6</v>
      </c>
      <c r="J1053">
        <v>4</v>
      </c>
      <c r="K1053">
        <v>4</v>
      </c>
      <c r="L1053">
        <v>2.563E-2</v>
      </c>
      <c r="M1053">
        <v>2.563E-2</v>
      </c>
      <c r="N1053" t="s">
        <v>14</v>
      </c>
    </row>
    <row r="1054" spans="1:14" x14ac:dyDescent="0.2">
      <c r="A1054" t="s">
        <v>10</v>
      </c>
      <c r="B1054" t="s">
        <v>13</v>
      </c>
      <c r="D1054">
        <v>0</v>
      </c>
      <c r="E1054">
        <v>0</v>
      </c>
      <c r="F1054">
        <v>7</v>
      </c>
      <c r="G1054">
        <v>7</v>
      </c>
      <c r="H1054">
        <v>5</v>
      </c>
      <c r="I1054">
        <v>6</v>
      </c>
      <c r="J1054">
        <v>5</v>
      </c>
      <c r="K1054">
        <v>5</v>
      </c>
      <c r="L1054">
        <v>2.3102000000000001E-2</v>
      </c>
      <c r="M1054">
        <v>2.3102000000000001E-2</v>
      </c>
      <c r="N1054" t="s">
        <v>14</v>
      </c>
    </row>
    <row r="1055" spans="1:14" x14ac:dyDescent="0.2">
      <c r="A1055" t="s">
        <v>10</v>
      </c>
      <c r="B1055" t="s">
        <v>13</v>
      </c>
      <c r="D1055">
        <v>0</v>
      </c>
      <c r="E1055">
        <v>0</v>
      </c>
      <c r="F1055">
        <v>7</v>
      </c>
      <c r="G1055">
        <v>7</v>
      </c>
      <c r="H1055">
        <v>5</v>
      </c>
      <c r="I1055">
        <v>6</v>
      </c>
      <c r="J1055">
        <v>6</v>
      </c>
      <c r="K1055">
        <v>6</v>
      </c>
      <c r="L1055">
        <v>2.1929999999999901E-2</v>
      </c>
      <c r="M1055">
        <v>2.1929999999999901E-2</v>
      </c>
      <c r="N1055" t="s">
        <v>14</v>
      </c>
    </row>
    <row r="1056" spans="1:14" x14ac:dyDescent="0.2">
      <c r="A1056" t="s">
        <v>10</v>
      </c>
      <c r="B1056" t="s">
        <v>13</v>
      </c>
      <c r="D1056">
        <v>0</v>
      </c>
      <c r="E1056">
        <v>0</v>
      </c>
      <c r="F1056">
        <v>7</v>
      </c>
      <c r="G1056">
        <v>7</v>
      </c>
      <c r="H1056">
        <v>6</v>
      </c>
      <c r="I1056">
        <v>7</v>
      </c>
      <c r="J1056">
        <v>0</v>
      </c>
      <c r="K1056">
        <v>0</v>
      </c>
      <c r="L1056">
        <v>2.6169999999999999E-2</v>
      </c>
      <c r="M1056">
        <v>2.6169999999999999E-2</v>
      </c>
      <c r="N1056" t="s">
        <v>14</v>
      </c>
    </row>
    <row r="1057" spans="1:14" x14ac:dyDescent="0.2">
      <c r="A1057" t="s">
        <v>10</v>
      </c>
      <c r="B1057" t="s">
        <v>13</v>
      </c>
      <c r="D1057">
        <v>0</v>
      </c>
      <c r="E1057">
        <v>0</v>
      </c>
      <c r="F1057">
        <v>7</v>
      </c>
      <c r="G1057">
        <v>7</v>
      </c>
      <c r="H1057">
        <v>6</v>
      </c>
      <c r="I1057">
        <v>7</v>
      </c>
      <c r="J1057">
        <v>1</v>
      </c>
      <c r="K1057">
        <v>1</v>
      </c>
      <c r="L1057">
        <v>2.8782499999999999E-2</v>
      </c>
      <c r="M1057">
        <v>2.8782499999999999E-2</v>
      </c>
      <c r="N1057" t="s">
        <v>14</v>
      </c>
    </row>
    <row r="1058" spans="1:14" x14ac:dyDescent="0.2">
      <c r="A1058" t="s">
        <v>10</v>
      </c>
      <c r="B1058" t="s">
        <v>13</v>
      </c>
      <c r="D1058">
        <v>0</v>
      </c>
      <c r="E1058">
        <v>0</v>
      </c>
      <c r="F1058">
        <v>7</v>
      </c>
      <c r="G1058">
        <v>7</v>
      </c>
      <c r="H1058">
        <v>6</v>
      </c>
      <c r="I1058">
        <v>7</v>
      </c>
      <c r="J1058">
        <v>2</v>
      </c>
      <c r="K1058">
        <v>2</v>
      </c>
      <c r="L1058">
        <v>2.9884999999999998E-2</v>
      </c>
      <c r="M1058">
        <v>2.9884999999999998E-2</v>
      </c>
      <c r="N1058" t="s">
        <v>14</v>
      </c>
    </row>
    <row r="1059" spans="1:14" x14ac:dyDescent="0.2">
      <c r="A1059" t="s">
        <v>10</v>
      </c>
      <c r="B1059" t="s">
        <v>13</v>
      </c>
      <c r="D1059">
        <v>0</v>
      </c>
      <c r="E1059">
        <v>0</v>
      </c>
      <c r="F1059">
        <v>7</v>
      </c>
      <c r="G1059">
        <v>7</v>
      </c>
      <c r="H1059">
        <v>6</v>
      </c>
      <c r="I1059">
        <v>7</v>
      </c>
      <c r="J1059">
        <v>3</v>
      </c>
      <c r="K1059">
        <v>3</v>
      </c>
      <c r="L1059">
        <v>3.0405999999999999E-2</v>
      </c>
      <c r="M1059">
        <v>3.0405999999999999E-2</v>
      </c>
      <c r="N1059" t="s">
        <v>14</v>
      </c>
    </row>
    <row r="1060" spans="1:14" x14ac:dyDescent="0.2">
      <c r="A1060" t="s">
        <v>10</v>
      </c>
      <c r="B1060" t="s">
        <v>13</v>
      </c>
      <c r="D1060">
        <v>0</v>
      </c>
      <c r="E1060">
        <v>0</v>
      </c>
      <c r="F1060">
        <v>7</v>
      </c>
      <c r="G1060">
        <v>7</v>
      </c>
      <c r="H1060">
        <v>6</v>
      </c>
      <c r="I1060">
        <v>7</v>
      </c>
      <c r="J1060">
        <v>4</v>
      </c>
      <c r="K1060">
        <v>4</v>
      </c>
      <c r="L1060">
        <v>2.6121999999999999E-2</v>
      </c>
      <c r="M1060">
        <v>2.6121999999999999E-2</v>
      </c>
      <c r="N1060" t="s">
        <v>14</v>
      </c>
    </row>
    <row r="1061" spans="1:14" x14ac:dyDescent="0.2">
      <c r="A1061" t="s">
        <v>10</v>
      </c>
      <c r="B1061" t="s">
        <v>13</v>
      </c>
      <c r="D1061">
        <v>0</v>
      </c>
      <c r="E1061">
        <v>0</v>
      </c>
      <c r="F1061">
        <v>7</v>
      </c>
      <c r="G1061">
        <v>7</v>
      </c>
      <c r="H1061">
        <v>6</v>
      </c>
      <c r="I1061">
        <v>7</v>
      </c>
      <c r="J1061">
        <v>5</v>
      </c>
      <c r="K1061">
        <v>5</v>
      </c>
      <c r="L1061">
        <v>2.2262000000000001E-2</v>
      </c>
      <c r="M1061">
        <v>2.2262000000000001E-2</v>
      </c>
      <c r="N1061" t="s">
        <v>14</v>
      </c>
    </row>
    <row r="1062" spans="1:14" x14ac:dyDescent="0.2">
      <c r="A1062" t="s">
        <v>10</v>
      </c>
      <c r="B1062" t="s">
        <v>13</v>
      </c>
      <c r="D1062">
        <v>0</v>
      </c>
      <c r="E1062">
        <v>0</v>
      </c>
      <c r="F1062">
        <v>7</v>
      </c>
      <c r="G1062">
        <v>7</v>
      </c>
      <c r="H1062">
        <v>6</v>
      </c>
      <c r="I1062">
        <v>7</v>
      </c>
      <c r="J1062">
        <v>6</v>
      </c>
      <c r="K1062">
        <v>6</v>
      </c>
      <c r="L1062">
        <v>1.9922499999999999E-2</v>
      </c>
      <c r="M1062">
        <v>1.9922499999999999E-2</v>
      </c>
      <c r="N1062" t="s">
        <v>14</v>
      </c>
    </row>
    <row r="1063" spans="1:14" x14ac:dyDescent="0.2">
      <c r="A1063" t="s">
        <v>10</v>
      </c>
      <c r="B1063" t="s">
        <v>13</v>
      </c>
      <c r="D1063">
        <v>0</v>
      </c>
      <c r="E1063">
        <v>0</v>
      </c>
      <c r="F1063">
        <v>7</v>
      </c>
      <c r="G1063">
        <v>7</v>
      </c>
      <c r="H1063">
        <v>7</v>
      </c>
      <c r="I1063">
        <v>8</v>
      </c>
      <c r="J1063">
        <v>0</v>
      </c>
      <c r="K1063">
        <v>0</v>
      </c>
      <c r="L1063">
        <v>3.07924999999999E-2</v>
      </c>
      <c r="M1063">
        <v>3.07924999999999E-2</v>
      </c>
      <c r="N1063" t="s">
        <v>14</v>
      </c>
    </row>
    <row r="1064" spans="1:14" x14ac:dyDescent="0.2">
      <c r="A1064" t="s">
        <v>10</v>
      </c>
      <c r="B1064" t="s">
        <v>13</v>
      </c>
      <c r="D1064">
        <v>0</v>
      </c>
      <c r="E1064">
        <v>0</v>
      </c>
      <c r="F1064">
        <v>7</v>
      </c>
      <c r="G1064">
        <v>7</v>
      </c>
      <c r="H1064">
        <v>7</v>
      </c>
      <c r="I1064">
        <v>8</v>
      </c>
      <c r="J1064">
        <v>1</v>
      </c>
      <c r="K1064">
        <v>1</v>
      </c>
      <c r="L1064">
        <v>3.5097499999999997E-2</v>
      </c>
      <c r="M1064">
        <v>3.5097499999999997E-2</v>
      </c>
      <c r="N1064" t="s">
        <v>14</v>
      </c>
    </row>
    <row r="1065" spans="1:14" x14ac:dyDescent="0.2">
      <c r="A1065" t="s">
        <v>10</v>
      </c>
      <c r="B1065" t="s">
        <v>13</v>
      </c>
      <c r="D1065">
        <v>0</v>
      </c>
      <c r="E1065">
        <v>0</v>
      </c>
      <c r="F1065">
        <v>7</v>
      </c>
      <c r="G1065">
        <v>7</v>
      </c>
      <c r="H1065">
        <v>7</v>
      </c>
      <c r="I1065">
        <v>8</v>
      </c>
      <c r="J1065">
        <v>2</v>
      </c>
      <c r="K1065">
        <v>2</v>
      </c>
      <c r="L1065">
        <v>3.3022500000000003E-2</v>
      </c>
      <c r="M1065">
        <v>3.3022500000000003E-2</v>
      </c>
      <c r="N1065" t="s">
        <v>14</v>
      </c>
    </row>
    <row r="1066" spans="1:14" x14ac:dyDescent="0.2">
      <c r="A1066" t="s">
        <v>10</v>
      </c>
      <c r="B1066" t="s">
        <v>13</v>
      </c>
      <c r="D1066">
        <v>0</v>
      </c>
      <c r="E1066">
        <v>0</v>
      </c>
      <c r="F1066">
        <v>7</v>
      </c>
      <c r="G1066">
        <v>7</v>
      </c>
      <c r="H1066">
        <v>7</v>
      </c>
      <c r="I1066">
        <v>8</v>
      </c>
      <c r="J1066">
        <v>3</v>
      </c>
      <c r="K1066">
        <v>3</v>
      </c>
      <c r="L1066">
        <v>3.3269999999999897E-2</v>
      </c>
      <c r="M1066">
        <v>3.3269999999999897E-2</v>
      </c>
      <c r="N1066" t="s">
        <v>14</v>
      </c>
    </row>
    <row r="1067" spans="1:14" x14ac:dyDescent="0.2">
      <c r="A1067" t="s">
        <v>10</v>
      </c>
      <c r="B1067" t="s">
        <v>13</v>
      </c>
      <c r="D1067">
        <v>0</v>
      </c>
      <c r="E1067">
        <v>0</v>
      </c>
      <c r="F1067">
        <v>7</v>
      </c>
      <c r="G1067">
        <v>7</v>
      </c>
      <c r="H1067">
        <v>7</v>
      </c>
      <c r="I1067">
        <v>8</v>
      </c>
      <c r="J1067">
        <v>4</v>
      </c>
      <c r="K1067">
        <v>4</v>
      </c>
      <c r="L1067">
        <v>2.71779999999999E-2</v>
      </c>
      <c r="M1067">
        <v>2.71779999999999E-2</v>
      </c>
      <c r="N1067" t="s">
        <v>14</v>
      </c>
    </row>
    <row r="1068" spans="1:14" x14ac:dyDescent="0.2">
      <c r="A1068" t="s">
        <v>10</v>
      </c>
      <c r="B1068" t="s">
        <v>13</v>
      </c>
      <c r="D1068">
        <v>0</v>
      </c>
      <c r="E1068">
        <v>0</v>
      </c>
      <c r="F1068">
        <v>7</v>
      </c>
      <c r="G1068">
        <v>7</v>
      </c>
      <c r="H1068">
        <v>7</v>
      </c>
      <c r="I1068">
        <v>8</v>
      </c>
      <c r="J1068">
        <v>5</v>
      </c>
      <c r="K1068">
        <v>5</v>
      </c>
      <c r="L1068">
        <v>2.2803999999999901E-2</v>
      </c>
      <c r="M1068">
        <v>2.2803999999999901E-2</v>
      </c>
      <c r="N1068" t="s">
        <v>14</v>
      </c>
    </row>
    <row r="1069" spans="1:14" x14ac:dyDescent="0.2">
      <c r="A1069" t="s">
        <v>10</v>
      </c>
      <c r="B1069" t="s">
        <v>13</v>
      </c>
      <c r="D1069">
        <v>0</v>
      </c>
      <c r="E1069">
        <v>0</v>
      </c>
      <c r="F1069">
        <v>7</v>
      </c>
      <c r="G1069">
        <v>7</v>
      </c>
      <c r="H1069">
        <v>7</v>
      </c>
      <c r="I1069">
        <v>8</v>
      </c>
      <c r="J1069">
        <v>6</v>
      </c>
      <c r="K1069">
        <v>6</v>
      </c>
      <c r="L1069">
        <v>2.1434999999999999E-2</v>
      </c>
      <c r="M1069">
        <v>2.1434999999999999E-2</v>
      </c>
      <c r="N1069" t="s">
        <v>14</v>
      </c>
    </row>
    <row r="1070" spans="1:14" x14ac:dyDescent="0.2">
      <c r="A1070" t="s">
        <v>10</v>
      </c>
      <c r="B1070" t="s">
        <v>13</v>
      </c>
      <c r="D1070">
        <v>0</v>
      </c>
      <c r="E1070">
        <v>0</v>
      </c>
      <c r="F1070">
        <v>7</v>
      </c>
      <c r="G1070">
        <v>7</v>
      </c>
      <c r="H1070">
        <v>8</v>
      </c>
      <c r="I1070">
        <v>9</v>
      </c>
      <c r="J1070">
        <v>0</v>
      </c>
      <c r="K1070">
        <v>0</v>
      </c>
      <c r="L1070">
        <v>3.3485000000000001E-2</v>
      </c>
      <c r="M1070">
        <v>3.3485000000000001E-2</v>
      </c>
      <c r="N1070" t="s">
        <v>14</v>
      </c>
    </row>
    <row r="1071" spans="1:14" x14ac:dyDescent="0.2">
      <c r="A1071" t="s">
        <v>10</v>
      </c>
      <c r="B1071" t="s">
        <v>13</v>
      </c>
      <c r="D1071">
        <v>0</v>
      </c>
      <c r="E1071">
        <v>0</v>
      </c>
      <c r="F1071">
        <v>7</v>
      </c>
      <c r="G1071">
        <v>7</v>
      </c>
      <c r="H1071">
        <v>8</v>
      </c>
      <c r="I1071">
        <v>9</v>
      </c>
      <c r="J1071">
        <v>1</v>
      </c>
      <c r="K1071">
        <v>1</v>
      </c>
      <c r="L1071">
        <v>3.9522500000000002E-2</v>
      </c>
      <c r="M1071">
        <v>3.9522500000000002E-2</v>
      </c>
      <c r="N1071" t="s">
        <v>14</v>
      </c>
    </row>
    <row r="1072" spans="1:14" x14ac:dyDescent="0.2">
      <c r="A1072" t="s">
        <v>10</v>
      </c>
      <c r="B1072" t="s">
        <v>13</v>
      </c>
      <c r="D1072">
        <v>0</v>
      </c>
      <c r="E1072">
        <v>0</v>
      </c>
      <c r="F1072">
        <v>7</v>
      </c>
      <c r="G1072">
        <v>7</v>
      </c>
      <c r="H1072">
        <v>8</v>
      </c>
      <c r="I1072">
        <v>9</v>
      </c>
      <c r="J1072">
        <v>2</v>
      </c>
      <c r="K1072">
        <v>2</v>
      </c>
      <c r="L1072">
        <v>3.6472499999999998E-2</v>
      </c>
      <c r="M1072">
        <v>3.6472499999999998E-2</v>
      </c>
      <c r="N1072" t="s">
        <v>14</v>
      </c>
    </row>
    <row r="1073" spans="1:14" x14ac:dyDescent="0.2">
      <c r="A1073" t="s">
        <v>10</v>
      </c>
      <c r="B1073" t="s">
        <v>13</v>
      </c>
      <c r="D1073">
        <v>0</v>
      </c>
      <c r="E1073">
        <v>0</v>
      </c>
      <c r="F1073">
        <v>7</v>
      </c>
      <c r="G1073">
        <v>7</v>
      </c>
      <c r="H1073">
        <v>8</v>
      </c>
      <c r="I1073">
        <v>9</v>
      </c>
      <c r="J1073">
        <v>3</v>
      </c>
      <c r="K1073">
        <v>3</v>
      </c>
      <c r="L1073">
        <v>3.6815999999999897E-2</v>
      </c>
      <c r="M1073">
        <v>3.6815999999999897E-2</v>
      </c>
      <c r="N1073" t="s">
        <v>14</v>
      </c>
    </row>
    <row r="1074" spans="1:14" x14ac:dyDescent="0.2">
      <c r="A1074" t="s">
        <v>10</v>
      </c>
      <c r="B1074" t="s">
        <v>13</v>
      </c>
      <c r="D1074">
        <v>0</v>
      </c>
      <c r="E1074">
        <v>0</v>
      </c>
      <c r="F1074">
        <v>7</v>
      </c>
      <c r="G1074">
        <v>7</v>
      </c>
      <c r="H1074">
        <v>8</v>
      </c>
      <c r="I1074">
        <v>9</v>
      </c>
      <c r="J1074">
        <v>4</v>
      </c>
      <c r="K1074">
        <v>4</v>
      </c>
      <c r="L1074">
        <v>3.11639999999999E-2</v>
      </c>
      <c r="M1074">
        <v>3.11639999999999E-2</v>
      </c>
      <c r="N1074" t="s">
        <v>14</v>
      </c>
    </row>
    <row r="1075" spans="1:14" x14ac:dyDescent="0.2">
      <c r="A1075" t="s">
        <v>10</v>
      </c>
      <c r="B1075" t="s">
        <v>13</v>
      </c>
      <c r="D1075">
        <v>0</v>
      </c>
      <c r="E1075">
        <v>0</v>
      </c>
      <c r="F1075">
        <v>7</v>
      </c>
      <c r="G1075">
        <v>7</v>
      </c>
      <c r="H1075">
        <v>8</v>
      </c>
      <c r="I1075">
        <v>9</v>
      </c>
      <c r="J1075">
        <v>5</v>
      </c>
      <c r="K1075">
        <v>5</v>
      </c>
      <c r="L1075">
        <v>2.6405999999999999E-2</v>
      </c>
      <c r="M1075">
        <v>2.6405999999999999E-2</v>
      </c>
      <c r="N1075" t="s">
        <v>14</v>
      </c>
    </row>
    <row r="1076" spans="1:14" x14ac:dyDescent="0.2">
      <c r="A1076" t="s">
        <v>10</v>
      </c>
      <c r="B1076" t="s">
        <v>13</v>
      </c>
      <c r="D1076">
        <v>0</v>
      </c>
      <c r="E1076">
        <v>0</v>
      </c>
      <c r="F1076">
        <v>7</v>
      </c>
      <c r="G1076">
        <v>7</v>
      </c>
      <c r="H1076">
        <v>8</v>
      </c>
      <c r="I1076">
        <v>9</v>
      </c>
      <c r="J1076">
        <v>6</v>
      </c>
      <c r="K1076">
        <v>6</v>
      </c>
      <c r="L1076">
        <v>2.6904999999999998E-2</v>
      </c>
      <c r="M1076">
        <v>2.6904999999999998E-2</v>
      </c>
      <c r="N1076" t="s">
        <v>14</v>
      </c>
    </row>
    <row r="1077" spans="1:14" x14ac:dyDescent="0.2">
      <c r="A1077" t="s">
        <v>10</v>
      </c>
      <c r="B1077" t="s">
        <v>13</v>
      </c>
      <c r="D1077">
        <v>0</v>
      </c>
      <c r="E1077">
        <v>0</v>
      </c>
      <c r="F1077">
        <v>7</v>
      </c>
      <c r="G1077">
        <v>7</v>
      </c>
      <c r="H1077">
        <v>9</v>
      </c>
      <c r="I1077">
        <v>10</v>
      </c>
      <c r="J1077">
        <v>0</v>
      </c>
      <c r="K1077">
        <v>0</v>
      </c>
      <c r="L1077">
        <v>3.6469999999999898E-2</v>
      </c>
      <c r="M1077">
        <v>3.6469999999999898E-2</v>
      </c>
      <c r="N1077" t="s">
        <v>14</v>
      </c>
    </row>
    <row r="1078" spans="1:14" x14ac:dyDescent="0.2">
      <c r="A1078" t="s">
        <v>10</v>
      </c>
      <c r="B1078" t="s">
        <v>13</v>
      </c>
      <c r="D1078">
        <v>0</v>
      </c>
      <c r="E1078">
        <v>0</v>
      </c>
      <c r="F1078">
        <v>7</v>
      </c>
      <c r="G1078">
        <v>7</v>
      </c>
      <c r="H1078">
        <v>9</v>
      </c>
      <c r="I1078">
        <v>10</v>
      </c>
      <c r="J1078">
        <v>1</v>
      </c>
      <c r="K1078">
        <v>1</v>
      </c>
      <c r="L1078">
        <v>4.2402500000000003E-2</v>
      </c>
      <c r="M1078">
        <v>4.2402500000000003E-2</v>
      </c>
      <c r="N1078" t="s">
        <v>14</v>
      </c>
    </row>
    <row r="1079" spans="1:14" x14ac:dyDescent="0.2">
      <c r="A1079" t="s">
        <v>10</v>
      </c>
      <c r="B1079" t="s">
        <v>13</v>
      </c>
      <c r="D1079">
        <v>0</v>
      </c>
      <c r="E1079">
        <v>0</v>
      </c>
      <c r="F1079">
        <v>7</v>
      </c>
      <c r="G1079">
        <v>7</v>
      </c>
      <c r="H1079">
        <v>9</v>
      </c>
      <c r="I1079">
        <v>10</v>
      </c>
      <c r="J1079">
        <v>2</v>
      </c>
      <c r="K1079">
        <v>2</v>
      </c>
      <c r="L1079">
        <v>3.9570000000000001E-2</v>
      </c>
      <c r="M1079">
        <v>3.9570000000000001E-2</v>
      </c>
      <c r="N1079" t="s">
        <v>14</v>
      </c>
    </row>
    <row r="1080" spans="1:14" x14ac:dyDescent="0.2">
      <c r="A1080" t="s">
        <v>10</v>
      </c>
      <c r="B1080" t="s">
        <v>13</v>
      </c>
      <c r="D1080">
        <v>0</v>
      </c>
      <c r="E1080">
        <v>0</v>
      </c>
      <c r="F1080">
        <v>7</v>
      </c>
      <c r="G1080">
        <v>7</v>
      </c>
      <c r="H1080">
        <v>9</v>
      </c>
      <c r="I1080">
        <v>10</v>
      </c>
      <c r="J1080">
        <v>3</v>
      </c>
      <c r="K1080">
        <v>3</v>
      </c>
      <c r="L1080">
        <v>3.8651999999999999E-2</v>
      </c>
      <c r="M1080">
        <v>3.8651999999999999E-2</v>
      </c>
      <c r="N1080" t="s">
        <v>14</v>
      </c>
    </row>
    <row r="1081" spans="1:14" x14ac:dyDescent="0.2">
      <c r="A1081" t="s">
        <v>10</v>
      </c>
      <c r="B1081" t="s">
        <v>13</v>
      </c>
      <c r="D1081">
        <v>0</v>
      </c>
      <c r="E1081">
        <v>0</v>
      </c>
      <c r="F1081">
        <v>7</v>
      </c>
      <c r="G1081">
        <v>7</v>
      </c>
      <c r="H1081">
        <v>9</v>
      </c>
      <c r="I1081">
        <v>10</v>
      </c>
      <c r="J1081">
        <v>4</v>
      </c>
      <c r="K1081">
        <v>4</v>
      </c>
      <c r="L1081">
        <v>3.4486000000000003E-2</v>
      </c>
      <c r="M1081">
        <v>3.4486000000000003E-2</v>
      </c>
      <c r="N1081" t="s">
        <v>14</v>
      </c>
    </row>
    <row r="1082" spans="1:14" x14ac:dyDescent="0.2">
      <c r="A1082" t="s">
        <v>10</v>
      </c>
      <c r="B1082" t="s">
        <v>13</v>
      </c>
      <c r="D1082">
        <v>0</v>
      </c>
      <c r="E1082">
        <v>0</v>
      </c>
      <c r="F1082">
        <v>7</v>
      </c>
      <c r="G1082">
        <v>7</v>
      </c>
      <c r="H1082">
        <v>9</v>
      </c>
      <c r="I1082">
        <v>10</v>
      </c>
      <c r="J1082">
        <v>5</v>
      </c>
      <c r="K1082">
        <v>5</v>
      </c>
      <c r="L1082">
        <v>2.8323999999999998E-2</v>
      </c>
      <c r="M1082">
        <v>2.8323999999999998E-2</v>
      </c>
      <c r="N1082" t="s">
        <v>14</v>
      </c>
    </row>
    <row r="1083" spans="1:14" x14ac:dyDescent="0.2">
      <c r="A1083" t="s">
        <v>10</v>
      </c>
      <c r="B1083" t="s">
        <v>13</v>
      </c>
      <c r="D1083">
        <v>0</v>
      </c>
      <c r="E1083">
        <v>0</v>
      </c>
      <c r="F1083">
        <v>7</v>
      </c>
      <c r="G1083">
        <v>7</v>
      </c>
      <c r="H1083">
        <v>9</v>
      </c>
      <c r="I1083">
        <v>10</v>
      </c>
      <c r="J1083">
        <v>6</v>
      </c>
      <c r="K1083">
        <v>6</v>
      </c>
      <c r="L1083">
        <v>2.9925E-2</v>
      </c>
      <c r="M1083">
        <v>2.9925E-2</v>
      </c>
      <c r="N1083" t="s">
        <v>14</v>
      </c>
    </row>
    <row r="1084" spans="1:14" x14ac:dyDescent="0.2">
      <c r="A1084" t="s">
        <v>10</v>
      </c>
      <c r="B1084" t="s">
        <v>13</v>
      </c>
      <c r="D1084">
        <v>0</v>
      </c>
      <c r="E1084">
        <v>0</v>
      </c>
      <c r="F1084">
        <v>7</v>
      </c>
      <c r="G1084">
        <v>7</v>
      </c>
      <c r="H1084">
        <v>10</v>
      </c>
      <c r="I1084">
        <v>11</v>
      </c>
      <c r="J1084">
        <v>0</v>
      </c>
      <c r="K1084">
        <v>0</v>
      </c>
      <c r="L1084">
        <v>3.9894999999999903E-2</v>
      </c>
      <c r="M1084">
        <v>3.9894999999999903E-2</v>
      </c>
      <c r="N1084" t="s">
        <v>14</v>
      </c>
    </row>
    <row r="1085" spans="1:14" x14ac:dyDescent="0.2">
      <c r="A1085" t="s">
        <v>10</v>
      </c>
      <c r="B1085" t="s">
        <v>13</v>
      </c>
      <c r="D1085">
        <v>0</v>
      </c>
      <c r="E1085">
        <v>0</v>
      </c>
      <c r="F1085">
        <v>7</v>
      </c>
      <c r="G1085">
        <v>7</v>
      </c>
      <c r="H1085">
        <v>10</v>
      </c>
      <c r="I1085">
        <v>11</v>
      </c>
      <c r="J1085">
        <v>1</v>
      </c>
      <c r="K1085">
        <v>1</v>
      </c>
      <c r="L1085">
        <v>4.4045000000000001E-2</v>
      </c>
      <c r="M1085">
        <v>4.4045000000000001E-2</v>
      </c>
      <c r="N1085" t="s">
        <v>14</v>
      </c>
    </row>
    <row r="1086" spans="1:14" x14ac:dyDescent="0.2">
      <c r="A1086" t="s">
        <v>10</v>
      </c>
      <c r="B1086" t="s">
        <v>13</v>
      </c>
      <c r="D1086">
        <v>0</v>
      </c>
      <c r="E1086">
        <v>0</v>
      </c>
      <c r="F1086">
        <v>7</v>
      </c>
      <c r="G1086">
        <v>7</v>
      </c>
      <c r="H1086">
        <v>10</v>
      </c>
      <c r="I1086">
        <v>11</v>
      </c>
      <c r="J1086">
        <v>2</v>
      </c>
      <c r="K1086">
        <v>2</v>
      </c>
      <c r="L1086">
        <v>4.0419999999999998E-2</v>
      </c>
      <c r="M1086">
        <v>4.0419999999999998E-2</v>
      </c>
      <c r="N1086" t="s">
        <v>14</v>
      </c>
    </row>
    <row r="1087" spans="1:14" x14ac:dyDescent="0.2">
      <c r="A1087" t="s">
        <v>10</v>
      </c>
      <c r="B1087" t="s">
        <v>13</v>
      </c>
      <c r="D1087">
        <v>0</v>
      </c>
      <c r="E1087">
        <v>0</v>
      </c>
      <c r="F1087">
        <v>7</v>
      </c>
      <c r="G1087">
        <v>7</v>
      </c>
      <c r="H1087">
        <v>10</v>
      </c>
      <c r="I1087">
        <v>11</v>
      </c>
      <c r="J1087">
        <v>3</v>
      </c>
      <c r="K1087">
        <v>3</v>
      </c>
      <c r="L1087">
        <v>4.0744000000000002E-2</v>
      </c>
      <c r="M1087">
        <v>4.0744000000000002E-2</v>
      </c>
      <c r="N1087" t="s">
        <v>14</v>
      </c>
    </row>
    <row r="1088" spans="1:14" x14ac:dyDescent="0.2">
      <c r="A1088" t="s">
        <v>10</v>
      </c>
      <c r="B1088" t="s">
        <v>13</v>
      </c>
      <c r="D1088">
        <v>0</v>
      </c>
      <c r="E1088">
        <v>0</v>
      </c>
      <c r="F1088">
        <v>7</v>
      </c>
      <c r="G1088">
        <v>7</v>
      </c>
      <c r="H1088">
        <v>10</v>
      </c>
      <c r="I1088">
        <v>11</v>
      </c>
      <c r="J1088">
        <v>4</v>
      </c>
      <c r="K1088">
        <v>4</v>
      </c>
      <c r="L1088">
        <v>3.6810000000000002E-2</v>
      </c>
      <c r="M1088">
        <v>3.6810000000000002E-2</v>
      </c>
      <c r="N1088" t="s">
        <v>14</v>
      </c>
    </row>
    <row r="1089" spans="1:14" x14ac:dyDescent="0.2">
      <c r="A1089" t="s">
        <v>10</v>
      </c>
      <c r="B1089" t="s">
        <v>13</v>
      </c>
      <c r="D1089">
        <v>0</v>
      </c>
      <c r="E1089">
        <v>0</v>
      </c>
      <c r="F1089">
        <v>7</v>
      </c>
      <c r="G1089">
        <v>7</v>
      </c>
      <c r="H1089">
        <v>10</v>
      </c>
      <c r="I1089">
        <v>11</v>
      </c>
      <c r="J1089">
        <v>5</v>
      </c>
      <c r="K1089">
        <v>5</v>
      </c>
      <c r="L1089">
        <v>3.0362E-2</v>
      </c>
      <c r="M1089">
        <v>3.0362E-2</v>
      </c>
      <c r="N1089" t="s">
        <v>14</v>
      </c>
    </row>
    <row r="1090" spans="1:14" x14ac:dyDescent="0.2">
      <c r="A1090" t="s">
        <v>10</v>
      </c>
      <c r="B1090" t="s">
        <v>13</v>
      </c>
      <c r="D1090">
        <v>0</v>
      </c>
      <c r="E1090">
        <v>0</v>
      </c>
      <c r="F1090">
        <v>7</v>
      </c>
      <c r="G1090">
        <v>7</v>
      </c>
      <c r="H1090">
        <v>10</v>
      </c>
      <c r="I1090">
        <v>11</v>
      </c>
      <c r="J1090">
        <v>6</v>
      </c>
      <c r="K1090">
        <v>6</v>
      </c>
      <c r="L1090">
        <v>3.0705E-2</v>
      </c>
      <c r="M1090">
        <v>3.0705E-2</v>
      </c>
      <c r="N1090" t="s">
        <v>14</v>
      </c>
    </row>
    <row r="1091" spans="1:14" x14ac:dyDescent="0.2">
      <c r="A1091" t="s">
        <v>10</v>
      </c>
      <c r="B1091" t="s">
        <v>13</v>
      </c>
      <c r="D1091">
        <v>0</v>
      </c>
      <c r="E1091">
        <v>0</v>
      </c>
      <c r="F1091">
        <v>7</v>
      </c>
      <c r="G1091">
        <v>7</v>
      </c>
      <c r="H1091">
        <v>11</v>
      </c>
      <c r="I1091">
        <v>12</v>
      </c>
      <c r="J1091">
        <v>0</v>
      </c>
      <c r="K1091">
        <v>0</v>
      </c>
      <c r="L1091">
        <v>4.1435E-2</v>
      </c>
      <c r="M1091">
        <v>4.1435E-2</v>
      </c>
      <c r="N1091" t="s">
        <v>14</v>
      </c>
    </row>
    <row r="1092" spans="1:14" x14ac:dyDescent="0.2">
      <c r="A1092" t="s">
        <v>10</v>
      </c>
      <c r="B1092" t="s">
        <v>13</v>
      </c>
      <c r="D1092">
        <v>0</v>
      </c>
      <c r="E1092">
        <v>0</v>
      </c>
      <c r="F1092">
        <v>7</v>
      </c>
      <c r="G1092">
        <v>7</v>
      </c>
      <c r="H1092">
        <v>11</v>
      </c>
      <c r="I1092">
        <v>12</v>
      </c>
      <c r="J1092">
        <v>1</v>
      </c>
      <c r="K1092">
        <v>1</v>
      </c>
      <c r="L1092">
        <v>4.9730000000000003E-2</v>
      </c>
      <c r="M1092">
        <v>4.9730000000000003E-2</v>
      </c>
      <c r="N1092" t="s">
        <v>14</v>
      </c>
    </row>
    <row r="1093" spans="1:14" x14ac:dyDescent="0.2">
      <c r="A1093" t="s">
        <v>10</v>
      </c>
      <c r="B1093" t="s">
        <v>13</v>
      </c>
      <c r="D1093">
        <v>0</v>
      </c>
      <c r="E1093">
        <v>0</v>
      </c>
      <c r="F1093">
        <v>7</v>
      </c>
      <c r="G1093">
        <v>7</v>
      </c>
      <c r="H1093">
        <v>11</v>
      </c>
      <c r="I1093">
        <v>12</v>
      </c>
      <c r="J1093">
        <v>2</v>
      </c>
      <c r="K1093">
        <v>2</v>
      </c>
      <c r="L1093">
        <v>4.3249999999999997E-2</v>
      </c>
      <c r="M1093">
        <v>4.3249999999999997E-2</v>
      </c>
      <c r="N1093" t="s">
        <v>14</v>
      </c>
    </row>
    <row r="1094" spans="1:14" x14ac:dyDescent="0.2">
      <c r="A1094" t="s">
        <v>10</v>
      </c>
      <c r="B1094" t="s">
        <v>13</v>
      </c>
      <c r="D1094">
        <v>0</v>
      </c>
      <c r="E1094">
        <v>0</v>
      </c>
      <c r="F1094">
        <v>7</v>
      </c>
      <c r="G1094">
        <v>7</v>
      </c>
      <c r="H1094">
        <v>11</v>
      </c>
      <c r="I1094">
        <v>12</v>
      </c>
      <c r="J1094">
        <v>3</v>
      </c>
      <c r="K1094">
        <v>3</v>
      </c>
      <c r="L1094">
        <v>4.2956000000000001E-2</v>
      </c>
      <c r="M1094">
        <v>4.2956000000000001E-2</v>
      </c>
      <c r="N1094" t="s">
        <v>14</v>
      </c>
    </row>
    <row r="1095" spans="1:14" x14ac:dyDescent="0.2">
      <c r="A1095" t="s">
        <v>10</v>
      </c>
      <c r="B1095" t="s">
        <v>13</v>
      </c>
      <c r="D1095">
        <v>0</v>
      </c>
      <c r="E1095">
        <v>0</v>
      </c>
      <c r="F1095">
        <v>7</v>
      </c>
      <c r="G1095">
        <v>7</v>
      </c>
      <c r="H1095">
        <v>11</v>
      </c>
      <c r="I1095">
        <v>12</v>
      </c>
      <c r="J1095">
        <v>4</v>
      </c>
      <c r="K1095">
        <v>4</v>
      </c>
      <c r="L1095">
        <v>3.8795999999999997E-2</v>
      </c>
      <c r="M1095">
        <v>3.8795999999999997E-2</v>
      </c>
      <c r="N1095" t="s">
        <v>14</v>
      </c>
    </row>
    <row r="1096" spans="1:14" x14ac:dyDescent="0.2">
      <c r="A1096" t="s">
        <v>10</v>
      </c>
      <c r="B1096" t="s">
        <v>13</v>
      </c>
      <c r="D1096">
        <v>0</v>
      </c>
      <c r="E1096">
        <v>0</v>
      </c>
      <c r="F1096">
        <v>7</v>
      </c>
      <c r="G1096">
        <v>7</v>
      </c>
      <c r="H1096">
        <v>11</v>
      </c>
      <c r="I1096">
        <v>12</v>
      </c>
      <c r="J1096">
        <v>5</v>
      </c>
      <c r="K1096">
        <v>5</v>
      </c>
      <c r="L1096">
        <v>3.1331999999999999E-2</v>
      </c>
      <c r="M1096">
        <v>3.1331999999999999E-2</v>
      </c>
      <c r="N1096" t="s">
        <v>14</v>
      </c>
    </row>
    <row r="1097" spans="1:14" x14ac:dyDescent="0.2">
      <c r="A1097" t="s">
        <v>10</v>
      </c>
      <c r="B1097" t="s">
        <v>13</v>
      </c>
      <c r="D1097">
        <v>0</v>
      </c>
      <c r="E1097">
        <v>0</v>
      </c>
      <c r="F1097">
        <v>7</v>
      </c>
      <c r="G1097">
        <v>7</v>
      </c>
      <c r="H1097">
        <v>11</v>
      </c>
      <c r="I1097">
        <v>12</v>
      </c>
      <c r="J1097">
        <v>6</v>
      </c>
      <c r="K1097">
        <v>6</v>
      </c>
      <c r="L1097">
        <v>3.3890000000000003E-2</v>
      </c>
      <c r="M1097">
        <v>3.3890000000000003E-2</v>
      </c>
      <c r="N1097" t="s">
        <v>14</v>
      </c>
    </row>
    <row r="1098" spans="1:14" x14ac:dyDescent="0.2">
      <c r="A1098" t="s">
        <v>10</v>
      </c>
      <c r="B1098" t="s">
        <v>13</v>
      </c>
      <c r="D1098">
        <v>0</v>
      </c>
      <c r="E1098">
        <v>0</v>
      </c>
      <c r="F1098">
        <v>7</v>
      </c>
      <c r="G1098">
        <v>7</v>
      </c>
      <c r="H1098">
        <v>12</v>
      </c>
      <c r="I1098">
        <v>13</v>
      </c>
      <c r="J1098">
        <v>0</v>
      </c>
      <c r="K1098">
        <v>0</v>
      </c>
      <c r="L1098">
        <v>4.5167499999999999E-2</v>
      </c>
      <c r="M1098">
        <v>4.5167499999999999E-2</v>
      </c>
      <c r="N1098" t="s">
        <v>14</v>
      </c>
    </row>
    <row r="1099" spans="1:14" x14ac:dyDescent="0.2">
      <c r="A1099" t="s">
        <v>10</v>
      </c>
      <c r="B1099" t="s">
        <v>13</v>
      </c>
      <c r="D1099">
        <v>0</v>
      </c>
      <c r="E1099">
        <v>0</v>
      </c>
      <c r="F1099">
        <v>7</v>
      </c>
      <c r="G1099">
        <v>7</v>
      </c>
      <c r="H1099">
        <v>12</v>
      </c>
      <c r="I1099">
        <v>13</v>
      </c>
      <c r="J1099">
        <v>1</v>
      </c>
      <c r="K1099">
        <v>1</v>
      </c>
      <c r="L1099">
        <v>5.2995E-2</v>
      </c>
      <c r="M1099">
        <v>5.2995E-2</v>
      </c>
      <c r="N1099" t="s">
        <v>14</v>
      </c>
    </row>
    <row r="1100" spans="1:14" x14ac:dyDescent="0.2">
      <c r="A1100" t="s">
        <v>10</v>
      </c>
      <c r="B1100" t="s">
        <v>13</v>
      </c>
      <c r="D1100">
        <v>0</v>
      </c>
      <c r="E1100">
        <v>0</v>
      </c>
      <c r="F1100">
        <v>7</v>
      </c>
      <c r="G1100">
        <v>7</v>
      </c>
      <c r="H1100">
        <v>12</v>
      </c>
      <c r="I1100">
        <v>13</v>
      </c>
      <c r="J1100">
        <v>2</v>
      </c>
      <c r="K1100">
        <v>2</v>
      </c>
      <c r="L1100">
        <v>4.5769999999999998E-2</v>
      </c>
      <c r="M1100">
        <v>4.5769999999999998E-2</v>
      </c>
      <c r="N1100" t="s">
        <v>14</v>
      </c>
    </row>
    <row r="1101" spans="1:14" x14ac:dyDescent="0.2">
      <c r="A1101" t="s">
        <v>10</v>
      </c>
      <c r="B1101" t="s">
        <v>13</v>
      </c>
      <c r="D1101">
        <v>0</v>
      </c>
      <c r="E1101">
        <v>0</v>
      </c>
      <c r="F1101">
        <v>7</v>
      </c>
      <c r="G1101">
        <v>7</v>
      </c>
      <c r="H1101">
        <v>12</v>
      </c>
      <c r="I1101">
        <v>13</v>
      </c>
      <c r="J1101">
        <v>3</v>
      </c>
      <c r="K1101">
        <v>3</v>
      </c>
      <c r="L1101">
        <v>4.5219999999999899E-2</v>
      </c>
      <c r="M1101">
        <v>4.5219999999999899E-2</v>
      </c>
      <c r="N1101" t="s">
        <v>14</v>
      </c>
    </row>
    <row r="1102" spans="1:14" x14ac:dyDescent="0.2">
      <c r="A1102" t="s">
        <v>10</v>
      </c>
      <c r="B1102" t="s">
        <v>13</v>
      </c>
      <c r="D1102">
        <v>0</v>
      </c>
      <c r="E1102">
        <v>0</v>
      </c>
      <c r="F1102">
        <v>7</v>
      </c>
      <c r="G1102">
        <v>7</v>
      </c>
      <c r="H1102">
        <v>12</v>
      </c>
      <c r="I1102">
        <v>13</v>
      </c>
      <c r="J1102">
        <v>4</v>
      </c>
      <c r="K1102">
        <v>4</v>
      </c>
      <c r="L1102">
        <v>4.0253999999999998E-2</v>
      </c>
      <c r="M1102">
        <v>4.0253999999999998E-2</v>
      </c>
      <c r="N1102" t="s">
        <v>14</v>
      </c>
    </row>
    <row r="1103" spans="1:14" x14ac:dyDescent="0.2">
      <c r="A1103" t="s">
        <v>10</v>
      </c>
      <c r="B1103" t="s">
        <v>13</v>
      </c>
      <c r="D1103">
        <v>0</v>
      </c>
      <c r="E1103">
        <v>0</v>
      </c>
      <c r="F1103">
        <v>7</v>
      </c>
      <c r="G1103">
        <v>7</v>
      </c>
      <c r="H1103">
        <v>12</v>
      </c>
      <c r="I1103">
        <v>13</v>
      </c>
      <c r="J1103">
        <v>5</v>
      </c>
      <c r="K1103">
        <v>5</v>
      </c>
      <c r="L1103">
        <v>3.0945999999999901E-2</v>
      </c>
      <c r="M1103">
        <v>3.0945999999999901E-2</v>
      </c>
      <c r="N1103" t="s">
        <v>14</v>
      </c>
    </row>
    <row r="1104" spans="1:14" x14ac:dyDescent="0.2">
      <c r="A1104" t="s">
        <v>10</v>
      </c>
      <c r="B1104" t="s">
        <v>13</v>
      </c>
      <c r="D1104">
        <v>0</v>
      </c>
      <c r="E1104">
        <v>0</v>
      </c>
      <c r="F1104">
        <v>7</v>
      </c>
      <c r="G1104">
        <v>7</v>
      </c>
      <c r="H1104">
        <v>12</v>
      </c>
      <c r="I1104">
        <v>13</v>
      </c>
      <c r="J1104">
        <v>6</v>
      </c>
      <c r="K1104">
        <v>6</v>
      </c>
      <c r="L1104">
        <v>3.5489999999999897E-2</v>
      </c>
      <c r="M1104">
        <v>3.5489999999999897E-2</v>
      </c>
      <c r="N1104" t="s">
        <v>14</v>
      </c>
    </row>
    <row r="1105" spans="1:14" x14ac:dyDescent="0.2">
      <c r="A1105" t="s">
        <v>10</v>
      </c>
      <c r="B1105" t="s">
        <v>13</v>
      </c>
      <c r="D1105">
        <v>0</v>
      </c>
      <c r="E1105">
        <v>0</v>
      </c>
      <c r="F1105">
        <v>7</v>
      </c>
      <c r="G1105">
        <v>7</v>
      </c>
      <c r="H1105">
        <v>13</v>
      </c>
      <c r="I1105">
        <v>14</v>
      </c>
      <c r="J1105">
        <v>0</v>
      </c>
      <c r="K1105">
        <v>0</v>
      </c>
      <c r="L1105">
        <v>4.7574999999999999E-2</v>
      </c>
      <c r="M1105">
        <v>4.7574999999999999E-2</v>
      </c>
      <c r="N1105" t="s">
        <v>14</v>
      </c>
    </row>
    <row r="1106" spans="1:14" x14ac:dyDescent="0.2">
      <c r="A1106" t="s">
        <v>10</v>
      </c>
      <c r="B1106" t="s">
        <v>13</v>
      </c>
      <c r="D1106">
        <v>0</v>
      </c>
      <c r="E1106">
        <v>0</v>
      </c>
      <c r="F1106">
        <v>7</v>
      </c>
      <c r="G1106">
        <v>7</v>
      </c>
      <c r="H1106">
        <v>13</v>
      </c>
      <c r="I1106">
        <v>14</v>
      </c>
      <c r="J1106">
        <v>1</v>
      </c>
      <c r="K1106">
        <v>1</v>
      </c>
      <c r="L1106">
        <v>5.5879999999999999E-2</v>
      </c>
      <c r="M1106">
        <v>5.5879999999999999E-2</v>
      </c>
      <c r="N1106" t="s">
        <v>14</v>
      </c>
    </row>
    <row r="1107" spans="1:14" x14ac:dyDescent="0.2">
      <c r="A1107" t="s">
        <v>10</v>
      </c>
      <c r="B1107" t="s">
        <v>13</v>
      </c>
      <c r="D1107">
        <v>0</v>
      </c>
      <c r="E1107">
        <v>0</v>
      </c>
      <c r="F1107">
        <v>7</v>
      </c>
      <c r="G1107">
        <v>7</v>
      </c>
      <c r="H1107">
        <v>13</v>
      </c>
      <c r="I1107">
        <v>14</v>
      </c>
      <c r="J1107">
        <v>2</v>
      </c>
      <c r="K1107">
        <v>2</v>
      </c>
      <c r="L1107">
        <v>4.8214999999999897E-2</v>
      </c>
      <c r="M1107">
        <v>4.8214999999999897E-2</v>
      </c>
      <c r="N1107" t="s">
        <v>14</v>
      </c>
    </row>
    <row r="1108" spans="1:14" x14ac:dyDescent="0.2">
      <c r="A1108" t="s">
        <v>10</v>
      </c>
      <c r="B1108" t="s">
        <v>13</v>
      </c>
      <c r="D1108">
        <v>0</v>
      </c>
      <c r="E1108">
        <v>0</v>
      </c>
      <c r="F1108">
        <v>7</v>
      </c>
      <c r="G1108">
        <v>7</v>
      </c>
      <c r="H1108">
        <v>13</v>
      </c>
      <c r="I1108">
        <v>14</v>
      </c>
      <c r="J1108">
        <v>3</v>
      </c>
      <c r="K1108">
        <v>3</v>
      </c>
      <c r="L1108">
        <v>4.5941999999999997E-2</v>
      </c>
      <c r="M1108">
        <v>4.5941999999999997E-2</v>
      </c>
      <c r="N1108" t="s">
        <v>14</v>
      </c>
    </row>
    <row r="1109" spans="1:14" x14ac:dyDescent="0.2">
      <c r="A1109" t="s">
        <v>10</v>
      </c>
      <c r="B1109" t="s">
        <v>13</v>
      </c>
      <c r="D1109">
        <v>0</v>
      </c>
      <c r="E1109">
        <v>0</v>
      </c>
      <c r="F1109">
        <v>7</v>
      </c>
      <c r="G1109">
        <v>7</v>
      </c>
      <c r="H1109">
        <v>13</v>
      </c>
      <c r="I1109">
        <v>14</v>
      </c>
      <c r="J1109">
        <v>4</v>
      </c>
      <c r="K1109">
        <v>4</v>
      </c>
      <c r="L1109">
        <v>4.1625999999999899E-2</v>
      </c>
      <c r="M1109">
        <v>4.1625999999999899E-2</v>
      </c>
      <c r="N1109" t="s">
        <v>14</v>
      </c>
    </row>
    <row r="1110" spans="1:14" x14ac:dyDescent="0.2">
      <c r="A1110" t="s">
        <v>10</v>
      </c>
      <c r="B1110" t="s">
        <v>13</v>
      </c>
      <c r="D1110">
        <v>0</v>
      </c>
      <c r="E1110">
        <v>0</v>
      </c>
      <c r="F1110">
        <v>7</v>
      </c>
      <c r="G1110">
        <v>7</v>
      </c>
      <c r="H1110">
        <v>13</v>
      </c>
      <c r="I1110">
        <v>14</v>
      </c>
      <c r="J1110">
        <v>5</v>
      </c>
      <c r="K1110">
        <v>5</v>
      </c>
      <c r="L1110">
        <v>3.0657999999999901E-2</v>
      </c>
      <c r="M1110">
        <v>3.0657999999999901E-2</v>
      </c>
      <c r="N1110" t="s">
        <v>14</v>
      </c>
    </row>
    <row r="1111" spans="1:14" x14ac:dyDescent="0.2">
      <c r="A1111" t="s">
        <v>10</v>
      </c>
      <c r="B1111" t="s">
        <v>13</v>
      </c>
      <c r="D1111">
        <v>0</v>
      </c>
      <c r="E1111">
        <v>0</v>
      </c>
      <c r="F1111">
        <v>7</v>
      </c>
      <c r="G1111">
        <v>7</v>
      </c>
      <c r="H1111">
        <v>13</v>
      </c>
      <c r="I1111">
        <v>14</v>
      </c>
      <c r="J1111">
        <v>6</v>
      </c>
      <c r="K1111">
        <v>6</v>
      </c>
      <c r="L1111">
        <v>3.6767500000000002E-2</v>
      </c>
      <c r="M1111">
        <v>3.6767500000000002E-2</v>
      </c>
      <c r="N1111" t="s">
        <v>14</v>
      </c>
    </row>
    <row r="1112" spans="1:14" x14ac:dyDescent="0.2">
      <c r="A1112" t="s">
        <v>10</v>
      </c>
      <c r="B1112" t="s">
        <v>13</v>
      </c>
      <c r="D1112">
        <v>0</v>
      </c>
      <c r="E1112">
        <v>0</v>
      </c>
      <c r="F1112">
        <v>7</v>
      </c>
      <c r="G1112">
        <v>7</v>
      </c>
      <c r="H1112">
        <v>14</v>
      </c>
      <c r="I1112">
        <v>15</v>
      </c>
      <c r="J1112">
        <v>0</v>
      </c>
      <c r="K1112">
        <v>0</v>
      </c>
      <c r="L1112">
        <v>5.0022499999999998E-2</v>
      </c>
      <c r="M1112">
        <v>5.0022499999999998E-2</v>
      </c>
      <c r="N1112" t="s">
        <v>14</v>
      </c>
    </row>
    <row r="1113" spans="1:14" x14ac:dyDescent="0.2">
      <c r="A1113" t="s">
        <v>10</v>
      </c>
      <c r="B1113" t="s">
        <v>13</v>
      </c>
      <c r="D1113">
        <v>0</v>
      </c>
      <c r="E1113">
        <v>0</v>
      </c>
      <c r="F1113">
        <v>7</v>
      </c>
      <c r="G1113">
        <v>7</v>
      </c>
      <c r="H1113">
        <v>14</v>
      </c>
      <c r="I1113">
        <v>15</v>
      </c>
      <c r="J1113">
        <v>1</v>
      </c>
      <c r="K1113">
        <v>1</v>
      </c>
      <c r="L1113">
        <v>5.9575000000000003E-2</v>
      </c>
      <c r="M1113">
        <v>5.9575000000000003E-2</v>
      </c>
      <c r="N1113" t="s">
        <v>14</v>
      </c>
    </row>
    <row r="1114" spans="1:14" x14ac:dyDescent="0.2">
      <c r="A1114" t="s">
        <v>10</v>
      </c>
      <c r="B1114" t="s">
        <v>13</v>
      </c>
      <c r="D1114">
        <v>0</v>
      </c>
      <c r="E1114">
        <v>0</v>
      </c>
      <c r="F1114">
        <v>7</v>
      </c>
      <c r="G1114">
        <v>7</v>
      </c>
      <c r="H1114">
        <v>14</v>
      </c>
      <c r="I1114">
        <v>15</v>
      </c>
      <c r="J1114">
        <v>2</v>
      </c>
      <c r="K1114">
        <v>2</v>
      </c>
      <c r="L1114">
        <v>5.1869999999999999E-2</v>
      </c>
      <c r="M1114">
        <v>5.1869999999999999E-2</v>
      </c>
      <c r="N1114" t="s">
        <v>14</v>
      </c>
    </row>
    <row r="1115" spans="1:14" x14ac:dyDescent="0.2">
      <c r="A1115" t="s">
        <v>10</v>
      </c>
      <c r="B1115" t="s">
        <v>13</v>
      </c>
      <c r="D1115">
        <v>0</v>
      </c>
      <c r="E1115">
        <v>0</v>
      </c>
      <c r="F1115">
        <v>7</v>
      </c>
      <c r="G1115">
        <v>7</v>
      </c>
      <c r="H1115">
        <v>14</v>
      </c>
      <c r="I1115">
        <v>15</v>
      </c>
      <c r="J1115">
        <v>3</v>
      </c>
      <c r="K1115">
        <v>3</v>
      </c>
      <c r="L1115">
        <v>4.8328000000000003E-2</v>
      </c>
      <c r="M1115">
        <v>4.8328000000000003E-2</v>
      </c>
      <c r="N1115" t="s">
        <v>14</v>
      </c>
    </row>
    <row r="1116" spans="1:14" x14ac:dyDescent="0.2">
      <c r="A1116" t="s">
        <v>10</v>
      </c>
      <c r="B1116" t="s">
        <v>13</v>
      </c>
      <c r="D1116">
        <v>0</v>
      </c>
      <c r="E1116">
        <v>0</v>
      </c>
      <c r="F1116">
        <v>7</v>
      </c>
      <c r="G1116">
        <v>7</v>
      </c>
      <c r="H1116">
        <v>14</v>
      </c>
      <c r="I1116">
        <v>15</v>
      </c>
      <c r="J1116">
        <v>4</v>
      </c>
      <c r="K1116">
        <v>4</v>
      </c>
      <c r="L1116">
        <v>4.4136000000000002E-2</v>
      </c>
      <c r="M1116">
        <v>4.4136000000000002E-2</v>
      </c>
      <c r="N1116" t="s">
        <v>14</v>
      </c>
    </row>
    <row r="1117" spans="1:14" x14ac:dyDescent="0.2">
      <c r="A1117" t="s">
        <v>10</v>
      </c>
      <c r="B1117" t="s">
        <v>13</v>
      </c>
      <c r="D1117">
        <v>0</v>
      </c>
      <c r="E1117">
        <v>0</v>
      </c>
      <c r="F1117">
        <v>7</v>
      </c>
      <c r="G1117">
        <v>7</v>
      </c>
      <c r="H1117">
        <v>14</v>
      </c>
      <c r="I1117">
        <v>15</v>
      </c>
      <c r="J1117">
        <v>5</v>
      </c>
      <c r="K1117">
        <v>5</v>
      </c>
      <c r="L1117">
        <v>3.1412000000000002E-2</v>
      </c>
      <c r="M1117">
        <v>3.1412000000000002E-2</v>
      </c>
      <c r="N1117" t="s">
        <v>14</v>
      </c>
    </row>
    <row r="1118" spans="1:14" x14ac:dyDescent="0.2">
      <c r="A1118" t="s">
        <v>10</v>
      </c>
      <c r="B1118" t="s">
        <v>13</v>
      </c>
      <c r="D1118">
        <v>0</v>
      </c>
      <c r="E1118">
        <v>0</v>
      </c>
      <c r="F1118">
        <v>7</v>
      </c>
      <c r="G1118">
        <v>7</v>
      </c>
      <c r="H1118">
        <v>14</v>
      </c>
      <c r="I1118">
        <v>15</v>
      </c>
      <c r="J1118">
        <v>6</v>
      </c>
      <c r="K1118">
        <v>6</v>
      </c>
      <c r="L1118">
        <v>3.9447500000000003E-2</v>
      </c>
      <c r="M1118">
        <v>3.9447500000000003E-2</v>
      </c>
      <c r="N1118" t="s">
        <v>14</v>
      </c>
    </row>
    <row r="1119" spans="1:14" x14ac:dyDescent="0.2">
      <c r="A1119" t="s">
        <v>10</v>
      </c>
      <c r="B1119" t="s">
        <v>13</v>
      </c>
      <c r="D1119">
        <v>0</v>
      </c>
      <c r="E1119">
        <v>0</v>
      </c>
      <c r="F1119">
        <v>7</v>
      </c>
      <c r="G1119">
        <v>7</v>
      </c>
      <c r="H1119">
        <v>15</v>
      </c>
      <c r="I1119">
        <v>16</v>
      </c>
      <c r="J1119">
        <v>0</v>
      </c>
      <c r="K1119">
        <v>0</v>
      </c>
      <c r="L1119">
        <v>5.5364999999999998E-2</v>
      </c>
      <c r="M1119">
        <v>5.5364999999999998E-2</v>
      </c>
      <c r="N1119" t="s">
        <v>14</v>
      </c>
    </row>
    <row r="1120" spans="1:14" x14ac:dyDescent="0.2">
      <c r="A1120" t="s">
        <v>10</v>
      </c>
      <c r="B1120" t="s">
        <v>13</v>
      </c>
      <c r="D1120">
        <v>0</v>
      </c>
      <c r="E1120">
        <v>0</v>
      </c>
      <c r="F1120">
        <v>7</v>
      </c>
      <c r="G1120">
        <v>7</v>
      </c>
      <c r="H1120">
        <v>15</v>
      </c>
      <c r="I1120">
        <v>16</v>
      </c>
      <c r="J1120">
        <v>1</v>
      </c>
      <c r="K1120">
        <v>1</v>
      </c>
      <c r="L1120">
        <v>6.5547499999999995E-2</v>
      </c>
      <c r="M1120">
        <v>6.5547499999999995E-2</v>
      </c>
      <c r="N1120" t="s">
        <v>14</v>
      </c>
    </row>
    <row r="1121" spans="1:14" x14ac:dyDescent="0.2">
      <c r="A1121" t="s">
        <v>10</v>
      </c>
      <c r="B1121" t="s">
        <v>13</v>
      </c>
      <c r="D1121">
        <v>0</v>
      </c>
      <c r="E1121">
        <v>0</v>
      </c>
      <c r="F1121">
        <v>7</v>
      </c>
      <c r="G1121">
        <v>7</v>
      </c>
      <c r="H1121">
        <v>15</v>
      </c>
      <c r="I1121">
        <v>16</v>
      </c>
      <c r="J1121">
        <v>2</v>
      </c>
      <c r="K1121">
        <v>2</v>
      </c>
      <c r="L1121">
        <v>5.237E-2</v>
      </c>
      <c r="M1121">
        <v>5.237E-2</v>
      </c>
      <c r="N1121" t="s">
        <v>14</v>
      </c>
    </row>
    <row r="1122" spans="1:14" x14ac:dyDescent="0.2">
      <c r="A1122" t="s">
        <v>10</v>
      </c>
      <c r="B1122" t="s">
        <v>13</v>
      </c>
      <c r="D1122">
        <v>0</v>
      </c>
      <c r="E1122">
        <v>0</v>
      </c>
      <c r="F1122">
        <v>7</v>
      </c>
      <c r="G1122">
        <v>7</v>
      </c>
      <c r="H1122">
        <v>15</v>
      </c>
      <c r="I1122">
        <v>16</v>
      </c>
      <c r="J1122">
        <v>3</v>
      </c>
      <c r="K1122">
        <v>3</v>
      </c>
      <c r="L1122">
        <v>4.9396000000000002E-2</v>
      </c>
      <c r="M1122">
        <v>4.9396000000000002E-2</v>
      </c>
      <c r="N1122" t="s">
        <v>14</v>
      </c>
    </row>
    <row r="1123" spans="1:14" x14ac:dyDescent="0.2">
      <c r="A1123" t="s">
        <v>10</v>
      </c>
      <c r="B1123" t="s">
        <v>13</v>
      </c>
      <c r="D1123">
        <v>0</v>
      </c>
      <c r="E1123">
        <v>0</v>
      </c>
      <c r="F1123">
        <v>7</v>
      </c>
      <c r="G1123">
        <v>7</v>
      </c>
      <c r="H1123">
        <v>15</v>
      </c>
      <c r="I1123">
        <v>16</v>
      </c>
      <c r="J1123">
        <v>4</v>
      </c>
      <c r="K1123">
        <v>4</v>
      </c>
      <c r="L1123">
        <v>4.5113999999999897E-2</v>
      </c>
      <c r="M1123">
        <v>4.5113999999999897E-2</v>
      </c>
      <c r="N1123" t="s">
        <v>14</v>
      </c>
    </row>
    <row r="1124" spans="1:14" x14ac:dyDescent="0.2">
      <c r="A1124" t="s">
        <v>10</v>
      </c>
      <c r="B1124" t="s">
        <v>13</v>
      </c>
      <c r="D1124">
        <v>0</v>
      </c>
      <c r="E1124">
        <v>0</v>
      </c>
      <c r="F1124">
        <v>7</v>
      </c>
      <c r="G1124">
        <v>7</v>
      </c>
      <c r="H1124">
        <v>15</v>
      </c>
      <c r="I1124">
        <v>16</v>
      </c>
      <c r="J1124">
        <v>5</v>
      </c>
      <c r="K1124">
        <v>5</v>
      </c>
      <c r="L1124">
        <v>3.4225999999999999E-2</v>
      </c>
      <c r="M1124">
        <v>3.4225999999999999E-2</v>
      </c>
      <c r="N1124" t="s">
        <v>14</v>
      </c>
    </row>
    <row r="1125" spans="1:14" x14ac:dyDescent="0.2">
      <c r="A1125" t="s">
        <v>10</v>
      </c>
      <c r="B1125" t="s">
        <v>13</v>
      </c>
      <c r="D1125">
        <v>0</v>
      </c>
      <c r="E1125">
        <v>0</v>
      </c>
      <c r="F1125">
        <v>7</v>
      </c>
      <c r="G1125">
        <v>7</v>
      </c>
      <c r="H1125">
        <v>15</v>
      </c>
      <c r="I1125">
        <v>16</v>
      </c>
      <c r="J1125">
        <v>6</v>
      </c>
      <c r="K1125">
        <v>6</v>
      </c>
      <c r="L1125">
        <v>4.1825000000000001E-2</v>
      </c>
      <c r="M1125">
        <v>4.1825000000000001E-2</v>
      </c>
      <c r="N1125" t="s">
        <v>14</v>
      </c>
    </row>
    <row r="1126" spans="1:14" x14ac:dyDescent="0.2">
      <c r="A1126" t="s">
        <v>10</v>
      </c>
      <c r="B1126" t="s">
        <v>13</v>
      </c>
      <c r="D1126">
        <v>0</v>
      </c>
      <c r="E1126">
        <v>0</v>
      </c>
      <c r="F1126">
        <v>7</v>
      </c>
      <c r="G1126">
        <v>7</v>
      </c>
      <c r="H1126">
        <v>16</v>
      </c>
      <c r="I1126">
        <v>17</v>
      </c>
      <c r="J1126">
        <v>0</v>
      </c>
      <c r="K1126">
        <v>0</v>
      </c>
      <c r="L1126">
        <v>5.9819999999999998E-2</v>
      </c>
      <c r="M1126">
        <v>5.9819999999999998E-2</v>
      </c>
      <c r="N1126" t="s">
        <v>14</v>
      </c>
    </row>
    <row r="1127" spans="1:14" x14ac:dyDescent="0.2">
      <c r="A1127" t="s">
        <v>10</v>
      </c>
      <c r="B1127" t="s">
        <v>13</v>
      </c>
      <c r="D1127">
        <v>0</v>
      </c>
      <c r="E1127">
        <v>0</v>
      </c>
      <c r="F1127">
        <v>7</v>
      </c>
      <c r="G1127">
        <v>7</v>
      </c>
      <c r="H1127">
        <v>16</v>
      </c>
      <c r="I1127">
        <v>17</v>
      </c>
      <c r="J1127">
        <v>1</v>
      </c>
      <c r="K1127">
        <v>1</v>
      </c>
      <c r="L1127">
        <v>7.1912499999999893E-2</v>
      </c>
      <c r="M1127">
        <v>7.1912499999999893E-2</v>
      </c>
      <c r="N1127" t="s">
        <v>14</v>
      </c>
    </row>
    <row r="1128" spans="1:14" x14ac:dyDescent="0.2">
      <c r="A1128" t="s">
        <v>10</v>
      </c>
      <c r="B1128" t="s">
        <v>13</v>
      </c>
      <c r="D1128">
        <v>0</v>
      </c>
      <c r="E1128">
        <v>0</v>
      </c>
      <c r="F1128">
        <v>7</v>
      </c>
      <c r="G1128">
        <v>7</v>
      </c>
      <c r="H1128">
        <v>16</v>
      </c>
      <c r="I1128">
        <v>17</v>
      </c>
      <c r="J1128">
        <v>2</v>
      </c>
      <c r="K1128">
        <v>2</v>
      </c>
      <c r="L1128">
        <v>5.5447499999999997E-2</v>
      </c>
      <c r="M1128">
        <v>5.5447499999999997E-2</v>
      </c>
      <c r="N1128" t="s">
        <v>14</v>
      </c>
    </row>
    <row r="1129" spans="1:14" x14ac:dyDescent="0.2">
      <c r="A1129" t="s">
        <v>10</v>
      </c>
      <c r="B1129" t="s">
        <v>13</v>
      </c>
      <c r="D1129">
        <v>0</v>
      </c>
      <c r="E1129">
        <v>0</v>
      </c>
      <c r="F1129">
        <v>7</v>
      </c>
      <c r="G1129">
        <v>7</v>
      </c>
      <c r="H1129">
        <v>16</v>
      </c>
      <c r="I1129">
        <v>17</v>
      </c>
      <c r="J1129">
        <v>3</v>
      </c>
      <c r="K1129">
        <v>3</v>
      </c>
      <c r="L1129">
        <v>5.1572E-2</v>
      </c>
      <c r="M1129">
        <v>5.1572E-2</v>
      </c>
      <c r="N1129" t="s">
        <v>14</v>
      </c>
    </row>
    <row r="1130" spans="1:14" x14ac:dyDescent="0.2">
      <c r="A1130" t="s">
        <v>10</v>
      </c>
      <c r="B1130" t="s">
        <v>13</v>
      </c>
      <c r="D1130">
        <v>0</v>
      </c>
      <c r="E1130">
        <v>0</v>
      </c>
      <c r="F1130">
        <v>7</v>
      </c>
      <c r="G1130">
        <v>7</v>
      </c>
      <c r="H1130">
        <v>16</v>
      </c>
      <c r="I1130">
        <v>17</v>
      </c>
      <c r="J1130">
        <v>4</v>
      </c>
      <c r="K1130">
        <v>4</v>
      </c>
      <c r="L1130">
        <v>4.8211999999999998E-2</v>
      </c>
      <c r="M1130">
        <v>4.8211999999999998E-2</v>
      </c>
      <c r="N1130" t="s">
        <v>14</v>
      </c>
    </row>
    <row r="1131" spans="1:14" x14ac:dyDescent="0.2">
      <c r="A1131" t="s">
        <v>10</v>
      </c>
      <c r="B1131" t="s">
        <v>13</v>
      </c>
      <c r="D1131">
        <v>0</v>
      </c>
      <c r="E1131">
        <v>0</v>
      </c>
      <c r="F1131">
        <v>7</v>
      </c>
      <c r="G1131">
        <v>7</v>
      </c>
      <c r="H1131">
        <v>16</v>
      </c>
      <c r="I1131">
        <v>17</v>
      </c>
      <c r="J1131">
        <v>5</v>
      </c>
      <c r="K1131">
        <v>5</v>
      </c>
      <c r="L1131">
        <v>3.6420000000000001E-2</v>
      </c>
      <c r="M1131">
        <v>3.6420000000000001E-2</v>
      </c>
      <c r="N1131" t="s">
        <v>14</v>
      </c>
    </row>
    <row r="1132" spans="1:14" x14ac:dyDescent="0.2">
      <c r="A1132" t="s">
        <v>10</v>
      </c>
      <c r="B1132" t="s">
        <v>13</v>
      </c>
      <c r="D1132">
        <v>0</v>
      </c>
      <c r="E1132">
        <v>0</v>
      </c>
      <c r="F1132">
        <v>7</v>
      </c>
      <c r="G1132">
        <v>7</v>
      </c>
      <c r="H1132">
        <v>16</v>
      </c>
      <c r="I1132">
        <v>17</v>
      </c>
      <c r="J1132">
        <v>6</v>
      </c>
      <c r="K1132">
        <v>6</v>
      </c>
      <c r="L1132">
        <v>4.4867499999999998E-2</v>
      </c>
      <c r="M1132">
        <v>4.4867499999999998E-2</v>
      </c>
      <c r="N1132" t="s">
        <v>14</v>
      </c>
    </row>
    <row r="1133" spans="1:14" x14ac:dyDescent="0.2">
      <c r="A1133" t="s">
        <v>10</v>
      </c>
      <c r="B1133" t="s">
        <v>13</v>
      </c>
      <c r="D1133">
        <v>0</v>
      </c>
      <c r="E1133">
        <v>0</v>
      </c>
      <c r="F1133">
        <v>7</v>
      </c>
      <c r="G1133">
        <v>7</v>
      </c>
      <c r="H1133">
        <v>17</v>
      </c>
      <c r="I1133">
        <v>18</v>
      </c>
      <c r="J1133">
        <v>0</v>
      </c>
      <c r="K1133">
        <v>0</v>
      </c>
      <c r="L1133">
        <v>6.30825E-2</v>
      </c>
      <c r="M1133">
        <v>6.30825E-2</v>
      </c>
      <c r="N1133" t="s">
        <v>14</v>
      </c>
    </row>
    <row r="1134" spans="1:14" x14ac:dyDescent="0.2">
      <c r="A1134" t="s">
        <v>10</v>
      </c>
      <c r="B1134" t="s">
        <v>13</v>
      </c>
      <c r="D1134">
        <v>0</v>
      </c>
      <c r="E1134">
        <v>0</v>
      </c>
      <c r="F1134">
        <v>7</v>
      </c>
      <c r="G1134">
        <v>7</v>
      </c>
      <c r="H1134">
        <v>17</v>
      </c>
      <c r="I1134">
        <v>18</v>
      </c>
      <c r="J1134">
        <v>1</v>
      </c>
      <c r="K1134">
        <v>1</v>
      </c>
      <c r="L1134">
        <v>7.7304999999999999E-2</v>
      </c>
      <c r="M1134">
        <v>7.7304999999999999E-2</v>
      </c>
      <c r="N1134" t="s">
        <v>14</v>
      </c>
    </row>
    <row r="1135" spans="1:14" x14ac:dyDescent="0.2">
      <c r="A1135" t="s">
        <v>10</v>
      </c>
      <c r="B1135" t="s">
        <v>13</v>
      </c>
      <c r="D1135">
        <v>0</v>
      </c>
      <c r="E1135">
        <v>0</v>
      </c>
      <c r="F1135">
        <v>7</v>
      </c>
      <c r="G1135">
        <v>7</v>
      </c>
      <c r="H1135">
        <v>17</v>
      </c>
      <c r="I1135">
        <v>18</v>
      </c>
      <c r="J1135">
        <v>2</v>
      </c>
      <c r="K1135">
        <v>2</v>
      </c>
      <c r="L1135">
        <v>5.7107499999999999E-2</v>
      </c>
      <c r="M1135">
        <v>5.7107499999999999E-2</v>
      </c>
      <c r="N1135" t="s">
        <v>14</v>
      </c>
    </row>
    <row r="1136" spans="1:14" x14ac:dyDescent="0.2">
      <c r="A1136" t="s">
        <v>10</v>
      </c>
      <c r="B1136" t="s">
        <v>13</v>
      </c>
      <c r="D1136">
        <v>0</v>
      </c>
      <c r="E1136">
        <v>0</v>
      </c>
      <c r="F1136">
        <v>7</v>
      </c>
      <c r="G1136">
        <v>7</v>
      </c>
      <c r="H1136">
        <v>17</v>
      </c>
      <c r="I1136">
        <v>18</v>
      </c>
      <c r="J1136">
        <v>3</v>
      </c>
      <c r="K1136">
        <v>3</v>
      </c>
      <c r="L1136">
        <v>5.3481999999999898E-2</v>
      </c>
      <c r="M1136">
        <v>5.3481999999999898E-2</v>
      </c>
      <c r="N1136" t="s">
        <v>14</v>
      </c>
    </row>
    <row r="1137" spans="1:14" x14ac:dyDescent="0.2">
      <c r="A1137" t="s">
        <v>10</v>
      </c>
      <c r="B1137" t="s">
        <v>13</v>
      </c>
      <c r="D1137">
        <v>0</v>
      </c>
      <c r="E1137">
        <v>0</v>
      </c>
      <c r="F1137">
        <v>7</v>
      </c>
      <c r="G1137">
        <v>7</v>
      </c>
      <c r="H1137">
        <v>17</v>
      </c>
      <c r="I1137">
        <v>18</v>
      </c>
      <c r="J1137">
        <v>4</v>
      </c>
      <c r="K1137">
        <v>4</v>
      </c>
      <c r="L1137">
        <v>4.8821999999999997E-2</v>
      </c>
      <c r="M1137">
        <v>4.8821999999999997E-2</v>
      </c>
      <c r="N1137" t="s">
        <v>14</v>
      </c>
    </row>
    <row r="1138" spans="1:14" x14ac:dyDescent="0.2">
      <c r="A1138" t="s">
        <v>10</v>
      </c>
      <c r="B1138" t="s">
        <v>13</v>
      </c>
      <c r="D1138">
        <v>0</v>
      </c>
      <c r="E1138">
        <v>0</v>
      </c>
      <c r="F1138">
        <v>7</v>
      </c>
      <c r="G1138">
        <v>7</v>
      </c>
      <c r="H1138">
        <v>17</v>
      </c>
      <c r="I1138">
        <v>18</v>
      </c>
      <c r="J1138">
        <v>5</v>
      </c>
      <c r="K1138">
        <v>5</v>
      </c>
      <c r="L1138">
        <v>3.8309999999999997E-2</v>
      </c>
      <c r="M1138">
        <v>3.8309999999999997E-2</v>
      </c>
      <c r="N1138" t="s">
        <v>14</v>
      </c>
    </row>
    <row r="1139" spans="1:14" x14ac:dyDescent="0.2">
      <c r="A1139" t="s">
        <v>10</v>
      </c>
      <c r="B1139" t="s">
        <v>13</v>
      </c>
      <c r="D1139">
        <v>0</v>
      </c>
      <c r="E1139">
        <v>0</v>
      </c>
      <c r="F1139">
        <v>7</v>
      </c>
      <c r="G1139">
        <v>7</v>
      </c>
      <c r="H1139">
        <v>17</v>
      </c>
      <c r="I1139">
        <v>18</v>
      </c>
      <c r="J1139">
        <v>6</v>
      </c>
      <c r="K1139">
        <v>6</v>
      </c>
      <c r="L1139">
        <v>4.9430000000000002E-2</v>
      </c>
      <c r="M1139">
        <v>4.9430000000000002E-2</v>
      </c>
      <c r="N1139" t="s">
        <v>14</v>
      </c>
    </row>
    <row r="1140" spans="1:14" x14ac:dyDescent="0.2">
      <c r="A1140" t="s">
        <v>10</v>
      </c>
      <c r="B1140" t="s">
        <v>13</v>
      </c>
      <c r="D1140">
        <v>0</v>
      </c>
      <c r="E1140">
        <v>0</v>
      </c>
      <c r="F1140">
        <v>7</v>
      </c>
      <c r="G1140">
        <v>7</v>
      </c>
      <c r="H1140">
        <v>18</v>
      </c>
      <c r="I1140">
        <v>19</v>
      </c>
      <c r="J1140">
        <v>0</v>
      </c>
      <c r="K1140">
        <v>0</v>
      </c>
      <c r="L1140">
        <v>5.8172500000000002E-2</v>
      </c>
      <c r="M1140">
        <v>5.8172500000000002E-2</v>
      </c>
      <c r="N1140" t="s">
        <v>14</v>
      </c>
    </row>
    <row r="1141" spans="1:14" x14ac:dyDescent="0.2">
      <c r="A1141" t="s">
        <v>10</v>
      </c>
      <c r="B1141" t="s">
        <v>13</v>
      </c>
      <c r="D1141">
        <v>0</v>
      </c>
      <c r="E1141">
        <v>0</v>
      </c>
      <c r="F1141">
        <v>7</v>
      </c>
      <c r="G1141">
        <v>7</v>
      </c>
      <c r="H1141">
        <v>18</v>
      </c>
      <c r="I1141">
        <v>19</v>
      </c>
      <c r="J1141">
        <v>1</v>
      </c>
      <c r="K1141">
        <v>1</v>
      </c>
      <c r="L1141">
        <v>6.8309999999999996E-2</v>
      </c>
      <c r="M1141">
        <v>6.8309999999999996E-2</v>
      </c>
      <c r="N1141" t="s">
        <v>14</v>
      </c>
    </row>
    <row r="1142" spans="1:14" x14ac:dyDescent="0.2">
      <c r="A1142" t="s">
        <v>10</v>
      </c>
      <c r="B1142" t="s">
        <v>13</v>
      </c>
      <c r="D1142">
        <v>0</v>
      </c>
      <c r="E1142">
        <v>0</v>
      </c>
      <c r="F1142">
        <v>7</v>
      </c>
      <c r="G1142">
        <v>7</v>
      </c>
      <c r="H1142">
        <v>18</v>
      </c>
      <c r="I1142">
        <v>19</v>
      </c>
      <c r="J1142">
        <v>2</v>
      </c>
      <c r="K1142">
        <v>2</v>
      </c>
      <c r="L1142">
        <v>5.6312500000000001E-2</v>
      </c>
      <c r="M1142">
        <v>5.6312500000000001E-2</v>
      </c>
      <c r="N1142" t="s">
        <v>14</v>
      </c>
    </row>
    <row r="1143" spans="1:14" x14ac:dyDescent="0.2">
      <c r="A1143" t="s">
        <v>10</v>
      </c>
      <c r="B1143" t="s">
        <v>13</v>
      </c>
      <c r="D1143">
        <v>0</v>
      </c>
      <c r="E1143">
        <v>0</v>
      </c>
      <c r="F1143">
        <v>7</v>
      </c>
      <c r="G1143">
        <v>7</v>
      </c>
      <c r="H1143">
        <v>18</v>
      </c>
      <c r="I1143">
        <v>19</v>
      </c>
      <c r="J1143">
        <v>3</v>
      </c>
      <c r="K1143">
        <v>3</v>
      </c>
      <c r="L1143">
        <v>4.8847999999999898E-2</v>
      </c>
      <c r="M1143">
        <v>4.8847999999999898E-2</v>
      </c>
      <c r="N1143" t="s">
        <v>14</v>
      </c>
    </row>
    <row r="1144" spans="1:14" x14ac:dyDescent="0.2">
      <c r="A1144" t="s">
        <v>10</v>
      </c>
      <c r="B1144" t="s">
        <v>13</v>
      </c>
      <c r="D1144">
        <v>0</v>
      </c>
      <c r="E1144">
        <v>0</v>
      </c>
      <c r="F1144">
        <v>7</v>
      </c>
      <c r="G1144">
        <v>7</v>
      </c>
      <c r="H1144">
        <v>18</v>
      </c>
      <c r="I1144">
        <v>19</v>
      </c>
      <c r="J1144">
        <v>4</v>
      </c>
      <c r="K1144">
        <v>4</v>
      </c>
      <c r="L1144">
        <v>4.4179999999999997E-2</v>
      </c>
      <c r="M1144">
        <v>4.4179999999999997E-2</v>
      </c>
      <c r="N1144" t="s">
        <v>14</v>
      </c>
    </row>
    <row r="1145" spans="1:14" x14ac:dyDescent="0.2">
      <c r="A1145" t="s">
        <v>10</v>
      </c>
      <c r="B1145" t="s">
        <v>13</v>
      </c>
      <c r="D1145">
        <v>0</v>
      </c>
      <c r="E1145">
        <v>0</v>
      </c>
      <c r="F1145">
        <v>7</v>
      </c>
      <c r="G1145">
        <v>7</v>
      </c>
      <c r="H1145">
        <v>18</v>
      </c>
      <c r="I1145">
        <v>19</v>
      </c>
      <c r="J1145">
        <v>5</v>
      </c>
      <c r="K1145">
        <v>5</v>
      </c>
      <c r="L1145">
        <v>3.8081999999999998E-2</v>
      </c>
      <c r="M1145">
        <v>3.8081999999999998E-2</v>
      </c>
      <c r="N1145" t="s">
        <v>14</v>
      </c>
    </row>
    <row r="1146" spans="1:14" x14ac:dyDescent="0.2">
      <c r="A1146" t="s">
        <v>10</v>
      </c>
      <c r="B1146" t="s">
        <v>13</v>
      </c>
      <c r="D1146">
        <v>0</v>
      </c>
      <c r="E1146">
        <v>0</v>
      </c>
      <c r="F1146">
        <v>7</v>
      </c>
      <c r="G1146">
        <v>7</v>
      </c>
      <c r="H1146">
        <v>18</v>
      </c>
      <c r="I1146">
        <v>19</v>
      </c>
      <c r="J1146">
        <v>6</v>
      </c>
      <c r="K1146">
        <v>6</v>
      </c>
      <c r="L1146">
        <v>4.7882500000000001E-2</v>
      </c>
      <c r="M1146">
        <v>4.7882500000000001E-2</v>
      </c>
      <c r="N1146" t="s">
        <v>14</v>
      </c>
    </row>
    <row r="1147" spans="1:14" x14ac:dyDescent="0.2">
      <c r="A1147" t="s">
        <v>10</v>
      </c>
      <c r="B1147" t="s">
        <v>13</v>
      </c>
      <c r="D1147">
        <v>0</v>
      </c>
      <c r="E1147">
        <v>0</v>
      </c>
      <c r="F1147">
        <v>7</v>
      </c>
      <c r="G1147">
        <v>7</v>
      </c>
      <c r="H1147">
        <v>19</v>
      </c>
      <c r="I1147">
        <v>20</v>
      </c>
      <c r="J1147">
        <v>0</v>
      </c>
      <c r="K1147">
        <v>0</v>
      </c>
      <c r="L1147">
        <v>5.1720000000000002E-2</v>
      </c>
      <c r="M1147">
        <v>5.1720000000000002E-2</v>
      </c>
      <c r="N1147" t="s">
        <v>14</v>
      </c>
    </row>
    <row r="1148" spans="1:14" x14ac:dyDescent="0.2">
      <c r="A1148" t="s">
        <v>10</v>
      </c>
      <c r="B1148" t="s">
        <v>13</v>
      </c>
      <c r="D1148">
        <v>0</v>
      </c>
      <c r="E1148">
        <v>0</v>
      </c>
      <c r="F1148">
        <v>7</v>
      </c>
      <c r="G1148">
        <v>7</v>
      </c>
      <c r="H1148">
        <v>19</v>
      </c>
      <c r="I1148">
        <v>20</v>
      </c>
      <c r="J1148">
        <v>1</v>
      </c>
      <c r="K1148">
        <v>1</v>
      </c>
      <c r="L1148">
        <v>5.7254999999999903E-2</v>
      </c>
      <c r="M1148">
        <v>5.7254999999999903E-2</v>
      </c>
      <c r="N1148" t="s">
        <v>14</v>
      </c>
    </row>
    <row r="1149" spans="1:14" x14ac:dyDescent="0.2">
      <c r="A1149" t="s">
        <v>10</v>
      </c>
      <c r="B1149" t="s">
        <v>13</v>
      </c>
      <c r="D1149">
        <v>0</v>
      </c>
      <c r="E1149">
        <v>0</v>
      </c>
      <c r="F1149">
        <v>7</v>
      </c>
      <c r="G1149">
        <v>7</v>
      </c>
      <c r="H1149">
        <v>19</v>
      </c>
      <c r="I1149">
        <v>20</v>
      </c>
      <c r="J1149">
        <v>2</v>
      </c>
      <c r="K1149">
        <v>2</v>
      </c>
      <c r="L1149">
        <v>4.9299999999999997E-2</v>
      </c>
      <c r="M1149">
        <v>4.9299999999999997E-2</v>
      </c>
      <c r="N1149" t="s">
        <v>14</v>
      </c>
    </row>
    <row r="1150" spans="1:14" x14ac:dyDescent="0.2">
      <c r="A1150" t="s">
        <v>10</v>
      </c>
      <c r="B1150" t="s">
        <v>13</v>
      </c>
      <c r="D1150">
        <v>0</v>
      </c>
      <c r="E1150">
        <v>0</v>
      </c>
      <c r="F1150">
        <v>7</v>
      </c>
      <c r="G1150">
        <v>7</v>
      </c>
      <c r="H1150">
        <v>19</v>
      </c>
      <c r="I1150">
        <v>20</v>
      </c>
      <c r="J1150">
        <v>3</v>
      </c>
      <c r="K1150">
        <v>3</v>
      </c>
      <c r="L1150">
        <v>4.5504000000000003E-2</v>
      </c>
      <c r="M1150">
        <v>4.5504000000000003E-2</v>
      </c>
      <c r="N1150" t="s">
        <v>14</v>
      </c>
    </row>
    <row r="1151" spans="1:14" x14ac:dyDescent="0.2">
      <c r="A1151" t="s">
        <v>10</v>
      </c>
      <c r="B1151" t="s">
        <v>13</v>
      </c>
      <c r="D1151">
        <v>0</v>
      </c>
      <c r="E1151">
        <v>0</v>
      </c>
      <c r="F1151">
        <v>7</v>
      </c>
      <c r="G1151">
        <v>7</v>
      </c>
      <c r="H1151">
        <v>19</v>
      </c>
      <c r="I1151">
        <v>20</v>
      </c>
      <c r="J1151">
        <v>4</v>
      </c>
      <c r="K1151">
        <v>4</v>
      </c>
      <c r="L1151">
        <v>4.0964E-2</v>
      </c>
      <c r="M1151">
        <v>4.0964E-2</v>
      </c>
      <c r="N1151" t="s">
        <v>14</v>
      </c>
    </row>
    <row r="1152" spans="1:14" x14ac:dyDescent="0.2">
      <c r="A1152" t="s">
        <v>10</v>
      </c>
      <c r="B1152" t="s">
        <v>13</v>
      </c>
      <c r="D1152">
        <v>0</v>
      </c>
      <c r="E1152">
        <v>0</v>
      </c>
      <c r="F1152">
        <v>7</v>
      </c>
      <c r="G1152">
        <v>7</v>
      </c>
      <c r="H1152">
        <v>19</v>
      </c>
      <c r="I1152">
        <v>20</v>
      </c>
      <c r="J1152">
        <v>5</v>
      </c>
      <c r="K1152">
        <v>5</v>
      </c>
      <c r="L1152">
        <v>3.3931999999999997E-2</v>
      </c>
      <c r="M1152">
        <v>3.3931999999999997E-2</v>
      </c>
      <c r="N1152" t="s">
        <v>14</v>
      </c>
    </row>
    <row r="1153" spans="1:14" x14ac:dyDescent="0.2">
      <c r="A1153" t="s">
        <v>10</v>
      </c>
      <c r="B1153" t="s">
        <v>13</v>
      </c>
      <c r="D1153">
        <v>0</v>
      </c>
      <c r="E1153">
        <v>0</v>
      </c>
      <c r="F1153">
        <v>7</v>
      </c>
      <c r="G1153">
        <v>7</v>
      </c>
      <c r="H1153">
        <v>19</v>
      </c>
      <c r="I1153">
        <v>20</v>
      </c>
      <c r="J1153">
        <v>6</v>
      </c>
      <c r="K1153">
        <v>6</v>
      </c>
      <c r="L1153">
        <v>4.4159999999999998E-2</v>
      </c>
      <c r="M1153">
        <v>4.4159999999999998E-2</v>
      </c>
      <c r="N1153" t="s">
        <v>14</v>
      </c>
    </row>
    <row r="1154" spans="1:14" x14ac:dyDescent="0.2">
      <c r="A1154" t="s">
        <v>10</v>
      </c>
      <c r="B1154" t="s">
        <v>13</v>
      </c>
      <c r="D1154">
        <v>0</v>
      </c>
      <c r="E1154">
        <v>0</v>
      </c>
      <c r="F1154">
        <v>7</v>
      </c>
      <c r="G1154">
        <v>7</v>
      </c>
      <c r="H1154">
        <v>20</v>
      </c>
      <c r="I1154">
        <v>21</v>
      </c>
      <c r="J1154">
        <v>0</v>
      </c>
      <c r="K1154">
        <v>0</v>
      </c>
      <c r="L1154">
        <v>4.6170000000000003E-2</v>
      </c>
      <c r="M1154">
        <v>4.6170000000000003E-2</v>
      </c>
      <c r="N1154" t="s">
        <v>14</v>
      </c>
    </row>
    <row r="1155" spans="1:14" x14ac:dyDescent="0.2">
      <c r="A1155" t="s">
        <v>10</v>
      </c>
      <c r="B1155" t="s">
        <v>13</v>
      </c>
      <c r="D1155">
        <v>0</v>
      </c>
      <c r="E1155">
        <v>0</v>
      </c>
      <c r="F1155">
        <v>7</v>
      </c>
      <c r="G1155">
        <v>7</v>
      </c>
      <c r="H1155">
        <v>20</v>
      </c>
      <c r="I1155">
        <v>21</v>
      </c>
      <c r="J1155">
        <v>1</v>
      </c>
      <c r="K1155">
        <v>1</v>
      </c>
      <c r="L1155">
        <v>5.3412500000000002E-2</v>
      </c>
      <c r="M1155">
        <v>5.3412500000000002E-2</v>
      </c>
      <c r="N1155" t="s">
        <v>14</v>
      </c>
    </row>
    <row r="1156" spans="1:14" x14ac:dyDescent="0.2">
      <c r="A1156" t="s">
        <v>10</v>
      </c>
      <c r="B1156" t="s">
        <v>13</v>
      </c>
      <c r="D1156">
        <v>0</v>
      </c>
      <c r="E1156">
        <v>0</v>
      </c>
      <c r="F1156">
        <v>7</v>
      </c>
      <c r="G1156">
        <v>7</v>
      </c>
      <c r="H1156">
        <v>20</v>
      </c>
      <c r="I1156">
        <v>21</v>
      </c>
      <c r="J1156">
        <v>2</v>
      </c>
      <c r="K1156">
        <v>2</v>
      </c>
      <c r="L1156">
        <v>4.6917500000000001E-2</v>
      </c>
      <c r="M1156">
        <v>4.6917500000000001E-2</v>
      </c>
      <c r="N1156" t="s">
        <v>14</v>
      </c>
    </row>
    <row r="1157" spans="1:14" x14ac:dyDescent="0.2">
      <c r="A1157" t="s">
        <v>10</v>
      </c>
      <c r="B1157" t="s">
        <v>13</v>
      </c>
      <c r="D1157">
        <v>0</v>
      </c>
      <c r="E1157">
        <v>0</v>
      </c>
      <c r="F1157">
        <v>7</v>
      </c>
      <c r="G1157">
        <v>7</v>
      </c>
      <c r="H1157">
        <v>20</v>
      </c>
      <c r="I1157">
        <v>21</v>
      </c>
      <c r="J1157">
        <v>3</v>
      </c>
      <c r="K1157">
        <v>3</v>
      </c>
      <c r="L1157">
        <v>4.367E-2</v>
      </c>
      <c r="M1157">
        <v>4.367E-2</v>
      </c>
      <c r="N1157" t="s">
        <v>14</v>
      </c>
    </row>
    <row r="1158" spans="1:14" x14ac:dyDescent="0.2">
      <c r="A1158" t="s">
        <v>10</v>
      </c>
      <c r="B1158" t="s">
        <v>13</v>
      </c>
      <c r="D1158">
        <v>0</v>
      </c>
      <c r="E1158">
        <v>0</v>
      </c>
      <c r="F1158">
        <v>7</v>
      </c>
      <c r="G1158">
        <v>7</v>
      </c>
      <c r="H1158">
        <v>20</v>
      </c>
      <c r="I1158">
        <v>21</v>
      </c>
      <c r="J1158">
        <v>4</v>
      </c>
      <c r="K1158">
        <v>4</v>
      </c>
      <c r="L1158">
        <v>3.7589999999999998E-2</v>
      </c>
      <c r="M1158">
        <v>3.7589999999999998E-2</v>
      </c>
      <c r="N1158" t="s">
        <v>14</v>
      </c>
    </row>
    <row r="1159" spans="1:14" x14ac:dyDescent="0.2">
      <c r="A1159" t="s">
        <v>10</v>
      </c>
      <c r="B1159" t="s">
        <v>13</v>
      </c>
      <c r="D1159">
        <v>0</v>
      </c>
      <c r="E1159">
        <v>0</v>
      </c>
      <c r="F1159">
        <v>7</v>
      </c>
      <c r="G1159">
        <v>7</v>
      </c>
      <c r="H1159">
        <v>20</v>
      </c>
      <c r="I1159">
        <v>21</v>
      </c>
      <c r="J1159">
        <v>5</v>
      </c>
      <c r="K1159">
        <v>5</v>
      </c>
      <c r="L1159">
        <v>3.2778000000000002E-2</v>
      </c>
      <c r="M1159">
        <v>3.2778000000000002E-2</v>
      </c>
      <c r="N1159" t="s">
        <v>14</v>
      </c>
    </row>
    <row r="1160" spans="1:14" x14ac:dyDescent="0.2">
      <c r="A1160" t="s">
        <v>10</v>
      </c>
      <c r="B1160" t="s">
        <v>13</v>
      </c>
      <c r="D1160">
        <v>0</v>
      </c>
      <c r="E1160">
        <v>0</v>
      </c>
      <c r="F1160">
        <v>7</v>
      </c>
      <c r="G1160">
        <v>7</v>
      </c>
      <c r="H1160">
        <v>20</v>
      </c>
      <c r="I1160">
        <v>21</v>
      </c>
      <c r="J1160">
        <v>6</v>
      </c>
      <c r="K1160">
        <v>6</v>
      </c>
      <c r="L1160">
        <v>4.17825E-2</v>
      </c>
      <c r="M1160">
        <v>4.17825E-2</v>
      </c>
      <c r="N1160" t="s">
        <v>14</v>
      </c>
    </row>
    <row r="1161" spans="1:14" x14ac:dyDescent="0.2">
      <c r="A1161" t="s">
        <v>10</v>
      </c>
      <c r="B1161" t="s">
        <v>13</v>
      </c>
      <c r="D1161">
        <v>0</v>
      </c>
      <c r="E1161">
        <v>0</v>
      </c>
      <c r="F1161">
        <v>7</v>
      </c>
      <c r="G1161">
        <v>7</v>
      </c>
      <c r="H1161">
        <v>21</v>
      </c>
      <c r="I1161">
        <v>22</v>
      </c>
      <c r="J1161">
        <v>0</v>
      </c>
      <c r="K1161">
        <v>0</v>
      </c>
      <c r="L1161">
        <v>4.2365E-2</v>
      </c>
      <c r="M1161">
        <v>4.2365E-2</v>
      </c>
      <c r="N1161" t="s">
        <v>14</v>
      </c>
    </row>
    <row r="1162" spans="1:14" x14ac:dyDescent="0.2">
      <c r="A1162" t="s">
        <v>10</v>
      </c>
      <c r="B1162" t="s">
        <v>13</v>
      </c>
      <c r="D1162">
        <v>0</v>
      </c>
      <c r="E1162">
        <v>0</v>
      </c>
      <c r="F1162">
        <v>7</v>
      </c>
      <c r="G1162">
        <v>7</v>
      </c>
      <c r="H1162">
        <v>21</v>
      </c>
      <c r="I1162">
        <v>22</v>
      </c>
      <c r="J1162">
        <v>1</v>
      </c>
      <c r="K1162">
        <v>1</v>
      </c>
      <c r="L1162">
        <v>4.7004999999999998E-2</v>
      </c>
      <c r="M1162">
        <v>4.7004999999999998E-2</v>
      </c>
      <c r="N1162" t="s">
        <v>14</v>
      </c>
    </row>
    <row r="1163" spans="1:14" x14ac:dyDescent="0.2">
      <c r="A1163" t="s">
        <v>10</v>
      </c>
      <c r="B1163" t="s">
        <v>13</v>
      </c>
      <c r="D1163">
        <v>0</v>
      </c>
      <c r="E1163">
        <v>0</v>
      </c>
      <c r="F1163">
        <v>7</v>
      </c>
      <c r="G1163">
        <v>7</v>
      </c>
      <c r="H1163">
        <v>21</v>
      </c>
      <c r="I1163">
        <v>22</v>
      </c>
      <c r="J1163">
        <v>2</v>
      </c>
      <c r="K1163">
        <v>2</v>
      </c>
      <c r="L1163">
        <v>4.34125E-2</v>
      </c>
      <c r="M1163">
        <v>4.34125E-2</v>
      </c>
      <c r="N1163" t="s">
        <v>14</v>
      </c>
    </row>
    <row r="1164" spans="1:14" x14ac:dyDescent="0.2">
      <c r="A1164" t="s">
        <v>10</v>
      </c>
      <c r="B1164" t="s">
        <v>13</v>
      </c>
      <c r="D1164">
        <v>0</v>
      </c>
      <c r="E1164">
        <v>0</v>
      </c>
      <c r="F1164">
        <v>7</v>
      </c>
      <c r="G1164">
        <v>7</v>
      </c>
      <c r="H1164">
        <v>21</v>
      </c>
      <c r="I1164">
        <v>22</v>
      </c>
      <c r="J1164">
        <v>3</v>
      </c>
      <c r="K1164">
        <v>3</v>
      </c>
      <c r="L1164">
        <v>4.0536000000000003E-2</v>
      </c>
      <c r="M1164">
        <v>4.0536000000000003E-2</v>
      </c>
      <c r="N1164" t="s">
        <v>14</v>
      </c>
    </row>
    <row r="1165" spans="1:14" x14ac:dyDescent="0.2">
      <c r="A1165" t="s">
        <v>10</v>
      </c>
      <c r="B1165" t="s">
        <v>13</v>
      </c>
      <c r="D1165">
        <v>0</v>
      </c>
      <c r="E1165">
        <v>0</v>
      </c>
      <c r="F1165">
        <v>7</v>
      </c>
      <c r="G1165">
        <v>7</v>
      </c>
      <c r="H1165">
        <v>21</v>
      </c>
      <c r="I1165">
        <v>22</v>
      </c>
      <c r="J1165">
        <v>4</v>
      </c>
      <c r="K1165">
        <v>4</v>
      </c>
      <c r="L1165">
        <v>3.6600000000000001E-2</v>
      </c>
      <c r="M1165">
        <v>3.6600000000000001E-2</v>
      </c>
      <c r="N1165" t="s">
        <v>14</v>
      </c>
    </row>
    <row r="1166" spans="1:14" x14ac:dyDescent="0.2">
      <c r="A1166" t="s">
        <v>10</v>
      </c>
      <c r="B1166" t="s">
        <v>13</v>
      </c>
      <c r="D1166">
        <v>0</v>
      </c>
      <c r="E1166">
        <v>0</v>
      </c>
      <c r="F1166">
        <v>7</v>
      </c>
      <c r="G1166">
        <v>7</v>
      </c>
      <c r="H1166">
        <v>21</v>
      </c>
      <c r="I1166">
        <v>22</v>
      </c>
      <c r="J1166">
        <v>5</v>
      </c>
      <c r="K1166">
        <v>5</v>
      </c>
      <c r="L1166">
        <v>3.1230000000000001E-2</v>
      </c>
      <c r="M1166">
        <v>3.1230000000000001E-2</v>
      </c>
      <c r="N1166" t="s">
        <v>14</v>
      </c>
    </row>
    <row r="1167" spans="1:14" x14ac:dyDescent="0.2">
      <c r="A1167" t="s">
        <v>10</v>
      </c>
      <c r="B1167" t="s">
        <v>13</v>
      </c>
      <c r="D1167">
        <v>0</v>
      </c>
      <c r="E1167">
        <v>0</v>
      </c>
      <c r="F1167">
        <v>7</v>
      </c>
      <c r="G1167">
        <v>7</v>
      </c>
      <c r="H1167">
        <v>21</v>
      </c>
      <c r="I1167">
        <v>22</v>
      </c>
      <c r="J1167">
        <v>6</v>
      </c>
      <c r="K1167">
        <v>6</v>
      </c>
      <c r="L1167">
        <v>3.7137499999999997E-2</v>
      </c>
      <c r="M1167">
        <v>3.7137499999999997E-2</v>
      </c>
      <c r="N1167" t="s">
        <v>14</v>
      </c>
    </row>
    <row r="1168" spans="1:14" x14ac:dyDescent="0.2">
      <c r="A1168" t="s">
        <v>10</v>
      </c>
      <c r="B1168" t="s">
        <v>13</v>
      </c>
      <c r="D1168">
        <v>0</v>
      </c>
      <c r="E1168">
        <v>0</v>
      </c>
      <c r="F1168">
        <v>7</v>
      </c>
      <c r="G1168">
        <v>7</v>
      </c>
      <c r="H1168">
        <v>22</v>
      </c>
      <c r="I1168">
        <v>23</v>
      </c>
      <c r="J1168">
        <v>0</v>
      </c>
      <c r="K1168">
        <v>0</v>
      </c>
      <c r="L1168">
        <v>3.798E-2</v>
      </c>
      <c r="M1168">
        <v>3.798E-2</v>
      </c>
      <c r="N1168" t="s">
        <v>14</v>
      </c>
    </row>
    <row r="1169" spans="1:14" x14ac:dyDescent="0.2">
      <c r="A1169" t="s">
        <v>10</v>
      </c>
      <c r="B1169" t="s">
        <v>13</v>
      </c>
      <c r="D1169">
        <v>0</v>
      </c>
      <c r="E1169">
        <v>0</v>
      </c>
      <c r="F1169">
        <v>7</v>
      </c>
      <c r="G1169">
        <v>7</v>
      </c>
      <c r="H1169">
        <v>22</v>
      </c>
      <c r="I1169">
        <v>23</v>
      </c>
      <c r="J1169">
        <v>1</v>
      </c>
      <c r="K1169">
        <v>1</v>
      </c>
      <c r="L1169">
        <v>4.2202499999999997E-2</v>
      </c>
      <c r="M1169">
        <v>4.2202499999999997E-2</v>
      </c>
      <c r="N1169" t="s">
        <v>14</v>
      </c>
    </row>
    <row r="1170" spans="1:14" x14ac:dyDescent="0.2">
      <c r="A1170" t="s">
        <v>10</v>
      </c>
      <c r="B1170" t="s">
        <v>13</v>
      </c>
      <c r="D1170">
        <v>0</v>
      </c>
      <c r="E1170">
        <v>0</v>
      </c>
      <c r="F1170">
        <v>7</v>
      </c>
      <c r="G1170">
        <v>7</v>
      </c>
      <c r="H1170">
        <v>22</v>
      </c>
      <c r="I1170">
        <v>23</v>
      </c>
      <c r="J1170">
        <v>2</v>
      </c>
      <c r="K1170">
        <v>2</v>
      </c>
      <c r="L1170">
        <v>3.9912499999999997E-2</v>
      </c>
      <c r="M1170">
        <v>3.9912499999999997E-2</v>
      </c>
      <c r="N1170" t="s">
        <v>14</v>
      </c>
    </row>
    <row r="1171" spans="1:14" x14ac:dyDescent="0.2">
      <c r="A1171" t="s">
        <v>10</v>
      </c>
      <c r="B1171" t="s">
        <v>13</v>
      </c>
      <c r="D1171">
        <v>0</v>
      </c>
      <c r="E1171">
        <v>0</v>
      </c>
      <c r="F1171">
        <v>7</v>
      </c>
      <c r="G1171">
        <v>7</v>
      </c>
      <c r="H1171">
        <v>22</v>
      </c>
      <c r="I1171">
        <v>23</v>
      </c>
      <c r="J1171">
        <v>3</v>
      </c>
      <c r="K1171">
        <v>3</v>
      </c>
      <c r="L1171">
        <v>3.6748000000000003E-2</v>
      </c>
      <c r="M1171">
        <v>3.6748000000000003E-2</v>
      </c>
      <c r="N1171" t="s">
        <v>14</v>
      </c>
    </row>
    <row r="1172" spans="1:14" x14ac:dyDescent="0.2">
      <c r="A1172" t="s">
        <v>10</v>
      </c>
      <c r="B1172" t="s">
        <v>13</v>
      </c>
      <c r="D1172">
        <v>0</v>
      </c>
      <c r="E1172">
        <v>0</v>
      </c>
      <c r="F1172">
        <v>7</v>
      </c>
      <c r="G1172">
        <v>7</v>
      </c>
      <c r="H1172">
        <v>22</v>
      </c>
      <c r="I1172">
        <v>23</v>
      </c>
      <c r="J1172">
        <v>4</v>
      </c>
      <c r="K1172">
        <v>4</v>
      </c>
      <c r="L1172">
        <v>3.4242000000000002E-2</v>
      </c>
      <c r="M1172">
        <v>3.4242000000000002E-2</v>
      </c>
      <c r="N1172" t="s">
        <v>14</v>
      </c>
    </row>
    <row r="1173" spans="1:14" x14ac:dyDescent="0.2">
      <c r="A1173" t="s">
        <v>10</v>
      </c>
      <c r="B1173" t="s">
        <v>13</v>
      </c>
      <c r="D1173">
        <v>0</v>
      </c>
      <c r="E1173">
        <v>0</v>
      </c>
      <c r="F1173">
        <v>7</v>
      </c>
      <c r="G1173">
        <v>7</v>
      </c>
      <c r="H1173">
        <v>22</v>
      </c>
      <c r="I1173">
        <v>23</v>
      </c>
      <c r="J1173">
        <v>5</v>
      </c>
      <c r="K1173">
        <v>5</v>
      </c>
      <c r="L1173">
        <v>3.024E-2</v>
      </c>
      <c r="M1173">
        <v>3.024E-2</v>
      </c>
      <c r="N1173" t="s">
        <v>14</v>
      </c>
    </row>
    <row r="1174" spans="1:14" x14ac:dyDescent="0.2">
      <c r="A1174" t="s">
        <v>10</v>
      </c>
      <c r="B1174" t="s">
        <v>13</v>
      </c>
      <c r="D1174">
        <v>0</v>
      </c>
      <c r="E1174">
        <v>0</v>
      </c>
      <c r="F1174">
        <v>7</v>
      </c>
      <c r="G1174">
        <v>7</v>
      </c>
      <c r="H1174">
        <v>22</v>
      </c>
      <c r="I1174">
        <v>23</v>
      </c>
      <c r="J1174">
        <v>6</v>
      </c>
      <c r="K1174">
        <v>6</v>
      </c>
      <c r="L1174">
        <v>3.4707499999999898E-2</v>
      </c>
      <c r="M1174">
        <v>3.4707499999999898E-2</v>
      </c>
      <c r="N1174" t="s">
        <v>14</v>
      </c>
    </row>
    <row r="1175" spans="1:14" x14ac:dyDescent="0.2">
      <c r="A1175" t="s">
        <v>10</v>
      </c>
      <c r="B1175" t="s">
        <v>13</v>
      </c>
      <c r="D1175">
        <v>0</v>
      </c>
      <c r="E1175">
        <v>0</v>
      </c>
      <c r="F1175">
        <v>7</v>
      </c>
      <c r="G1175">
        <v>7</v>
      </c>
      <c r="H1175">
        <v>23</v>
      </c>
      <c r="I1175">
        <v>24</v>
      </c>
      <c r="J1175">
        <v>0</v>
      </c>
      <c r="K1175">
        <v>0</v>
      </c>
      <c r="L1175">
        <v>3.4442500000000001E-2</v>
      </c>
      <c r="M1175">
        <v>3.4442500000000001E-2</v>
      </c>
      <c r="N1175" t="s">
        <v>14</v>
      </c>
    </row>
    <row r="1176" spans="1:14" x14ac:dyDescent="0.2">
      <c r="A1176" t="s">
        <v>10</v>
      </c>
      <c r="B1176" t="s">
        <v>13</v>
      </c>
      <c r="D1176">
        <v>0</v>
      </c>
      <c r="E1176">
        <v>0</v>
      </c>
      <c r="F1176">
        <v>7</v>
      </c>
      <c r="G1176">
        <v>7</v>
      </c>
      <c r="H1176">
        <v>23</v>
      </c>
      <c r="I1176">
        <v>24</v>
      </c>
      <c r="J1176">
        <v>1</v>
      </c>
      <c r="K1176">
        <v>1</v>
      </c>
      <c r="L1176">
        <v>3.7817499999999997E-2</v>
      </c>
      <c r="M1176">
        <v>3.7817499999999997E-2</v>
      </c>
      <c r="N1176" t="s">
        <v>14</v>
      </c>
    </row>
    <row r="1177" spans="1:14" x14ac:dyDescent="0.2">
      <c r="A1177" t="s">
        <v>10</v>
      </c>
      <c r="B1177" t="s">
        <v>13</v>
      </c>
      <c r="D1177">
        <v>0</v>
      </c>
      <c r="E1177">
        <v>0</v>
      </c>
      <c r="F1177">
        <v>7</v>
      </c>
      <c r="G1177">
        <v>7</v>
      </c>
      <c r="H1177">
        <v>23</v>
      </c>
      <c r="I1177">
        <v>24</v>
      </c>
      <c r="J1177">
        <v>2</v>
      </c>
      <c r="K1177">
        <v>2</v>
      </c>
      <c r="L1177">
        <v>3.5499999999999997E-2</v>
      </c>
      <c r="M1177">
        <v>3.5499999999999997E-2</v>
      </c>
      <c r="N1177" t="s">
        <v>14</v>
      </c>
    </row>
    <row r="1178" spans="1:14" x14ac:dyDescent="0.2">
      <c r="A1178" t="s">
        <v>10</v>
      </c>
      <c r="B1178" t="s">
        <v>13</v>
      </c>
      <c r="D1178">
        <v>0</v>
      </c>
      <c r="E1178">
        <v>0</v>
      </c>
      <c r="F1178">
        <v>7</v>
      </c>
      <c r="G1178">
        <v>7</v>
      </c>
      <c r="H1178">
        <v>23</v>
      </c>
      <c r="I1178">
        <v>24</v>
      </c>
      <c r="J1178">
        <v>3</v>
      </c>
      <c r="K1178">
        <v>3</v>
      </c>
      <c r="L1178">
        <v>3.3995999999999998E-2</v>
      </c>
      <c r="M1178">
        <v>3.3995999999999998E-2</v>
      </c>
      <c r="N1178" t="s">
        <v>14</v>
      </c>
    </row>
    <row r="1179" spans="1:14" x14ac:dyDescent="0.2">
      <c r="A1179" t="s">
        <v>10</v>
      </c>
      <c r="B1179" t="s">
        <v>13</v>
      </c>
      <c r="D1179">
        <v>0</v>
      </c>
      <c r="E1179">
        <v>0</v>
      </c>
      <c r="F1179">
        <v>7</v>
      </c>
      <c r="G1179">
        <v>7</v>
      </c>
      <c r="H1179">
        <v>23</v>
      </c>
      <c r="I1179">
        <v>24</v>
      </c>
      <c r="J1179">
        <v>4</v>
      </c>
      <c r="K1179">
        <v>4</v>
      </c>
      <c r="L1179">
        <v>3.1226E-2</v>
      </c>
      <c r="M1179">
        <v>3.1226E-2</v>
      </c>
      <c r="N1179" t="s">
        <v>14</v>
      </c>
    </row>
    <row r="1180" spans="1:14" x14ac:dyDescent="0.2">
      <c r="A1180" t="s">
        <v>10</v>
      </c>
      <c r="B1180" t="s">
        <v>13</v>
      </c>
      <c r="D1180">
        <v>0</v>
      </c>
      <c r="E1180">
        <v>0</v>
      </c>
      <c r="F1180">
        <v>7</v>
      </c>
      <c r="G1180">
        <v>7</v>
      </c>
      <c r="H1180">
        <v>23</v>
      </c>
      <c r="I1180">
        <v>24</v>
      </c>
      <c r="J1180">
        <v>5</v>
      </c>
      <c r="K1180">
        <v>5</v>
      </c>
      <c r="L1180">
        <v>2.8594000000000001E-2</v>
      </c>
      <c r="M1180">
        <v>2.8594000000000001E-2</v>
      </c>
      <c r="N1180" t="s">
        <v>14</v>
      </c>
    </row>
    <row r="1181" spans="1:14" x14ac:dyDescent="0.2">
      <c r="A1181" t="s">
        <v>10</v>
      </c>
      <c r="B1181" t="s">
        <v>13</v>
      </c>
      <c r="D1181">
        <v>0</v>
      </c>
      <c r="E1181">
        <v>0</v>
      </c>
      <c r="F1181">
        <v>7</v>
      </c>
      <c r="G1181">
        <v>7</v>
      </c>
      <c r="H1181">
        <v>23</v>
      </c>
      <c r="I1181">
        <v>24</v>
      </c>
      <c r="J1181">
        <v>6</v>
      </c>
      <c r="K1181">
        <v>6</v>
      </c>
      <c r="L1181">
        <v>3.2952500000000003E-2</v>
      </c>
      <c r="M1181">
        <v>3.2952500000000003E-2</v>
      </c>
      <c r="N1181" t="s">
        <v>14</v>
      </c>
    </row>
    <row r="1182" spans="1:14" x14ac:dyDescent="0.2">
      <c r="A1182" t="s">
        <v>10</v>
      </c>
      <c r="B1182" t="s">
        <v>13</v>
      </c>
      <c r="D1182">
        <v>0</v>
      </c>
      <c r="E1182">
        <v>0</v>
      </c>
      <c r="F1182">
        <v>8</v>
      </c>
      <c r="G1182">
        <v>8</v>
      </c>
      <c r="H1182">
        <v>0</v>
      </c>
      <c r="I1182">
        <v>1</v>
      </c>
      <c r="J1182">
        <v>0</v>
      </c>
      <c r="K1182">
        <v>0</v>
      </c>
      <c r="L1182">
        <v>3.6119999999999999E-2</v>
      </c>
      <c r="M1182">
        <v>3.6119999999999999E-2</v>
      </c>
      <c r="N1182" t="s">
        <v>14</v>
      </c>
    </row>
    <row r="1183" spans="1:14" x14ac:dyDescent="0.2">
      <c r="A1183" t="s">
        <v>10</v>
      </c>
      <c r="B1183" t="s">
        <v>13</v>
      </c>
      <c r="D1183">
        <v>0</v>
      </c>
      <c r="E1183">
        <v>0</v>
      </c>
      <c r="F1183">
        <v>8</v>
      </c>
      <c r="G1183">
        <v>8</v>
      </c>
      <c r="H1183">
        <v>0</v>
      </c>
      <c r="I1183">
        <v>1</v>
      </c>
      <c r="J1183">
        <v>1</v>
      </c>
      <c r="K1183">
        <v>1</v>
      </c>
      <c r="L1183">
        <v>3.8587999999999997E-2</v>
      </c>
      <c r="M1183">
        <v>3.8587999999999997E-2</v>
      </c>
      <c r="N1183" t="s">
        <v>14</v>
      </c>
    </row>
    <row r="1184" spans="1:14" x14ac:dyDescent="0.2">
      <c r="A1184" t="s">
        <v>10</v>
      </c>
      <c r="B1184" t="s">
        <v>13</v>
      </c>
      <c r="D1184">
        <v>0</v>
      </c>
      <c r="E1184">
        <v>0</v>
      </c>
      <c r="F1184">
        <v>8</v>
      </c>
      <c r="G1184">
        <v>8</v>
      </c>
      <c r="H1184">
        <v>0</v>
      </c>
      <c r="I1184">
        <v>1</v>
      </c>
      <c r="J1184">
        <v>2</v>
      </c>
      <c r="K1184">
        <v>2</v>
      </c>
      <c r="L1184">
        <v>3.7435000000000003E-2</v>
      </c>
      <c r="M1184">
        <v>3.7435000000000003E-2</v>
      </c>
      <c r="N1184" t="s">
        <v>14</v>
      </c>
    </row>
    <row r="1185" spans="1:14" x14ac:dyDescent="0.2">
      <c r="A1185" t="s">
        <v>10</v>
      </c>
      <c r="B1185" t="s">
        <v>13</v>
      </c>
      <c r="D1185">
        <v>0</v>
      </c>
      <c r="E1185">
        <v>0</v>
      </c>
      <c r="F1185">
        <v>8</v>
      </c>
      <c r="G1185">
        <v>8</v>
      </c>
      <c r="H1185">
        <v>0</v>
      </c>
      <c r="I1185">
        <v>1</v>
      </c>
      <c r="J1185">
        <v>3</v>
      </c>
      <c r="K1185">
        <v>3</v>
      </c>
      <c r="L1185">
        <v>3.9822499999999997E-2</v>
      </c>
      <c r="M1185">
        <v>3.9822499999999997E-2</v>
      </c>
      <c r="N1185" t="s">
        <v>14</v>
      </c>
    </row>
    <row r="1186" spans="1:14" x14ac:dyDescent="0.2">
      <c r="A1186" t="s">
        <v>10</v>
      </c>
      <c r="B1186" t="s">
        <v>13</v>
      </c>
      <c r="D1186">
        <v>0</v>
      </c>
      <c r="E1186">
        <v>0</v>
      </c>
      <c r="F1186">
        <v>8</v>
      </c>
      <c r="G1186">
        <v>8</v>
      </c>
      <c r="H1186">
        <v>0</v>
      </c>
      <c r="I1186">
        <v>1</v>
      </c>
      <c r="J1186">
        <v>4</v>
      </c>
      <c r="K1186">
        <v>4</v>
      </c>
      <c r="L1186">
        <v>4.0719999999999999E-2</v>
      </c>
      <c r="M1186">
        <v>4.0719999999999999E-2</v>
      </c>
      <c r="N1186" t="s">
        <v>14</v>
      </c>
    </row>
    <row r="1187" spans="1:14" x14ac:dyDescent="0.2">
      <c r="A1187" t="s">
        <v>10</v>
      </c>
      <c r="B1187" t="s">
        <v>13</v>
      </c>
      <c r="D1187">
        <v>0</v>
      </c>
      <c r="E1187">
        <v>0</v>
      </c>
      <c r="F1187">
        <v>8</v>
      </c>
      <c r="G1187">
        <v>8</v>
      </c>
      <c r="H1187">
        <v>0</v>
      </c>
      <c r="I1187">
        <v>1</v>
      </c>
      <c r="J1187">
        <v>5</v>
      </c>
      <c r="K1187">
        <v>5</v>
      </c>
      <c r="L1187">
        <v>4.0534999999999898E-2</v>
      </c>
      <c r="M1187">
        <v>4.0534999999999898E-2</v>
      </c>
      <c r="N1187" t="s">
        <v>14</v>
      </c>
    </row>
    <row r="1188" spans="1:14" x14ac:dyDescent="0.2">
      <c r="A1188" t="s">
        <v>10</v>
      </c>
      <c r="B1188" t="s">
        <v>13</v>
      </c>
      <c r="D1188">
        <v>0</v>
      </c>
      <c r="E1188">
        <v>0</v>
      </c>
      <c r="F1188">
        <v>8</v>
      </c>
      <c r="G1188">
        <v>8</v>
      </c>
      <c r="H1188">
        <v>0</v>
      </c>
      <c r="I1188">
        <v>1</v>
      </c>
      <c r="J1188">
        <v>6</v>
      </c>
      <c r="K1188">
        <v>6</v>
      </c>
      <c r="L1188">
        <v>3.6255999999999997E-2</v>
      </c>
      <c r="M1188">
        <v>3.6255999999999997E-2</v>
      </c>
      <c r="N1188" t="s">
        <v>14</v>
      </c>
    </row>
    <row r="1189" spans="1:14" x14ac:dyDescent="0.2">
      <c r="A1189" t="s">
        <v>10</v>
      </c>
      <c r="B1189" t="s">
        <v>13</v>
      </c>
      <c r="D1189">
        <v>0</v>
      </c>
      <c r="E1189">
        <v>0</v>
      </c>
      <c r="F1189">
        <v>8</v>
      </c>
      <c r="G1189">
        <v>8</v>
      </c>
      <c r="H1189">
        <v>1</v>
      </c>
      <c r="I1189">
        <v>2</v>
      </c>
      <c r="J1189">
        <v>0</v>
      </c>
      <c r="K1189">
        <v>0</v>
      </c>
      <c r="L1189">
        <v>3.3099999999999997E-2</v>
      </c>
      <c r="M1189">
        <v>3.3099999999999997E-2</v>
      </c>
      <c r="N1189" t="s">
        <v>14</v>
      </c>
    </row>
    <row r="1190" spans="1:14" x14ac:dyDescent="0.2">
      <c r="A1190" t="s">
        <v>10</v>
      </c>
      <c r="B1190" t="s">
        <v>13</v>
      </c>
      <c r="D1190">
        <v>0</v>
      </c>
      <c r="E1190">
        <v>0</v>
      </c>
      <c r="F1190">
        <v>8</v>
      </c>
      <c r="G1190">
        <v>8</v>
      </c>
      <c r="H1190">
        <v>1</v>
      </c>
      <c r="I1190">
        <v>2</v>
      </c>
      <c r="J1190">
        <v>1</v>
      </c>
      <c r="K1190">
        <v>1</v>
      </c>
      <c r="L1190">
        <v>3.5237999999999998E-2</v>
      </c>
      <c r="M1190">
        <v>3.5237999999999998E-2</v>
      </c>
      <c r="N1190" t="s">
        <v>14</v>
      </c>
    </row>
    <row r="1191" spans="1:14" x14ac:dyDescent="0.2">
      <c r="A1191" t="s">
        <v>10</v>
      </c>
      <c r="B1191" t="s">
        <v>13</v>
      </c>
      <c r="D1191">
        <v>0</v>
      </c>
      <c r="E1191">
        <v>0</v>
      </c>
      <c r="F1191">
        <v>8</v>
      </c>
      <c r="G1191">
        <v>8</v>
      </c>
      <c r="H1191">
        <v>1</v>
      </c>
      <c r="I1191">
        <v>2</v>
      </c>
      <c r="J1191">
        <v>2</v>
      </c>
      <c r="K1191">
        <v>2</v>
      </c>
      <c r="L1191">
        <v>3.3832499999999897E-2</v>
      </c>
      <c r="M1191">
        <v>3.3832499999999897E-2</v>
      </c>
      <c r="N1191" t="s">
        <v>14</v>
      </c>
    </row>
    <row r="1192" spans="1:14" x14ac:dyDescent="0.2">
      <c r="A1192" t="s">
        <v>10</v>
      </c>
      <c r="B1192" t="s">
        <v>13</v>
      </c>
      <c r="D1192">
        <v>0</v>
      </c>
      <c r="E1192">
        <v>0</v>
      </c>
      <c r="F1192">
        <v>8</v>
      </c>
      <c r="G1192">
        <v>8</v>
      </c>
      <c r="H1192">
        <v>1</v>
      </c>
      <c r="I1192">
        <v>2</v>
      </c>
      <c r="J1192">
        <v>3</v>
      </c>
      <c r="K1192">
        <v>3</v>
      </c>
      <c r="L1192">
        <v>3.6569999999999998E-2</v>
      </c>
      <c r="M1192">
        <v>3.6569999999999998E-2</v>
      </c>
      <c r="N1192" t="s">
        <v>14</v>
      </c>
    </row>
    <row r="1193" spans="1:14" x14ac:dyDescent="0.2">
      <c r="A1193" t="s">
        <v>10</v>
      </c>
      <c r="B1193" t="s">
        <v>13</v>
      </c>
      <c r="D1193">
        <v>0</v>
      </c>
      <c r="E1193">
        <v>0</v>
      </c>
      <c r="F1193">
        <v>8</v>
      </c>
      <c r="G1193">
        <v>8</v>
      </c>
      <c r="H1193">
        <v>1</v>
      </c>
      <c r="I1193">
        <v>2</v>
      </c>
      <c r="J1193">
        <v>4</v>
      </c>
      <c r="K1193">
        <v>4</v>
      </c>
      <c r="L1193">
        <v>3.7039999999999997E-2</v>
      </c>
      <c r="M1193">
        <v>3.7039999999999997E-2</v>
      </c>
      <c r="N1193" t="s">
        <v>14</v>
      </c>
    </row>
    <row r="1194" spans="1:14" x14ac:dyDescent="0.2">
      <c r="A1194" t="s">
        <v>10</v>
      </c>
      <c r="B1194" t="s">
        <v>13</v>
      </c>
      <c r="D1194">
        <v>0</v>
      </c>
      <c r="E1194">
        <v>0</v>
      </c>
      <c r="F1194">
        <v>8</v>
      </c>
      <c r="G1194">
        <v>8</v>
      </c>
      <c r="H1194">
        <v>1</v>
      </c>
      <c r="I1194">
        <v>2</v>
      </c>
      <c r="J1194">
        <v>5</v>
      </c>
      <c r="K1194">
        <v>5</v>
      </c>
      <c r="L1194">
        <v>3.6232500000000001E-2</v>
      </c>
      <c r="M1194">
        <v>3.6232500000000001E-2</v>
      </c>
      <c r="N1194" t="s">
        <v>14</v>
      </c>
    </row>
    <row r="1195" spans="1:14" x14ac:dyDescent="0.2">
      <c r="A1195" t="s">
        <v>10</v>
      </c>
      <c r="B1195" t="s">
        <v>13</v>
      </c>
      <c r="D1195">
        <v>0</v>
      </c>
      <c r="E1195">
        <v>0</v>
      </c>
      <c r="F1195">
        <v>8</v>
      </c>
      <c r="G1195">
        <v>8</v>
      </c>
      <c r="H1195">
        <v>1</v>
      </c>
      <c r="I1195">
        <v>2</v>
      </c>
      <c r="J1195">
        <v>6</v>
      </c>
      <c r="K1195">
        <v>6</v>
      </c>
      <c r="L1195">
        <v>3.2739999999999998E-2</v>
      </c>
      <c r="M1195">
        <v>3.2739999999999998E-2</v>
      </c>
      <c r="N1195" t="s">
        <v>14</v>
      </c>
    </row>
    <row r="1196" spans="1:14" x14ac:dyDescent="0.2">
      <c r="A1196" t="s">
        <v>10</v>
      </c>
      <c r="B1196" t="s">
        <v>13</v>
      </c>
      <c r="D1196">
        <v>0</v>
      </c>
      <c r="E1196">
        <v>0</v>
      </c>
      <c r="F1196">
        <v>8</v>
      </c>
      <c r="G1196">
        <v>8</v>
      </c>
      <c r="H1196">
        <v>2</v>
      </c>
      <c r="I1196">
        <v>3</v>
      </c>
      <c r="J1196">
        <v>0</v>
      </c>
      <c r="K1196">
        <v>0</v>
      </c>
      <c r="L1196">
        <v>3.1095999999999901E-2</v>
      </c>
      <c r="M1196">
        <v>3.1095999999999901E-2</v>
      </c>
      <c r="N1196" t="s">
        <v>14</v>
      </c>
    </row>
    <row r="1197" spans="1:14" x14ac:dyDescent="0.2">
      <c r="A1197" t="s">
        <v>10</v>
      </c>
      <c r="B1197" t="s">
        <v>13</v>
      </c>
      <c r="D1197">
        <v>0</v>
      </c>
      <c r="E1197">
        <v>0</v>
      </c>
      <c r="F1197">
        <v>8</v>
      </c>
      <c r="G1197">
        <v>8</v>
      </c>
      <c r="H1197">
        <v>2</v>
      </c>
      <c r="I1197">
        <v>3</v>
      </c>
      <c r="J1197">
        <v>1</v>
      </c>
      <c r="K1197">
        <v>1</v>
      </c>
      <c r="L1197">
        <v>3.2815999999999998E-2</v>
      </c>
      <c r="M1197">
        <v>3.2815999999999998E-2</v>
      </c>
      <c r="N1197" t="s">
        <v>14</v>
      </c>
    </row>
    <row r="1198" spans="1:14" x14ac:dyDescent="0.2">
      <c r="A1198" t="s">
        <v>10</v>
      </c>
      <c r="B1198" t="s">
        <v>13</v>
      </c>
      <c r="D1198">
        <v>0</v>
      </c>
      <c r="E1198">
        <v>0</v>
      </c>
      <c r="F1198">
        <v>8</v>
      </c>
      <c r="G1198">
        <v>8</v>
      </c>
      <c r="H1198">
        <v>2</v>
      </c>
      <c r="I1198">
        <v>3</v>
      </c>
      <c r="J1198">
        <v>2</v>
      </c>
      <c r="K1198">
        <v>2</v>
      </c>
      <c r="L1198">
        <v>3.1895E-2</v>
      </c>
      <c r="M1198">
        <v>3.1895E-2</v>
      </c>
      <c r="N1198" t="s">
        <v>14</v>
      </c>
    </row>
    <row r="1199" spans="1:14" x14ac:dyDescent="0.2">
      <c r="A1199" t="s">
        <v>10</v>
      </c>
      <c r="B1199" t="s">
        <v>13</v>
      </c>
      <c r="D1199">
        <v>0</v>
      </c>
      <c r="E1199">
        <v>0</v>
      </c>
      <c r="F1199">
        <v>8</v>
      </c>
      <c r="G1199">
        <v>8</v>
      </c>
      <c r="H1199">
        <v>2</v>
      </c>
      <c r="I1199">
        <v>3</v>
      </c>
      <c r="J1199">
        <v>3</v>
      </c>
      <c r="K1199">
        <v>3</v>
      </c>
      <c r="L1199">
        <v>3.3902499999999898E-2</v>
      </c>
      <c r="M1199">
        <v>3.3902499999999898E-2</v>
      </c>
      <c r="N1199" t="s">
        <v>14</v>
      </c>
    </row>
    <row r="1200" spans="1:14" x14ac:dyDescent="0.2">
      <c r="A1200" t="s">
        <v>10</v>
      </c>
      <c r="B1200" t="s">
        <v>13</v>
      </c>
      <c r="D1200">
        <v>0</v>
      </c>
      <c r="E1200">
        <v>0</v>
      </c>
      <c r="F1200">
        <v>8</v>
      </c>
      <c r="G1200">
        <v>8</v>
      </c>
      <c r="H1200">
        <v>2</v>
      </c>
      <c r="I1200">
        <v>3</v>
      </c>
      <c r="J1200">
        <v>4</v>
      </c>
      <c r="K1200">
        <v>4</v>
      </c>
      <c r="L1200">
        <v>3.5707499999999899E-2</v>
      </c>
      <c r="M1200">
        <v>3.5707499999999899E-2</v>
      </c>
      <c r="N1200" t="s">
        <v>14</v>
      </c>
    </row>
    <row r="1201" spans="1:14" x14ac:dyDescent="0.2">
      <c r="A1201" t="s">
        <v>10</v>
      </c>
      <c r="B1201" t="s">
        <v>13</v>
      </c>
      <c r="D1201">
        <v>0</v>
      </c>
      <c r="E1201">
        <v>0</v>
      </c>
      <c r="F1201">
        <v>8</v>
      </c>
      <c r="G1201">
        <v>8</v>
      </c>
      <c r="H1201">
        <v>2</v>
      </c>
      <c r="I1201">
        <v>3</v>
      </c>
      <c r="J1201">
        <v>5</v>
      </c>
      <c r="K1201">
        <v>5</v>
      </c>
      <c r="L1201">
        <v>3.397E-2</v>
      </c>
      <c r="M1201">
        <v>3.397E-2</v>
      </c>
      <c r="N1201" t="s">
        <v>14</v>
      </c>
    </row>
    <row r="1202" spans="1:14" x14ac:dyDescent="0.2">
      <c r="A1202" t="s">
        <v>10</v>
      </c>
      <c r="B1202" t="s">
        <v>13</v>
      </c>
      <c r="D1202">
        <v>0</v>
      </c>
      <c r="E1202">
        <v>0</v>
      </c>
      <c r="F1202">
        <v>8</v>
      </c>
      <c r="G1202">
        <v>8</v>
      </c>
      <c r="H1202">
        <v>2</v>
      </c>
      <c r="I1202">
        <v>3</v>
      </c>
      <c r="J1202">
        <v>6</v>
      </c>
      <c r="K1202">
        <v>6</v>
      </c>
      <c r="L1202">
        <v>3.1019999999999999E-2</v>
      </c>
      <c r="M1202">
        <v>3.1019999999999999E-2</v>
      </c>
      <c r="N1202" t="s">
        <v>14</v>
      </c>
    </row>
    <row r="1203" spans="1:14" x14ac:dyDescent="0.2">
      <c r="A1203" t="s">
        <v>10</v>
      </c>
      <c r="B1203" t="s">
        <v>13</v>
      </c>
      <c r="D1203">
        <v>0</v>
      </c>
      <c r="E1203">
        <v>0</v>
      </c>
      <c r="F1203">
        <v>8</v>
      </c>
      <c r="G1203">
        <v>8</v>
      </c>
      <c r="H1203">
        <v>3</v>
      </c>
      <c r="I1203">
        <v>4</v>
      </c>
      <c r="J1203">
        <v>0</v>
      </c>
      <c r="K1203">
        <v>0</v>
      </c>
      <c r="L1203">
        <v>3.0141999999999999E-2</v>
      </c>
      <c r="M1203">
        <v>3.0141999999999999E-2</v>
      </c>
      <c r="N1203" t="s">
        <v>14</v>
      </c>
    </row>
    <row r="1204" spans="1:14" x14ac:dyDescent="0.2">
      <c r="A1204" t="s">
        <v>10</v>
      </c>
      <c r="B1204" t="s">
        <v>13</v>
      </c>
      <c r="D1204">
        <v>0</v>
      </c>
      <c r="E1204">
        <v>0</v>
      </c>
      <c r="F1204">
        <v>8</v>
      </c>
      <c r="G1204">
        <v>8</v>
      </c>
      <c r="H1204">
        <v>3</v>
      </c>
      <c r="I1204">
        <v>4</v>
      </c>
      <c r="J1204">
        <v>1</v>
      </c>
      <c r="K1204">
        <v>1</v>
      </c>
      <c r="L1204">
        <v>3.1817999999999999E-2</v>
      </c>
      <c r="M1204">
        <v>3.1817999999999999E-2</v>
      </c>
      <c r="N1204" t="s">
        <v>14</v>
      </c>
    </row>
    <row r="1205" spans="1:14" x14ac:dyDescent="0.2">
      <c r="A1205" t="s">
        <v>10</v>
      </c>
      <c r="B1205" t="s">
        <v>13</v>
      </c>
      <c r="D1205">
        <v>0</v>
      </c>
      <c r="E1205">
        <v>0</v>
      </c>
      <c r="F1205">
        <v>8</v>
      </c>
      <c r="G1205">
        <v>8</v>
      </c>
      <c r="H1205">
        <v>3</v>
      </c>
      <c r="I1205">
        <v>4</v>
      </c>
      <c r="J1205">
        <v>2</v>
      </c>
      <c r="K1205">
        <v>2</v>
      </c>
      <c r="L1205">
        <v>3.11774999999999E-2</v>
      </c>
      <c r="M1205">
        <v>3.11774999999999E-2</v>
      </c>
      <c r="N1205" t="s">
        <v>14</v>
      </c>
    </row>
    <row r="1206" spans="1:14" x14ac:dyDescent="0.2">
      <c r="A1206" t="s">
        <v>10</v>
      </c>
      <c r="B1206" t="s">
        <v>13</v>
      </c>
      <c r="D1206">
        <v>0</v>
      </c>
      <c r="E1206">
        <v>0</v>
      </c>
      <c r="F1206">
        <v>8</v>
      </c>
      <c r="G1206">
        <v>8</v>
      </c>
      <c r="H1206">
        <v>3</v>
      </c>
      <c r="I1206">
        <v>4</v>
      </c>
      <c r="J1206">
        <v>3</v>
      </c>
      <c r="K1206">
        <v>3</v>
      </c>
      <c r="L1206">
        <v>3.3404999999999997E-2</v>
      </c>
      <c r="M1206">
        <v>3.3404999999999997E-2</v>
      </c>
      <c r="N1206" t="s">
        <v>14</v>
      </c>
    </row>
    <row r="1207" spans="1:14" x14ac:dyDescent="0.2">
      <c r="A1207" t="s">
        <v>10</v>
      </c>
      <c r="B1207" t="s">
        <v>13</v>
      </c>
      <c r="D1207">
        <v>0</v>
      </c>
      <c r="E1207">
        <v>0</v>
      </c>
      <c r="F1207">
        <v>8</v>
      </c>
      <c r="G1207">
        <v>8</v>
      </c>
      <c r="H1207">
        <v>3</v>
      </c>
      <c r="I1207">
        <v>4</v>
      </c>
      <c r="J1207">
        <v>4</v>
      </c>
      <c r="K1207">
        <v>4</v>
      </c>
      <c r="L1207">
        <v>3.3629999999999903E-2</v>
      </c>
      <c r="M1207">
        <v>3.3629999999999903E-2</v>
      </c>
      <c r="N1207" t="s">
        <v>14</v>
      </c>
    </row>
    <row r="1208" spans="1:14" x14ac:dyDescent="0.2">
      <c r="A1208" t="s">
        <v>10</v>
      </c>
      <c r="B1208" t="s">
        <v>13</v>
      </c>
      <c r="D1208">
        <v>0</v>
      </c>
      <c r="E1208">
        <v>0</v>
      </c>
      <c r="F1208">
        <v>8</v>
      </c>
      <c r="G1208">
        <v>8</v>
      </c>
      <c r="H1208">
        <v>3</v>
      </c>
      <c r="I1208">
        <v>4</v>
      </c>
      <c r="J1208">
        <v>5</v>
      </c>
      <c r="K1208">
        <v>5</v>
      </c>
      <c r="L1208">
        <v>3.2829999999999998E-2</v>
      </c>
      <c r="M1208">
        <v>3.2829999999999998E-2</v>
      </c>
      <c r="N1208" t="s">
        <v>14</v>
      </c>
    </row>
    <row r="1209" spans="1:14" x14ac:dyDescent="0.2">
      <c r="A1209" t="s">
        <v>10</v>
      </c>
      <c r="B1209" t="s">
        <v>13</v>
      </c>
      <c r="D1209">
        <v>0</v>
      </c>
      <c r="E1209">
        <v>0</v>
      </c>
      <c r="F1209">
        <v>8</v>
      </c>
      <c r="G1209">
        <v>8</v>
      </c>
      <c r="H1209">
        <v>3</v>
      </c>
      <c r="I1209">
        <v>4</v>
      </c>
      <c r="J1209">
        <v>6</v>
      </c>
      <c r="K1209">
        <v>6</v>
      </c>
      <c r="L1209">
        <v>2.9994E-2</v>
      </c>
      <c r="M1209">
        <v>2.9994E-2</v>
      </c>
      <c r="N1209" t="s">
        <v>14</v>
      </c>
    </row>
    <row r="1210" spans="1:14" x14ac:dyDescent="0.2">
      <c r="A1210" t="s">
        <v>10</v>
      </c>
      <c r="B1210" t="s">
        <v>13</v>
      </c>
      <c r="D1210">
        <v>0</v>
      </c>
      <c r="E1210">
        <v>0</v>
      </c>
      <c r="F1210">
        <v>8</v>
      </c>
      <c r="G1210">
        <v>8</v>
      </c>
      <c r="H1210">
        <v>4</v>
      </c>
      <c r="I1210">
        <v>5</v>
      </c>
      <c r="J1210">
        <v>0</v>
      </c>
      <c r="K1210">
        <v>0</v>
      </c>
      <c r="L1210">
        <v>3.0712E-2</v>
      </c>
      <c r="M1210">
        <v>3.0712E-2</v>
      </c>
      <c r="N1210" t="s">
        <v>14</v>
      </c>
    </row>
    <row r="1211" spans="1:14" x14ac:dyDescent="0.2">
      <c r="A1211" t="s">
        <v>10</v>
      </c>
      <c r="B1211" t="s">
        <v>13</v>
      </c>
      <c r="D1211">
        <v>0</v>
      </c>
      <c r="E1211">
        <v>0</v>
      </c>
      <c r="F1211">
        <v>8</v>
      </c>
      <c r="G1211">
        <v>8</v>
      </c>
      <c r="H1211">
        <v>4</v>
      </c>
      <c r="I1211">
        <v>5</v>
      </c>
      <c r="J1211">
        <v>1</v>
      </c>
      <c r="K1211">
        <v>1</v>
      </c>
      <c r="L1211">
        <v>3.1772000000000002E-2</v>
      </c>
      <c r="M1211">
        <v>3.1772000000000002E-2</v>
      </c>
      <c r="N1211" t="s">
        <v>14</v>
      </c>
    </row>
    <row r="1212" spans="1:14" x14ac:dyDescent="0.2">
      <c r="A1212" t="s">
        <v>10</v>
      </c>
      <c r="B1212" t="s">
        <v>13</v>
      </c>
      <c r="D1212">
        <v>0</v>
      </c>
      <c r="E1212">
        <v>0</v>
      </c>
      <c r="F1212">
        <v>8</v>
      </c>
      <c r="G1212">
        <v>8</v>
      </c>
      <c r="H1212">
        <v>4</v>
      </c>
      <c r="I1212">
        <v>5</v>
      </c>
      <c r="J1212">
        <v>2</v>
      </c>
      <c r="K1212">
        <v>2</v>
      </c>
      <c r="L1212">
        <v>3.1539999999999999E-2</v>
      </c>
      <c r="M1212">
        <v>3.1539999999999999E-2</v>
      </c>
      <c r="N1212" t="s">
        <v>14</v>
      </c>
    </row>
    <row r="1213" spans="1:14" x14ac:dyDescent="0.2">
      <c r="A1213" t="s">
        <v>10</v>
      </c>
      <c r="B1213" t="s">
        <v>13</v>
      </c>
      <c r="D1213">
        <v>0</v>
      </c>
      <c r="E1213">
        <v>0</v>
      </c>
      <c r="F1213">
        <v>8</v>
      </c>
      <c r="G1213">
        <v>8</v>
      </c>
      <c r="H1213">
        <v>4</v>
      </c>
      <c r="I1213">
        <v>5</v>
      </c>
      <c r="J1213">
        <v>3</v>
      </c>
      <c r="K1213">
        <v>3</v>
      </c>
      <c r="L1213">
        <v>3.2937500000000001E-2</v>
      </c>
      <c r="M1213">
        <v>3.2937500000000001E-2</v>
      </c>
      <c r="N1213" t="s">
        <v>14</v>
      </c>
    </row>
    <row r="1214" spans="1:14" x14ac:dyDescent="0.2">
      <c r="A1214" t="s">
        <v>10</v>
      </c>
      <c r="B1214" t="s">
        <v>13</v>
      </c>
      <c r="D1214">
        <v>0</v>
      </c>
      <c r="E1214">
        <v>0</v>
      </c>
      <c r="F1214">
        <v>8</v>
      </c>
      <c r="G1214">
        <v>8</v>
      </c>
      <c r="H1214">
        <v>4</v>
      </c>
      <c r="I1214">
        <v>5</v>
      </c>
      <c r="J1214">
        <v>4</v>
      </c>
      <c r="K1214">
        <v>4</v>
      </c>
      <c r="L1214">
        <v>3.3852500000000001E-2</v>
      </c>
      <c r="M1214">
        <v>3.3852500000000001E-2</v>
      </c>
      <c r="N1214" t="s">
        <v>14</v>
      </c>
    </row>
    <row r="1215" spans="1:14" x14ac:dyDescent="0.2">
      <c r="A1215" t="s">
        <v>10</v>
      </c>
      <c r="B1215" t="s">
        <v>13</v>
      </c>
      <c r="D1215">
        <v>0</v>
      </c>
      <c r="E1215">
        <v>0</v>
      </c>
      <c r="F1215">
        <v>8</v>
      </c>
      <c r="G1215">
        <v>8</v>
      </c>
      <c r="H1215">
        <v>4</v>
      </c>
      <c r="I1215">
        <v>5</v>
      </c>
      <c r="J1215">
        <v>5</v>
      </c>
      <c r="K1215">
        <v>5</v>
      </c>
      <c r="L1215">
        <v>3.10625E-2</v>
      </c>
      <c r="M1215">
        <v>3.10625E-2</v>
      </c>
      <c r="N1215" t="s">
        <v>14</v>
      </c>
    </row>
    <row r="1216" spans="1:14" x14ac:dyDescent="0.2">
      <c r="A1216" t="s">
        <v>10</v>
      </c>
      <c r="B1216" t="s">
        <v>13</v>
      </c>
      <c r="D1216">
        <v>0</v>
      </c>
      <c r="E1216">
        <v>0</v>
      </c>
      <c r="F1216">
        <v>8</v>
      </c>
      <c r="G1216">
        <v>8</v>
      </c>
      <c r="H1216">
        <v>4</v>
      </c>
      <c r="I1216">
        <v>5</v>
      </c>
      <c r="J1216">
        <v>6</v>
      </c>
      <c r="K1216">
        <v>6</v>
      </c>
      <c r="L1216">
        <v>2.8747999999999999E-2</v>
      </c>
      <c r="M1216">
        <v>2.8747999999999999E-2</v>
      </c>
      <c r="N1216" t="s">
        <v>14</v>
      </c>
    </row>
    <row r="1217" spans="1:14" x14ac:dyDescent="0.2">
      <c r="A1217" t="s">
        <v>10</v>
      </c>
      <c r="B1217" t="s">
        <v>13</v>
      </c>
      <c r="D1217">
        <v>0</v>
      </c>
      <c r="E1217">
        <v>0</v>
      </c>
      <c r="F1217">
        <v>8</v>
      </c>
      <c r="G1217">
        <v>8</v>
      </c>
      <c r="H1217">
        <v>5</v>
      </c>
      <c r="I1217">
        <v>6</v>
      </c>
      <c r="J1217">
        <v>0</v>
      </c>
      <c r="K1217">
        <v>0</v>
      </c>
      <c r="L1217">
        <v>3.2189999999999899E-2</v>
      </c>
      <c r="M1217">
        <v>3.2189999999999899E-2</v>
      </c>
      <c r="N1217" t="s">
        <v>14</v>
      </c>
    </row>
    <row r="1218" spans="1:14" x14ac:dyDescent="0.2">
      <c r="A1218" t="s">
        <v>10</v>
      </c>
      <c r="B1218" t="s">
        <v>13</v>
      </c>
      <c r="D1218">
        <v>0</v>
      </c>
      <c r="E1218">
        <v>0</v>
      </c>
      <c r="F1218">
        <v>8</v>
      </c>
      <c r="G1218">
        <v>8</v>
      </c>
      <c r="H1218">
        <v>5</v>
      </c>
      <c r="I1218">
        <v>6</v>
      </c>
      <c r="J1218">
        <v>1</v>
      </c>
      <c r="K1218">
        <v>1</v>
      </c>
      <c r="L1218">
        <v>3.3456E-2</v>
      </c>
      <c r="M1218">
        <v>3.3456E-2</v>
      </c>
      <c r="N1218" t="s">
        <v>14</v>
      </c>
    </row>
    <row r="1219" spans="1:14" x14ac:dyDescent="0.2">
      <c r="A1219" t="s">
        <v>10</v>
      </c>
      <c r="B1219" t="s">
        <v>13</v>
      </c>
      <c r="D1219">
        <v>0</v>
      </c>
      <c r="E1219">
        <v>0</v>
      </c>
      <c r="F1219">
        <v>8</v>
      </c>
      <c r="G1219">
        <v>8</v>
      </c>
      <c r="H1219">
        <v>5</v>
      </c>
      <c r="I1219">
        <v>6</v>
      </c>
      <c r="J1219">
        <v>2</v>
      </c>
      <c r="K1219">
        <v>2</v>
      </c>
      <c r="L1219">
        <v>3.2332499999999903E-2</v>
      </c>
      <c r="M1219">
        <v>3.2332499999999903E-2</v>
      </c>
      <c r="N1219" t="s">
        <v>14</v>
      </c>
    </row>
    <row r="1220" spans="1:14" x14ac:dyDescent="0.2">
      <c r="A1220" t="s">
        <v>10</v>
      </c>
      <c r="B1220" t="s">
        <v>13</v>
      </c>
      <c r="D1220">
        <v>0</v>
      </c>
      <c r="E1220">
        <v>0</v>
      </c>
      <c r="F1220">
        <v>8</v>
      </c>
      <c r="G1220">
        <v>8</v>
      </c>
      <c r="H1220">
        <v>5</v>
      </c>
      <c r="I1220">
        <v>6</v>
      </c>
      <c r="J1220">
        <v>3</v>
      </c>
      <c r="K1220">
        <v>3</v>
      </c>
      <c r="L1220">
        <v>3.4277500000000002E-2</v>
      </c>
      <c r="M1220">
        <v>3.4277500000000002E-2</v>
      </c>
      <c r="N1220" t="s">
        <v>14</v>
      </c>
    </row>
    <row r="1221" spans="1:14" x14ac:dyDescent="0.2">
      <c r="A1221" t="s">
        <v>10</v>
      </c>
      <c r="B1221" t="s">
        <v>13</v>
      </c>
      <c r="D1221">
        <v>0</v>
      </c>
      <c r="E1221">
        <v>0</v>
      </c>
      <c r="F1221">
        <v>8</v>
      </c>
      <c r="G1221">
        <v>8</v>
      </c>
      <c r="H1221">
        <v>5</v>
      </c>
      <c r="I1221">
        <v>6</v>
      </c>
      <c r="J1221">
        <v>4</v>
      </c>
      <c r="K1221">
        <v>4</v>
      </c>
      <c r="L1221">
        <v>3.4759999999999999E-2</v>
      </c>
      <c r="M1221">
        <v>3.4759999999999999E-2</v>
      </c>
      <c r="N1221" t="s">
        <v>14</v>
      </c>
    </row>
    <row r="1222" spans="1:14" x14ac:dyDescent="0.2">
      <c r="A1222" t="s">
        <v>10</v>
      </c>
      <c r="B1222" t="s">
        <v>13</v>
      </c>
      <c r="D1222">
        <v>0</v>
      </c>
      <c r="E1222">
        <v>0</v>
      </c>
      <c r="F1222">
        <v>8</v>
      </c>
      <c r="G1222">
        <v>8</v>
      </c>
      <c r="H1222">
        <v>5</v>
      </c>
      <c r="I1222">
        <v>6</v>
      </c>
      <c r="J1222">
        <v>5</v>
      </c>
      <c r="K1222">
        <v>5</v>
      </c>
      <c r="L1222">
        <v>3.1510000000000003E-2</v>
      </c>
      <c r="M1222">
        <v>3.1510000000000003E-2</v>
      </c>
      <c r="N1222" t="s">
        <v>14</v>
      </c>
    </row>
    <row r="1223" spans="1:14" x14ac:dyDescent="0.2">
      <c r="A1223" t="s">
        <v>10</v>
      </c>
      <c r="B1223" t="s">
        <v>13</v>
      </c>
      <c r="D1223">
        <v>0</v>
      </c>
      <c r="E1223">
        <v>0</v>
      </c>
      <c r="F1223">
        <v>8</v>
      </c>
      <c r="G1223">
        <v>8</v>
      </c>
      <c r="H1223">
        <v>5</v>
      </c>
      <c r="I1223">
        <v>6</v>
      </c>
      <c r="J1223">
        <v>6</v>
      </c>
      <c r="K1223">
        <v>6</v>
      </c>
      <c r="L1223">
        <v>2.8416E-2</v>
      </c>
      <c r="M1223">
        <v>2.8416E-2</v>
      </c>
      <c r="N1223" t="s">
        <v>14</v>
      </c>
    </row>
    <row r="1224" spans="1:14" x14ac:dyDescent="0.2">
      <c r="A1224" t="s">
        <v>10</v>
      </c>
      <c r="B1224" t="s">
        <v>13</v>
      </c>
      <c r="D1224">
        <v>0</v>
      </c>
      <c r="E1224">
        <v>0</v>
      </c>
      <c r="F1224">
        <v>8</v>
      </c>
      <c r="G1224">
        <v>8</v>
      </c>
      <c r="H1224">
        <v>6</v>
      </c>
      <c r="I1224">
        <v>7</v>
      </c>
      <c r="J1224">
        <v>0</v>
      </c>
      <c r="K1224">
        <v>0</v>
      </c>
      <c r="L1224">
        <v>3.3327999999999899E-2</v>
      </c>
      <c r="M1224">
        <v>3.3327999999999899E-2</v>
      </c>
      <c r="N1224" t="s">
        <v>14</v>
      </c>
    </row>
    <row r="1225" spans="1:14" x14ac:dyDescent="0.2">
      <c r="A1225" t="s">
        <v>10</v>
      </c>
      <c r="B1225" t="s">
        <v>13</v>
      </c>
      <c r="D1225">
        <v>0</v>
      </c>
      <c r="E1225">
        <v>0</v>
      </c>
      <c r="F1225">
        <v>8</v>
      </c>
      <c r="G1225">
        <v>8</v>
      </c>
      <c r="H1225">
        <v>6</v>
      </c>
      <c r="I1225">
        <v>7</v>
      </c>
      <c r="J1225">
        <v>1</v>
      </c>
      <c r="K1225">
        <v>1</v>
      </c>
      <c r="L1225">
        <v>3.4817999999999898E-2</v>
      </c>
      <c r="M1225">
        <v>3.4817999999999898E-2</v>
      </c>
      <c r="N1225" t="s">
        <v>14</v>
      </c>
    </row>
    <row r="1226" spans="1:14" x14ac:dyDescent="0.2">
      <c r="A1226" t="s">
        <v>10</v>
      </c>
      <c r="B1226" t="s">
        <v>13</v>
      </c>
      <c r="D1226">
        <v>0</v>
      </c>
      <c r="E1226">
        <v>0</v>
      </c>
      <c r="F1226">
        <v>8</v>
      </c>
      <c r="G1226">
        <v>8</v>
      </c>
      <c r="H1226">
        <v>6</v>
      </c>
      <c r="I1226">
        <v>7</v>
      </c>
      <c r="J1226">
        <v>2</v>
      </c>
      <c r="K1226">
        <v>2</v>
      </c>
      <c r="L1226">
        <v>3.3542500000000003E-2</v>
      </c>
      <c r="M1226">
        <v>3.3542500000000003E-2</v>
      </c>
      <c r="N1226" t="s">
        <v>14</v>
      </c>
    </row>
    <row r="1227" spans="1:14" x14ac:dyDescent="0.2">
      <c r="A1227" t="s">
        <v>10</v>
      </c>
      <c r="B1227" t="s">
        <v>13</v>
      </c>
      <c r="D1227">
        <v>0</v>
      </c>
      <c r="E1227">
        <v>0</v>
      </c>
      <c r="F1227">
        <v>8</v>
      </c>
      <c r="G1227">
        <v>8</v>
      </c>
      <c r="H1227">
        <v>6</v>
      </c>
      <c r="I1227">
        <v>7</v>
      </c>
      <c r="J1227">
        <v>3</v>
      </c>
      <c r="K1227">
        <v>3</v>
      </c>
      <c r="L1227">
        <v>3.5104999999999997E-2</v>
      </c>
      <c r="M1227">
        <v>3.5104999999999997E-2</v>
      </c>
      <c r="N1227" t="s">
        <v>14</v>
      </c>
    </row>
    <row r="1228" spans="1:14" x14ac:dyDescent="0.2">
      <c r="A1228" t="s">
        <v>10</v>
      </c>
      <c r="B1228" t="s">
        <v>13</v>
      </c>
      <c r="D1228">
        <v>0</v>
      </c>
      <c r="E1228">
        <v>0</v>
      </c>
      <c r="F1228">
        <v>8</v>
      </c>
      <c r="G1228">
        <v>8</v>
      </c>
      <c r="H1228">
        <v>6</v>
      </c>
      <c r="I1228">
        <v>7</v>
      </c>
      <c r="J1228">
        <v>4</v>
      </c>
      <c r="K1228">
        <v>4</v>
      </c>
      <c r="L1228">
        <v>3.5729999999999998E-2</v>
      </c>
      <c r="M1228">
        <v>3.5729999999999998E-2</v>
      </c>
      <c r="N1228" t="s">
        <v>14</v>
      </c>
    </row>
    <row r="1229" spans="1:14" x14ac:dyDescent="0.2">
      <c r="A1229" t="s">
        <v>10</v>
      </c>
      <c r="B1229" t="s">
        <v>13</v>
      </c>
      <c r="D1229">
        <v>0</v>
      </c>
      <c r="E1229">
        <v>0</v>
      </c>
      <c r="F1229">
        <v>8</v>
      </c>
      <c r="G1229">
        <v>8</v>
      </c>
      <c r="H1229">
        <v>6</v>
      </c>
      <c r="I1229">
        <v>7</v>
      </c>
      <c r="J1229">
        <v>5</v>
      </c>
      <c r="K1229">
        <v>5</v>
      </c>
      <c r="L1229">
        <v>3.0789999999999901E-2</v>
      </c>
      <c r="M1229">
        <v>3.0789999999999901E-2</v>
      </c>
      <c r="N1229" t="s">
        <v>14</v>
      </c>
    </row>
    <row r="1230" spans="1:14" x14ac:dyDescent="0.2">
      <c r="A1230" t="s">
        <v>10</v>
      </c>
      <c r="B1230" t="s">
        <v>13</v>
      </c>
      <c r="D1230">
        <v>0</v>
      </c>
      <c r="E1230">
        <v>0</v>
      </c>
      <c r="F1230">
        <v>8</v>
      </c>
      <c r="G1230">
        <v>8</v>
      </c>
      <c r="H1230">
        <v>6</v>
      </c>
      <c r="I1230">
        <v>7</v>
      </c>
      <c r="J1230">
        <v>6</v>
      </c>
      <c r="K1230">
        <v>6</v>
      </c>
      <c r="L1230">
        <v>2.6981999999999999E-2</v>
      </c>
      <c r="M1230">
        <v>2.6981999999999999E-2</v>
      </c>
      <c r="N1230" t="s">
        <v>14</v>
      </c>
    </row>
    <row r="1231" spans="1:14" x14ac:dyDescent="0.2">
      <c r="A1231" t="s">
        <v>10</v>
      </c>
      <c r="B1231" t="s">
        <v>13</v>
      </c>
      <c r="D1231">
        <v>0</v>
      </c>
      <c r="E1231">
        <v>0</v>
      </c>
      <c r="F1231">
        <v>8</v>
      </c>
      <c r="G1231">
        <v>8</v>
      </c>
      <c r="H1231">
        <v>7</v>
      </c>
      <c r="I1231">
        <v>8</v>
      </c>
      <c r="J1231">
        <v>0</v>
      </c>
      <c r="K1231">
        <v>0</v>
      </c>
      <c r="L1231">
        <v>3.4944000000000003E-2</v>
      </c>
      <c r="M1231">
        <v>3.4944000000000003E-2</v>
      </c>
      <c r="N1231" t="s">
        <v>14</v>
      </c>
    </row>
    <row r="1232" spans="1:14" x14ac:dyDescent="0.2">
      <c r="A1232" t="s">
        <v>10</v>
      </c>
      <c r="B1232" t="s">
        <v>13</v>
      </c>
      <c r="D1232">
        <v>0</v>
      </c>
      <c r="E1232">
        <v>0</v>
      </c>
      <c r="F1232">
        <v>8</v>
      </c>
      <c r="G1232">
        <v>8</v>
      </c>
      <c r="H1232">
        <v>7</v>
      </c>
      <c r="I1232">
        <v>8</v>
      </c>
      <c r="J1232">
        <v>1</v>
      </c>
      <c r="K1232">
        <v>1</v>
      </c>
      <c r="L1232">
        <v>3.7433999999999898E-2</v>
      </c>
      <c r="M1232">
        <v>3.7433999999999898E-2</v>
      </c>
      <c r="N1232" t="s">
        <v>14</v>
      </c>
    </row>
    <row r="1233" spans="1:14" x14ac:dyDescent="0.2">
      <c r="A1233" t="s">
        <v>10</v>
      </c>
      <c r="B1233" t="s">
        <v>13</v>
      </c>
      <c r="D1233">
        <v>0</v>
      </c>
      <c r="E1233">
        <v>0</v>
      </c>
      <c r="F1233">
        <v>8</v>
      </c>
      <c r="G1233">
        <v>8</v>
      </c>
      <c r="H1233">
        <v>7</v>
      </c>
      <c r="I1233">
        <v>8</v>
      </c>
      <c r="J1233">
        <v>2</v>
      </c>
      <c r="K1233">
        <v>2</v>
      </c>
      <c r="L1233">
        <v>3.7579999999999898E-2</v>
      </c>
      <c r="M1233">
        <v>3.7579999999999898E-2</v>
      </c>
      <c r="N1233" t="s">
        <v>14</v>
      </c>
    </row>
    <row r="1234" spans="1:14" x14ac:dyDescent="0.2">
      <c r="A1234" t="s">
        <v>10</v>
      </c>
      <c r="B1234" t="s">
        <v>13</v>
      </c>
      <c r="D1234">
        <v>0</v>
      </c>
      <c r="E1234">
        <v>0</v>
      </c>
      <c r="F1234">
        <v>8</v>
      </c>
      <c r="G1234">
        <v>8</v>
      </c>
      <c r="H1234">
        <v>7</v>
      </c>
      <c r="I1234">
        <v>8</v>
      </c>
      <c r="J1234">
        <v>3</v>
      </c>
      <c r="K1234">
        <v>3</v>
      </c>
      <c r="L1234">
        <v>3.90275E-2</v>
      </c>
      <c r="M1234">
        <v>3.90275E-2</v>
      </c>
      <c r="N1234" t="s">
        <v>14</v>
      </c>
    </row>
    <row r="1235" spans="1:14" x14ac:dyDescent="0.2">
      <c r="A1235" t="s">
        <v>10</v>
      </c>
      <c r="B1235" t="s">
        <v>13</v>
      </c>
      <c r="D1235">
        <v>0</v>
      </c>
      <c r="E1235">
        <v>0</v>
      </c>
      <c r="F1235">
        <v>8</v>
      </c>
      <c r="G1235">
        <v>8</v>
      </c>
      <c r="H1235">
        <v>7</v>
      </c>
      <c r="I1235">
        <v>8</v>
      </c>
      <c r="J1235">
        <v>4</v>
      </c>
      <c r="K1235">
        <v>4</v>
      </c>
      <c r="L1235">
        <v>3.8772500000000001E-2</v>
      </c>
      <c r="M1235">
        <v>3.8772500000000001E-2</v>
      </c>
      <c r="N1235" t="s">
        <v>14</v>
      </c>
    </row>
    <row r="1236" spans="1:14" x14ac:dyDescent="0.2">
      <c r="A1236" t="s">
        <v>10</v>
      </c>
      <c r="B1236" t="s">
        <v>13</v>
      </c>
      <c r="D1236">
        <v>0</v>
      </c>
      <c r="E1236">
        <v>0</v>
      </c>
      <c r="F1236">
        <v>8</v>
      </c>
      <c r="G1236">
        <v>8</v>
      </c>
      <c r="H1236">
        <v>7</v>
      </c>
      <c r="I1236">
        <v>8</v>
      </c>
      <c r="J1236">
        <v>5</v>
      </c>
      <c r="K1236">
        <v>5</v>
      </c>
      <c r="L1236">
        <v>3.2517499999999998E-2</v>
      </c>
      <c r="M1236">
        <v>3.2517499999999998E-2</v>
      </c>
      <c r="N1236" t="s">
        <v>14</v>
      </c>
    </row>
    <row r="1237" spans="1:14" x14ac:dyDescent="0.2">
      <c r="A1237" t="s">
        <v>10</v>
      </c>
      <c r="B1237" t="s">
        <v>13</v>
      </c>
      <c r="D1237">
        <v>0</v>
      </c>
      <c r="E1237">
        <v>0</v>
      </c>
      <c r="F1237">
        <v>8</v>
      </c>
      <c r="G1237">
        <v>8</v>
      </c>
      <c r="H1237">
        <v>7</v>
      </c>
      <c r="I1237">
        <v>8</v>
      </c>
      <c r="J1237">
        <v>6</v>
      </c>
      <c r="K1237">
        <v>6</v>
      </c>
      <c r="L1237">
        <v>2.8032000000000001E-2</v>
      </c>
      <c r="M1237">
        <v>2.8032000000000001E-2</v>
      </c>
      <c r="N1237" t="s">
        <v>14</v>
      </c>
    </row>
    <row r="1238" spans="1:14" x14ac:dyDescent="0.2">
      <c r="A1238" t="s">
        <v>10</v>
      </c>
      <c r="B1238" t="s">
        <v>13</v>
      </c>
      <c r="D1238">
        <v>0</v>
      </c>
      <c r="E1238">
        <v>0</v>
      </c>
      <c r="F1238">
        <v>8</v>
      </c>
      <c r="G1238">
        <v>8</v>
      </c>
      <c r="H1238">
        <v>8</v>
      </c>
      <c r="I1238">
        <v>9</v>
      </c>
      <c r="J1238">
        <v>0</v>
      </c>
      <c r="K1238">
        <v>0</v>
      </c>
      <c r="L1238">
        <v>3.8329999999999899E-2</v>
      </c>
      <c r="M1238">
        <v>3.8329999999999899E-2</v>
      </c>
      <c r="N1238" t="s">
        <v>14</v>
      </c>
    </row>
    <row r="1239" spans="1:14" x14ac:dyDescent="0.2">
      <c r="A1239" t="s">
        <v>10</v>
      </c>
      <c r="B1239" t="s">
        <v>13</v>
      </c>
      <c r="D1239">
        <v>0</v>
      </c>
      <c r="E1239">
        <v>0</v>
      </c>
      <c r="F1239">
        <v>8</v>
      </c>
      <c r="G1239">
        <v>8</v>
      </c>
      <c r="H1239">
        <v>8</v>
      </c>
      <c r="I1239">
        <v>9</v>
      </c>
      <c r="J1239">
        <v>1</v>
      </c>
      <c r="K1239">
        <v>1</v>
      </c>
      <c r="L1239">
        <v>4.0744000000000002E-2</v>
      </c>
      <c r="M1239">
        <v>4.0744000000000002E-2</v>
      </c>
      <c r="N1239" t="s">
        <v>14</v>
      </c>
    </row>
    <row r="1240" spans="1:14" x14ac:dyDescent="0.2">
      <c r="A1240" t="s">
        <v>10</v>
      </c>
      <c r="B1240" t="s">
        <v>13</v>
      </c>
      <c r="D1240">
        <v>0</v>
      </c>
      <c r="E1240">
        <v>0</v>
      </c>
      <c r="F1240">
        <v>8</v>
      </c>
      <c r="G1240">
        <v>8</v>
      </c>
      <c r="H1240">
        <v>8</v>
      </c>
      <c r="I1240">
        <v>9</v>
      </c>
      <c r="J1240">
        <v>2</v>
      </c>
      <c r="K1240">
        <v>2</v>
      </c>
      <c r="L1240">
        <v>3.9822499999999997E-2</v>
      </c>
      <c r="M1240">
        <v>3.9822499999999997E-2</v>
      </c>
      <c r="N1240" t="s">
        <v>14</v>
      </c>
    </row>
    <row r="1241" spans="1:14" x14ac:dyDescent="0.2">
      <c r="A1241" t="s">
        <v>10</v>
      </c>
      <c r="B1241" t="s">
        <v>13</v>
      </c>
      <c r="D1241">
        <v>0</v>
      </c>
      <c r="E1241">
        <v>0</v>
      </c>
      <c r="F1241">
        <v>8</v>
      </c>
      <c r="G1241">
        <v>8</v>
      </c>
      <c r="H1241">
        <v>8</v>
      </c>
      <c r="I1241">
        <v>9</v>
      </c>
      <c r="J1241">
        <v>3</v>
      </c>
      <c r="K1241">
        <v>3</v>
      </c>
      <c r="L1241">
        <v>4.2090000000000002E-2</v>
      </c>
      <c r="M1241">
        <v>4.2090000000000002E-2</v>
      </c>
      <c r="N1241" t="s">
        <v>14</v>
      </c>
    </row>
    <row r="1242" spans="1:14" x14ac:dyDescent="0.2">
      <c r="A1242" t="s">
        <v>10</v>
      </c>
      <c r="B1242" t="s">
        <v>13</v>
      </c>
      <c r="D1242">
        <v>0</v>
      </c>
      <c r="E1242">
        <v>0</v>
      </c>
      <c r="F1242">
        <v>8</v>
      </c>
      <c r="G1242">
        <v>8</v>
      </c>
      <c r="H1242">
        <v>8</v>
      </c>
      <c r="I1242">
        <v>9</v>
      </c>
      <c r="J1242">
        <v>4</v>
      </c>
      <c r="K1242">
        <v>4</v>
      </c>
      <c r="L1242">
        <v>4.1799999999999997E-2</v>
      </c>
      <c r="M1242">
        <v>4.1799999999999997E-2</v>
      </c>
      <c r="N1242" t="s">
        <v>14</v>
      </c>
    </row>
    <row r="1243" spans="1:14" x14ac:dyDescent="0.2">
      <c r="A1243" t="s">
        <v>10</v>
      </c>
      <c r="B1243" t="s">
        <v>13</v>
      </c>
      <c r="D1243">
        <v>0</v>
      </c>
      <c r="E1243">
        <v>0</v>
      </c>
      <c r="F1243">
        <v>8</v>
      </c>
      <c r="G1243">
        <v>8</v>
      </c>
      <c r="H1243">
        <v>8</v>
      </c>
      <c r="I1243">
        <v>9</v>
      </c>
      <c r="J1243">
        <v>5</v>
      </c>
      <c r="K1243">
        <v>5</v>
      </c>
      <c r="L1243">
        <v>3.5929999999999997E-2</v>
      </c>
      <c r="M1243">
        <v>3.5929999999999997E-2</v>
      </c>
      <c r="N1243" t="s">
        <v>14</v>
      </c>
    </row>
    <row r="1244" spans="1:14" x14ac:dyDescent="0.2">
      <c r="A1244" t="s">
        <v>10</v>
      </c>
      <c r="B1244" t="s">
        <v>13</v>
      </c>
      <c r="D1244">
        <v>0</v>
      </c>
      <c r="E1244">
        <v>0</v>
      </c>
      <c r="F1244">
        <v>8</v>
      </c>
      <c r="G1244">
        <v>8</v>
      </c>
      <c r="H1244">
        <v>8</v>
      </c>
      <c r="I1244">
        <v>9</v>
      </c>
      <c r="J1244">
        <v>6</v>
      </c>
      <c r="K1244">
        <v>6</v>
      </c>
      <c r="L1244">
        <v>3.1004E-2</v>
      </c>
      <c r="M1244">
        <v>3.1004E-2</v>
      </c>
      <c r="N1244" t="s">
        <v>14</v>
      </c>
    </row>
    <row r="1245" spans="1:14" x14ac:dyDescent="0.2">
      <c r="A1245" t="s">
        <v>10</v>
      </c>
      <c r="B1245" t="s">
        <v>13</v>
      </c>
      <c r="D1245">
        <v>0</v>
      </c>
      <c r="E1245">
        <v>0</v>
      </c>
      <c r="F1245">
        <v>8</v>
      </c>
      <c r="G1245">
        <v>8</v>
      </c>
      <c r="H1245">
        <v>9</v>
      </c>
      <c r="I1245">
        <v>10</v>
      </c>
      <c r="J1245">
        <v>0</v>
      </c>
      <c r="K1245">
        <v>0</v>
      </c>
      <c r="L1245">
        <v>4.1813999999999997E-2</v>
      </c>
      <c r="M1245">
        <v>4.1813999999999997E-2</v>
      </c>
      <c r="N1245" t="s">
        <v>14</v>
      </c>
    </row>
    <row r="1246" spans="1:14" x14ac:dyDescent="0.2">
      <c r="A1246" t="s">
        <v>10</v>
      </c>
      <c r="B1246" t="s">
        <v>13</v>
      </c>
      <c r="D1246">
        <v>0</v>
      </c>
      <c r="E1246">
        <v>0</v>
      </c>
      <c r="F1246">
        <v>8</v>
      </c>
      <c r="G1246">
        <v>8</v>
      </c>
      <c r="H1246">
        <v>9</v>
      </c>
      <c r="I1246">
        <v>10</v>
      </c>
      <c r="J1246">
        <v>1</v>
      </c>
      <c r="K1246">
        <v>1</v>
      </c>
      <c r="L1246">
        <v>4.3251999999999999E-2</v>
      </c>
      <c r="M1246">
        <v>4.3251999999999999E-2</v>
      </c>
      <c r="N1246" t="s">
        <v>14</v>
      </c>
    </row>
    <row r="1247" spans="1:14" x14ac:dyDescent="0.2">
      <c r="A1247" t="s">
        <v>10</v>
      </c>
      <c r="B1247" t="s">
        <v>13</v>
      </c>
      <c r="D1247">
        <v>0</v>
      </c>
      <c r="E1247">
        <v>0</v>
      </c>
      <c r="F1247">
        <v>8</v>
      </c>
      <c r="G1247">
        <v>8</v>
      </c>
      <c r="H1247">
        <v>9</v>
      </c>
      <c r="I1247">
        <v>10</v>
      </c>
      <c r="J1247">
        <v>2</v>
      </c>
      <c r="K1247">
        <v>2</v>
      </c>
      <c r="L1247">
        <v>4.267E-2</v>
      </c>
      <c r="M1247">
        <v>4.267E-2</v>
      </c>
      <c r="N1247" t="s">
        <v>14</v>
      </c>
    </row>
    <row r="1248" spans="1:14" x14ac:dyDescent="0.2">
      <c r="A1248" t="s">
        <v>10</v>
      </c>
      <c r="B1248" t="s">
        <v>13</v>
      </c>
      <c r="D1248">
        <v>0</v>
      </c>
      <c r="E1248">
        <v>0</v>
      </c>
      <c r="F1248">
        <v>8</v>
      </c>
      <c r="G1248">
        <v>8</v>
      </c>
      <c r="H1248">
        <v>9</v>
      </c>
      <c r="I1248">
        <v>10</v>
      </c>
      <c r="J1248">
        <v>3</v>
      </c>
      <c r="K1248">
        <v>3</v>
      </c>
      <c r="L1248">
        <v>4.6030000000000001E-2</v>
      </c>
      <c r="M1248">
        <v>4.6030000000000001E-2</v>
      </c>
      <c r="N1248" t="s">
        <v>14</v>
      </c>
    </row>
    <row r="1249" spans="1:14" x14ac:dyDescent="0.2">
      <c r="A1249" t="s">
        <v>10</v>
      </c>
      <c r="B1249" t="s">
        <v>13</v>
      </c>
      <c r="D1249">
        <v>0</v>
      </c>
      <c r="E1249">
        <v>0</v>
      </c>
      <c r="F1249">
        <v>8</v>
      </c>
      <c r="G1249">
        <v>8</v>
      </c>
      <c r="H1249">
        <v>9</v>
      </c>
      <c r="I1249">
        <v>10</v>
      </c>
      <c r="J1249">
        <v>4</v>
      </c>
      <c r="K1249">
        <v>4</v>
      </c>
      <c r="L1249">
        <v>4.5872499999999997E-2</v>
      </c>
      <c r="M1249">
        <v>4.5872499999999997E-2</v>
      </c>
      <c r="N1249" t="s">
        <v>14</v>
      </c>
    </row>
    <row r="1250" spans="1:14" x14ac:dyDescent="0.2">
      <c r="A1250" t="s">
        <v>10</v>
      </c>
      <c r="B1250" t="s">
        <v>13</v>
      </c>
      <c r="D1250">
        <v>0</v>
      </c>
      <c r="E1250">
        <v>0</v>
      </c>
      <c r="F1250">
        <v>8</v>
      </c>
      <c r="G1250">
        <v>8</v>
      </c>
      <c r="H1250">
        <v>9</v>
      </c>
      <c r="I1250">
        <v>10</v>
      </c>
      <c r="J1250">
        <v>5</v>
      </c>
      <c r="K1250">
        <v>5</v>
      </c>
      <c r="L1250">
        <v>3.8212499999999899E-2</v>
      </c>
      <c r="M1250">
        <v>3.8212499999999899E-2</v>
      </c>
      <c r="N1250" t="s">
        <v>14</v>
      </c>
    </row>
    <row r="1251" spans="1:14" x14ac:dyDescent="0.2">
      <c r="A1251" t="s">
        <v>10</v>
      </c>
      <c r="B1251" t="s">
        <v>13</v>
      </c>
      <c r="D1251">
        <v>0</v>
      </c>
      <c r="E1251">
        <v>0</v>
      </c>
      <c r="F1251">
        <v>8</v>
      </c>
      <c r="G1251">
        <v>8</v>
      </c>
      <c r="H1251">
        <v>9</v>
      </c>
      <c r="I1251">
        <v>10</v>
      </c>
      <c r="J1251">
        <v>6</v>
      </c>
      <c r="K1251">
        <v>6</v>
      </c>
      <c r="L1251">
        <v>3.363E-2</v>
      </c>
      <c r="M1251">
        <v>3.363E-2</v>
      </c>
      <c r="N1251" t="s">
        <v>14</v>
      </c>
    </row>
    <row r="1252" spans="1:14" x14ac:dyDescent="0.2">
      <c r="A1252" t="s">
        <v>10</v>
      </c>
      <c r="B1252" t="s">
        <v>13</v>
      </c>
      <c r="D1252">
        <v>0</v>
      </c>
      <c r="E1252">
        <v>0</v>
      </c>
      <c r="F1252">
        <v>8</v>
      </c>
      <c r="G1252">
        <v>8</v>
      </c>
      <c r="H1252">
        <v>10</v>
      </c>
      <c r="I1252">
        <v>11</v>
      </c>
      <c r="J1252">
        <v>0</v>
      </c>
      <c r="K1252">
        <v>0</v>
      </c>
      <c r="L1252">
        <v>4.4814E-2</v>
      </c>
      <c r="M1252">
        <v>4.4814E-2</v>
      </c>
      <c r="N1252" t="s">
        <v>14</v>
      </c>
    </row>
    <row r="1253" spans="1:14" x14ac:dyDescent="0.2">
      <c r="A1253" t="s">
        <v>10</v>
      </c>
      <c r="B1253" t="s">
        <v>13</v>
      </c>
      <c r="D1253">
        <v>0</v>
      </c>
      <c r="E1253">
        <v>0</v>
      </c>
      <c r="F1253">
        <v>8</v>
      </c>
      <c r="G1253">
        <v>8</v>
      </c>
      <c r="H1253">
        <v>10</v>
      </c>
      <c r="I1253">
        <v>11</v>
      </c>
      <c r="J1253">
        <v>1</v>
      </c>
      <c r="K1253">
        <v>1</v>
      </c>
      <c r="L1253">
        <v>4.5510000000000002E-2</v>
      </c>
      <c r="M1253">
        <v>4.5510000000000002E-2</v>
      </c>
      <c r="N1253" t="s">
        <v>14</v>
      </c>
    </row>
    <row r="1254" spans="1:14" x14ac:dyDescent="0.2">
      <c r="A1254" t="s">
        <v>10</v>
      </c>
      <c r="B1254" t="s">
        <v>13</v>
      </c>
      <c r="D1254">
        <v>0</v>
      </c>
      <c r="E1254">
        <v>0</v>
      </c>
      <c r="F1254">
        <v>8</v>
      </c>
      <c r="G1254">
        <v>8</v>
      </c>
      <c r="H1254">
        <v>10</v>
      </c>
      <c r="I1254">
        <v>11</v>
      </c>
      <c r="J1254">
        <v>2</v>
      </c>
      <c r="K1254">
        <v>2</v>
      </c>
      <c r="L1254">
        <v>4.6914999999999998E-2</v>
      </c>
      <c r="M1254">
        <v>4.6914999999999998E-2</v>
      </c>
      <c r="N1254" t="s">
        <v>14</v>
      </c>
    </row>
    <row r="1255" spans="1:14" x14ac:dyDescent="0.2">
      <c r="A1255" t="s">
        <v>10</v>
      </c>
      <c r="B1255" t="s">
        <v>13</v>
      </c>
      <c r="D1255">
        <v>0</v>
      </c>
      <c r="E1255">
        <v>0</v>
      </c>
      <c r="F1255">
        <v>8</v>
      </c>
      <c r="G1255">
        <v>8</v>
      </c>
      <c r="H1255">
        <v>10</v>
      </c>
      <c r="I1255">
        <v>11</v>
      </c>
      <c r="J1255">
        <v>3</v>
      </c>
      <c r="K1255">
        <v>3</v>
      </c>
      <c r="L1255">
        <v>5.08225E-2</v>
      </c>
      <c r="M1255">
        <v>5.08225E-2</v>
      </c>
      <c r="N1255" t="s">
        <v>14</v>
      </c>
    </row>
    <row r="1256" spans="1:14" x14ac:dyDescent="0.2">
      <c r="A1256" t="s">
        <v>10</v>
      </c>
      <c r="B1256" t="s">
        <v>13</v>
      </c>
      <c r="D1256">
        <v>0</v>
      </c>
      <c r="E1256">
        <v>0</v>
      </c>
      <c r="F1256">
        <v>8</v>
      </c>
      <c r="G1256">
        <v>8</v>
      </c>
      <c r="H1256">
        <v>10</v>
      </c>
      <c r="I1256">
        <v>11</v>
      </c>
      <c r="J1256">
        <v>4</v>
      </c>
      <c r="K1256">
        <v>4</v>
      </c>
      <c r="L1256">
        <v>4.97475E-2</v>
      </c>
      <c r="M1256">
        <v>4.97475E-2</v>
      </c>
      <c r="N1256" t="s">
        <v>14</v>
      </c>
    </row>
    <row r="1257" spans="1:14" x14ac:dyDescent="0.2">
      <c r="A1257" t="s">
        <v>10</v>
      </c>
      <c r="B1257" t="s">
        <v>13</v>
      </c>
      <c r="D1257">
        <v>0</v>
      </c>
      <c r="E1257">
        <v>0</v>
      </c>
      <c r="F1257">
        <v>8</v>
      </c>
      <c r="G1257">
        <v>8</v>
      </c>
      <c r="H1257">
        <v>10</v>
      </c>
      <c r="I1257">
        <v>11</v>
      </c>
      <c r="J1257">
        <v>5</v>
      </c>
      <c r="K1257">
        <v>5</v>
      </c>
      <c r="L1257">
        <v>4.0227499999999999E-2</v>
      </c>
      <c r="M1257">
        <v>4.0227499999999999E-2</v>
      </c>
      <c r="N1257" t="s">
        <v>14</v>
      </c>
    </row>
    <row r="1258" spans="1:14" x14ac:dyDescent="0.2">
      <c r="A1258" t="s">
        <v>10</v>
      </c>
      <c r="B1258" t="s">
        <v>13</v>
      </c>
      <c r="D1258">
        <v>0</v>
      </c>
      <c r="E1258">
        <v>0</v>
      </c>
      <c r="F1258">
        <v>8</v>
      </c>
      <c r="G1258">
        <v>8</v>
      </c>
      <c r="H1258">
        <v>10</v>
      </c>
      <c r="I1258">
        <v>11</v>
      </c>
      <c r="J1258">
        <v>6</v>
      </c>
      <c r="K1258">
        <v>6</v>
      </c>
      <c r="L1258">
        <v>3.6037999999999903E-2</v>
      </c>
      <c r="M1258">
        <v>3.6037999999999903E-2</v>
      </c>
      <c r="N1258" t="s">
        <v>14</v>
      </c>
    </row>
    <row r="1259" spans="1:14" x14ac:dyDescent="0.2">
      <c r="A1259" t="s">
        <v>10</v>
      </c>
      <c r="B1259" t="s">
        <v>13</v>
      </c>
      <c r="D1259">
        <v>0</v>
      </c>
      <c r="E1259">
        <v>0</v>
      </c>
      <c r="F1259">
        <v>8</v>
      </c>
      <c r="G1259">
        <v>8</v>
      </c>
      <c r="H1259">
        <v>11</v>
      </c>
      <c r="I1259">
        <v>12</v>
      </c>
      <c r="J1259">
        <v>0</v>
      </c>
      <c r="K1259">
        <v>0</v>
      </c>
      <c r="L1259">
        <v>4.8000000000000001E-2</v>
      </c>
      <c r="M1259">
        <v>4.8000000000000001E-2</v>
      </c>
      <c r="N1259" t="s">
        <v>14</v>
      </c>
    </row>
    <row r="1260" spans="1:14" x14ac:dyDescent="0.2">
      <c r="A1260" t="s">
        <v>10</v>
      </c>
      <c r="B1260" t="s">
        <v>13</v>
      </c>
      <c r="D1260">
        <v>0</v>
      </c>
      <c r="E1260">
        <v>0</v>
      </c>
      <c r="F1260">
        <v>8</v>
      </c>
      <c r="G1260">
        <v>8</v>
      </c>
      <c r="H1260">
        <v>11</v>
      </c>
      <c r="I1260">
        <v>12</v>
      </c>
      <c r="J1260">
        <v>1</v>
      </c>
      <c r="K1260">
        <v>1</v>
      </c>
      <c r="L1260">
        <v>4.8534000000000001E-2</v>
      </c>
      <c r="M1260">
        <v>4.8534000000000001E-2</v>
      </c>
      <c r="N1260" t="s">
        <v>14</v>
      </c>
    </row>
    <row r="1261" spans="1:14" x14ac:dyDescent="0.2">
      <c r="A1261" t="s">
        <v>10</v>
      </c>
      <c r="B1261" t="s">
        <v>13</v>
      </c>
      <c r="D1261">
        <v>0</v>
      </c>
      <c r="E1261">
        <v>0</v>
      </c>
      <c r="F1261">
        <v>8</v>
      </c>
      <c r="G1261">
        <v>8</v>
      </c>
      <c r="H1261">
        <v>11</v>
      </c>
      <c r="I1261">
        <v>12</v>
      </c>
      <c r="J1261">
        <v>2</v>
      </c>
      <c r="K1261">
        <v>2</v>
      </c>
      <c r="L1261">
        <v>5.0387500000000002E-2</v>
      </c>
      <c r="M1261">
        <v>5.0387500000000002E-2</v>
      </c>
      <c r="N1261" t="s">
        <v>14</v>
      </c>
    </row>
    <row r="1262" spans="1:14" x14ac:dyDescent="0.2">
      <c r="A1262" t="s">
        <v>10</v>
      </c>
      <c r="B1262" t="s">
        <v>13</v>
      </c>
      <c r="D1262">
        <v>0</v>
      </c>
      <c r="E1262">
        <v>0</v>
      </c>
      <c r="F1262">
        <v>8</v>
      </c>
      <c r="G1262">
        <v>8</v>
      </c>
      <c r="H1262">
        <v>11</v>
      </c>
      <c r="I1262">
        <v>12</v>
      </c>
      <c r="J1262">
        <v>3</v>
      </c>
      <c r="K1262">
        <v>3</v>
      </c>
      <c r="L1262">
        <v>5.4309999999999997E-2</v>
      </c>
      <c r="M1262">
        <v>5.4309999999999997E-2</v>
      </c>
      <c r="N1262" t="s">
        <v>14</v>
      </c>
    </row>
    <row r="1263" spans="1:14" x14ac:dyDescent="0.2">
      <c r="A1263" t="s">
        <v>10</v>
      </c>
      <c r="B1263" t="s">
        <v>13</v>
      </c>
      <c r="D1263">
        <v>0</v>
      </c>
      <c r="E1263">
        <v>0</v>
      </c>
      <c r="F1263">
        <v>8</v>
      </c>
      <c r="G1263">
        <v>8</v>
      </c>
      <c r="H1263">
        <v>11</v>
      </c>
      <c r="I1263">
        <v>12</v>
      </c>
      <c r="J1263">
        <v>4</v>
      </c>
      <c r="K1263">
        <v>4</v>
      </c>
      <c r="L1263">
        <v>5.2132499999999998E-2</v>
      </c>
      <c r="M1263">
        <v>5.2132499999999998E-2</v>
      </c>
      <c r="N1263" t="s">
        <v>14</v>
      </c>
    </row>
    <row r="1264" spans="1:14" x14ac:dyDescent="0.2">
      <c r="A1264" t="s">
        <v>10</v>
      </c>
      <c r="B1264" t="s">
        <v>13</v>
      </c>
      <c r="D1264">
        <v>0</v>
      </c>
      <c r="E1264">
        <v>0</v>
      </c>
      <c r="F1264">
        <v>8</v>
      </c>
      <c r="G1264">
        <v>8</v>
      </c>
      <c r="H1264">
        <v>11</v>
      </c>
      <c r="I1264">
        <v>12</v>
      </c>
      <c r="J1264">
        <v>5</v>
      </c>
      <c r="K1264">
        <v>5</v>
      </c>
      <c r="L1264">
        <v>4.3604999999999998E-2</v>
      </c>
      <c r="M1264">
        <v>4.3604999999999998E-2</v>
      </c>
      <c r="N1264" t="s">
        <v>14</v>
      </c>
    </row>
    <row r="1265" spans="1:14" x14ac:dyDescent="0.2">
      <c r="A1265" t="s">
        <v>10</v>
      </c>
      <c r="B1265" t="s">
        <v>13</v>
      </c>
      <c r="D1265">
        <v>0</v>
      </c>
      <c r="E1265">
        <v>0</v>
      </c>
      <c r="F1265">
        <v>8</v>
      </c>
      <c r="G1265">
        <v>8</v>
      </c>
      <c r="H1265">
        <v>11</v>
      </c>
      <c r="I1265">
        <v>12</v>
      </c>
      <c r="J1265">
        <v>6</v>
      </c>
      <c r="K1265">
        <v>6</v>
      </c>
      <c r="L1265">
        <v>3.7969999999999997E-2</v>
      </c>
      <c r="M1265">
        <v>3.7969999999999997E-2</v>
      </c>
      <c r="N1265" t="s">
        <v>14</v>
      </c>
    </row>
    <row r="1266" spans="1:14" x14ac:dyDescent="0.2">
      <c r="A1266" t="s">
        <v>10</v>
      </c>
      <c r="B1266" t="s">
        <v>13</v>
      </c>
      <c r="D1266">
        <v>0</v>
      </c>
      <c r="E1266">
        <v>0</v>
      </c>
      <c r="F1266">
        <v>8</v>
      </c>
      <c r="G1266">
        <v>8</v>
      </c>
      <c r="H1266">
        <v>12</v>
      </c>
      <c r="I1266">
        <v>13</v>
      </c>
      <c r="J1266">
        <v>0</v>
      </c>
      <c r="K1266">
        <v>0</v>
      </c>
      <c r="L1266">
        <v>5.1358000000000001E-2</v>
      </c>
      <c r="M1266">
        <v>5.1358000000000001E-2</v>
      </c>
      <c r="N1266" t="s">
        <v>14</v>
      </c>
    </row>
    <row r="1267" spans="1:14" x14ac:dyDescent="0.2">
      <c r="A1267" t="s">
        <v>10</v>
      </c>
      <c r="B1267" t="s">
        <v>13</v>
      </c>
      <c r="D1267">
        <v>0</v>
      </c>
      <c r="E1267">
        <v>0</v>
      </c>
      <c r="F1267">
        <v>8</v>
      </c>
      <c r="G1267">
        <v>8</v>
      </c>
      <c r="H1267">
        <v>12</v>
      </c>
      <c r="I1267">
        <v>13</v>
      </c>
      <c r="J1267">
        <v>1</v>
      </c>
      <c r="K1267">
        <v>1</v>
      </c>
      <c r="L1267">
        <v>5.144E-2</v>
      </c>
      <c r="M1267">
        <v>5.144E-2</v>
      </c>
      <c r="N1267" t="s">
        <v>14</v>
      </c>
    </row>
    <row r="1268" spans="1:14" x14ac:dyDescent="0.2">
      <c r="A1268" t="s">
        <v>10</v>
      </c>
      <c r="B1268" t="s">
        <v>13</v>
      </c>
      <c r="D1268">
        <v>0</v>
      </c>
      <c r="E1268">
        <v>0</v>
      </c>
      <c r="F1268">
        <v>8</v>
      </c>
      <c r="G1268">
        <v>8</v>
      </c>
      <c r="H1268">
        <v>12</v>
      </c>
      <c r="I1268">
        <v>13</v>
      </c>
      <c r="J1268">
        <v>2</v>
      </c>
      <c r="K1268">
        <v>2</v>
      </c>
      <c r="L1268">
        <v>5.3232500000000002E-2</v>
      </c>
      <c r="M1268">
        <v>5.3232500000000002E-2</v>
      </c>
      <c r="N1268" t="s">
        <v>14</v>
      </c>
    </row>
    <row r="1269" spans="1:14" x14ac:dyDescent="0.2">
      <c r="A1269" t="s">
        <v>10</v>
      </c>
      <c r="B1269" t="s">
        <v>13</v>
      </c>
      <c r="D1269">
        <v>0</v>
      </c>
      <c r="E1269">
        <v>0</v>
      </c>
      <c r="F1269">
        <v>8</v>
      </c>
      <c r="G1269">
        <v>8</v>
      </c>
      <c r="H1269">
        <v>12</v>
      </c>
      <c r="I1269">
        <v>13</v>
      </c>
      <c r="J1269">
        <v>3</v>
      </c>
      <c r="K1269">
        <v>3</v>
      </c>
      <c r="L1269">
        <v>5.7297500000000001E-2</v>
      </c>
      <c r="M1269">
        <v>5.7297500000000001E-2</v>
      </c>
      <c r="N1269" t="s">
        <v>14</v>
      </c>
    </row>
    <row r="1270" spans="1:14" x14ac:dyDescent="0.2">
      <c r="A1270" t="s">
        <v>10</v>
      </c>
      <c r="B1270" t="s">
        <v>13</v>
      </c>
      <c r="D1270">
        <v>0</v>
      </c>
      <c r="E1270">
        <v>0</v>
      </c>
      <c r="F1270">
        <v>8</v>
      </c>
      <c r="G1270">
        <v>8</v>
      </c>
      <c r="H1270">
        <v>12</v>
      </c>
      <c r="I1270">
        <v>13</v>
      </c>
      <c r="J1270">
        <v>4</v>
      </c>
      <c r="K1270">
        <v>4</v>
      </c>
      <c r="L1270">
        <v>5.6544999999999998E-2</v>
      </c>
      <c r="M1270">
        <v>5.6544999999999998E-2</v>
      </c>
      <c r="N1270" t="s">
        <v>14</v>
      </c>
    </row>
    <row r="1271" spans="1:14" x14ac:dyDescent="0.2">
      <c r="A1271" t="s">
        <v>10</v>
      </c>
      <c r="B1271" t="s">
        <v>13</v>
      </c>
      <c r="D1271">
        <v>0</v>
      </c>
      <c r="E1271">
        <v>0</v>
      </c>
      <c r="F1271">
        <v>8</v>
      </c>
      <c r="G1271">
        <v>8</v>
      </c>
      <c r="H1271">
        <v>12</v>
      </c>
      <c r="I1271">
        <v>13</v>
      </c>
      <c r="J1271">
        <v>5</v>
      </c>
      <c r="K1271">
        <v>5</v>
      </c>
      <c r="L1271">
        <v>4.6875E-2</v>
      </c>
      <c r="M1271">
        <v>4.6875E-2</v>
      </c>
      <c r="N1271" t="s">
        <v>14</v>
      </c>
    </row>
    <row r="1272" spans="1:14" x14ac:dyDescent="0.2">
      <c r="A1272" t="s">
        <v>10</v>
      </c>
      <c r="B1272" t="s">
        <v>13</v>
      </c>
      <c r="D1272">
        <v>0</v>
      </c>
      <c r="E1272">
        <v>0</v>
      </c>
      <c r="F1272">
        <v>8</v>
      </c>
      <c r="G1272">
        <v>8</v>
      </c>
      <c r="H1272">
        <v>12</v>
      </c>
      <c r="I1272">
        <v>13</v>
      </c>
      <c r="J1272">
        <v>6</v>
      </c>
      <c r="K1272">
        <v>6</v>
      </c>
      <c r="L1272">
        <v>4.1253999999999999E-2</v>
      </c>
      <c r="M1272">
        <v>4.1253999999999999E-2</v>
      </c>
      <c r="N1272" t="s">
        <v>14</v>
      </c>
    </row>
    <row r="1273" spans="1:14" x14ac:dyDescent="0.2">
      <c r="A1273" t="s">
        <v>10</v>
      </c>
      <c r="B1273" t="s">
        <v>13</v>
      </c>
      <c r="D1273">
        <v>0</v>
      </c>
      <c r="E1273">
        <v>0</v>
      </c>
      <c r="F1273">
        <v>8</v>
      </c>
      <c r="G1273">
        <v>8</v>
      </c>
      <c r="H1273">
        <v>13</v>
      </c>
      <c r="I1273">
        <v>14</v>
      </c>
      <c r="J1273">
        <v>0</v>
      </c>
      <c r="K1273">
        <v>0</v>
      </c>
      <c r="L1273">
        <v>5.3351999999999997E-2</v>
      </c>
      <c r="M1273">
        <v>5.3351999999999997E-2</v>
      </c>
      <c r="N1273" t="s">
        <v>14</v>
      </c>
    </row>
    <row r="1274" spans="1:14" x14ac:dyDescent="0.2">
      <c r="A1274" t="s">
        <v>10</v>
      </c>
      <c r="B1274" t="s">
        <v>13</v>
      </c>
      <c r="D1274">
        <v>0</v>
      </c>
      <c r="E1274">
        <v>0</v>
      </c>
      <c r="F1274">
        <v>8</v>
      </c>
      <c r="G1274">
        <v>8</v>
      </c>
      <c r="H1274">
        <v>13</v>
      </c>
      <c r="I1274">
        <v>14</v>
      </c>
      <c r="J1274">
        <v>1</v>
      </c>
      <c r="K1274">
        <v>1</v>
      </c>
      <c r="L1274">
        <v>5.4316000000000003E-2</v>
      </c>
      <c r="M1274">
        <v>5.4316000000000003E-2</v>
      </c>
      <c r="N1274" t="s">
        <v>14</v>
      </c>
    </row>
    <row r="1275" spans="1:14" x14ac:dyDescent="0.2">
      <c r="A1275" t="s">
        <v>10</v>
      </c>
      <c r="B1275" t="s">
        <v>13</v>
      </c>
      <c r="D1275">
        <v>0</v>
      </c>
      <c r="E1275">
        <v>0</v>
      </c>
      <c r="F1275">
        <v>8</v>
      </c>
      <c r="G1275">
        <v>8</v>
      </c>
      <c r="H1275">
        <v>13</v>
      </c>
      <c r="I1275">
        <v>14</v>
      </c>
      <c r="J1275">
        <v>2</v>
      </c>
      <c r="K1275">
        <v>2</v>
      </c>
      <c r="L1275">
        <v>5.7087499999999999E-2</v>
      </c>
      <c r="M1275">
        <v>5.7087499999999999E-2</v>
      </c>
      <c r="N1275" t="s">
        <v>14</v>
      </c>
    </row>
    <row r="1276" spans="1:14" x14ac:dyDescent="0.2">
      <c r="A1276" t="s">
        <v>10</v>
      </c>
      <c r="B1276" t="s">
        <v>13</v>
      </c>
      <c r="D1276">
        <v>0</v>
      </c>
      <c r="E1276">
        <v>0</v>
      </c>
      <c r="F1276">
        <v>8</v>
      </c>
      <c r="G1276">
        <v>8</v>
      </c>
      <c r="H1276">
        <v>13</v>
      </c>
      <c r="I1276">
        <v>14</v>
      </c>
      <c r="J1276">
        <v>3</v>
      </c>
      <c r="K1276">
        <v>3</v>
      </c>
      <c r="L1276">
        <v>6.1467500000000001E-2</v>
      </c>
      <c r="M1276">
        <v>6.1467500000000001E-2</v>
      </c>
      <c r="N1276" t="s">
        <v>14</v>
      </c>
    </row>
    <row r="1277" spans="1:14" x14ac:dyDescent="0.2">
      <c r="A1277" t="s">
        <v>10</v>
      </c>
      <c r="B1277" t="s">
        <v>13</v>
      </c>
      <c r="D1277">
        <v>0</v>
      </c>
      <c r="E1277">
        <v>0</v>
      </c>
      <c r="F1277">
        <v>8</v>
      </c>
      <c r="G1277">
        <v>8</v>
      </c>
      <c r="H1277">
        <v>13</v>
      </c>
      <c r="I1277">
        <v>14</v>
      </c>
      <c r="J1277">
        <v>4</v>
      </c>
      <c r="K1277">
        <v>4</v>
      </c>
      <c r="L1277">
        <v>6.1142499999999898E-2</v>
      </c>
      <c r="M1277">
        <v>6.1142499999999898E-2</v>
      </c>
      <c r="N1277" t="s">
        <v>14</v>
      </c>
    </row>
    <row r="1278" spans="1:14" x14ac:dyDescent="0.2">
      <c r="A1278" t="s">
        <v>10</v>
      </c>
      <c r="B1278" t="s">
        <v>13</v>
      </c>
      <c r="D1278">
        <v>0</v>
      </c>
      <c r="E1278">
        <v>0</v>
      </c>
      <c r="F1278">
        <v>8</v>
      </c>
      <c r="G1278">
        <v>8</v>
      </c>
      <c r="H1278">
        <v>13</v>
      </c>
      <c r="I1278">
        <v>14</v>
      </c>
      <c r="J1278">
        <v>5</v>
      </c>
      <c r="K1278">
        <v>5</v>
      </c>
      <c r="L1278">
        <v>4.9494999999999997E-2</v>
      </c>
      <c r="M1278">
        <v>4.9494999999999997E-2</v>
      </c>
      <c r="N1278" t="s">
        <v>14</v>
      </c>
    </row>
    <row r="1279" spans="1:14" x14ac:dyDescent="0.2">
      <c r="A1279" t="s">
        <v>10</v>
      </c>
      <c r="B1279" t="s">
        <v>13</v>
      </c>
      <c r="D1279">
        <v>0</v>
      </c>
      <c r="E1279">
        <v>0</v>
      </c>
      <c r="F1279">
        <v>8</v>
      </c>
      <c r="G1279">
        <v>8</v>
      </c>
      <c r="H1279">
        <v>13</v>
      </c>
      <c r="I1279">
        <v>14</v>
      </c>
      <c r="J1279">
        <v>6</v>
      </c>
      <c r="K1279">
        <v>6</v>
      </c>
      <c r="L1279">
        <v>4.2186000000000001E-2</v>
      </c>
      <c r="M1279">
        <v>4.2186000000000001E-2</v>
      </c>
      <c r="N1279" t="s">
        <v>14</v>
      </c>
    </row>
    <row r="1280" spans="1:14" x14ac:dyDescent="0.2">
      <c r="A1280" t="s">
        <v>10</v>
      </c>
      <c r="B1280" t="s">
        <v>13</v>
      </c>
      <c r="D1280">
        <v>0</v>
      </c>
      <c r="E1280">
        <v>0</v>
      </c>
      <c r="F1280">
        <v>8</v>
      </c>
      <c r="G1280">
        <v>8</v>
      </c>
      <c r="H1280">
        <v>14</v>
      </c>
      <c r="I1280">
        <v>15</v>
      </c>
      <c r="J1280">
        <v>0</v>
      </c>
      <c r="K1280">
        <v>0</v>
      </c>
      <c r="L1280">
        <v>5.6120000000000003E-2</v>
      </c>
      <c r="M1280">
        <v>5.6120000000000003E-2</v>
      </c>
      <c r="N1280" t="s">
        <v>14</v>
      </c>
    </row>
    <row r="1281" spans="1:14" x14ac:dyDescent="0.2">
      <c r="A1281" t="s">
        <v>10</v>
      </c>
      <c r="B1281" t="s">
        <v>13</v>
      </c>
      <c r="D1281">
        <v>0</v>
      </c>
      <c r="E1281">
        <v>0</v>
      </c>
      <c r="F1281">
        <v>8</v>
      </c>
      <c r="G1281">
        <v>8</v>
      </c>
      <c r="H1281">
        <v>14</v>
      </c>
      <c r="I1281">
        <v>15</v>
      </c>
      <c r="J1281">
        <v>1</v>
      </c>
      <c r="K1281">
        <v>1</v>
      </c>
      <c r="L1281">
        <v>5.6477999999999903E-2</v>
      </c>
      <c r="M1281">
        <v>5.6477999999999903E-2</v>
      </c>
      <c r="N1281" t="s">
        <v>14</v>
      </c>
    </row>
    <row r="1282" spans="1:14" x14ac:dyDescent="0.2">
      <c r="A1282" t="s">
        <v>10</v>
      </c>
      <c r="B1282" t="s">
        <v>13</v>
      </c>
      <c r="D1282">
        <v>0</v>
      </c>
      <c r="E1282">
        <v>0</v>
      </c>
      <c r="F1282">
        <v>8</v>
      </c>
      <c r="G1282">
        <v>8</v>
      </c>
      <c r="H1282">
        <v>14</v>
      </c>
      <c r="I1282">
        <v>15</v>
      </c>
      <c r="J1282">
        <v>2</v>
      </c>
      <c r="K1282">
        <v>2</v>
      </c>
      <c r="L1282">
        <v>5.9659999999999998E-2</v>
      </c>
      <c r="M1282">
        <v>5.9659999999999998E-2</v>
      </c>
      <c r="N1282" t="s">
        <v>14</v>
      </c>
    </row>
    <row r="1283" spans="1:14" x14ac:dyDescent="0.2">
      <c r="A1283" t="s">
        <v>10</v>
      </c>
      <c r="B1283" t="s">
        <v>13</v>
      </c>
      <c r="D1283">
        <v>0</v>
      </c>
      <c r="E1283">
        <v>0</v>
      </c>
      <c r="F1283">
        <v>8</v>
      </c>
      <c r="G1283">
        <v>8</v>
      </c>
      <c r="H1283">
        <v>14</v>
      </c>
      <c r="I1283">
        <v>15</v>
      </c>
      <c r="J1283">
        <v>3</v>
      </c>
      <c r="K1283">
        <v>3</v>
      </c>
      <c r="L1283">
        <v>6.5345E-2</v>
      </c>
      <c r="M1283">
        <v>6.5345E-2</v>
      </c>
      <c r="N1283" t="s">
        <v>14</v>
      </c>
    </row>
    <row r="1284" spans="1:14" x14ac:dyDescent="0.2">
      <c r="A1284" t="s">
        <v>10</v>
      </c>
      <c r="B1284" t="s">
        <v>13</v>
      </c>
      <c r="D1284">
        <v>0</v>
      </c>
      <c r="E1284">
        <v>0</v>
      </c>
      <c r="F1284">
        <v>8</v>
      </c>
      <c r="G1284">
        <v>8</v>
      </c>
      <c r="H1284">
        <v>14</v>
      </c>
      <c r="I1284">
        <v>15</v>
      </c>
      <c r="J1284">
        <v>4</v>
      </c>
      <c r="K1284">
        <v>4</v>
      </c>
      <c r="L1284">
        <v>6.3312499999999994E-2</v>
      </c>
      <c r="M1284">
        <v>6.3312499999999994E-2</v>
      </c>
      <c r="N1284" t="s">
        <v>14</v>
      </c>
    </row>
    <row r="1285" spans="1:14" x14ac:dyDescent="0.2">
      <c r="A1285" t="s">
        <v>10</v>
      </c>
      <c r="B1285" t="s">
        <v>13</v>
      </c>
      <c r="D1285">
        <v>0</v>
      </c>
      <c r="E1285">
        <v>0</v>
      </c>
      <c r="F1285">
        <v>8</v>
      </c>
      <c r="G1285">
        <v>8</v>
      </c>
      <c r="H1285">
        <v>14</v>
      </c>
      <c r="I1285">
        <v>15</v>
      </c>
      <c r="J1285">
        <v>5</v>
      </c>
      <c r="K1285">
        <v>5</v>
      </c>
      <c r="L1285">
        <v>5.1764999999999999E-2</v>
      </c>
      <c r="M1285">
        <v>5.1764999999999999E-2</v>
      </c>
      <c r="N1285" t="s">
        <v>14</v>
      </c>
    </row>
    <row r="1286" spans="1:14" x14ac:dyDescent="0.2">
      <c r="A1286" t="s">
        <v>10</v>
      </c>
      <c r="B1286" t="s">
        <v>13</v>
      </c>
      <c r="D1286">
        <v>0</v>
      </c>
      <c r="E1286">
        <v>0</v>
      </c>
      <c r="F1286">
        <v>8</v>
      </c>
      <c r="G1286">
        <v>8</v>
      </c>
      <c r="H1286">
        <v>14</v>
      </c>
      <c r="I1286">
        <v>15</v>
      </c>
      <c r="J1286">
        <v>6</v>
      </c>
      <c r="K1286">
        <v>6</v>
      </c>
      <c r="L1286">
        <v>4.4465999999999901E-2</v>
      </c>
      <c r="M1286">
        <v>4.4465999999999901E-2</v>
      </c>
      <c r="N1286" t="s">
        <v>14</v>
      </c>
    </row>
    <row r="1287" spans="1:14" x14ac:dyDescent="0.2">
      <c r="A1287" t="s">
        <v>10</v>
      </c>
      <c r="B1287" t="s">
        <v>13</v>
      </c>
      <c r="D1287">
        <v>0</v>
      </c>
      <c r="E1287">
        <v>0</v>
      </c>
      <c r="F1287">
        <v>8</v>
      </c>
      <c r="G1287">
        <v>8</v>
      </c>
      <c r="H1287">
        <v>15</v>
      </c>
      <c r="I1287">
        <v>16</v>
      </c>
      <c r="J1287">
        <v>0</v>
      </c>
      <c r="K1287">
        <v>0</v>
      </c>
      <c r="L1287">
        <v>6.1149999999999899E-2</v>
      </c>
      <c r="M1287">
        <v>6.1149999999999899E-2</v>
      </c>
      <c r="N1287" t="s">
        <v>14</v>
      </c>
    </row>
    <row r="1288" spans="1:14" x14ac:dyDescent="0.2">
      <c r="A1288" t="s">
        <v>10</v>
      </c>
      <c r="B1288" t="s">
        <v>13</v>
      </c>
      <c r="D1288">
        <v>0</v>
      </c>
      <c r="E1288">
        <v>0</v>
      </c>
      <c r="F1288">
        <v>8</v>
      </c>
      <c r="G1288">
        <v>8</v>
      </c>
      <c r="H1288">
        <v>15</v>
      </c>
      <c r="I1288">
        <v>16</v>
      </c>
      <c r="J1288">
        <v>1</v>
      </c>
      <c r="K1288">
        <v>1</v>
      </c>
      <c r="L1288">
        <v>6.2115999999999998E-2</v>
      </c>
      <c r="M1288">
        <v>6.2115999999999998E-2</v>
      </c>
      <c r="N1288" t="s">
        <v>14</v>
      </c>
    </row>
    <row r="1289" spans="1:14" x14ac:dyDescent="0.2">
      <c r="A1289" t="s">
        <v>10</v>
      </c>
      <c r="B1289" t="s">
        <v>13</v>
      </c>
      <c r="D1289">
        <v>0</v>
      </c>
      <c r="E1289">
        <v>0</v>
      </c>
      <c r="F1289">
        <v>8</v>
      </c>
      <c r="G1289">
        <v>8</v>
      </c>
      <c r="H1289">
        <v>15</v>
      </c>
      <c r="I1289">
        <v>16</v>
      </c>
      <c r="J1289">
        <v>2</v>
      </c>
      <c r="K1289">
        <v>2</v>
      </c>
      <c r="L1289">
        <v>6.7129999999999995E-2</v>
      </c>
      <c r="M1289">
        <v>6.7129999999999995E-2</v>
      </c>
      <c r="N1289" t="s">
        <v>14</v>
      </c>
    </row>
    <row r="1290" spans="1:14" x14ac:dyDescent="0.2">
      <c r="A1290" t="s">
        <v>10</v>
      </c>
      <c r="B1290" t="s">
        <v>13</v>
      </c>
      <c r="D1290">
        <v>0</v>
      </c>
      <c r="E1290">
        <v>0</v>
      </c>
      <c r="F1290">
        <v>8</v>
      </c>
      <c r="G1290">
        <v>8</v>
      </c>
      <c r="H1290">
        <v>15</v>
      </c>
      <c r="I1290">
        <v>16</v>
      </c>
      <c r="J1290">
        <v>3</v>
      </c>
      <c r="K1290">
        <v>3</v>
      </c>
      <c r="L1290">
        <v>7.8429999999999903E-2</v>
      </c>
      <c r="M1290">
        <v>7.8429999999999903E-2</v>
      </c>
      <c r="N1290" t="s">
        <v>14</v>
      </c>
    </row>
    <row r="1291" spans="1:14" x14ac:dyDescent="0.2">
      <c r="A1291" t="s">
        <v>10</v>
      </c>
      <c r="B1291" t="s">
        <v>13</v>
      </c>
      <c r="D1291">
        <v>0</v>
      </c>
      <c r="E1291">
        <v>0</v>
      </c>
      <c r="F1291">
        <v>8</v>
      </c>
      <c r="G1291">
        <v>8</v>
      </c>
      <c r="H1291">
        <v>15</v>
      </c>
      <c r="I1291">
        <v>16</v>
      </c>
      <c r="J1291">
        <v>4</v>
      </c>
      <c r="K1291">
        <v>4</v>
      </c>
      <c r="L1291">
        <v>7.2592500000000004E-2</v>
      </c>
      <c r="M1291">
        <v>7.2592500000000004E-2</v>
      </c>
      <c r="N1291" t="s">
        <v>14</v>
      </c>
    </row>
    <row r="1292" spans="1:14" x14ac:dyDescent="0.2">
      <c r="A1292" t="s">
        <v>10</v>
      </c>
      <c r="B1292" t="s">
        <v>13</v>
      </c>
      <c r="D1292">
        <v>0</v>
      </c>
      <c r="E1292">
        <v>0</v>
      </c>
      <c r="F1292">
        <v>8</v>
      </c>
      <c r="G1292">
        <v>8</v>
      </c>
      <c r="H1292">
        <v>15</v>
      </c>
      <c r="I1292">
        <v>16</v>
      </c>
      <c r="J1292">
        <v>5</v>
      </c>
      <c r="K1292">
        <v>5</v>
      </c>
      <c r="L1292">
        <v>5.3207499999999998E-2</v>
      </c>
      <c r="M1292">
        <v>5.3207499999999998E-2</v>
      </c>
      <c r="N1292" t="s">
        <v>14</v>
      </c>
    </row>
    <row r="1293" spans="1:14" x14ac:dyDescent="0.2">
      <c r="A1293" t="s">
        <v>10</v>
      </c>
      <c r="B1293" t="s">
        <v>13</v>
      </c>
      <c r="D1293">
        <v>0</v>
      </c>
      <c r="E1293">
        <v>0</v>
      </c>
      <c r="F1293">
        <v>8</v>
      </c>
      <c r="G1293">
        <v>8</v>
      </c>
      <c r="H1293">
        <v>15</v>
      </c>
      <c r="I1293">
        <v>16</v>
      </c>
      <c r="J1293">
        <v>6</v>
      </c>
      <c r="K1293">
        <v>6</v>
      </c>
      <c r="L1293">
        <v>4.725E-2</v>
      </c>
      <c r="M1293">
        <v>4.725E-2</v>
      </c>
      <c r="N1293" t="s">
        <v>14</v>
      </c>
    </row>
    <row r="1294" spans="1:14" x14ac:dyDescent="0.2">
      <c r="A1294" t="s">
        <v>10</v>
      </c>
      <c r="B1294" t="s">
        <v>13</v>
      </c>
      <c r="D1294">
        <v>0</v>
      </c>
      <c r="E1294">
        <v>0</v>
      </c>
      <c r="F1294">
        <v>8</v>
      </c>
      <c r="G1294">
        <v>8</v>
      </c>
      <c r="H1294">
        <v>16</v>
      </c>
      <c r="I1294">
        <v>17</v>
      </c>
      <c r="J1294">
        <v>0</v>
      </c>
      <c r="K1294">
        <v>0</v>
      </c>
      <c r="L1294">
        <v>6.6572000000000006E-2</v>
      </c>
      <c r="M1294">
        <v>6.6572000000000006E-2</v>
      </c>
      <c r="N1294" t="s">
        <v>14</v>
      </c>
    </row>
    <row r="1295" spans="1:14" x14ac:dyDescent="0.2">
      <c r="A1295" t="s">
        <v>10</v>
      </c>
      <c r="B1295" t="s">
        <v>13</v>
      </c>
      <c r="D1295">
        <v>0</v>
      </c>
      <c r="E1295">
        <v>0</v>
      </c>
      <c r="F1295">
        <v>8</v>
      </c>
      <c r="G1295">
        <v>8</v>
      </c>
      <c r="H1295">
        <v>16</v>
      </c>
      <c r="I1295">
        <v>17</v>
      </c>
      <c r="J1295">
        <v>1</v>
      </c>
      <c r="K1295">
        <v>1</v>
      </c>
      <c r="L1295">
        <v>6.8673999999999999E-2</v>
      </c>
      <c r="M1295">
        <v>6.8673999999999999E-2</v>
      </c>
      <c r="N1295" t="s">
        <v>14</v>
      </c>
    </row>
    <row r="1296" spans="1:14" x14ac:dyDescent="0.2">
      <c r="A1296" t="s">
        <v>10</v>
      </c>
      <c r="B1296" t="s">
        <v>13</v>
      </c>
      <c r="D1296">
        <v>0</v>
      </c>
      <c r="E1296">
        <v>0</v>
      </c>
      <c r="F1296">
        <v>8</v>
      </c>
      <c r="G1296">
        <v>8</v>
      </c>
      <c r="H1296">
        <v>16</v>
      </c>
      <c r="I1296">
        <v>17</v>
      </c>
      <c r="J1296">
        <v>2</v>
      </c>
      <c r="K1296">
        <v>2</v>
      </c>
      <c r="L1296">
        <v>7.2374999999999995E-2</v>
      </c>
      <c r="M1296">
        <v>7.2374999999999995E-2</v>
      </c>
      <c r="N1296" t="s">
        <v>14</v>
      </c>
    </row>
    <row r="1297" spans="1:14" x14ac:dyDescent="0.2">
      <c r="A1297" t="s">
        <v>10</v>
      </c>
      <c r="B1297" t="s">
        <v>13</v>
      </c>
      <c r="D1297">
        <v>0</v>
      </c>
      <c r="E1297">
        <v>0</v>
      </c>
      <c r="F1297">
        <v>8</v>
      </c>
      <c r="G1297">
        <v>8</v>
      </c>
      <c r="H1297">
        <v>16</v>
      </c>
      <c r="I1297">
        <v>17</v>
      </c>
      <c r="J1297">
        <v>3</v>
      </c>
      <c r="K1297">
        <v>3</v>
      </c>
      <c r="L1297">
        <v>8.3625000000000005E-2</v>
      </c>
      <c r="M1297">
        <v>8.3625000000000005E-2</v>
      </c>
      <c r="N1297" t="s">
        <v>14</v>
      </c>
    </row>
    <row r="1298" spans="1:14" x14ac:dyDescent="0.2">
      <c r="A1298" t="s">
        <v>10</v>
      </c>
      <c r="B1298" t="s">
        <v>13</v>
      </c>
      <c r="D1298">
        <v>0</v>
      </c>
      <c r="E1298">
        <v>0</v>
      </c>
      <c r="F1298">
        <v>8</v>
      </c>
      <c r="G1298">
        <v>8</v>
      </c>
      <c r="H1298">
        <v>16</v>
      </c>
      <c r="I1298">
        <v>17</v>
      </c>
      <c r="J1298">
        <v>4</v>
      </c>
      <c r="K1298">
        <v>4</v>
      </c>
      <c r="L1298">
        <v>7.8825000000000006E-2</v>
      </c>
      <c r="M1298">
        <v>7.8825000000000006E-2</v>
      </c>
      <c r="N1298" t="s">
        <v>14</v>
      </c>
    </row>
    <row r="1299" spans="1:14" x14ac:dyDescent="0.2">
      <c r="A1299" t="s">
        <v>10</v>
      </c>
      <c r="B1299" t="s">
        <v>13</v>
      </c>
      <c r="D1299">
        <v>0</v>
      </c>
      <c r="E1299">
        <v>0</v>
      </c>
      <c r="F1299">
        <v>8</v>
      </c>
      <c r="G1299">
        <v>8</v>
      </c>
      <c r="H1299">
        <v>16</v>
      </c>
      <c r="I1299">
        <v>17</v>
      </c>
      <c r="J1299">
        <v>5</v>
      </c>
      <c r="K1299">
        <v>5</v>
      </c>
      <c r="L1299">
        <v>5.9049999999999998E-2</v>
      </c>
      <c r="M1299">
        <v>5.9049999999999998E-2</v>
      </c>
      <c r="N1299" t="s">
        <v>14</v>
      </c>
    </row>
    <row r="1300" spans="1:14" x14ac:dyDescent="0.2">
      <c r="A1300" t="s">
        <v>10</v>
      </c>
      <c r="B1300" t="s">
        <v>13</v>
      </c>
      <c r="D1300">
        <v>0</v>
      </c>
      <c r="E1300">
        <v>0</v>
      </c>
      <c r="F1300">
        <v>8</v>
      </c>
      <c r="G1300">
        <v>8</v>
      </c>
      <c r="H1300">
        <v>16</v>
      </c>
      <c r="I1300">
        <v>17</v>
      </c>
      <c r="J1300">
        <v>6</v>
      </c>
      <c r="K1300">
        <v>6</v>
      </c>
      <c r="L1300">
        <v>5.0804000000000002E-2</v>
      </c>
      <c r="M1300">
        <v>5.0804000000000002E-2</v>
      </c>
      <c r="N1300" t="s">
        <v>14</v>
      </c>
    </row>
    <row r="1301" spans="1:14" x14ac:dyDescent="0.2">
      <c r="A1301" t="s">
        <v>10</v>
      </c>
      <c r="B1301" t="s">
        <v>13</v>
      </c>
      <c r="D1301">
        <v>0</v>
      </c>
      <c r="E1301">
        <v>0</v>
      </c>
      <c r="F1301">
        <v>8</v>
      </c>
      <c r="G1301">
        <v>8</v>
      </c>
      <c r="H1301">
        <v>17</v>
      </c>
      <c r="I1301">
        <v>18</v>
      </c>
      <c r="J1301">
        <v>0</v>
      </c>
      <c r="K1301">
        <v>0</v>
      </c>
      <c r="L1301">
        <v>6.9211999999999996E-2</v>
      </c>
      <c r="M1301">
        <v>6.9211999999999996E-2</v>
      </c>
      <c r="N1301" t="s">
        <v>14</v>
      </c>
    </row>
    <row r="1302" spans="1:14" x14ac:dyDescent="0.2">
      <c r="A1302" t="s">
        <v>10</v>
      </c>
      <c r="B1302" t="s">
        <v>13</v>
      </c>
      <c r="D1302">
        <v>0</v>
      </c>
      <c r="E1302">
        <v>0</v>
      </c>
      <c r="F1302">
        <v>8</v>
      </c>
      <c r="G1302">
        <v>8</v>
      </c>
      <c r="H1302">
        <v>17</v>
      </c>
      <c r="I1302">
        <v>18</v>
      </c>
      <c r="J1302">
        <v>1</v>
      </c>
      <c r="K1302">
        <v>1</v>
      </c>
      <c r="L1302">
        <v>7.1499999999999994E-2</v>
      </c>
      <c r="M1302">
        <v>7.1499999999999994E-2</v>
      </c>
      <c r="N1302" t="s">
        <v>14</v>
      </c>
    </row>
    <row r="1303" spans="1:14" x14ac:dyDescent="0.2">
      <c r="A1303" t="s">
        <v>10</v>
      </c>
      <c r="B1303" t="s">
        <v>13</v>
      </c>
      <c r="D1303">
        <v>0</v>
      </c>
      <c r="E1303">
        <v>0</v>
      </c>
      <c r="F1303">
        <v>8</v>
      </c>
      <c r="G1303">
        <v>8</v>
      </c>
      <c r="H1303">
        <v>17</v>
      </c>
      <c r="I1303">
        <v>18</v>
      </c>
      <c r="J1303">
        <v>2</v>
      </c>
      <c r="K1303">
        <v>2</v>
      </c>
      <c r="L1303">
        <v>7.6952499999999993E-2</v>
      </c>
      <c r="M1303">
        <v>7.6952499999999993E-2</v>
      </c>
      <c r="N1303" t="s">
        <v>14</v>
      </c>
    </row>
    <row r="1304" spans="1:14" x14ac:dyDescent="0.2">
      <c r="A1304" t="s">
        <v>10</v>
      </c>
      <c r="B1304" t="s">
        <v>13</v>
      </c>
      <c r="D1304">
        <v>0</v>
      </c>
      <c r="E1304">
        <v>0</v>
      </c>
      <c r="F1304">
        <v>8</v>
      </c>
      <c r="G1304">
        <v>8</v>
      </c>
      <c r="H1304">
        <v>17</v>
      </c>
      <c r="I1304">
        <v>18</v>
      </c>
      <c r="J1304">
        <v>3</v>
      </c>
      <c r="K1304">
        <v>3</v>
      </c>
      <c r="L1304">
        <v>8.5067499999999893E-2</v>
      </c>
      <c r="M1304">
        <v>8.5067499999999893E-2</v>
      </c>
      <c r="N1304" t="s">
        <v>14</v>
      </c>
    </row>
    <row r="1305" spans="1:14" x14ac:dyDescent="0.2">
      <c r="A1305" t="s">
        <v>10</v>
      </c>
      <c r="B1305" t="s">
        <v>13</v>
      </c>
      <c r="D1305">
        <v>0</v>
      </c>
      <c r="E1305">
        <v>0</v>
      </c>
      <c r="F1305">
        <v>8</v>
      </c>
      <c r="G1305">
        <v>8</v>
      </c>
      <c r="H1305">
        <v>17</v>
      </c>
      <c r="I1305">
        <v>18</v>
      </c>
      <c r="J1305">
        <v>4</v>
      </c>
      <c r="K1305">
        <v>4</v>
      </c>
      <c r="L1305">
        <v>8.0905000000000005E-2</v>
      </c>
      <c r="M1305">
        <v>8.0905000000000005E-2</v>
      </c>
      <c r="N1305" t="s">
        <v>14</v>
      </c>
    </row>
    <row r="1306" spans="1:14" x14ac:dyDescent="0.2">
      <c r="A1306" t="s">
        <v>10</v>
      </c>
      <c r="B1306" t="s">
        <v>13</v>
      </c>
      <c r="D1306">
        <v>0</v>
      </c>
      <c r="E1306">
        <v>0</v>
      </c>
      <c r="F1306">
        <v>8</v>
      </c>
      <c r="G1306">
        <v>8</v>
      </c>
      <c r="H1306">
        <v>17</v>
      </c>
      <c r="I1306">
        <v>18</v>
      </c>
      <c r="J1306">
        <v>5</v>
      </c>
      <c r="K1306">
        <v>5</v>
      </c>
      <c r="L1306">
        <v>6.2195E-2</v>
      </c>
      <c r="M1306">
        <v>6.2195E-2</v>
      </c>
      <c r="N1306" t="s">
        <v>14</v>
      </c>
    </row>
    <row r="1307" spans="1:14" x14ac:dyDescent="0.2">
      <c r="A1307" t="s">
        <v>10</v>
      </c>
      <c r="B1307" t="s">
        <v>13</v>
      </c>
      <c r="D1307">
        <v>0</v>
      </c>
      <c r="E1307">
        <v>0</v>
      </c>
      <c r="F1307">
        <v>8</v>
      </c>
      <c r="G1307">
        <v>8</v>
      </c>
      <c r="H1307">
        <v>17</v>
      </c>
      <c r="I1307">
        <v>18</v>
      </c>
      <c r="J1307">
        <v>6</v>
      </c>
      <c r="K1307">
        <v>6</v>
      </c>
      <c r="L1307">
        <v>5.5506E-2</v>
      </c>
      <c r="M1307">
        <v>5.5506E-2</v>
      </c>
      <c r="N1307" t="s">
        <v>14</v>
      </c>
    </row>
    <row r="1308" spans="1:14" x14ac:dyDescent="0.2">
      <c r="A1308" t="s">
        <v>10</v>
      </c>
      <c r="B1308" t="s">
        <v>13</v>
      </c>
      <c r="D1308">
        <v>0</v>
      </c>
      <c r="E1308">
        <v>0</v>
      </c>
      <c r="F1308">
        <v>8</v>
      </c>
      <c r="G1308">
        <v>8</v>
      </c>
      <c r="H1308">
        <v>18</v>
      </c>
      <c r="I1308">
        <v>19</v>
      </c>
      <c r="J1308">
        <v>0</v>
      </c>
      <c r="K1308">
        <v>0</v>
      </c>
      <c r="L1308">
        <v>6.2781999999999893E-2</v>
      </c>
      <c r="M1308">
        <v>6.2781999999999893E-2</v>
      </c>
      <c r="N1308" t="s">
        <v>14</v>
      </c>
    </row>
    <row r="1309" spans="1:14" x14ac:dyDescent="0.2">
      <c r="A1309" t="s">
        <v>10</v>
      </c>
      <c r="B1309" t="s">
        <v>13</v>
      </c>
      <c r="D1309">
        <v>0</v>
      </c>
      <c r="E1309">
        <v>0</v>
      </c>
      <c r="F1309">
        <v>8</v>
      </c>
      <c r="G1309">
        <v>8</v>
      </c>
      <c r="H1309">
        <v>18</v>
      </c>
      <c r="I1309">
        <v>19</v>
      </c>
      <c r="J1309">
        <v>1</v>
      </c>
      <c r="K1309">
        <v>1</v>
      </c>
      <c r="L1309">
        <v>6.3841999999999996E-2</v>
      </c>
      <c r="M1309">
        <v>6.3841999999999996E-2</v>
      </c>
      <c r="N1309" t="s">
        <v>14</v>
      </c>
    </row>
    <row r="1310" spans="1:14" x14ac:dyDescent="0.2">
      <c r="A1310" t="s">
        <v>10</v>
      </c>
      <c r="B1310" t="s">
        <v>13</v>
      </c>
      <c r="D1310">
        <v>0</v>
      </c>
      <c r="E1310">
        <v>0</v>
      </c>
      <c r="F1310">
        <v>8</v>
      </c>
      <c r="G1310">
        <v>8</v>
      </c>
      <c r="H1310">
        <v>18</v>
      </c>
      <c r="I1310">
        <v>19</v>
      </c>
      <c r="J1310">
        <v>2</v>
      </c>
      <c r="K1310">
        <v>2</v>
      </c>
      <c r="L1310">
        <v>6.6924999999999998E-2</v>
      </c>
      <c r="M1310">
        <v>6.6924999999999998E-2</v>
      </c>
      <c r="N1310" t="s">
        <v>14</v>
      </c>
    </row>
    <row r="1311" spans="1:14" x14ac:dyDescent="0.2">
      <c r="A1311" t="s">
        <v>10</v>
      </c>
      <c r="B1311" t="s">
        <v>13</v>
      </c>
      <c r="D1311">
        <v>0</v>
      </c>
      <c r="E1311">
        <v>0</v>
      </c>
      <c r="F1311">
        <v>8</v>
      </c>
      <c r="G1311">
        <v>8</v>
      </c>
      <c r="H1311">
        <v>18</v>
      </c>
      <c r="I1311">
        <v>19</v>
      </c>
      <c r="J1311">
        <v>3</v>
      </c>
      <c r="K1311">
        <v>3</v>
      </c>
      <c r="L1311">
        <v>7.4159999999999907E-2</v>
      </c>
      <c r="M1311">
        <v>7.4159999999999907E-2</v>
      </c>
      <c r="N1311" t="s">
        <v>14</v>
      </c>
    </row>
    <row r="1312" spans="1:14" x14ac:dyDescent="0.2">
      <c r="A1312" t="s">
        <v>10</v>
      </c>
      <c r="B1312" t="s">
        <v>13</v>
      </c>
      <c r="D1312">
        <v>0</v>
      </c>
      <c r="E1312">
        <v>0</v>
      </c>
      <c r="F1312">
        <v>8</v>
      </c>
      <c r="G1312">
        <v>8</v>
      </c>
      <c r="H1312">
        <v>18</v>
      </c>
      <c r="I1312">
        <v>19</v>
      </c>
      <c r="J1312">
        <v>4</v>
      </c>
      <c r="K1312">
        <v>4</v>
      </c>
      <c r="L1312">
        <v>6.7414999999999906E-2</v>
      </c>
      <c r="M1312">
        <v>6.7414999999999906E-2</v>
      </c>
      <c r="N1312" t="s">
        <v>14</v>
      </c>
    </row>
    <row r="1313" spans="1:14" x14ac:dyDescent="0.2">
      <c r="A1313" t="s">
        <v>10</v>
      </c>
      <c r="B1313" t="s">
        <v>13</v>
      </c>
      <c r="D1313">
        <v>0</v>
      </c>
      <c r="E1313">
        <v>0</v>
      </c>
      <c r="F1313">
        <v>8</v>
      </c>
      <c r="G1313">
        <v>8</v>
      </c>
      <c r="H1313">
        <v>18</v>
      </c>
      <c r="I1313">
        <v>19</v>
      </c>
      <c r="J1313">
        <v>5</v>
      </c>
      <c r="K1313">
        <v>5</v>
      </c>
      <c r="L1313">
        <v>5.7084999999999997E-2</v>
      </c>
      <c r="M1313">
        <v>5.7084999999999997E-2</v>
      </c>
      <c r="N1313" t="s">
        <v>14</v>
      </c>
    </row>
    <row r="1314" spans="1:14" x14ac:dyDescent="0.2">
      <c r="A1314" t="s">
        <v>10</v>
      </c>
      <c r="B1314" t="s">
        <v>13</v>
      </c>
      <c r="D1314">
        <v>0</v>
      </c>
      <c r="E1314">
        <v>0</v>
      </c>
      <c r="F1314">
        <v>8</v>
      </c>
      <c r="G1314">
        <v>8</v>
      </c>
      <c r="H1314">
        <v>18</v>
      </c>
      <c r="I1314">
        <v>19</v>
      </c>
      <c r="J1314">
        <v>6</v>
      </c>
      <c r="K1314">
        <v>6</v>
      </c>
      <c r="L1314">
        <v>5.2145999999999998E-2</v>
      </c>
      <c r="M1314">
        <v>5.2145999999999998E-2</v>
      </c>
      <c r="N1314" t="s">
        <v>14</v>
      </c>
    </row>
    <row r="1315" spans="1:14" x14ac:dyDescent="0.2">
      <c r="A1315" t="s">
        <v>10</v>
      </c>
      <c r="B1315" t="s">
        <v>13</v>
      </c>
      <c r="D1315">
        <v>0</v>
      </c>
      <c r="E1315">
        <v>0</v>
      </c>
      <c r="F1315">
        <v>8</v>
      </c>
      <c r="G1315">
        <v>8</v>
      </c>
      <c r="H1315">
        <v>19</v>
      </c>
      <c r="I1315">
        <v>20</v>
      </c>
      <c r="J1315">
        <v>0</v>
      </c>
      <c r="K1315">
        <v>0</v>
      </c>
      <c r="L1315">
        <v>5.6520000000000001E-2</v>
      </c>
      <c r="M1315">
        <v>5.6520000000000001E-2</v>
      </c>
      <c r="N1315" t="s">
        <v>14</v>
      </c>
    </row>
    <row r="1316" spans="1:14" x14ac:dyDescent="0.2">
      <c r="A1316" t="s">
        <v>10</v>
      </c>
      <c r="B1316" t="s">
        <v>13</v>
      </c>
      <c r="D1316">
        <v>0</v>
      </c>
      <c r="E1316">
        <v>0</v>
      </c>
      <c r="F1316">
        <v>8</v>
      </c>
      <c r="G1316">
        <v>8</v>
      </c>
      <c r="H1316">
        <v>19</v>
      </c>
      <c r="I1316">
        <v>20</v>
      </c>
      <c r="J1316">
        <v>1</v>
      </c>
      <c r="K1316">
        <v>1</v>
      </c>
      <c r="L1316">
        <v>5.6755999999999897E-2</v>
      </c>
      <c r="M1316">
        <v>5.6755999999999897E-2</v>
      </c>
      <c r="N1316" t="s">
        <v>14</v>
      </c>
    </row>
    <row r="1317" spans="1:14" x14ac:dyDescent="0.2">
      <c r="A1317" t="s">
        <v>10</v>
      </c>
      <c r="B1317" t="s">
        <v>13</v>
      </c>
      <c r="D1317">
        <v>0</v>
      </c>
      <c r="E1317">
        <v>0</v>
      </c>
      <c r="F1317">
        <v>8</v>
      </c>
      <c r="G1317">
        <v>8</v>
      </c>
      <c r="H1317">
        <v>19</v>
      </c>
      <c r="I1317">
        <v>20</v>
      </c>
      <c r="J1317">
        <v>2</v>
      </c>
      <c r="K1317">
        <v>2</v>
      </c>
      <c r="L1317">
        <v>5.9507499999999998E-2</v>
      </c>
      <c r="M1317">
        <v>5.9507499999999998E-2</v>
      </c>
      <c r="N1317" t="s">
        <v>14</v>
      </c>
    </row>
    <row r="1318" spans="1:14" x14ac:dyDescent="0.2">
      <c r="A1318" t="s">
        <v>10</v>
      </c>
      <c r="B1318" t="s">
        <v>13</v>
      </c>
      <c r="D1318">
        <v>0</v>
      </c>
      <c r="E1318">
        <v>0</v>
      </c>
      <c r="F1318">
        <v>8</v>
      </c>
      <c r="G1318">
        <v>8</v>
      </c>
      <c r="H1318">
        <v>19</v>
      </c>
      <c r="I1318">
        <v>20</v>
      </c>
      <c r="J1318">
        <v>3</v>
      </c>
      <c r="K1318">
        <v>3</v>
      </c>
      <c r="L1318">
        <v>6.4392499999999894E-2</v>
      </c>
      <c r="M1318">
        <v>6.4392499999999894E-2</v>
      </c>
      <c r="N1318" t="s">
        <v>14</v>
      </c>
    </row>
    <row r="1319" spans="1:14" x14ac:dyDescent="0.2">
      <c r="A1319" t="s">
        <v>10</v>
      </c>
      <c r="B1319" t="s">
        <v>13</v>
      </c>
      <c r="D1319">
        <v>0</v>
      </c>
      <c r="E1319">
        <v>0</v>
      </c>
      <c r="F1319">
        <v>8</v>
      </c>
      <c r="G1319">
        <v>8</v>
      </c>
      <c r="H1319">
        <v>19</v>
      </c>
      <c r="I1319">
        <v>20</v>
      </c>
      <c r="J1319">
        <v>4</v>
      </c>
      <c r="K1319">
        <v>4</v>
      </c>
      <c r="L1319">
        <v>5.8712500000000001E-2</v>
      </c>
      <c r="M1319">
        <v>5.8712500000000001E-2</v>
      </c>
      <c r="N1319" t="s">
        <v>14</v>
      </c>
    </row>
    <row r="1320" spans="1:14" x14ac:dyDescent="0.2">
      <c r="A1320" t="s">
        <v>10</v>
      </c>
      <c r="B1320" t="s">
        <v>13</v>
      </c>
      <c r="D1320">
        <v>0</v>
      </c>
      <c r="E1320">
        <v>0</v>
      </c>
      <c r="F1320">
        <v>8</v>
      </c>
      <c r="G1320">
        <v>8</v>
      </c>
      <c r="H1320">
        <v>19</v>
      </c>
      <c r="I1320">
        <v>20</v>
      </c>
      <c r="J1320">
        <v>5</v>
      </c>
      <c r="K1320">
        <v>5</v>
      </c>
      <c r="L1320">
        <v>4.9902500000000002E-2</v>
      </c>
      <c r="M1320">
        <v>4.9902500000000002E-2</v>
      </c>
      <c r="N1320" t="s">
        <v>14</v>
      </c>
    </row>
    <row r="1321" spans="1:14" x14ac:dyDescent="0.2">
      <c r="A1321" t="s">
        <v>10</v>
      </c>
      <c r="B1321" t="s">
        <v>13</v>
      </c>
      <c r="D1321">
        <v>0</v>
      </c>
      <c r="E1321">
        <v>0</v>
      </c>
      <c r="F1321">
        <v>8</v>
      </c>
      <c r="G1321">
        <v>8</v>
      </c>
      <c r="H1321">
        <v>19</v>
      </c>
      <c r="I1321">
        <v>20</v>
      </c>
      <c r="J1321">
        <v>6</v>
      </c>
      <c r="K1321">
        <v>6</v>
      </c>
      <c r="L1321">
        <v>4.7070000000000001E-2</v>
      </c>
      <c r="M1321">
        <v>4.7070000000000001E-2</v>
      </c>
      <c r="N1321" t="s">
        <v>14</v>
      </c>
    </row>
    <row r="1322" spans="1:14" x14ac:dyDescent="0.2">
      <c r="A1322" t="s">
        <v>10</v>
      </c>
      <c r="B1322" t="s">
        <v>13</v>
      </c>
      <c r="D1322">
        <v>0</v>
      </c>
      <c r="E1322">
        <v>0</v>
      </c>
      <c r="F1322">
        <v>8</v>
      </c>
      <c r="G1322">
        <v>8</v>
      </c>
      <c r="H1322">
        <v>20</v>
      </c>
      <c r="I1322">
        <v>21</v>
      </c>
      <c r="J1322">
        <v>0</v>
      </c>
      <c r="K1322">
        <v>0</v>
      </c>
      <c r="L1322">
        <v>5.2851999999999899E-2</v>
      </c>
      <c r="M1322">
        <v>5.2851999999999899E-2</v>
      </c>
      <c r="N1322" t="s">
        <v>14</v>
      </c>
    </row>
    <row r="1323" spans="1:14" x14ac:dyDescent="0.2">
      <c r="A1323" t="s">
        <v>10</v>
      </c>
      <c r="B1323" t="s">
        <v>13</v>
      </c>
      <c r="D1323">
        <v>0</v>
      </c>
      <c r="E1323">
        <v>0</v>
      </c>
      <c r="F1323">
        <v>8</v>
      </c>
      <c r="G1323">
        <v>8</v>
      </c>
      <c r="H1323">
        <v>20</v>
      </c>
      <c r="I1323">
        <v>21</v>
      </c>
      <c r="J1323">
        <v>1</v>
      </c>
      <c r="K1323">
        <v>1</v>
      </c>
      <c r="L1323">
        <v>5.2139999999999999E-2</v>
      </c>
      <c r="M1323">
        <v>5.2139999999999999E-2</v>
      </c>
      <c r="N1323" t="s">
        <v>14</v>
      </c>
    </row>
    <row r="1324" spans="1:14" x14ac:dyDescent="0.2">
      <c r="A1324" t="s">
        <v>10</v>
      </c>
      <c r="B1324" t="s">
        <v>13</v>
      </c>
      <c r="D1324">
        <v>0</v>
      </c>
      <c r="E1324">
        <v>0</v>
      </c>
      <c r="F1324">
        <v>8</v>
      </c>
      <c r="G1324">
        <v>8</v>
      </c>
      <c r="H1324">
        <v>20</v>
      </c>
      <c r="I1324">
        <v>21</v>
      </c>
      <c r="J1324">
        <v>2</v>
      </c>
      <c r="K1324">
        <v>2</v>
      </c>
      <c r="L1324">
        <v>5.4722499999999903E-2</v>
      </c>
      <c r="M1324">
        <v>5.4722499999999903E-2</v>
      </c>
      <c r="N1324" t="s">
        <v>14</v>
      </c>
    </row>
    <row r="1325" spans="1:14" x14ac:dyDescent="0.2">
      <c r="A1325" t="s">
        <v>10</v>
      </c>
      <c r="B1325" t="s">
        <v>13</v>
      </c>
      <c r="D1325">
        <v>0</v>
      </c>
      <c r="E1325">
        <v>0</v>
      </c>
      <c r="F1325">
        <v>8</v>
      </c>
      <c r="G1325">
        <v>8</v>
      </c>
      <c r="H1325">
        <v>20</v>
      </c>
      <c r="I1325">
        <v>21</v>
      </c>
      <c r="J1325">
        <v>3</v>
      </c>
      <c r="K1325">
        <v>3</v>
      </c>
      <c r="L1325">
        <v>5.7324999999999897E-2</v>
      </c>
      <c r="M1325">
        <v>5.7324999999999897E-2</v>
      </c>
      <c r="N1325" t="s">
        <v>14</v>
      </c>
    </row>
    <row r="1326" spans="1:14" x14ac:dyDescent="0.2">
      <c r="A1326" t="s">
        <v>10</v>
      </c>
      <c r="B1326" t="s">
        <v>13</v>
      </c>
      <c r="D1326">
        <v>0</v>
      </c>
      <c r="E1326">
        <v>0</v>
      </c>
      <c r="F1326">
        <v>8</v>
      </c>
      <c r="G1326">
        <v>8</v>
      </c>
      <c r="H1326">
        <v>20</v>
      </c>
      <c r="I1326">
        <v>21</v>
      </c>
      <c r="J1326">
        <v>4</v>
      </c>
      <c r="K1326">
        <v>4</v>
      </c>
      <c r="L1326">
        <v>5.3897500000000001E-2</v>
      </c>
      <c r="M1326">
        <v>5.3897500000000001E-2</v>
      </c>
      <c r="N1326" t="s">
        <v>14</v>
      </c>
    </row>
    <row r="1327" spans="1:14" x14ac:dyDescent="0.2">
      <c r="A1327" t="s">
        <v>10</v>
      </c>
      <c r="B1327" t="s">
        <v>13</v>
      </c>
      <c r="D1327">
        <v>0</v>
      </c>
      <c r="E1327">
        <v>0</v>
      </c>
      <c r="F1327">
        <v>8</v>
      </c>
      <c r="G1327">
        <v>8</v>
      </c>
      <c r="H1327">
        <v>20</v>
      </c>
      <c r="I1327">
        <v>21</v>
      </c>
      <c r="J1327">
        <v>5</v>
      </c>
      <c r="K1327">
        <v>5</v>
      </c>
      <c r="L1327">
        <v>4.8417500000000002E-2</v>
      </c>
      <c r="M1327">
        <v>4.8417500000000002E-2</v>
      </c>
      <c r="N1327" t="s">
        <v>14</v>
      </c>
    </row>
    <row r="1328" spans="1:14" x14ac:dyDescent="0.2">
      <c r="A1328" t="s">
        <v>10</v>
      </c>
      <c r="B1328" t="s">
        <v>13</v>
      </c>
      <c r="D1328">
        <v>0</v>
      </c>
      <c r="E1328">
        <v>0</v>
      </c>
      <c r="F1328">
        <v>8</v>
      </c>
      <c r="G1328">
        <v>8</v>
      </c>
      <c r="H1328">
        <v>20</v>
      </c>
      <c r="I1328">
        <v>21</v>
      </c>
      <c r="J1328">
        <v>6</v>
      </c>
      <c r="K1328">
        <v>6</v>
      </c>
      <c r="L1328">
        <v>4.4979999999999999E-2</v>
      </c>
      <c r="M1328">
        <v>4.4979999999999999E-2</v>
      </c>
      <c r="N1328" t="s">
        <v>14</v>
      </c>
    </row>
    <row r="1329" spans="1:14" x14ac:dyDescent="0.2">
      <c r="A1329" t="s">
        <v>10</v>
      </c>
      <c r="B1329" t="s">
        <v>13</v>
      </c>
      <c r="D1329">
        <v>0</v>
      </c>
      <c r="E1329">
        <v>0</v>
      </c>
      <c r="F1329">
        <v>8</v>
      </c>
      <c r="G1329">
        <v>8</v>
      </c>
      <c r="H1329">
        <v>21</v>
      </c>
      <c r="I1329">
        <v>22</v>
      </c>
      <c r="J1329">
        <v>0</v>
      </c>
      <c r="K1329">
        <v>0</v>
      </c>
      <c r="L1329">
        <v>4.6612000000000001E-2</v>
      </c>
      <c r="M1329">
        <v>4.6612000000000001E-2</v>
      </c>
      <c r="N1329" t="s">
        <v>14</v>
      </c>
    </row>
    <row r="1330" spans="1:14" x14ac:dyDescent="0.2">
      <c r="A1330" t="s">
        <v>10</v>
      </c>
      <c r="B1330" t="s">
        <v>13</v>
      </c>
      <c r="D1330">
        <v>0</v>
      </c>
      <c r="E1330">
        <v>0</v>
      </c>
      <c r="F1330">
        <v>8</v>
      </c>
      <c r="G1330">
        <v>8</v>
      </c>
      <c r="H1330">
        <v>21</v>
      </c>
      <c r="I1330">
        <v>22</v>
      </c>
      <c r="J1330">
        <v>1</v>
      </c>
      <c r="K1330">
        <v>1</v>
      </c>
      <c r="L1330">
        <v>4.7039999999999998E-2</v>
      </c>
      <c r="M1330">
        <v>4.7039999999999998E-2</v>
      </c>
      <c r="N1330" t="s">
        <v>14</v>
      </c>
    </row>
    <row r="1331" spans="1:14" x14ac:dyDescent="0.2">
      <c r="A1331" t="s">
        <v>10</v>
      </c>
      <c r="B1331" t="s">
        <v>13</v>
      </c>
      <c r="D1331">
        <v>0</v>
      </c>
      <c r="E1331">
        <v>0</v>
      </c>
      <c r="F1331">
        <v>8</v>
      </c>
      <c r="G1331">
        <v>8</v>
      </c>
      <c r="H1331">
        <v>21</v>
      </c>
      <c r="I1331">
        <v>22</v>
      </c>
      <c r="J1331">
        <v>2</v>
      </c>
      <c r="K1331">
        <v>2</v>
      </c>
      <c r="L1331">
        <v>4.9505E-2</v>
      </c>
      <c r="M1331">
        <v>4.9505E-2</v>
      </c>
      <c r="N1331" t="s">
        <v>14</v>
      </c>
    </row>
    <row r="1332" spans="1:14" x14ac:dyDescent="0.2">
      <c r="A1332" t="s">
        <v>10</v>
      </c>
      <c r="B1332" t="s">
        <v>13</v>
      </c>
      <c r="D1332">
        <v>0</v>
      </c>
      <c r="E1332">
        <v>0</v>
      </c>
      <c r="F1332">
        <v>8</v>
      </c>
      <c r="G1332">
        <v>8</v>
      </c>
      <c r="H1332">
        <v>21</v>
      </c>
      <c r="I1332">
        <v>22</v>
      </c>
      <c r="J1332">
        <v>3</v>
      </c>
      <c r="K1332">
        <v>3</v>
      </c>
      <c r="L1332">
        <v>5.2222499999999998E-2</v>
      </c>
      <c r="M1332">
        <v>5.2222499999999998E-2</v>
      </c>
      <c r="N1332" t="s">
        <v>14</v>
      </c>
    </row>
    <row r="1333" spans="1:14" x14ac:dyDescent="0.2">
      <c r="A1333" t="s">
        <v>10</v>
      </c>
      <c r="B1333" t="s">
        <v>13</v>
      </c>
      <c r="D1333">
        <v>0</v>
      </c>
      <c r="E1333">
        <v>0</v>
      </c>
      <c r="F1333">
        <v>8</v>
      </c>
      <c r="G1333">
        <v>8</v>
      </c>
      <c r="H1333">
        <v>21</v>
      </c>
      <c r="I1333">
        <v>22</v>
      </c>
      <c r="J1333">
        <v>4</v>
      </c>
      <c r="K1333">
        <v>4</v>
      </c>
      <c r="L1333">
        <v>5.0415000000000001E-2</v>
      </c>
      <c r="M1333">
        <v>5.0415000000000001E-2</v>
      </c>
      <c r="N1333" t="s">
        <v>14</v>
      </c>
    </row>
    <row r="1334" spans="1:14" x14ac:dyDescent="0.2">
      <c r="A1334" t="s">
        <v>10</v>
      </c>
      <c r="B1334" t="s">
        <v>13</v>
      </c>
      <c r="D1334">
        <v>0</v>
      </c>
      <c r="E1334">
        <v>0</v>
      </c>
      <c r="F1334">
        <v>8</v>
      </c>
      <c r="G1334">
        <v>8</v>
      </c>
      <c r="H1334">
        <v>21</v>
      </c>
      <c r="I1334">
        <v>22</v>
      </c>
      <c r="J1334">
        <v>5</v>
      </c>
      <c r="K1334">
        <v>5</v>
      </c>
      <c r="L1334">
        <v>4.3450000000000003E-2</v>
      </c>
      <c r="M1334">
        <v>4.3450000000000003E-2</v>
      </c>
      <c r="N1334" t="s">
        <v>14</v>
      </c>
    </row>
    <row r="1335" spans="1:14" x14ac:dyDescent="0.2">
      <c r="A1335" t="s">
        <v>10</v>
      </c>
      <c r="B1335" t="s">
        <v>13</v>
      </c>
      <c r="D1335">
        <v>0</v>
      </c>
      <c r="E1335">
        <v>0</v>
      </c>
      <c r="F1335">
        <v>8</v>
      </c>
      <c r="G1335">
        <v>8</v>
      </c>
      <c r="H1335">
        <v>21</v>
      </c>
      <c r="I1335">
        <v>22</v>
      </c>
      <c r="J1335">
        <v>6</v>
      </c>
      <c r="K1335">
        <v>6</v>
      </c>
      <c r="L1335">
        <v>4.1242000000000001E-2</v>
      </c>
      <c r="M1335">
        <v>4.1242000000000001E-2</v>
      </c>
      <c r="N1335" t="s">
        <v>14</v>
      </c>
    </row>
    <row r="1336" spans="1:14" x14ac:dyDescent="0.2">
      <c r="A1336" t="s">
        <v>10</v>
      </c>
      <c r="B1336" t="s">
        <v>13</v>
      </c>
      <c r="D1336">
        <v>0</v>
      </c>
      <c r="E1336">
        <v>0</v>
      </c>
      <c r="F1336">
        <v>8</v>
      </c>
      <c r="G1336">
        <v>8</v>
      </c>
      <c r="H1336">
        <v>22</v>
      </c>
      <c r="I1336">
        <v>23</v>
      </c>
      <c r="J1336">
        <v>0</v>
      </c>
      <c r="K1336">
        <v>0</v>
      </c>
      <c r="L1336">
        <v>4.1866E-2</v>
      </c>
      <c r="M1336">
        <v>4.1866E-2</v>
      </c>
      <c r="N1336" t="s">
        <v>14</v>
      </c>
    </row>
    <row r="1337" spans="1:14" x14ac:dyDescent="0.2">
      <c r="A1337" t="s">
        <v>10</v>
      </c>
      <c r="B1337" t="s">
        <v>13</v>
      </c>
      <c r="D1337">
        <v>0</v>
      </c>
      <c r="E1337">
        <v>0</v>
      </c>
      <c r="F1337">
        <v>8</v>
      </c>
      <c r="G1337">
        <v>8</v>
      </c>
      <c r="H1337">
        <v>22</v>
      </c>
      <c r="I1337">
        <v>23</v>
      </c>
      <c r="J1337">
        <v>1</v>
      </c>
      <c r="K1337">
        <v>1</v>
      </c>
      <c r="L1337">
        <v>4.2849999999999999E-2</v>
      </c>
      <c r="M1337">
        <v>4.2849999999999999E-2</v>
      </c>
      <c r="N1337" t="s">
        <v>14</v>
      </c>
    </row>
    <row r="1338" spans="1:14" x14ac:dyDescent="0.2">
      <c r="A1338" t="s">
        <v>10</v>
      </c>
      <c r="B1338" t="s">
        <v>13</v>
      </c>
      <c r="D1338">
        <v>0</v>
      </c>
      <c r="E1338">
        <v>0</v>
      </c>
      <c r="F1338">
        <v>8</v>
      </c>
      <c r="G1338">
        <v>8</v>
      </c>
      <c r="H1338">
        <v>22</v>
      </c>
      <c r="I1338">
        <v>23</v>
      </c>
      <c r="J1338">
        <v>2</v>
      </c>
      <c r="K1338">
        <v>2</v>
      </c>
      <c r="L1338">
        <v>4.5085E-2</v>
      </c>
      <c r="M1338">
        <v>4.5085E-2</v>
      </c>
      <c r="N1338" t="s">
        <v>14</v>
      </c>
    </row>
    <row r="1339" spans="1:14" x14ac:dyDescent="0.2">
      <c r="A1339" t="s">
        <v>10</v>
      </c>
      <c r="B1339" t="s">
        <v>13</v>
      </c>
      <c r="D1339">
        <v>0</v>
      </c>
      <c r="E1339">
        <v>0</v>
      </c>
      <c r="F1339">
        <v>8</v>
      </c>
      <c r="G1339">
        <v>8</v>
      </c>
      <c r="H1339">
        <v>22</v>
      </c>
      <c r="I1339">
        <v>23</v>
      </c>
      <c r="J1339">
        <v>3</v>
      </c>
      <c r="K1339">
        <v>3</v>
      </c>
      <c r="L1339">
        <v>4.6977499999999998E-2</v>
      </c>
      <c r="M1339">
        <v>4.6977499999999998E-2</v>
      </c>
      <c r="N1339" t="s">
        <v>14</v>
      </c>
    </row>
    <row r="1340" spans="1:14" x14ac:dyDescent="0.2">
      <c r="A1340" t="s">
        <v>10</v>
      </c>
      <c r="B1340" t="s">
        <v>13</v>
      </c>
      <c r="D1340">
        <v>0</v>
      </c>
      <c r="E1340">
        <v>0</v>
      </c>
      <c r="F1340">
        <v>8</v>
      </c>
      <c r="G1340">
        <v>8</v>
      </c>
      <c r="H1340">
        <v>22</v>
      </c>
      <c r="I1340">
        <v>23</v>
      </c>
      <c r="J1340">
        <v>4</v>
      </c>
      <c r="K1340">
        <v>4</v>
      </c>
      <c r="L1340">
        <v>4.5802500000000003E-2</v>
      </c>
      <c r="M1340">
        <v>4.5802500000000003E-2</v>
      </c>
      <c r="N1340" t="s">
        <v>14</v>
      </c>
    </row>
    <row r="1341" spans="1:14" x14ac:dyDescent="0.2">
      <c r="A1341" t="s">
        <v>10</v>
      </c>
      <c r="B1341" t="s">
        <v>13</v>
      </c>
      <c r="D1341">
        <v>0</v>
      </c>
      <c r="E1341">
        <v>0</v>
      </c>
      <c r="F1341">
        <v>8</v>
      </c>
      <c r="G1341">
        <v>8</v>
      </c>
      <c r="H1341">
        <v>22</v>
      </c>
      <c r="I1341">
        <v>23</v>
      </c>
      <c r="J1341">
        <v>5</v>
      </c>
      <c r="K1341">
        <v>5</v>
      </c>
      <c r="L1341">
        <v>3.97775E-2</v>
      </c>
      <c r="M1341">
        <v>3.97775E-2</v>
      </c>
      <c r="N1341" t="s">
        <v>14</v>
      </c>
    </row>
    <row r="1342" spans="1:14" x14ac:dyDescent="0.2">
      <c r="A1342" t="s">
        <v>10</v>
      </c>
      <c r="B1342" t="s">
        <v>13</v>
      </c>
      <c r="D1342">
        <v>0</v>
      </c>
      <c r="E1342">
        <v>0</v>
      </c>
      <c r="F1342">
        <v>8</v>
      </c>
      <c r="G1342">
        <v>8</v>
      </c>
      <c r="H1342">
        <v>22</v>
      </c>
      <c r="I1342">
        <v>23</v>
      </c>
      <c r="J1342">
        <v>6</v>
      </c>
      <c r="K1342">
        <v>6</v>
      </c>
      <c r="L1342">
        <v>3.6589999999999998E-2</v>
      </c>
      <c r="M1342">
        <v>3.6589999999999998E-2</v>
      </c>
      <c r="N1342" t="s">
        <v>14</v>
      </c>
    </row>
    <row r="1343" spans="1:14" x14ac:dyDescent="0.2">
      <c r="A1343" t="s">
        <v>10</v>
      </c>
      <c r="B1343" t="s">
        <v>13</v>
      </c>
      <c r="D1343">
        <v>0</v>
      </c>
      <c r="E1343">
        <v>0</v>
      </c>
      <c r="F1343">
        <v>8</v>
      </c>
      <c r="G1343">
        <v>8</v>
      </c>
      <c r="H1343">
        <v>23</v>
      </c>
      <c r="I1343">
        <v>24</v>
      </c>
      <c r="J1343">
        <v>0</v>
      </c>
      <c r="K1343">
        <v>0</v>
      </c>
      <c r="L1343">
        <v>3.8997999999999998E-2</v>
      </c>
      <c r="M1343">
        <v>3.8997999999999998E-2</v>
      </c>
      <c r="N1343" t="s">
        <v>14</v>
      </c>
    </row>
    <row r="1344" spans="1:14" x14ac:dyDescent="0.2">
      <c r="A1344" t="s">
        <v>10</v>
      </c>
      <c r="B1344" t="s">
        <v>13</v>
      </c>
      <c r="D1344">
        <v>0</v>
      </c>
      <c r="E1344">
        <v>0</v>
      </c>
      <c r="F1344">
        <v>8</v>
      </c>
      <c r="G1344">
        <v>8</v>
      </c>
      <c r="H1344">
        <v>23</v>
      </c>
      <c r="I1344">
        <v>24</v>
      </c>
      <c r="J1344">
        <v>1</v>
      </c>
      <c r="K1344">
        <v>1</v>
      </c>
      <c r="L1344">
        <v>3.9654000000000002E-2</v>
      </c>
      <c r="M1344">
        <v>3.9654000000000002E-2</v>
      </c>
      <c r="N1344" t="s">
        <v>14</v>
      </c>
    </row>
    <row r="1345" spans="1:14" x14ac:dyDescent="0.2">
      <c r="A1345" t="s">
        <v>10</v>
      </c>
      <c r="B1345" t="s">
        <v>13</v>
      </c>
      <c r="D1345">
        <v>0</v>
      </c>
      <c r="E1345">
        <v>0</v>
      </c>
      <c r="F1345">
        <v>8</v>
      </c>
      <c r="G1345">
        <v>8</v>
      </c>
      <c r="H1345">
        <v>23</v>
      </c>
      <c r="I1345">
        <v>24</v>
      </c>
      <c r="J1345">
        <v>2</v>
      </c>
      <c r="K1345">
        <v>2</v>
      </c>
      <c r="L1345">
        <v>4.1329999999999999E-2</v>
      </c>
      <c r="M1345">
        <v>4.1329999999999999E-2</v>
      </c>
      <c r="N1345" t="s">
        <v>14</v>
      </c>
    </row>
    <row r="1346" spans="1:14" x14ac:dyDescent="0.2">
      <c r="A1346" t="s">
        <v>10</v>
      </c>
      <c r="B1346" t="s">
        <v>13</v>
      </c>
      <c r="D1346">
        <v>0</v>
      </c>
      <c r="E1346">
        <v>0</v>
      </c>
      <c r="F1346">
        <v>8</v>
      </c>
      <c r="G1346">
        <v>8</v>
      </c>
      <c r="H1346">
        <v>23</v>
      </c>
      <c r="I1346">
        <v>24</v>
      </c>
      <c r="J1346">
        <v>3</v>
      </c>
      <c r="K1346">
        <v>3</v>
      </c>
      <c r="L1346">
        <v>4.2977500000000002E-2</v>
      </c>
      <c r="M1346">
        <v>4.2977500000000002E-2</v>
      </c>
      <c r="N1346" t="s">
        <v>14</v>
      </c>
    </row>
    <row r="1347" spans="1:14" x14ac:dyDescent="0.2">
      <c r="A1347" t="s">
        <v>10</v>
      </c>
      <c r="B1347" t="s">
        <v>13</v>
      </c>
      <c r="D1347">
        <v>0</v>
      </c>
      <c r="E1347">
        <v>0</v>
      </c>
      <c r="F1347">
        <v>8</v>
      </c>
      <c r="G1347">
        <v>8</v>
      </c>
      <c r="H1347">
        <v>23</v>
      </c>
      <c r="I1347">
        <v>24</v>
      </c>
      <c r="J1347">
        <v>4</v>
      </c>
      <c r="K1347">
        <v>4</v>
      </c>
      <c r="L1347">
        <v>4.1492500000000002E-2</v>
      </c>
      <c r="M1347">
        <v>4.1492500000000002E-2</v>
      </c>
      <c r="N1347" t="s">
        <v>14</v>
      </c>
    </row>
    <row r="1348" spans="1:14" x14ac:dyDescent="0.2">
      <c r="A1348" t="s">
        <v>10</v>
      </c>
      <c r="B1348" t="s">
        <v>13</v>
      </c>
      <c r="D1348">
        <v>0</v>
      </c>
      <c r="E1348">
        <v>0</v>
      </c>
      <c r="F1348">
        <v>8</v>
      </c>
      <c r="G1348">
        <v>8</v>
      </c>
      <c r="H1348">
        <v>23</v>
      </c>
      <c r="I1348">
        <v>24</v>
      </c>
      <c r="J1348">
        <v>5</v>
      </c>
      <c r="K1348">
        <v>5</v>
      </c>
      <c r="L1348">
        <v>3.7844999999999997E-2</v>
      </c>
      <c r="M1348">
        <v>3.7844999999999997E-2</v>
      </c>
      <c r="N1348" t="s">
        <v>14</v>
      </c>
    </row>
    <row r="1349" spans="1:14" x14ac:dyDescent="0.2">
      <c r="A1349" t="s">
        <v>10</v>
      </c>
      <c r="B1349" t="s">
        <v>13</v>
      </c>
      <c r="D1349">
        <v>0</v>
      </c>
      <c r="E1349">
        <v>0</v>
      </c>
      <c r="F1349">
        <v>8</v>
      </c>
      <c r="G1349">
        <v>8</v>
      </c>
      <c r="H1349">
        <v>23</v>
      </c>
      <c r="I1349">
        <v>24</v>
      </c>
      <c r="J1349">
        <v>6</v>
      </c>
      <c r="K1349">
        <v>6</v>
      </c>
      <c r="L1349">
        <v>3.5950000000000003E-2</v>
      </c>
      <c r="M1349">
        <v>3.5950000000000003E-2</v>
      </c>
      <c r="N1349" t="s">
        <v>14</v>
      </c>
    </row>
    <row r="1350" spans="1:14" x14ac:dyDescent="0.2">
      <c r="A1350" t="s">
        <v>10</v>
      </c>
      <c r="B1350" t="s">
        <v>13</v>
      </c>
      <c r="D1350">
        <v>0</v>
      </c>
      <c r="E1350">
        <v>0</v>
      </c>
      <c r="F1350">
        <v>9</v>
      </c>
      <c r="G1350">
        <v>9</v>
      </c>
      <c r="H1350">
        <v>0</v>
      </c>
      <c r="I1350">
        <v>1</v>
      </c>
      <c r="J1350">
        <v>0</v>
      </c>
      <c r="K1350">
        <v>0</v>
      </c>
      <c r="L1350">
        <v>3.2799999999999899E-2</v>
      </c>
      <c r="M1350">
        <v>3.2799999999999899E-2</v>
      </c>
      <c r="N1350" t="s">
        <v>14</v>
      </c>
    </row>
    <row r="1351" spans="1:14" x14ac:dyDescent="0.2">
      <c r="A1351" t="s">
        <v>10</v>
      </c>
      <c r="B1351" t="s">
        <v>13</v>
      </c>
      <c r="D1351">
        <v>0</v>
      </c>
      <c r="E1351">
        <v>0</v>
      </c>
      <c r="F1351">
        <v>9</v>
      </c>
      <c r="G1351">
        <v>9</v>
      </c>
      <c r="H1351">
        <v>0</v>
      </c>
      <c r="I1351">
        <v>1</v>
      </c>
      <c r="J1351">
        <v>1</v>
      </c>
      <c r="K1351">
        <v>1</v>
      </c>
      <c r="L1351">
        <v>3.4702499999999997E-2</v>
      </c>
      <c r="M1351">
        <v>3.4702499999999997E-2</v>
      </c>
      <c r="N1351" t="s">
        <v>14</v>
      </c>
    </row>
    <row r="1352" spans="1:14" x14ac:dyDescent="0.2">
      <c r="A1352" t="s">
        <v>10</v>
      </c>
      <c r="B1352" t="s">
        <v>13</v>
      </c>
      <c r="D1352">
        <v>0</v>
      </c>
      <c r="E1352">
        <v>0</v>
      </c>
      <c r="F1352">
        <v>9</v>
      </c>
      <c r="G1352">
        <v>9</v>
      </c>
      <c r="H1352">
        <v>0</v>
      </c>
      <c r="I1352">
        <v>1</v>
      </c>
      <c r="J1352">
        <v>2</v>
      </c>
      <c r="K1352">
        <v>2</v>
      </c>
      <c r="L1352">
        <v>3.637E-2</v>
      </c>
      <c r="M1352">
        <v>3.637E-2</v>
      </c>
      <c r="N1352" t="s">
        <v>14</v>
      </c>
    </row>
    <row r="1353" spans="1:14" x14ac:dyDescent="0.2">
      <c r="A1353" t="s">
        <v>10</v>
      </c>
      <c r="B1353" t="s">
        <v>13</v>
      </c>
      <c r="D1353">
        <v>0</v>
      </c>
      <c r="E1353">
        <v>0</v>
      </c>
      <c r="F1353">
        <v>9</v>
      </c>
      <c r="G1353">
        <v>9</v>
      </c>
      <c r="H1353">
        <v>0</v>
      </c>
      <c r="I1353">
        <v>1</v>
      </c>
      <c r="J1353">
        <v>3</v>
      </c>
      <c r="K1353">
        <v>3</v>
      </c>
      <c r="L1353">
        <v>3.4588000000000001E-2</v>
      </c>
      <c r="M1353">
        <v>3.4588000000000001E-2</v>
      </c>
      <c r="N1353" t="s">
        <v>14</v>
      </c>
    </row>
    <row r="1354" spans="1:14" x14ac:dyDescent="0.2">
      <c r="A1354" t="s">
        <v>10</v>
      </c>
      <c r="B1354" t="s">
        <v>13</v>
      </c>
      <c r="D1354">
        <v>0</v>
      </c>
      <c r="E1354">
        <v>0</v>
      </c>
      <c r="F1354">
        <v>9</v>
      </c>
      <c r="G1354">
        <v>9</v>
      </c>
      <c r="H1354">
        <v>0</v>
      </c>
      <c r="I1354">
        <v>1</v>
      </c>
      <c r="J1354">
        <v>4</v>
      </c>
      <c r="K1354">
        <v>4</v>
      </c>
      <c r="L1354">
        <v>3.3634999999999998E-2</v>
      </c>
      <c r="M1354">
        <v>3.3634999999999998E-2</v>
      </c>
      <c r="N1354" t="s">
        <v>14</v>
      </c>
    </row>
    <row r="1355" spans="1:14" x14ac:dyDescent="0.2">
      <c r="A1355" t="s">
        <v>10</v>
      </c>
      <c r="B1355" t="s">
        <v>13</v>
      </c>
      <c r="D1355">
        <v>0</v>
      </c>
      <c r="E1355">
        <v>0</v>
      </c>
      <c r="F1355">
        <v>9</v>
      </c>
      <c r="G1355">
        <v>9</v>
      </c>
      <c r="H1355">
        <v>0</v>
      </c>
      <c r="I1355">
        <v>1</v>
      </c>
      <c r="J1355">
        <v>5</v>
      </c>
      <c r="K1355">
        <v>5</v>
      </c>
      <c r="L1355">
        <v>3.13675E-2</v>
      </c>
      <c r="M1355">
        <v>3.13675E-2</v>
      </c>
      <c r="N1355" t="s">
        <v>14</v>
      </c>
    </row>
    <row r="1356" spans="1:14" x14ac:dyDescent="0.2">
      <c r="A1356" t="s">
        <v>10</v>
      </c>
      <c r="B1356" t="s">
        <v>13</v>
      </c>
      <c r="D1356">
        <v>0</v>
      </c>
      <c r="E1356">
        <v>0</v>
      </c>
      <c r="F1356">
        <v>9</v>
      </c>
      <c r="G1356">
        <v>9</v>
      </c>
      <c r="H1356">
        <v>0</v>
      </c>
      <c r="I1356">
        <v>1</v>
      </c>
      <c r="J1356">
        <v>6</v>
      </c>
      <c r="K1356">
        <v>6</v>
      </c>
      <c r="L1356">
        <v>3.3367500000000001E-2</v>
      </c>
      <c r="M1356">
        <v>3.3367500000000001E-2</v>
      </c>
      <c r="N1356" t="s">
        <v>14</v>
      </c>
    </row>
    <row r="1357" spans="1:14" x14ac:dyDescent="0.2">
      <c r="A1357" t="s">
        <v>10</v>
      </c>
      <c r="B1357" t="s">
        <v>13</v>
      </c>
      <c r="D1357">
        <v>0</v>
      </c>
      <c r="E1357">
        <v>0</v>
      </c>
      <c r="F1357">
        <v>9</v>
      </c>
      <c r="G1357">
        <v>9</v>
      </c>
      <c r="H1357">
        <v>1</v>
      </c>
      <c r="I1357">
        <v>2</v>
      </c>
      <c r="J1357">
        <v>0</v>
      </c>
      <c r="K1357">
        <v>0</v>
      </c>
      <c r="L1357">
        <v>3.1462499999999997E-2</v>
      </c>
      <c r="M1357">
        <v>3.1462499999999997E-2</v>
      </c>
      <c r="N1357" t="s">
        <v>14</v>
      </c>
    </row>
    <row r="1358" spans="1:14" x14ac:dyDescent="0.2">
      <c r="A1358" t="s">
        <v>10</v>
      </c>
      <c r="B1358" t="s">
        <v>13</v>
      </c>
      <c r="D1358">
        <v>0</v>
      </c>
      <c r="E1358">
        <v>0</v>
      </c>
      <c r="F1358">
        <v>9</v>
      </c>
      <c r="G1358">
        <v>9</v>
      </c>
      <c r="H1358">
        <v>1</v>
      </c>
      <c r="I1358">
        <v>2</v>
      </c>
      <c r="J1358">
        <v>1</v>
      </c>
      <c r="K1358">
        <v>1</v>
      </c>
      <c r="L1358">
        <v>3.168E-2</v>
      </c>
      <c r="M1358">
        <v>3.168E-2</v>
      </c>
      <c r="N1358" t="s">
        <v>14</v>
      </c>
    </row>
    <row r="1359" spans="1:14" x14ac:dyDescent="0.2">
      <c r="A1359" t="s">
        <v>10</v>
      </c>
      <c r="B1359" t="s">
        <v>13</v>
      </c>
      <c r="D1359">
        <v>0</v>
      </c>
      <c r="E1359">
        <v>0</v>
      </c>
      <c r="F1359">
        <v>9</v>
      </c>
      <c r="G1359">
        <v>9</v>
      </c>
      <c r="H1359">
        <v>1</v>
      </c>
      <c r="I1359">
        <v>2</v>
      </c>
      <c r="J1359">
        <v>2</v>
      </c>
      <c r="K1359">
        <v>2</v>
      </c>
      <c r="L1359">
        <v>3.39E-2</v>
      </c>
      <c r="M1359">
        <v>3.39E-2</v>
      </c>
      <c r="N1359" t="s">
        <v>14</v>
      </c>
    </row>
    <row r="1360" spans="1:14" x14ac:dyDescent="0.2">
      <c r="A1360" t="s">
        <v>10</v>
      </c>
      <c r="B1360" t="s">
        <v>13</v>
      </c>
      <c r="D1360">
        <v>0</v>
      </c>
      <c r="E1360">
        <v>0</v>
      </c>
      <c r="F1360">
        <v>9</v>
      </c>
      <c r="G1360">
        <v>9</v>
      </c>
      <c r="H1360">
        <v>1</v>
      </c>
      <c r="I1360">
        <v>2</v>
      </c>
      <c r="J1360">
        <v>3</v>
      </c>
      <c r="K1360">
        <v>3</v>
      </c>
      <c r="L1360">
        <v>3.1927999999999998E-2</v>
      </c>
      <c r="M1360">
        <v>3.1927999999999998E-2</v>
      </c>
      <c r="N1360" t="s">
        <v>14</v>
      </c>
    </row>
    <row r="1361" spans="1:14" x14ac:dyDescent="0.2">
      <c r="A1361" t="s">
        <v>10</v>
      </c>
      <c r="B1361" t="s">
        <v>13</v>
      </c>
      <c r="D1361">
        <v>0</v>
      </c>
      <c r="E1361">
        <v>0</v>
      </c>
      <c r="F1361">
        <v>9</v>
      </c>
      <c r="G1361">
        <v>9</v>
      </c>
      <c r="H1361">
        <v>1</v>
      </c>
      <c r="I1361">
        <v>2</v>
      </c>
      <c r="J1361">
        <v>4</v>
      </c>
      <c r="K1361">
        <v>4</v>
      </c>
      <c r="L1361">
        <v>3.0175E-2</v>
      </c>
      <c r="M1361">
        <v>3.0175E-2</v>
      </c>
      <c r="N1361" t="s">
        <v>14</v>
      </c>
    </row>
    <row r="1362" spans="1:14" x14ac:dyDescent="0.2">
      <c r="A1362" t="s">
        <v>10</v>
      </c>
      <c r="B1362" t="s">
        <v>13</v>
      </c>
      <c r="D1362">
        <v>0</v>
      </c>
      <c r="E1362">
        <v>0</v>
      </c>
      <c r="F1362">
        <v>9</v>
      </c>
      <c r="G1362">
        <v>9</v>
      </c>
      <c r="H1362">
        <v>1</v>
      </c>
      <c r="I1362">
        <v>2</v>
      </c>
      <c r="J1362">
        <v>5</v>
      </c>
      <c r="K1362">
        <v>5</v>
      </c>
      <c r="L1362">
        <v>3.04149999999999E-2</v>
      </c>
      <c r="M1362">
        <v>3.04149999999999E-2</v>
      </c>
      <c r="N1362" t="s">
        <v>14</v>
      </c>
    </row>
    <row r="1363" spans="1:14" x14ac:dyDescent="0.2">
      <c r="A1363" t="s">
        <v>10</v>
      </c>
      <c r="B1363" t="s">
        <v>13</v>
      </c>
      <c r="D1363">
        <v>0</v>
      </c>
      <c r="E1363">
        <v>0</v>
      </c>
      <c r="F1363">
        <v>9</v>
      </c>
      <c r="G1363">
        <v>9</v>
      </c>
      <c r="H1363">
        <v>1</v>
      </c>
      <c r="I1363">
        <v>2</v>
      </c>
      <c r="J1363">
        <v>6</v>
      </c>
      <c r="K1363">
        <v>6</v>
      </c>
      <c r="L1363">
        <v>3.0547499999999998E-2</v>
      </c>
      <c r="M1363">
        <v>3.0547499999999998E-2</v>
      </c>
      <c r="N1363" t="s">
        <v>14</v>
      </c>
    </row>
    <row r="1364" spans="1:14" x14ac:dyDescent="0.2">
      <c r="A1364" t="s">
        <v>10</v>
      </c>
      <c r="B1364" t="s">
        <v>13</v>
      </c>
      <c r="D1364">
        <v>0</v>
      </c>
      <c r="E1364">
        <v>0</v>
      </c>
      <c r="F1364">
        <v>9</v>
      </c>
      <c r="G1364">
        <v>9</v>
      </c>
      <c r="H1364">
        <v>2</v>
      </c>
      <c r="I1364">
        <v>3</v>
      </c>
      <c r="J1364">
        <v>0</v>
      </c>
      <c r="K1364">
        <v>0</v>
      </c>
      <c r="L1364">
        <v>3.01199999999999E-2</v>
      </c>
      <c r="M1364">
        <v>3.01199999999999E-2</v>
      </c>
      <c r="N1364" t="s">
        <v>14</v>
      </c>
    </row>
    <row r="1365" spans="1:14" x14ac:dyDescent="0.2">
      <c r="A1365" t="s">
        <v>10</v>
      </c>
      <c r="B1365" t="s">
        <v>13</v>
      </c>
      <c r="D1365">
        <v>0</v>
      </c>
      <c r="E1365">
        <v>0</v>
      </c>
      <c r="F1365">
        <v>9</v>
      </c>
      <c r="G1365">
        <v>9</v>
      </c>
      <c r="H1365">
        <v>2</v>
      </c>
      <c r="I1365">
        <v>3</v>
      </c>
      <c r="J1365">
        <v>1</v>
      </c>
      <c r="K1365">
        <v>1</v>
      </c>
      <c r="L1365">
        <v>2.9892499999999999E-2</v>
      </c>
      <c r="M1365">
        <v>2.9892499999999999E-2</v>
      </c>
      <c r="N1365" t="s">
        <v>14</v>
      </c>
    </row>
    <row r="1366" spans="1:14" x14ac:dyDescent="0.2">
      <c r="A1366" t="s">
        <v>10</v>
      </c>
      <c r="B1366" t="s">
        <v>13</v>
      </c>
      <c r="D1366">
        <v>0</v>
      </c>
      <c r="E1366">
        <v>0</v>
      </c>
      <c r="F1366">
        <v>9</v>
      </c>
      <c r="G1366">
        <v>9</v>
      </c>
      <c r="H1366">
        <v>2</v>
      </c>
      <c r="I1366">
        <v>3</v>
      </c>
      <c r="J1366">
        <v>2</v>
      </c>
      <c r="K1366">
        <v>2</v>
      </c>
      <c r="L1366">
        <v>3.2835999999999997E-2</v>
      </c>
      <c r="M1366">
        <v>3.2835999999999997E-2</v>
      </c>
      <c r="N1366" t="s">
        <v>14</v>
      </c>
    </row>
    <row r="1367" spans="1:14" x14ac:dyDescent="0.2">
      <c r="A1367" t="s">
        <v>10</v>
      </c>
      <c r="B1367" t="s">
        <v>13</v>
      </c>
      <c r="D1367">
        <v>0</v>
      </c>
      <c r="E1367">
        <v>0</v>
      </c>
      <c r="F1367">
        <v>9</v>
      </c>
      <c r="G1367">
        <v>9</v>
      </c>
      <c r="H1367">
        <v>2</v>
      </c>
      <c r="I1367">
        <v>3</v>
      </c>
      <c r="J1367">
        <v>3</v>
      </c>
      <c r="K1367">
        <v>3</v>
      </c>
      <c r="L1367">
        <v>3.007E-2</v>
      </c>
      <c r="M1367">
        <v>3.007E-2</v>
      </c>
      <c r="N1367" t="s">
        <v>14</v>
      </c>
    </row>
    <row r="1368" spans="1:14" x14ac:dyDescent="0.2">
      <c r="A1368" t="s">
        <v>10</v>
      </c>
      <c r="B1368" t="s">
        <v>13</v>
      </c>
      <c r="D1368">
        <v>0</v>
      </c>
      <c r="E1368">
        <v>0</v>
      </c>
      <c r="F1368">
        <v>9</v>
      </c>
      <c r="G1368">
        <v>9</v>
      </c>
      <c r="H1368">
        <v>2</v>
      </c>
      <c r="I1368">
        <v>3</v>
      </c>
      <c r="J1368">
        <v>4</v>
      </c>
      <c r="K1368">
        <v>4</v>
      </c>
      <c r="L1368">
        <v>2.9212499999999999E-2</v>
      </c>
      <c r="M1368">
        <v>2.9212499999999999E-2</v>
      </c>
      <c r="N1368" t="s">
        <v>14</v>
      </c>
    </row>
    <row r="1369" spans="1:14" x14ac:dyDescent="0.2">
      <c r="A1369" t="s">
        <v>10</v>
      </c>
      <c r="B1369" t="s">
        <v>13</v>
      </c>
      <c r="D1369">
        <v>0</v>
      </c>
      <c r="E1369">
        <v>0</v>
      </c>
      <c r="F1369">
        <v>9</v>
      </c>
      <c r="G1369">
        <v>9</v>
      </c>
      <c r="H1369">
        <v>2</v>
      </c>
      <c r="I1369">
        <v>3</v>
      </c>
      <c r="J1369">
        <v>5</v>
      </c>
      <c r="K1369">
        <v>5</v>
      </c>
      <c r="L1369">
        <v>2.9357499999999901E-2</v>
      </c>
      <c r="M1369">
        <v>2.9357499999999901E-2</v>
      </c>
      <c r="N1369" t="s">
        <v>14</v>
      </c>
    </row>
    <row r="1370" spans="1:14" x14ac:dyDescent="0.2">
      <c r="A1370" t="s">
        <v>10</v>
      </c>
      <c r="B1370" t="s">
        <v>13</v>
      </c>
      <c r="D1370">
        <v>0</v>
      </c>
      <c r="E1370">
        <v>0</v>
      </c>
      <c r="F1370">
        <v>9</v>
      </c>
      <c r="G1370">
        <v>9</v>
      </c>
      <c r="H1370">
        <v>2</v>
      </c>
      <c r="I1370">
        <v>3</v>
      </c>
      <c r="J1370">
        <v>6</v>
      </c>
      <c r="K1370">
        <v>6</v>
      </c>
      <c r="L1370">
        <v>2.8417499999999998E-2</v>
      </c>
      <c r="M1370">
        <v>2.8417499999999998E-2</v>
      </c>
      <c r="N1370" t="s">
        <v>14</v>
      </c>
    </row>
    <row r="1371" spans="1:14" x14ac:dyDescent="0.2">
      <c r="A1371" t="s">
        <v>10</v>
      </c>
      <c r="B1371" t="s">
        <v>13</v>
      </c>
      <c r="D1371">
        <v>0</v>
      </c>
      <c r="E1371">
        <v>0</v>
      </c>
      <c r="F1371">
        <v>9</v>
      </c>
      <c r="G1371">
        <v>9</v>
      </c>
      <c r="H1371">
        <v>3</v>
      </c>
      <c r="I1371">
        <v>4</v>
      </c>
      <c r="J1371">
        <v>0</v>
      </c>
      <c r="K1371">
        <v>0</v>
      </c>
      <c r="L1371">
        <v>2.9114999999999999E-2</v>
      </c>
      <c r="M1371">
        <v>2.9114999999999999E-2</v>
      </c>
      <c r="N1371" t="s">
        <v>14</v>
      </c>
    </row>
    <row r="1372" spans="1:14" x14ac:dyDescent="0.2">
      <c r="A1372" t="s">
        <v>10</v>
      </c>
      <c r="B1372" t="s">
        <v>13</v>
      </c>
      <c r="D1372">
        <v>0</v>
      </c>
      <c r="E1372">
        <v>0</v>
      </c>
      <c r="F1372">
        <v>9</v>
      </c>
      <c r="G1372">
        <v>9</v>
      </c>
      <c r="H1372">
        <v>3</v>
      </c>
      <c r="I1372">
        <v>4</v>
      </c>
      <c r="J1372">
        <v>1</v>
      </c>
      <c r="K1372">
        <v>1</v>
      </c>
      <c r="L1372">
        <v>2.9520000000000001E-2</v>
      </c>
      <c r="M1372">
        <v>2.9520000000000001E-2</v>
      </c>
      <c r="N1372" t="s">
        <v>14</v>
      </c>
    </row>
    <row r="1373" spans="1:14" x14ac:dyDescent="0.2">
      <c r="A1373" t="s">
        <v>10</v>
      </c>
      <c r="B1373" t="s">
        <v>13</v>
      </c>
      <c r="D1373">
        <v>0</v>
      </c>
      <c r="E1373">
        <v>0</v>
      </c>
      <c r="F1373">
        <v>9</v>
      </c>
      <c r="G1373">
        <v>9</v>
      </c>
      <c r="H1373">
        <v>3</v>
      </c>
      <c r="I1373">
        <v>4</v>
      </c>
      <c r="J1373">
        <v>2</v>
      </c>
      <c r="K1373">
        <v>2</v>
      </c>
      <c r="L1373">
        <v>3.1882000000000001E-2</v>
      </c>
      <c r="M1373">
        <v>3.1882000000000001E-2</v>
      </c>
      <c r="N1373" t="s">
        <v>14</v>
      </c>
    </row>
    <row r="1374" spans="1:14" x14ac:dyDescent="0.2">
      <c r="A1374" t="s">
        <v>10</v>
      </c>
      <c r="B1374" t="s">
        <v>13</v>
      </c>
      <c r="D1374">
        <v>0</v>
      </c>
      <c r="E1374">
        <v>0</v>
      </c>
      <c r="F1374">
        <v>9</v>
      </c>
      <c r="G1374">
        <v>9</v>
      </c>
      <c r="H1374">
        <v>3</v>
      </c>
      <c r="I1374">
        <v>4</v>
      </c>
      <c r="J1374">
        <v>3</v>
      </c>
      <c r="K1374">
        <v>3</v>
      </c>
      <c r="L1374">
        <v>2.97099999999999E-2</v>
      </c>
      <c r="M1374">
        <v>2.97099999999999E-2</v>
      </c>
      <c r="N1374" t="s">
        <v>14</v>
      </c>
    </row>
    <row r="1375" spans="1:14" x14ac:dyDescent="0.2">
      <c r="A1375" t="s">
        <v>10</v>
      </c>
      <c r="B1375" t="s">
        <v>13</v>
      </c>
      <c r="D1375">
        <v>0</v>
      </c>
      <c r="E1375">
        <v>0</v>
      </c>
      <c r="F1375">
        <v>9</v>
      </c>
      <c r="G1375">
        <v>9</v>
      </c>
      <c r="H1375">
        <v>3</v>
      </c>
      <c r="I1375">
        <v>4</v>
      </c>
      <c r="J1375">
        <v>4</v>
      </c>
      <c r="K1375">
        <v>4</v>
      </c>
      <c r="L1375">
        <v>2.9357499999999901E-2</v>
      </c>
      <c r="M1375">
        <v>2.9357499999999901E-2</v>
      </c>
      <c r="N1375" t="s">
        <v>14</v>
      </c>
    </row>
    <row r="1376" spans="1:14" x14ac:dyDescent="0.2">
      <c r="A1376" t="s">
        <v>10</v>
      </c>
      <c r="B1376" t="s">
        <v>13</v>
      </c>
      <c r="D1376">
        <v>0</v>
      </c>
      <c r="E1376">
        <v>0</v>
      </c>
      <c r="F1376">
        <v>9</v>
      </c>
      <c r="G1376">
        <v>9</v>
      </c>
      <c r="H1376">
        <v>3</v>
      </c>
      <c r="I1376">
        <v>4</v>
      </c>
      <c r="J1376">
        <v>5</v>
      </c>
      <c r="K1376">
        <v>5</v>
      </c>
      <c r="L1376">
        <v>2.8482500000000001E-2</v>
      </c>
      <c r="M1376">
        <v>2.8482500000000001E-2</v>
      </c>
      <c r="N1376" t="s">
        <v>14</v>
      </c>
    </row>
    <row r="1377" spans="1:14" x14ac:dyDescent="0.2">
      <c r="A1377" t="s">
        <v>10</v>
      </c>
      <c r="B1377" t="s">
        <v>13</v>
      </c>
      <c r="D1377">
        <v>0</v>
      </c>
      <c r="E1377">
        <v>0</v>
      </c>
      <c r="F1377">
        <v>9</v>
      </c>
      <c r="G1377">
        <v>9</v>
      </c>
      <c r="H1377">
        <v>3</v>
      </c>
      <c r="I1377">
        <v>4</v>
      </c>
      <c r="J1377">
        <v>6</v>
      </c>
      <c r="K1377">
        <v>6</v>
      </c>
      <c r="L1377">
        <v>2.7997500000000002E-2</v>
      </c>
      <c r="M1377">
        <v>2.7997500000000002E-2</v>
      </c>
      <c r="N1377" t="s">
        <v>14</v>
      </c>
    </row>
    <row r="1378" spans="1:14" x14ac:dyDescent="0.2">
      <c r="A1378" t="s">
        <v>10</v>
      </c>
      <c r="B1378" t="s">
        <v>13</v>
      </c>
      <c r="D1378">
        <v>0</v>
      </c>
      <c r="E1378">
        <v>0</v>
      </c>
      <c r="F1378">
        <v>9</v>
      </c>
      <c r="G1378">
        <v>9</v>
      </c>
      <c r="H1378">
        <v>4</v>
      </c>
      <c r="I1378">
        <v>5</v>
      </c>
      <c r="J1378">
        <v>0</v>
      </c>
      <c r="K1378">
        <v>0</v>
      </c>
      <c r="L1378">
        <v>2.9159999999999998E-2</v>
      </c>
      <c r="M1378">
        <v>2.9159999999999998E-2</v>
      </c>
      <c r="N1378" t="s">
        <v>14</v>
      </c>
    </row>
    <row r="1379" spans="1:14" x14ac:dyDescent="0.2">
      <c r="A1379" t="s">
        <v>10</v>
      </c>
      <c r="B1379" t="s">
        <v>13</v>
      </c>
      <c r="D1379">
        <v>0</v>
      </c>
      <c r="E1379">
        <v>0</v>
      </c>
      <c r="F1379">
        <v>9</v>
      </c>
      <c r="G1379">
        <v>9</v>
      </c>
      <c r="H1379">
        <v>4</v>
      </c>
      <c r="I1379">
        <v>5</v>
      </c>
      <c r="J1379">
        <v>1</v>
      </c>
      <c r="K1379">
        <v>1</v>
      </c>
      <c r="L1379">
        <v>2.9242500000000001E-2</v>
      </c>
      <c r="M1379">
        <v>2.9242500000000001E-2</v>
      </c>
      <c r="N1379" t="s">
        <v>14</v>
      </c>
    </row>
    <row r="1380" spans="1:14" x14ac:dyDescent="0.2">
      <c r="A1380" t="s">
        <v>10</v>
      </c>
      <c r="B1380" t="s">
        <v>13</v>
      </c>
      <c r="D1380">
        <v>0</v>
      </c>
      <c r="E1380">
        <v>0</v>
      </c>
      <c r="F1380">
        <v>9</v>
      </c>
      <c r="G1380">
        <v>9</v>
      </c>
      <c r="H1380">
        <v>4</v>
      </c>
      <c r="I1380">
        <v>5</v>
      </c>
      <c r="J1380">
        <v>2</v>
      </c>
      <c r="K1380">
        <v>2</v>
      </c>
      <c r="L1380">
        <v>3.2346E-2</v>
      </c>
      <c r="M1380">
        <v>3.2346E-2</v>
      </c>
      <c r="N1380" t="s">
        <v>14</v>
      </c>
    </row>
    <row r="1381" spans="1:14" x14ac:dyDescent="0.2">
      <c r="A1381" t="s">
        <v>10</v>
      </c>
      <c r="B1381" t="s">
        <v>13</v>
      </c>
      <c r="D1381">
        <v>0</v>
      </c>
      <c r="E1381">
        <v>0</v>
      </c>
      <c r="F1381">
        <v>9</v>
      </c>
      <c r="G1381">
        <v>9</v>
      </c>
      <c r="H1381">
        <v>4</v>
      </c>
      <c r="I1381">
        <v>5</v>
      </c>
      <c r="J1381">
        <v>3</v>
      </c>
      <c r="K1381">
        <v>3</v>
      </c>
      <c r="L1381">
        <v>3.0238000000000001E-2</v>
      </c>
      <c r="M1381">
        <v>3.0238000000000001E-2</v>
      </c>
      <c r="N1381" t="s">
        <v>14</v>
      </c>
    </row>
    <row r="1382" spans="1:14" x14ac:dyDescent="0.2">
      <c r="A1382" t="s">
        <v>10</v>
      </c>
      <c r="B1382" t="s">
        <v>13</v>
      </c>
      <c r="D1382">
        <v>0</v>
      </c>
      <c r="E1382">
        <v>0</v>
      </c>
      <c r="F1382">
        <v>9</v>
      </c>
      <c r="G1382">
        <v>9</v>
      </c>
      <c r="H1382">
        <v>4</v>
      </c>
      <c r="I1382">
        <v>5</v>
      </c>
      <c r="J1382">
        <v>4</v>
      </c>
      <c r="K1382">
        <v>4</v>
      </c>
      <c r="L1382">
        <v>2.9125000000000002E-2</v>
      </c>
      <c r="M1382">
        <v>2.9125000000000002E-2</v>
      </c>
      <c r="N1382" t="s">
        <v>14</v>
      </c>
    </row>
    <row r="1383" spans="1:14" x14ac:dyDescent="0.2">
      <c r="A1383" t="s">
        <v>10</v>
      </c>
      <c r="B1383" t="s">
        <v>13</v>
      </c>
      <c r="D1383">
        <v>0</v>
      </c>
      <c r="E1383">
        <v>0</v>
      </c>
      <c r="F1383">
        <v>9</v>
      </c>
      <c r="G1383">
        <v>9</v>
      </c>
      <c r="H1383">
        <v>4</v>
      </c>
      <c r="I1383">
        <v>5</v>
      </c>
      <c r="J1383">
        <v>5</v>
      </c>
      <c r="K1383">
        <v>5</v>
      </c>
      <c r="L1383">
        <v>2.8112499999999999E-2</v>
      </c>
      <c r="M1383">
        <v>2.8112499999999999E-2</v>
      </c>
      <c r="N1383" t="s">
        <v>14</v>
      </c>
    </row>
    <row r="1384" spans="1:14" x14ac:dyDescent="0.2">
      <c r="A1384" t="s">
        <v>10</v>
      </c>
      <c r="B1384" t="s">
        <v>13</v>
      </c>
      <c r="D1384">
        <v>0</v>
      </c>
      <c r="E1384">
        <v>0</v>
      </c>
      <c r="F1384">
        <v>9</v>
      </c>
      <c r="G1384">
        <v>9</v>
      </c>
      <c r="H1384">
        <v>4</v>
      </c>
      <c r="I1384">
        <v>5</v>
      </c>
      <c r="J1384">
        <v>6</v>
      </c>
      <c r="K1384">
        <v>6</v>
      </c>
      <c r="L1384">
        <v>2.7660000000000001E-2</v>
      </c>
      <c r="M1384">
        <v>2.7660000000000001E-2</v>
      </c>
      <c r="N1384" t="s">
        <v>14</v>
      </c>
    </row>
    <row r="1385" spans="1:14" x14ac:dyDescent="0.2">
      <c r="A1385" t="s">
        <v>10</v>
      </c>
      <c r="B1385" t="s">
        <v>13</v>
      </c>
      <c r="D1385">
        <v>0</v>
      </c>
      <c r="E1385">
        <v>0</v>
      </c>
      <c r="F1385">
        <v>9</v>
      </c>
      <c r="G1385">
        <v>9</v>
      </c>
      <c r="H1385">
        <v>5</v>
      </c>
      <c r="I1385">
        <v>6</v>
      </c>
      <c r="J1385">
        <v>0</v>
      </c>
      <c r="K1385">
        <v>0</v>
      </c>
      <c r="L1385">
        <v>3.0022500000000001E-2</v>
      </c>
      <c r="M1385">
        <v>3.0022500000000001E-2</v>
      </c>
      <c r="N1385" t="s">
        <v>14</v>
      </c>
    </row>
    <row r="1386" spans="1:14" x14ac:dyDescent="0.2">
      <c r="A1386" t="s">
        <v>10</v>
      </c>
      <c r="B1386" t="s">
        <v>13</v>
      </c>
      <c r="D1386">
        <v>0</v>
      </c>
      <c r="E1386">
        <v>0</v>
      </c>
      <c r="F1386">
        <v>9</v>
      </c>
      <c r="G1386">
        <v>9</v>
      </c>
      <c r="H1386">
        <v>5</v>
      </c>
      <c r="I1386">
        <v>6</v>
      </c>
      <c r="J1386">
        <v>1</v>
      </c>
      <c r="K1386">
        <v>1</v>
      </c>
      <c r="L1386">
        <v>3.1357499999999899E-2</v>
      </c>
      <c r="M1386">
        <v>3.1357499999999899E-2</v>
      </c>
      <c r="N1386" t="s">
        <v>14</v>
      </c>
    </row>
    <row r="1387" spans="1:14" x14ac:dyDescent="0.2">
      <c r="A1387" t="s">
        <v>10</v>
      </c>
      <c r="B1387" t="s">
        <v>13</v>
      </c>
      <c r="D1387">
        <v>0</v>
      </c>
      <c r="E1387">
        <v>0</v>
      </c>
      <c r="F1387">
        <v>9</v>
      </c>
      <c r="G1387">
        <v>9</v>
      </c>
      <c r="H1387">
        <v>5</v>
      </c>
      <c r="I1387">
        <v>6</v>
      </c>
      <c r="J1387">
        <v>2</v>
      </c>
      <c r="K1387">
        <v>2</v>
      </c>
      <c r="L1387">
        <v>3.4231999999999999E-2</v>
      </c>
      <c r="M1387">
        <v>3.4231999999999999E-2</v>
      </c>
      <c r="N1387" t="s">
        <v>14</v>
      </c>
    </row>
    <row r="1388" spans="1:14" x14ac:dyDescent="0.2">
      <c r="A1388" t="s">
        <v>10</v>
      </c>
      <c r="B1388" t="s">
        <v>13</v>
      </c>
      <c r="D1388">
        <v>0</v>
      </c>
      <c r="E1388">
        <v>0</v>
      </c>
      <c r="F1388">
        <v>9</v>
      </c>
      <c r="G1388">
        <v>9</v>
      </c>
      <c r="H1388">
        <v>5</v>
      </c>
      <c r="I1388">
        <v>6</v>
      </c>
      <c r="J1388">
        <v>3</v>
      </c>
      <c r="K1388">
        <v>3</v>
      </c>
      <c r="L1388">
        <v>3.2441999999999999E-2</v>
      </c>
      <c r="M1388">
        <v>3.2441999999999999E-2</v>
      </c>
      <c r="N1388" t="s">
        <v>14</v>
      </c>
    </row>
    <row r="1389" spans="1:14" x14ac:dyDescent="0.2">
      <c r="A1389" t="s">
        <v>10</v>
      </c>
      <c r="B1389" t="s">
        <v>13</v>
      </c>
      <c r="D1389">
        <v>0</v>
      </c>
      <c r="E1389">
        <v>0</v>
      </c>
      <c r="F1389">
        <v>9</v>
      </c>
      <c r="G1389">
        <v>9</v>
      </c>
      <c r="H1389">
        <v>5</v>
      </c>
      <c r="I1389">
        <v>6</v>
      </c>
      <c r="J1389">
        <v>4</v>
      </c>
      <c r="K1389">
        <v>4</v>
      </c>
      <c r="L1389">
        <v>3.08125E-2</v>
      </c>
      <c r="M1389">
        <v>3.08125E-2</v>
      </c>
      <c r="N1389" t="s">
        <v>14</v>
      </c>
    </row>
    <row r="1390" spans="1:14" x14ac:dyDescent="0.2">
      <c r="A1390" t="s">
        <v>10</v>
      </c>
      <c r="B1390" t="s">
        <v>13</v>
      </c>
      <c r="D1390">
        <v>0</v>
      </c>
      <c r="E1390">
        <v>0</v>
      </c>
      <c r="F1390">
        <v>9</v>
      </c>
      <c r="G1390">
        <v>9</v>
      </c>
      <c r="H1390">
        <v>5</v>
      </c>
      <c r="I1390">
        <v>6</v>
      </c>
      <c r="J1390">
        <v>5</v>
      </c>
      <c r="K1390">
        <v>5</v>
      </c>
      <c r="L1390">
        <v>2.886E-2</v>
      </c>
      <c r="M1390">
        <v>2.886E-2</v>
      </c>
      <c r="N1390" t="s">
        <v>14</v>
      </c>
    </row>
    <row r="1391" spans="1:14" x14ac:dyDescent="0.2">
      <c r="A1391" t="s">
        <v>10</v>
      </c>
      <c r="B1391" t="s">
        <v>13</v>
      </c>
      <c r="D1391">
        <v>0</v>
      </c>
      <c r="E1391">
        <v>0</v>
      </c>
      <c r="F1391">
        <v>9</v>
      </c>
      <c r="G1391">
        <v>9</v>
      </c>
      <c r="H1391">
        <v>5</v>
      </c>
      <c r="I1391">
        <v>6</v>
      </c>
      <c r="J1391">
        <v>6</v>
      </c>
      <c r="K1391">
        <v>6</v>
      </c>
      <c r="L1391">
        <v>2.7937500000000001E-2</v>
      </c>
      <c r="M1391">
        <v>2.7937500000000001E-2</v>
      </c>
      <c r="N1391" t="s">
        <v>14</v>
      </c>
    </row>
    <row r="1392" spans="1:14" x14ac:dyDescent="0.2">
      <c r="A1392" t="s">
        <v>10</v>
      </c>
      <c r="B1392" t="s">
        <v>13</v>
      </c>
      <c r="D1392">
        <v>0</v>
      </c>
      <c r="E1392">
        <v>0</v>
      </c>
      <c r="F1392">
        <v>9</v>
      </c>
      <c r="G1392">
        <v>9</v>
      </c>
      <c r="H1392">
        <v>6</v>
      </c>
      <c r="I1392">
        <v>7</v>
      </c>
      <c r="J1392">
        <v>0</v>
      </c>
      <c r="K1392">
        <v>0</v>
      </c>
      <c r="L1392">
        <v>3.1789999999999999E-2</v>
      </c>
      <c r="M1392">
        <v>3.1789999999999999E-2</v>
      </c>
      <c r="N1392" t="s">
        <v>14</v>
      </c>
    </row>
    <row r="1393" spans="1:14" x14ac:dyDescent="0.2">
      <c r="A1393" t="s">
        <v>10</v>
      </c>
      <c r="B1393" t="s">
        <v>13</v>
      </c>
      <c r="D1393">
        <v>0</v>
      </c>
      <c r="E1393">
        <v>0</v>
      </c>
      <c r="F1393">
        <v>9</v>
      </c>
      <c r="G1393">
        <v>9</v>
      </c>
      <c r="H1393">
        <v>6</v>
      </c>
      <c r="I1393">
        <v>7</v>
      </c>
      <c r="J1393">
        <v>1</v>
      </c>
      <c r="K1393">
        <v>1</v>
      </c>
      <c r="L1393">
        <v>3.5957500000000003E-2</v>
      </c>
      <c r="M1393">
        <v>3.5957500000000003E-2</v>
      </c>
      <c r="N1393" t="s">
        <v>14</v>
      </c>
    </row>
    <row r="1394" spans="1:14" x14ac:dyDescent="0.2">
      <c r="A1394" t="s">
        <v>10</v>
      </c>
      <c r="B1394" t="s">
        <v>13</v>
      </c>
      <c r="D1394">
        <v>0</v>
      </c>
      <c r="E1394">
        <v>0</v>
      </c>
      <c r="F1394">
        <v>9</v>
      </c>
      <c r="G1394">
        <v>9</v>
      </c>
      <c r="H1394">
        <v>6</v>
      </c>
      <c r="I1394">
        <v>7</v>
      </c>
      <c r="J1394">
        <v>2</v>
      </c>
      <c r="K1394">
        <v>2</v>
      </c>
      <c r="L1394">
        <v>3.6316000000000001E-2</v>
      </c>
      <c r="M1394">
        <v>3.6316000000000001E-2</v>
      </c>
      <c r="N1394" t="s">
        <v>14</v>
      </c>
    </row>
    <row r="1395" spans="1:14" x14ac:dyDescent="0.2">
      <c r="A1395" t="s">
        <v>10</v>
      </c>
      <c r="B1395" t="s">
        <v>13</v>
      </c>
      <c r="D1395">
        <v>0</v>
      </c>
      <c r="E1395">
        <v>0</v>
      </c>
      <c r="F1395">
        <v>9</v>
      </c>
      <c r="G1395">
        <v>9</v>
      </c>
      <c r="H1395">
        <v>6</v>
      </c>
      <c r="I1395">
        <v>7</v>
      </c>
      <c r="J1395">
        <v>3</v>
      </c>
      <c r="K1395">
        <v>3</v>
      </c>
      <c r="L1395">
        <v>3.4646000000000003E-2</v>
      </c>
      <c r="M1395">
        <v>3.4646000000000003E-2</v>
      </c>
      <c r="N1395" t="s">
        <v>14</v>
      </c>
    </row>
    <row r="1396" spans="1:14" x14ac:dyDescent="0.2">
      <c r="A1396" t="s">
        <v>10</v>
      </c>
      <c r="B1396" t="s">
        <v>13</v>
      </c>
      <c r="D1396">
        <v>0</v>
      </c>
      <c r="E1396">
        <v>0</v>
      </c>
      <c r="F1396">
        <v>9</v>
      </c>
      <c r="G1396">
        <v>9</v>
      </c>
      <c r="H1396">
        <v>6</v>
      </c>
      <c r="I1396">
        <v>7</v>
      </c>
      <c r="J1396">
        <v>4</v>
      </c>
      <c r="K1396">
        <v>4</v>
      </c>
      <c r="L1396">
        <v>3.4520000000000002E-2</v>
      </c>
      <c r="M1396">
        <v>3.4520000000000002E-2</v>
      </c>
      <c r="N1396" t="s">
        <v>14</v>
      </c>
    </row>
    <row r="1397" spans="1:14" x14ac:dyDescent="0.2">
      <c r="A1397" t="s">
        <v>10</v>
      </c>
      <c r="B1397" t="s">
        <v>13</v>
      </c>
      <c r="D1397">
        <v>0</v>
      </c>
      <c r="E1397">
        <v>0</v>
      </c>
      <c r="F1397">
        <v>9</v>
      </c>
      <c r="G1397">
        <v>9</v>
      </c>
      <c r="H1397">
        <v>6</v>
      </c>
      <c r="I1397">
        <v>7</v>
      </c>
      <c r="J1397">
        <v>5</v>
      </c>
      <c r="K1397">
        <v>5</v>
      </c>
      <c r="L1397">
        <v>2.76875E-2</v>
      </c>
      <c r="M1397">
        <v>2.76875E-2</v>
      </c>
      <c r="N1397" t="s">
        <v>14</v>
      </c>
    </row>
    <row r="1398" spans="1:14" x14ac:dyDescent="0.2">
      <c r="A1398" t="s">
        <v>10</v>
      </c>
      <c r="B1398" t="s">
        <v>13</v>
      </c>
      <c r="D1398">
        <v>0</v>
      </c>
      <c r="E1398">
        <v>0</v>
      </c>
      <c r="F1398">
        <v>9</v>
      </c>
      <c r="G1398">
        <v>9</v>
      </c>
      <c r="H1398">
        <v>6</v>
      </c>
      <c r="I1398">
        <v>7</v>
      </c>
      <c r="J1398">
        <v>6</v>
      </c>
      <c r="K1398">
        <v>6</v>
      </c>
      <c r="L1398">
        <v>2.7112500000000001E-2</v>
      </c>
      <c r="M1398">
        <v>2.7112500000000001E-2</v>
      </c>
      <c r="N1398" t="s">
        <v>14</v>
      </c>
    </row>
    <row r="1399" spans="1:14" x14ac:dyDescent="0.2">
      <c r="A1399" t="s">
        <v>10</v>
      </c>
      <c r="B1399" t="s">
        <v>13</v>
      </c>
      <c r="D1399">
        <v>0</v>
      </c>
      <c r="E1399">
        <v>0</v>
      </c>
      <c r="F1399">
        <v>9</v>
      </c>
      <c r="G1399">
        <v>9</v>
      </c>
      <c r="H1399">
        <v>7</v>
      </c>
      <c r="I1399">
        <v>8</v>
      </c>
      <c r="J1399">
        <v>0</v>
      </c>
      <c r="K1399">
        <v>0</v>
      </c>
      <c r="L1399">
        <v>3.6365000000000001E-2</v>
      </c>
      <c r="M1399">
        <v>3.6365000000000001E-2</v>
      </c>
      <c r="N1399" t="s">
        <v>14</v>
      </c>
    </row>
    <row r="1400" spans="1:14" x14ac:dyDescent="0.2">
      <c r="A1400" t="s">
        <v>10</v>
      </c>
      <c r="B1400" t="s">
        <v>13</v>
      </c>
      <c r="D1400">
        <v>0</v>
      </c>
      <c r="E1400">
        <v>0</v>
      </c>
      <c r="F1400">
        <v>9</v>
      </c>
      <c r="G1400">
        <v>9</v>
      </c>
      <c r="H1400">
        <v>7</v>
      </c>
      <c r="I1400">
        <v>8</v>
      </c>
      <c r="J1400">
        <v>1</v>
      </c>
      <c r="K1400">
        <v>1</v>
      </c>
      <c r="L1400">
        <v>3.8545000000000003E-2</v>
      </c>
      <c r="M1400">
        <v>3.8545000000000003E-2</v>
      </c>
      <c r="N1400" t="s">
        <v>14</v>
      </c>
    </row>
    <row r="1401" spans="1:14" x14ac:dyDescent="0.2">
      <c r="A1401" t="s">
        <v>10</v>
      </c>
      <c r="B1401" t="s">
        <v>13</v>
      </c>
      <c r="D1401">
        <v>0</v>
      </c>
      <c r="E1401">
        <v>0</v>
      </c>
      <c r="F1401">
        <v>9</v>
      </c>
      <c r="G1401">
        <v>9</v>
      </c>
      <c r="H1401">
        <v>7</v>
      </c>
      <c r="I1401">
        <v>8</v>
      </c>
      <c r="J1401">
        <v>2</v>
      </c>
      <c r="K1401">
        <v>2</v>
      </c>
      <c r="L1401">
        <v>3.9244000000000001E-2</v>
      </c>
      <c r="M1401">
        <v>3.9244000000000001E-2</v>
      </c>
      <c r="N1401" t="s">
        <v>14</v>
      </c>
    </row>
    <row r="1402" spans="1:14" x14ac:dyDescent="0.2">
      <c r="A1402" t="s">
        <v>10</v>
      </c>
      <c r="B1402" t="s">
        <v>13</v>
      </c>
      <c r="D1402">
        <v>0</v>
      </c>
      <c r="E1402">
        <v>0</v>
      </c>
      <c r="F1402">
        <v>9</v>
      </c>
      <c r="G1402">
        <v>9</v>
      </c>
      <c r="H1402">
        <v>7</v>
      </c>
      <c r="I1402">
        <v>8</v>
      </c>
      <c r="J1402">
        <v>3</v>
      </c>
      <c r="K1402">
        <v>3</v>
      </c>
      <c r="L1402">
        <v>3.8286000000000001E-2</v>
      </c>
      <c r="M1402">
        <v>3.8286000000000001E-2</v>
      </c>
      <c r="N1402" t="s">
        <v>14</v>
      </c>
    </row>
    <row r="1403" spans="1:14" x14ac:dyDescent="0.2">
      <c r="A1403" t="s">
        <v>10</v>
      </c>
      <c r="B1403" t="s">
        <v>13</v>
      </c>
      <c r="D1403">
        <v>0</v>
      </c>
      <c r="E1403">
        <v>0</v>
      </c>
      <c r="F1403">
        <v>9</v>
      </c>
      <c r="G1403">
        <v>9</v>
      </c>
      <c r="H1403">
        <v>7</v>
      </c>
      <c r="I1403">
        <v>8</v>
      </c>
      <c r="J1403">
        <v>4</v>
      </c>
      <c r="K1403">
        <v>4</v>
      </c>
      <c r="L1403">
        <v>3.6957499999999997E-2</v>
      </c>
      <c r="M1403">
        <v>3.6957499999999997E-2</v>
      </c>
      <c r="N1403" t="s">
        <v>14</v>
      </c>
    </row>
    <row r="1404" spans="1:14" x14ac:dyDescent="0.2">
      <c r="A1404" t="s">
        <v>10</v>
      </c>
      <c r="B1404" t="s">
        <v>13</v>
      </c>
      <c r="D1404">
        <v>0</v>
      </c>
      <c r="E1404">
        <v>0</v>
      </c>
      <c r="F1404">
        <v>9</v>
      </c>
      <c r="G1404">
        <v>9</v>
      </c>
      <c r="H1404">
        <v>7</v>
      </c>
      <c r="I1404">
        <v>8</v>
      </c>
      <c r="J1404">
        <v>5</v>
      </c>
      <c r="K1404">
        <v>5</v>
      </c>
      <c r="L1404">
        <v>2.9377500000000001E-2</v>
      </c>
      <c r="M1404">
        <v>2.9377500000000001E-2</v>
      </c>
      <c r="N1404" t="s">
        <v>14</v>
      </c>
    </row>
    <row r="1405" spans="1:14" x14ac:dyDescent="0.2">
      <c r="A1405" t="s">
        <v>10</v>
      </c>
      <c r="B1405" t="s">
        <v>13</v>
      </c>
      <c r="D1405">
        <v>0</v>
      </c>
      <c r="E1405">
        <v>0</v>
      </c>
      <c r="F1405">
        <v>9</v>
      </c>
      <c r="G1405">
        <v>9</v>
      </c>
      <c r="H1405">
        <v>7</v>
      </c>
      <c r="I1405">
        <v>8</v>
      </c>
      <c r="J1405">
        <v>6</v>
      </c>
      <c r="K1405">
        <v>6</v>
      </c>
      <c r="L1405">
        <v>2.8680000000000001E-2</v>
      </c>
      <c r="M1405">
        <v>2.8680000000000001E-2</v>
      </c>
      <c r="N1405" t="s">
        <v>14</v>
      </c>
    </row>
    <row r="1406" spans="1:14" x14ac:dyDescent="0.2">
      <c r="A1406" t="s">
        <v>10</v>
      </c>
      <c r="B1406" t="s">
        <v>13</v>
      </c>
      <c r="D1406">
        <v>0</v>
      </c>
      <c r="E1406">
        <v>0</v>
      </c>
      <c r="F1406">
        <v>9</v>
      </c>
      <c r="G1406">
        <v>9</v>
      </c>
      <c r="H1406">
        <v>8</v>
      </c>
      <c r="I1406">
        <v>9</v>
      </c>
      <c r="J1406">
        <v>0</v>
      </c>
      <c r="K1406">
        <v>0</v>
      </c>
      <c r="L1406">
        <v>3.9792500000000001E-2</v>
      </c>
      <c r="M1406">
        <v>3.9792500000000001E-2</v>
      </c>
      <c r="N1406" t="s">
        <v>14</v>
      </c>
    </row>
    <row r="1407" spans="1:14" x14ac:dyDescent="0.2">
      <c r="A1407" t="s">
        <v>10</v>
      </c>
      <c r="B1407" t="s">
        <v>13</v>
      </c>
      <c r="D1407">
        <v>0</v>
      </c>
      <c r="E1407">
        <v>0</v>
      </c>
      <c r="F1407">
        <v>9</v>
      </c>
      <c r="G1407">
        <v>9</v>
      </c>
      <c r="H1407">
        <v>8</v>
      </c>
      <c r="I1407">
        <v>9</v>
      </c>
      <c r="J1407">
        <v>1</v>
      </c>
      <c r="K1407">
        <v>1</v>
      </c>
      <c r="L1407">
        <v>3.9189999999999899E-2</v>
      </c>
      <c r="M1407">
        <v>3.9189999999999899E-2</v>
      </c>
      <c r="N1407" t="s">
        <v>14</v>
      </c>
    </row>
    <row r="1408" spans="1:14" x14ac:dyDescent="0.2">
      <c r="A1408" t="s">
        <v>10</v>
      </c>
      <c r="B1408" t="s">
        <v>13</v>
      </c>
      <c r="D1408">
        <v>0</v>
      </c>
      <c r="E1408">
        <v>0</v>
      </c>
      <c r="F1408">
        <v>9</v>
      </c>
      <c r="G1408">
        <v>9</v>
      </c>
      <c r="H1408">
        <v>8</v>
      </c>
      <c r="I1408">
        <v>9</v>
      </c>
      <c r="J1408">
        <v>2</v>
      </c>
      <c r="K1408">
        <v>2</v>
      </c>
      <c r="L1408">
        <v>4.1633999999999997E-2</v>
      </c>
      <c r="M1408">
        <v>4.1633999999999997E-2</v>
      </c>
      <c r="N1408" t="s">
        <v>14</v>
      </c>
    </row>
    <row r="1409" spans="1:14" x14ac:dyDescent="0.2">
      <c r="A1409" t="s">
        <v>10</v>
      </c>
      <c r="B1409" t="s">
        <v>13</v>
      </c>
      <c r="D1409">
        <v>0</v>
      </c>
      <c r="E1409">
        <v>0</v>
      </c>
      <c r="F1409">
        <v>9</v>
      </c>
      <c r="G1409">
        <v>9</v>
      </c>
      <c r="H1409">
        <v>8</v>
      </c>
      <c r="I1409">
        <v>9</v>
      </c>
      <c r="J1409">
        <v>3</v>
      </c>
      <c r="K1409">
        <v>3</v>
      </c>
      <c r="L1409">
        <v>3.9255999999999999E-2</v>
      </c>
      <c r="M1409">
        <v>3.9255999999999999E-2</v>
      </c>
      <c r="N1409" t="s">
        <v>14</v>
      </c>
    </row>
    <row r="1410" spans="1:14" x14ac:dyDescent="0.2">
      <c r="A1410" t="s">
        <v>10</v>
      </c>
      <c r="B1410" t="s">
        <v>13</v>
      </c>
      <c r="D1410">
        <v>0</v>
      </c>
      <c r="E1410">
        <v>0</v>
      </c>
      <c r="F1410">
        <v>9</v>
      </c>
      <c r="G1410">
        <v>9</v>
      </c>
      <c r="H1410">
        <v>8</v>
      </c>
      <c r="I1410">
        <v>9</v>
      </c>
      <c r="J1410">
        <v>4</v>
      </c>
      <c r="K1410">
        <v>4</v>
      </c>
      <c r="L1410">
        <v>4.1105000000000003E-2</v>
      </c>
      <c r="M1410">
        <v>4.1105000000000003E-2</v>
      </c>
      <c r="N1410" t="s">
        <v>14</v>
      </c>
    </row>
    <row r="1411" spans="1:14" x14ac:dyDescent="0.2">
      <c r="A1411" t="s">
        <v>10</v>
      </c>
      <c r="B1411" t="s">
        <v>13</v>
      </c>
      <c r="D1411">
        <v>0</v>
      </c>
      <c r="E1411">
        <v>0</v>
      </c>
      <c r="F1411">
        <v>9</v>
      </c>
      <c r="G1411">
        <v>9</v>
      </c>
      <c r="H1411">
        <v>8</v>
      </c>
      <c r="I1411">
        <v>9</v>
      </c>
      <c r="J1411">
        <v>5</v>
      </c>
      <c r="K1411">
        <v>5</v>
      </c>
      <c r="L1411">
        <v>3.1997499999999998E-2</v>
      </c>
      <c r="M1411">
        <v>3.1997499999999998E-2</v>
      </c>
      <c r="N1411" t="s">
        <v>14</v>
      </c>
    </row>
    <row r="1412" spans="1:14" x14ac:dyDescent="0.2">
      <c r="A1412" t="s">
        <v>10</v>
      </c>
      <c r="B1412" t="s">
        <v>13</v>
      </c>
      <c r="D1412">
        <v>0</v>
      </c>
      <c r="E1412">
        <v>0</v>
      </c>
      <c r="F1412">
        <v>9</v>
      </c>
      <c r="G1412">
        <v>9</v>
      </c>
      <c r="H1412">
        <v>8</v>
      </c>
      <c r="I1412">
        <v>9</v>
      </c>
      <c r="J1412">
        <v>6</v>
      </c>
      <c r="K1412">
        <v>6</v>
      </c>
      <c r="L1412">
        <v>3.0842499999999998E-2</v>
      </c>
      <c r="M1412">
        <v>3.0842499999999998E-2</v>
      </c>
      <c r="N1412" t="s">
        <v>14</v>
      </c>
    </row>
    <row r="1413" spans="1:14" x14ac:dyDescent="0.2">
      <c r="A1413" t="s">
        <v>10</v>
      </c>
      <c r="B1413" t="s">
        <v>13</v>
      </c>
      <c r="D1413">
        <v>0</v>
      </c>
      <c r="E1413">
        <v>0</v>
      </c>
      <c r="F1413">
        <v>9</v>
      </c>
      <c r="G1413">
        <v>9</v>
      </c>
      <c r="H1413">
        <v>9</v>
      </c>
      <c r="I1413">
        <v>10</v>
      </c>
      <c r="J1413">
        <v>0</v>
      </c>
      <c r="K1413">
        <v>0</v>
      </c>
      <c r="L1413">
        <v>4.1507500000000003E-2</v>
      </c>
      <c r="M1413">
        <v>4.1507500000000003E-2</v>
      </c>
      <c r="N1413" t="s">
        <v>14</v>
      </c>
    </row>
    <row r="1414" spans="1:14" x14ac:dyDescent="0.2">
      <c r="A1414" t="s">
        <v>10</v>
      </c>
      <c r="B1414" t="s">
        <v>13</v>
      </c>
      <c r="D1414">
        <v>0</v>
      </c>
      <c r="E1414">
        <v>0</v>
      </c>
      <c r="F1414">
        <v>9</v>
      </c>
      <c r="G1414">
        <v>9</v>
      </c>
      <c r="H1414">
        <v>9</v>
      </c>
      <c r="I1414">
        <v>10</v>
      </c>
      <c r="J1414">
        <v>1</v>
      </c>
      <c r="K1414">
        <v>1</v>
      </c>
      <c r="L1414">
        <v>4.0769999999999897E-2</v>
      </c>
      <c r="M1414">
        <v>4.0769999999999897E-2</v>
      </c>
      <c r="N1414" t="s">
        <v>14</v>
      </c>
    </row>
    <row r="1415" spans="1:14" x14ac:dyDescent="0.2">
      <c r="A1415" t="s">
        <v>10</v>
      </c>
      <c r="B1415" t="s">
        <v>13</v>
      </c>
      <c r="D1415">
        <v>0</v>
      </c>
      <c r="E1415">
        <v>0</v>
      </c>
      <c r="F1415">
        <v>9</v>
      </c>
      <c r="G1415">
        <v>9</v>
      </c>
      <c r="H1415">
        <v>9</v>
      </c>
      <c r="I1415">
        <v>10</v>
      </c>
      <c r="J1415">
        <v>2</v>
      </c>
      <c r="K1415">
        <v>2</v>
      </c>
      <c r="L1415">
        <v>4.3614E-2</v>
      </c>
      <c r="M1415">
        <v>4.3614E-2</v>
      </c>
      <c r="N1415" t="s">
        <v>14</v>
      </c>
    </row>
    <row r="1416" spans="1:14" x14ac:dyDescent="0.2">
      <c r="A1416" t="s">
        <v>10</v>
      </c>
      <c r="B1416" t="s">
        <v>13</v>
      </c>
      <c r="D1416">
        <v>0</v>
      </c>
      <c r="E1416">
        <v>0</v>
      </c>
      <c r="F1416">
        <v>9</v>
      </c>
      <c r="G1416">
        <v>9</v>
      </c>
      <c r="H1416">
        <v>9</v>
      </c>
      <c r="I1416">
        <v>10</v>
      </c>
      <c r="J1416">
        <v>3</v>
      </c>
      <c r="K1416">
        <v>3</v>
      </c>
      <c r="L1416">
        <v>4.0866E-2</v>
      </c>
      <c r="M1416">
        <v>4.0866E-2</v>
      </c>
      <c r="N1416" t="s">
        <v>14</v>
      </c>
    </row>
    <row r="1417" spans="1:14" x14ac:dyDescent="0.2">
      <c r="A1417" t="s">
        <v>10</v>
      </c>
      <c r="B1417" t="s">
        <v>13</v>
      </c>
      <c r="D1417">
        <v>0</v>
      </c>
      <c r="E1417">
        <v>0</v>
      </c>
      <c r="F1417">
        <v>9</v>
      </c>
      <c r="G1417">
        <v>9</v>
      </c>
      <c r="H1417">
        <v>9</v>
      </c>
      <c r="I1417">
        <v>10</v>
      </c>
      <c r="J1417">
        <v>4</v>
      </c>
      <c r="K1417">
        <v>4</v>
      </c>
      <c r="L1417">
        <v>4.2840000000000003E-2</v>
      </c>
      <c r="M1417">
        <v>4.2840000000000003E-2</v>
      </c>
      <c r="N1417" t="s">
        <v>14</v>
      </c>
    </row>
    <row r="1418" spans="1:14" x14ac:dyDescent="0.2">
      <c r="A1418" t="s">
        <v>10</v>
      </c>
      <c r="B1418" t="s">
        <v>13</v>
      </c>
      <c r="D1418">
        <v>0</v>
      </c>
      <c r="E1418">
        <v>0</v>
      </c>
      <c r="F1418">
        <v>9</v>
      </c>
      <c r="G1418">
        <v>9</v>
      </c>
      <c r="H1418">
        <v>9</v>
      </c>
      <c r="I1418">
        <v>10</v>
      </c>
      <c r="J1418">
        <v>5</v>
      </c>
      <c r="K1418">
        <v>5</v>
      </c>
      <c r="L1418">
        <v>3.4457499999999898E-2</v>
      </c>
      <c r="M1418">
        <v>3.4457499999999898E-2</v>
      </c>
      <c r="N1418" t="s">
        <v>14</v>
      </c>
    </row>
    <row r="1419" spans="1:14" x14ac:dyDescent="0.2">
      <c r="A1419" t="s">
        <v>10</v>
      </c>
      <c r="B1419" t="s">
        <v>13</v>
      </c>
      <c r="D1419">
        <v>0</v>
      </c>
      <c r="E1419">
        <v>0</v>
      </c>
      <c r="F1419">
        <v>9</v>
      </c>
      <c r="G1419">
        <v>9</v>
      </c>
      <c r="H1419">
        <v>9</v>
      </c>
      <c r="I1419">
        <v>10</v>
      </c>
      <c r="J1419">
        <v>6</v>
      </c>
      <c r="K1419">
        <v>6</v>
      </c>
      <c r="L1419">
        <v>3.2044999999999997E-2</v>
      </c>
      <c r="M1419">
        <v>3.2044999999999997E-2</v>
      </c>
      <c r="N1419" t="s">
        <v>14</v>
      </c>
    </row>
    <row r="1420" spans="1:14" x14ac:dyDescent="0.2">
      <c r="A1420" t="s">
        <v>10</v>
      </c>
      <c r="B1420" t="s">
        <v>13</v>
      </c>
      <c r="D1420">
        <v>0</v>
      </c>
      <c r="E1420">
        <v>0</v>
      </c>
      <c r="F1420">
        <v>9</v>
      </c>
      <c r="G1420">
        <v>9</v>
      </c>
      <c r="H1420">
        <v>10</v>
      </c>
      <c r="I1420">
        <v>11</v>
      </c>
      <c r="J1420">
        <v>0</v>
      </c>
      <c r="K1420">
        <v>0</v>
      </c>
      <c r="L1420">
        <v>4.2942500000000002E-2</v>
      </c>
      <c r="M1420">
        <v>4.2942500000000002E-2</v>
      </c>
      <c r="N1420" t="s">
        <v>14</v>
      </c>
    </row>
    <row r="1421" spans="1:14" x14ac:dyDescent="0.2">
      <c r="A1421" t="s">
        <v>10</v>
      </c>
      <c r="B1421" t="s">
        <v>13</v>
      </c>
      <c r="D1421">
        <v>0</v>
      </c>
      <c r="E1421">
        <v>0</v>
      </c>
      <c r="F1421">
        <v>9</v>
      </c>
      <c r="G1421">
        <v>9</v>
      </c>
      <c r="H1421">
        <v>10</v>
      </c>
      <c r="I1421">
        <v>11</v>
      </c>
      <c r="J1421">
        <v>1</v>
      </c>
      <c r="K1421">
        <v>1</v>
      </c>
      <c r="L1421">
        <v>4.2117500000000002E-2</v>
      </c>
      <c r="M1421">
        <v>4.2117500000000002E-2</v>
      </c>
      <c r="N1421" t="s">
        <v>14</v>
      </c>
    </row>
    <row r="1422" spans="1:14" x14ac:dyDescent="0.2">
      <c r="A1422" t="s">
        <v>10</v>
      </c>
      <c r="B1422" t="s">
        <v>13</v>
      </c>
      <c r="D1422">
        <v>0</v>
      </c>
      <c r="E1422">
        <v>0</v>
      </c>
      <c r="F1422">
        <v>9</v>
      </c>
      <c r="G1422">
        <v>9</v>
      </c>
      <c r="H1422">
        <v>10</v>
      </c>
      <c r="I1422">
        <v>11</v>
      </c>
      <c r="J1422">
        <v>2</v>
      </c>
      <c r="K1422">
        <v>2</v>
      </c>
      <c r="L1422">
        <v>4.5283999999999998E-2</v>
      </c>
      <c r="M1422">
        <v>4.5283999999999998E-2</v>
      </c>
      <c r="N1422" t="s">
        <v>14</v>
      </c>
    </row>
    <row r="1423" spans="1:14" x14ac:dyDescent="0.2">
      <c r="A1423" t="s">
        <v>10</v>
      </c>
      <c r="B1423" t="s">
        <v>13</v>
      </c>
      <c r="D1423">
        <v>0</v>
      </c>
      <c r="E1423">
        <v>0</v>
      </c>
      <c r="F1423">
        <v>9</v>
      </c>
      <c r="G1423">
        <v>9</v>
      </c>
      <c r="H1423">
        <v>10</v>
      </c>
      <c r="I1423">
        <v>11</v>
      </c>
      <c r="J1423">
        <v>3</v>
      </c>
      <c r="K1423">
        <v>3</v>
      </c>
      <c r="L1423">
        <v>4.3150000000000001E-2</v>
      </c>
      <c r="M1423">
        <v>4.3150000000000001E-2</v>
      </c>
      <c r="N1423" t="s">
        <v>14</v>
      </c>
    </row>
    <row r="1424" spans="1:14" x14ac:dyDescent="0.2">
      <c r="A1424" t="s">
        <v>10</v>
      </c>
      <c r="B1424" t="s">
        <v>13</v>
      </c>
      <c r="D1424">
        <v>0</v>
      </c>
      <c r="E1424">
        <v>0</v>
      </c>
      <c r="F1424">
        <v>9</v>
      </c>
      <c r="G1424">
        <v>9</v>
      </c>
      <c r="H1424">
        <v>10</v>
      </c>
      <c r="I1424">
        <v>11</v>
      </c>
      <c r="J1424">
        <v>4</v>
      </c>
      <c r="K1424">
        <v>4</v>
      </c>
      <c r="L1424">
        <v>4.3290000000000002E-2</v>
      </c>
      <c r="M1424">
        <v>4.3290000000000002E-2</v>
      </c>
      <c r="N1424" t="s">
        <v>14</v>
      </c>
    </row>
    <row r="1425" spans="1:14" x14ac:dyDescent="0.2">
      <c r="A1425" t="s">
        <v>10</v>
      </c>
      <c r="B1425" t="s">
        <v>13</v>
      </c>
      <c r="D1425">
        <v>0</v>
      </c>
      <c r="E1425">
        <v>0</v>
      </c>
      <c r="F1425">
        <v>9</v>
      </c>
      <c r="G1425">
        <v>9</v>
      </c>
      <c r="H1425">
        <v>10</v>
      </c>
      <c r="I1425">
        <v>11</v>
      </c>
      <c r="J1425">
        <v>5</v>
      </c>
      <c r="K1425">
        <v>5</v>
      </c>
      <c r="L1425">
        <v>3.6319999999999998E-2</v>
      </c>
      <c r="M1425">
        <v>3.6319999999999998E-2</v>
      </c>
      <c r="N1425" t="s">
        <v>14</v>
      </c>
    </row>
    <row r="1426" spans="1:14" x14ac:dyDescent="0.2">
      <c r="A1426" t="s">
        <v>10</v>
      </c>
      <c r="B1426" t="s">
        <v>13</v>
      </c>
      <c r="D1426">
        <v>0</v>
      </c>
      <c r="E1426">
        <v>0</v>
      </c>
      <c r="F1426">
        <v>9</v>
      </c>
      <c r="G1426">
        <v>9</v>
      </c>
      <c r="H1426">
        <v>10</v>
      </c>
      <c r="I1426">
        <v>11</v>
      </c>
      <c r="J1426">
        <v>6</v>
      </c>
      <c r="K1426">
        <v>6</v>
      </c>
      <c r="L1426">
        <v>3.3447499999999998E-2</v>
      </c>
      <c r="M1426">
        <v>3.3447499999999998E-2</v>
      </c>
      <c r="N1426" t="s">
        <v>14</v>
      </c>
    </row>
    <row r="1427" spans="1:14" x14ac:dyDescent="0.2">
      <c r="A1427" t="s">
        <v>10</v>
      </c>
      <c r="B1427" t="s">
        <v>13</v>
      </c>
      <c r="D1427">
        <v>0</v>
      </c>
      <c r="E1427">
        <v>0</v>
      </c>
      <c r="F1427">
        <v>9</v>
      </c>
      <c r="G1427">
        <v>9</v>
      </c>
      <c r="H1427">
        <v>11</v>
      </c>
      <c r="I1427">
        <v>12</v>
      </c>
      <c r="J1427">
        <v>0</v>
      </c>
      <c r="K1427">
        <v>0</v>
      </c>
      <c r="L1427">
        <v>4.3987499999999999E-2</v>
      </c>
      <c r="M1427">
        <v>4.3987499999999999E-2</v>
      </c>
      <c r="N1427" t="s">
        <v>14</v>
      </c>
    </row>
    <row r="1428" spans="1:14" x14ac:dyDescent="0.2">
      <c r="A1428" t="s">
        <v>10</v>
      </c>
      <c r="B1428" t="s">
        <v>13</v>
      </c>
      <c r="D1428">
        <v>0</v>
      </c>
      <c r="E1428">
        <v>0</v>
      </c>
      <c r="F1428">
        <v>9</v>
      </c>
      <c r="G1428">
        <v>9</v>
      </c>
      <c r="H1428">
        <v>11</v>
      </c>
      <c r="I1428">
        <v>12</v>
      </c>
      <c r="J1428">
        <v>1</v>
      </c>
      <c r="K1428">
        <v>1</v>
      </c>
      <c r="L1428">
        <v>4.4234999999999997E-2</v>
      </c>
      <c r="M1428">
        <v>4.4234999999999997E-2</v>
      </c>
      <c r="N1428" t="s">
        <v>14</v>
      </c>
    </row>
    <row r="1429" spans="1:14" x14ac:dyDescent="0.2">
      <c r="A1429" t="s">
        <v>10</v>
      </c>
      <c r="B1429" t="s">
        <v>13</v>
      </c>
      <c r="D1429">
        <v>0</v>
      </c>
      <c r="E1429">
        <v>0</v>
      </c>
      <c r="F1429">
        <v>9</v>
      </c>
      <c r="G1429">
        <v>9</v>
      </c>
      <c r="H1429">
        <v>11</v>
      </c>
      <c r="I1429">
        <v>12</v>
      </c>
      <c r="J1429">
        <v>2</v>
      </c>
      <c r="K1429">
        <v>2</v>
      </c>
      <c r="L1429">
        <v>4.6522000000000001E-2</v>
      </c>
      <c r="M1429">
        <v>4.6522000000000001E-2</v>
      </c>
      <c r="N1429" t="s">
        <v>14</v>
      </c>
    </row>
    <row r="1430" spans="1:14" x14ac:dyDescent="0.2">
      <c r="A1430" t="s">
        <v>10</v>
      </c>
      <c r="B1430" t="s">
        <v>13</v>
      </c>
      <c r="D1430">
        <v>0</v>
      </c>
      <c r="E1430">
        <v>0</v>
      </c>
      <c r="F1430">
        <v>9</v>
      </c>
      <c r="G1430">
        <v>9</v>
      </c>
      <c r="H1430">
        <v>11</v>
      </c>
      <c r="I1430">
        <v>12</v>
      </c>
      <c r="J1430">
        <v>3</v>
      </c>
      <c r="K1430">
        <v>3</v>
      </c>
      <c r="L1430">
        <v>4.3535999999999998E-2</v>
      </c>
      <c r="M1430">
        <v>4.3535999999999998E-2</v>
      </c>
      <c r="N1430" t="s">
        <v>14</v>
      </c>
    </row>
    <row r="1431" spans="1:14" x14ac:dyDescent="0.2">
      <c r="A1431" t="s">
        <v>10</v>
      </c>
      <c r="B1431" t="s">
        <v>13</v>
      </c>
      <c r="D1431">
        <v>0</v>
      </c>
      <c r="E1431">
        <v>0</v>
      </c>
      <c r="F1431">
        <v>9</v>
      </c>
      <c r="G1431">
        <v>9</v>
      </c>
      <c r="H1431">
        <v>11</v>
      </c>
      <c r="I1431">
        <v>12</v>
      </c>
      <c r="J1431">
        <v>4</v>
      </c>
      <c r="K1431">
        <v>4</v>
      </c>
      <c r="L1431">
        <v>4.5159999999999999E-2</v>
      </c>
      <c r="M1431">
        <v>4.5159999999999999E-2</v>
      </c>
      <c r="N1431" t="s">
        <v>14</v>
      </c>
    </row>
    <row r="1432" spans="1:14" x14ac:dyDescent="0.2">
      <c r="A1432" t="s">
        <v>10</v>
      </c>
      <c r="B1432" t="s">
        <v>13</v>
      </c>
      <c r="D1432">
        <v>0</v>
      </c>
      <c r="E1432">
        <v>0</v>
      </c>
      <c r="F1432">
        <v>9</v>
      </c>
      <c r="G1432">
        <v>9</v>
      </c>
      <c r="H1432">
        <v>11</v>
      </c>
      <c r="I1432">
        <v>12</v>
      </c>
      <c r="J1432">
        <v>5</v>
      </c>
      <c r="K1432">
        <v>5</v>
      </c>
      <c r="L1432">
        <v>3.7605E-2</v>
      </c>
      <c r="M1432">
        <v>3.7605E-2</v>
      </c>
      <c r="N1432" t="s">
        <v>14</v>
      </c>
    </row>
    <row r="1433" spans="1:14" x14ac:dyDescent="0.2">
      <c r="A1433" t="s">
        <v>10</v>
      </c>
      <c r="B1433" t="s">
        <v>13</v>
      </c>
      <c r="D1433">
        <v>0</v>
      </c>
      <c r="E1433">
        <v>0</v>
      </c>
      <c r="F1433">
        <v>9</v>
      </c>
      <c r="G1433">
        <v>9</v>
      </c>
      <c r="H1433">
        <v>11</v>
      </c>
      <c r="I1433">
        <v>12</v>
      </c>
      <c r="J1433">
        <v>6</v>
      </c>
      <c r="K1433">
        <v>6</v>
      </c>
      <c r="L1433">
        <v>3.4180000000000002E-2</v>
      </c>
      <c r="M1433">
        <v>3.4180000000000002E-2</v>
      </c>
      <c r="N1433" t="s">
        <v>14</v>
      </c>
    </row>
    <row r="1434" spans="1:14" x14ac:dyDescent="0.2">
      <c r="A1434" t="s">
        <v>10</v>
      </c>
      <c r="B1434" t="s">
        <v>13</v>
      </c>
      <c r="D1434">
        <v>0</v>
      </c>
      <c r="E1434">
        <v>0</v>
      </c>
      <c r="F1434">
        <v>9</v>
      </c>
      <c r="G1434">
        <v>9</v>
      </c>
      <c r="H1434">
        <v>12</v>
      </c>
      <c r="I1434">
        <v>13</v>
      </c>
      <c r="J1434">
        <v>0</v>
      </c>
      <c r="K1434">
        <v>0</v>
      </c>
      <c r="L1434">
        <v>4.4674999999999999E-2</v>
      </c>
      <c r="M1434">
        <v>4.4674999999999999E-2</v>
      </c>
      <c r="N1434" t="s">
        <v>14</v>
      </c>
    </row>
    <row r="1435" spans="1:14" x14ac:dyDescent="0.2">
      <c r="A1435" t="s">
        <v>10</v>
      </c>
      <c r="B1435" t="s">
        <v>13</v>
      </c>
      <c r="D1435">
        <v>0</v>
      </c>
      <c r="E1435">
        <v>0</v>
      </c>
      <c r="F1435">
        <v>9</v>
      </c>
      <c r="G1435">
        <v>9</v>
      </c>
      <c r="H1435">
        <v>12</v>
      </c>
      <c r="I1435">
        <v>13</v>
      </c>
      <c r="J1435">
        <v>1</v>
      </c>
      <c r="K1435">
        <v>1</v>
      </c>
      <c r="L1435">
        <v>4.4872500000000003E-2</v>
      </c>
      <c r="M1435">
        <v>4.4872500000000003E-2</v>
      </c>
      <c r="N1435" t="s">
        <v>14</v>
      </c>
    </row>
    <row r="1436" spans="1:14" x14ac:dyDescent="0.2">
      <c r="A1436" t="s">
        <v>10</v>
      </c>
      <c r="B1436" t="s">
        <v>13</v>
      </c>
      <c r="D1436">
        <v>0</v>
      </c>
      <c r="E1436">
        <v>0</v>
      </c>
      <c r="F1436">
        <v>9</v>
      </c>
      <c r="G1436">
        <v>9</v>
      </c>
      <c r="H1436">
        <v>12</v>
      </c>
      <c r="I1436">
        <v>13</v>
      </c>
      <c r="J1436">
        <v>2</v>
      </c>
      <c r="K1436">
        <v>2</v>
      </c>
      <c r="L1436">
        <v>4.7781999999999998E-2</v>
      </c>
      <c r="M1436">
        <v>4.7781999999999998E-2</v>
      </c>
      <c r="N1436" t="s">
        <v>14</v>
      </c>
    </row>
    <row r="1437" spans="1:14" x14ac:dyDescent="0.2">
      <c r="A1437" t="s">
        <v>10</v>
      </c>
      <c r="B1437" t="s">
        <v>13</v>
      </c>
      <c r="D1437">
        <v>0</v>
      </c>
      <c r="E1437">
        <v>0</v>
      </c>
      <c r="F1437">
        <v>9</v>
      </c>
      <c r="G1437">
        <v>9</v>
      </c>
      <c r="H1437">
        <v>12</v>
      </c>
      <c r="I1437">
        <v>13</v>
      </c>
      <c r="J1437">
        <v>3</v>
      </c>
      <c r="K1437">
        <v>3</v>
      </c>
      <c r="L1437">
        <v>4.3465999999999901E-2</v>
      </c>
      <c r="M1437">
        <v>4.3465999999999901E-2</v>
      </c>
      <c r="N1437" t="s">
        <v>14</v>
      </c>
    </row>
    <row r="1438" spans="1:14" x14ac:dyDescent="0.2">
      <c r="A1438" t="s">
        <v>10</v>
      </c>
      <c r="B1438" t="s">
        <v>13</v>
      </c>
      <c r="D1438">
        <v>0</v>
      </c>
      <c r="E1438">
        <v>0</v>
      </c>
      <c r="F1438">
        <v>9</v>
      </c>
      <c r="G1438">
        <v>9</v>
      </c>
      <c r="H1438">
        <v>12</v>
      </c>
      <c r="I1438">
        <v>13</v>
      </c>
      <c r="J1438">
        <v>4</v>
      </c>
      <c r="K1438">
        <v>4</v>
      </c>
      <c r="L1438">
        <v>4.4974999999999897E-2</v>
      </c>
      <c r="M1438">
        <v>4.4974999999999897E-2</v>
      </c>
      <c r="N1438" t="s">
        <v>14</v>
      </c>
    </row>
    <row r="1439" spans="1:14" x14ac:dyDescent="0.2">
      <c r="A1439" t="s">
        <v>10</v>
      </c>
      <c r="B1439" t="s">
        <v>13</v>
      </c>
      <c r="D1439">
        <v>0</v>
      </c>
      <c r="E1439">
        <v>0</v>
      </c>
      <c r="F1439">
        <v>9</v>
      </c>
      <c r="G1439">
        <v>9</v>
      </c>
      <c r="H1439">
        <v>12</v>
      </c>
      <c r="I1439">
        <v>13</v>
      </c>
      <c r="J1439">
        <v>5</v>
      </c>
      <c r="K1439">
        <v>5</v>
      </c>
      <c r="L1439">
        <v>3.7712499999999899E-2</v>
      </c>
      <c r="M1439">
        <v>3.7712499999999899E-2</v>
      </c>
      <c r="N1439" t="s">
        <v>14</v>
      </c>
    </row>
    <row r="1440" spans="1:14" x14ac:dyDescent="0.2">
      <c r="A1440" t="s">
        <v>10</v>
      </c>
      <c r="B1440" t="s">
        <v>13</v>
      </c>
      <c r="D1440">
        <v>0</v>
      </c>
      <c r="E1440">
        <v>0</v>
      </c>
      <c r="F1440">
        <v>9</v>
      </c>
      <c r="G1440">
        <v>9</v>
      </c>
      <c r="H1440">
        <v>12</v>
      </c>
      <c r="I1440">
        <v>13</v>
      </c>
      <c r="J1440">
        <v>6</v>
      </c>
      <c r="K1440">
        <v>6</v>
      </c>
      <c r="L1440">
        <v>3.4617500000000002E-2</v>
      </c>
      <c r="M1440">
        <v>3.4617500000000002E-2</v>
      </c>
      <c r="N1440" t="s">
        <v>14</v>
      </c>
    </row>
    <row r="1441" spans="1:14" x14ac:dyDescent="0.2">
      <c r="A1441" t="s">
        <v>10</v>
      </c>
      <c r="B1441" t="s">
        <v>13</v>
      </c>
      <c r="D1441">
        <v>0</v>
      </c>
      <c r="E1441">
        <v>0</v>
      </c>
      <c r="F1441">
        <v>9</v>
      </c>
      <c r="G1441">
        <v>9</v>
      </c>
      <c r="H1441">
        <v>13</v>
      </c>
      <c r="I1441">
        <v>14</v>
      </c>
      <c r="J1441">
        <v>0</v>
      </c>
      <c r="K1441">
        <v>0</v>
      </c>
      <c r="L1441">
        <v>4.6307499999999897E-2</v>
      </c>
      <c r="M1441">
        <v>4.6307499999999897E-2</v>
      </c>
      <c r="N1441" t="s">
        <v>14</v>
      </c>
    </row>
    <row r="1442" spans="1:14" x14ac:dyDescent="0.2">
      <c r="A1442" t="s">
        <v>10</v>
      </c>
      <c r="B1442" t="s">
        <v>13</v>
      </c>
      <c r="D1442">
        <v>0</v>
      </c>
      <c r="E1442">
        <v>0</v>
      </c>
      <c r="F1442">
        <v>9</v>
      </c>
      <c r="G1442">
        <v>9</v>
      </c>
      <c r="H1442">
        <v>13</v>
      </c>
      <c r="I1442">
        <v>14</v>
      </c>
      <c r="J1442">
        <v>1</v>
      </c>
      <c r="K1442">
        <v>1</v>
      </c>
      <c r="L1442">
        <v>4.6327500000000001E-2</v>
      </c>
      <c r="M1442">
        <v>4.6327500000000001E-2</v>
      </c>
      <c r="N1442" t="s">
        <v>14</v>
      </c>
    </row>
    <row r="1443" spans="1:14" x14ac:dyDescent="0.2">
      <c r="A1443" t="s">
        <v>10</v>
      </c>
      <c r="B1443" t="s">
        <v>13</v>
      </c>
      <c r="D1443">
        <v>0</v>
      </c>
      <c r="E1443">
        <v>0</v>
      </c>
      <c r="F1443">
        <v>9</v>
      </c>
      <c r="G1443">
        <v>9</v>
      </c>
      <c r="H1443">
        <v>13</v>
      </c>
      <c r="I1443">
        <v>14</v>
      </c>
      <c r="J1443">
        <v>2</v>
      </c>
      <c r="K1443">
        <v>2</v>
      </c>
      <c r="L1443">
        <v>4.8705999999999999E-2</v>
      </c>
      <c r="M1443">
        <v>4.8705999999999999E-2</v>
      </c>
      <c r="N1443" t="s">
        <v>14</v>
      </c>
    </row>
    <row r="1444" spans="1:14" x14ac:dyDescent="0.2">
      <c r="A1444" t="s">
        <v>10</v>
      </c>
      <c r="B1444" t="s">
        <v>13</v>
      </c>
      <c r="D1444">
        <v>0</v>
      </c>
      <c r="E1444">
        <v>0</v>
      </c>
      <c r="F1444">
        <v>9</v>
      </c>
      <c r="G1444">
        <v>9</v>
      </c>
      <c r="H1444">
        <v>13</v>
      </c>
      <c r="I1444">
        <v>14</v>
      </c>
      <c r="J1444">
        <v>3</v>
      </c>
      <c r="K1444">
        <v>3</v>
      </c>
      <c r="L1444">
        <v>4.3559999999999897E-2</v>
      </c>
      <c r="M1444">
        <v>4.3559999999999897E-2</v>
      </c>
      <c r="N1444" t="s">
        <v>14</v>
      </c>
    </row>
    <row r="1445" spans="1:14" x14ac:dyDescent="0.2">
      <c r="A1445" t="s">
        <v>10</v>
      </c>
      <c r="B1445" t="s">
        <v>13</v>
      </c>
      <c r="D1445">
        <v>0</v>
      </c>
      <c r="E1445">
        <v>0</v>
      </c>
      <c r="F1445">
        <v>9</v>
      </c>
      <c r="G1445">
        <v>9</v>
      </c>
      <c r="H1445">
        <v>13</v>
      </c>
      <c r="I1445">
        <v>14</v>
      </c>
      <c r="J1445">
        <v>4</v>
      </c>
      <c r="K1445">
        <v>4</v>
      </c>
      <c r="L1445">
        <v>4.5282499999999899E-2</v>
      </c>
      <c r="M1445">
        <v>4.5282499999999899E-2</v>
      </c>
      <c r="N1445" t="s">
        <v>14</v>
      </c>
    </row>
    <row r="1446" spans="1:14" x14ac:dyDescent="0.2">
      <c r="A1446" t="s">
        <v>10</v>
      </c>
      <c r="B1446" t="s">
        <v>13</v>
      </c>
      <c r="D1446">
        <v>0</v>
      </c>
      <c r="E1446">
        <v>0</v>
      </c>
      <c r="F1446">
        <v>9</v>
      </c>
      <c r="G1446">
        <v>9</v>
      </c>
      <c r="H1446">
        <v>13</v>
      </c>
      <c r="I1446">
        <v>14</v>
      </c>
      <c r="J1446">
        <v>5</v>
      </c>
      <c r="K1446">
        <v>5</v>
      </c>
      <c r="L1446">
        <v>3.9320000000000001E-2</v>
      </c>
      <c r="M1446">
        <v>3.9320000000000001E-2</v>
      </c>
      <c r="N1446" t="s">
        <v>14</v>
      </c>
    </row>
    <row r="1447" spans="1:14" x14ac:dyDescent="0.2">
      <c r="A1447" t="s">
        <v>10</v>
      </c>
      <c r="B1447" t="s">
        <v>13</v>
      </c>
      <c r="D1447">
        <v>0</v>
      </c>
      <c r="E1447">
        <v>0</v>
      </c>
      <c r="F1447">
        <v>9</v>
      </c>
      <c r="G1447">
        <v>9</v>
      </c>
      <c r="H1447">
        <v>13</v>
      </c>
      <c r="I1447">
        <v>14</v>
      </c>
      <c r="J1447">
        <v>6</v>
      </c>
      <c r="K1447">
        <v>6</v>
      </c>
      <c r="L1447">
        <v>3.5402500000000003E-2</v>
      </c>
      <c r="M1447">
        <v>3.5402500000000003E-2</v>
      </c>
      <c r="N1447" t="s">
        <v>14</v>
      </c>
    </row>
    <row r="1448" spans="1:14" x14ac:dyDescent="0.2">
      <c r="A1448" t="s">
        <v>10</v>
      </c>
      <c r="B1448" t="s">
        <v>13</v>
      </c>
      <c r="D1448">
        <v>0</v>
      </c>
      <c r="E1448">
        <v>0</v>
      </c>
      <c r="F1448">
        <v>9</v>
      </c>
      <c r="G1448">
        <v>9</v>
      </c>
      <c r="H1448">
        <v>14</v>
      </c>
      <c r="I1448">
        <v>15</v>
      </c>
      <c r="J1448">
        <v>0</v>
      </c>
      <c r="K1448">
        <v>0</v>
      </c>
      <c r="L1448">
        <v>4.65E-2</v>
      </c>
      <c r="M1448">
        <v>4.65E-2</v>
      </c>
      <c r="N1448" t="s">
        <v>14</v>
      </c>
    </row>
    <row r="1449" spans="1:14" x14ac:dyDescent="0.2">
      <c r="A1449" t="s">
        <v>10</v>
      </c>
      <c r="B1449" t="s">
        <v>13</v>
      </c>
      <c r="D1449">
        <v>0</v>
      </c>
      <c r="E1449">
        <v>0</v>
      </c>
      <c r="F1449">
        <v>9</v>
      </c>
      <c r="G1449">
        <v>9</v>
      </c>
      <c r="H1449">
        <v>14</v>
      </c>
      <c r="I1449">
        <v>15</v>
      </c>
      <c r="J1449">
        <v>1</v>
      </c>
      <c r="K1449">
        <v>1</v>
      </c>
      <c r="L1449">
        <v>4.6787500000000003E-2</v>
      </c>
      <c r="M1449">
        <v>4.6787500000000003E-2</v>
      </c>
      <c r="N1449" t="s">
        <v>14</v>
      </c>
    </row>
    <row r="1450" spans="1:14" x14ac:dyDescent="0.2">
      <c r="A1450" t="s">
        <v>10</v>
      </c>
      <c r="B1450" t="s">
        <v>13</v>
      </c>
      <c r="D1450">
        <v>0</v>
      </c>
      <c r="E1450">
        <v>0</v>
      </c>
      <c r="F1450">
        <v>9</v>
      </c>
      <c r="G1450">
        <v>9</v>
      </c>
      <c r="H1450">
        <v>14</v>
      </c>
      <c r="I1450">
        <v>15</v>
      </c>
      <c r="J1450">
        <v>2</v>
      </c>
      <c r="K1450">
        <v>2</v>
      </c>
      <c r="L1450">
        <v>4.9854000000000002E-2</v>
      </c>
      <c r="M1450">
        <v>4.9854000000000002E-2</v>
      </c>
      <c r="N1450" t="s">
        <v>14</v>
      </c>
    </row>
    <row r="1451" spans="1:14" x14ac:dyDescent="0.2">
      <c r="A1451" t="s">
        <v>10</v>
      </c>
      <c r="B1451" t="s">
        <v>13</v>
      </c>
      <c r="D1451">
        <v>0</v>
      </c>
      <c r="E1451">
        <v>0</v>
      </c>
      <c r="F1451">
        <v>9</v>
      </c>
      <c r="G1451">
        <v>9</v>
      </c>
      <c r="H1451">
        <v>14</v>
      </c>
      <c r="I1451">
        <v>15</v>
      </c>
      <c r="J1451">
        <v>3</v>
      </c>
      <c r="K1451">
        <v>3</v>
      </c>
      <c r="L1451">
        <v>4.4158000000000003E-2</v>
      </c>
      <c r="M1451">
        <v>4.4158000000000003E-2</v>
      </c>
      <c r="N1451" t="s">
        <v>14</v>
      </c>
    </row>
    <row r="1452" spans="1:14" x14ac:dyDescent="0.2">
      <c r="A1452" t="s">
        <v>10</v>
      </c>
      <c r="B1452" t="s">
        <v>13</v>
      </c>
      <c r="D1452">
        <v>0</v>
      </c>
      <c r="E1452">
        <v>0</v>
      </c>
      <c r="F1452">
        <v>9</v>
      </c>
      <c r="G1452">
        <v>9</v>
      </c>
      <c r="H1452">
        <v>14</v>
      </c>
      <c r="I1452">
        <v>15</v>
      </c>
      <c r="J1452">
        <v>4</v>
      </c>
      <c r="K1452">
        <v>4</v>
      </c>
      <c r="L1452">
        <v>4.5759999999999898E-2</v>
      </c>
      <c r="M1452">
        <v>4.5759999999999898E-2</v>
      </c>
      <c r="N1452" t="s">
        <v>14</v>
      </c>
    </row>
    <row r="1453" spans="1:14" x14ac:dyDescent="0.2">
      <c r="A1453" t="s">
        <v>10</v>
      </c>
      <c r="B1453" t="s">
        <v>13</v>
      </c>
      <c r="D1453">
        <v>0</v>
      </c>
      <c r="E1453">
        <v>0</v>
      </c>
      <c r="F1453">
        <v>9</v>
      </c>
      <c r="G1453">
        <v>9</v>
      </c>
      <c r="H1453">
        <v>14</v>
      </c>
      <c r="I1453">
        <v>15</v>
      </c>
      <c r="J1453">
        <v>5</v>
      </c>
      <c r="K1453">
        <v>5</v>
      </c>
      <c r="L1453">
        <v>3.9732499999999997E-2</v>
      </c>
      <c r="M1453">
        <v>3.9732499999999997E-2</v>
      </c>
      <c r="N1453" t="s">
        <v>14</v>
      </c>
    </row>
    <row r="1454" spans="1:14" x14ac:dyDescent="0.2">
      <c r="A1454" t="s">
        <v>10</v>
      </c>
      <c r="B1454" t="s">
        <v>13</v>
      </c>
      <c r="D1454">
        <v>0</v>
      </c>
      <c r="E1454">
        <v>0</v>
      </c>
      <c r="F1454">
        <v>9</v>
      </c>
      <c r="G1454">
        <v>9</v>
      </c>
      <c r="H1454">
        <v>14</v>
      </c>
      <c r="I1454">
        <v>15</v>
      </c>
      <c r="J1454">
        <v>6</v>
      </c>
      <c r="K1454">
        <v>6</v>
      </c>
      <c r="L1454">
        <v>3.56625E-2</v>
      </c>
      <c r="M1454">
        <v>3.56625E-2</v>
      </c>
      <c r="N1454" t="s">
        <v>14</v>
      </c>
    </row>
    <row r="1455" spans="1:14" x14ac:dyDescent="0.2">
      <c r="A1455" t="s">
        <v>10</v>
      </c>
      <c r="B1455" t="s">
        <v>13</v>
      </c>
      <c r="D1455">
        <v>0</v>
      </c>
      <c r="E1455">
        <v>0</v>
      </c>
      <c r="F1455">
        <v>9</v>
      </c>
      <c r="G1455">
        <v>9</v>
      </c>
      <c r="H1455">
        <v>15</v>
      </c>
      <c r="I1455">
        <v>16</v>
      </c>
      <c r="J1455">
        <v>0</v>
      </c>
      <c r="K1455">
        <v>0</v>
      </c>
      <c r="L1455">
        <v>4.8017499999999998E-2</v>
      </c>
      <c r="M1455">
        <v>4.8017499999999998E-2</v>
      </c>
      <c r="N1455" t="s">
        <v>14</v>
      </c>
    </row>
    <row r="1456" spans="1:14" x14ac:dyDescent="0.2">
      <c r="A1456" t="s">
        <v>10</v>
      </c>
      <c r="B1456" t="s">
        <v>13</v>
      </c>
      <c r="D1456">
        <v>0</v>
      </c>
      <c r="E1456">
        <v>0</v>
      </c>
      <c r="F1456">
        <v>9</v>
      </c>
      <c r="G1456">
        <v>9</v>
      </c>
      <c r="H1456">
        <v>15</v>
      </c>
      <c r="I1456">
        <v>16</v>
      </c>
      <c r="J1456">
        <v>1</v>
      </c>
      <c r="K1456">
        <v>1</v>
      </c>
      <c r="L1456">
        <v>4.7897500000000003E-2</v>
      </c>
      <c r="M1456">
        <v>4.7897500000000003E-2</v>
      </c>
      <c r="N1456" t="s">
        <v>14</v>
      </c>
    </row>
    <row r="1457" spans="1:14" x14ac:dyDescent="0.2">
      <c r="A1457" t="s">
        <v>10</v>
      </c>
      <c r="B1457" t="s">
        <v>13</v>
      </c>
      <c r="D1457">
        <v>0</v>
      </c>
      <c r="E1457">
        <v>0</v>
      </c>
      <c r="F1457">
        <v>9</v>
      </c>
      <c r="G1457">
        <v>9</v>
      </c>
      <c r="H1457">
        <v>15</v>
      </c>
      <c r="I1457">
        <v>16</v>
      </c>
      <c r="J1457">
        <v>2</v>
      </c>
      <c r="K1457">
        <v>2</v>
      </c>
      <c r="L1457">
        <v>5.1427999999999897E-2</v>
      </c>
      <c r="M1457">
        <v>5.1427999999999897E-2</v>
      </c>
      <c r="N1457" t="s">
        <v>14</v>
      </c>
    </row>
    <row r="1458" spans="1:14" x14ac:dyDescent="0.2">
      <c r="A1458" t="s">
        <v>10</v>
      </c>
      <c r="B1458" t="s">
        <v>13</v>
      </c>
      <c r="D1458">
        <v>0</v>
      </c>
      <c r="E1458">
        <v>0</v>
      </c>
      <c r="F1458">
        <v>9</v>
      </c>
      <c r="G1458">
        <v>9</v>
      </c>
      <c r="H1458">
        <v>15</v>
      </c>
      <c r="I1458">
        <v>16</v>
      </c>
      <c r="J1458">
        <v>3</v>
      </c>
      <c r="K1458">
        <v>3</v>
      </c>
      <c r="L1458">
        <v>4.5952E-2</v>
      </c>
      <c r="M1458">
        <v>4.5952E-2</v>
      </c>
      <c r="N1458" t="s">
        <v>14</v>
      </c>
    </row>
    <row r="1459" spans="1:14" x14ac:dyDescent="0.2">
      <c r="A1459" t="s">
        <v>10</v>
      </c>
      <c r="B1459" t="s">
        <v>13</v>
      </c>
      <c r="D1459">
        <v>0</v>
      </c>
      <c r="E1459">
        <v>0</v>
      </c>
      <c r="F1459">
        <v>9</v>
      </c>
      <c r="G1459">
        <v>9</v>
      </c>
      <c r="H1459">
        <v>15</v>
      </c>
      <c r="I1459">
        <v>16</v>
      </c>
      <c r="J1459">
        <v>4</v>
      </c>
      <c r="K1459">
        <v>4</v>
      </c>
      <c r="L1459">
        <v>4.56125E-2</v>
      </c>
      <c r="M1459">
        <v>4.56125E-2</v>
      </c>
      <c r="N1459" t="s">
        <v>14</v>
      </c>
    </row>
    <row r="1460" spans="1:14" x14ac:dyDescent="0.2">
      <c r="A1460" t="s">
        <v>10</v>
      </c>
      <c r="B1460" t="s">
        <v>13</v>
      </c>
      <c r="D1460">
        <v>0</v>
      </c>
      <c r="E1460">
        <v>0</v>
      </c>
      <c r="F1460">
        <v>9</v>
      </c>
      <c r="G1460">
        <v>9</v>
      </c>
      <c r="H1460">
        <v>15</v>
      </c>
      <c r="I1460">
        <v>16</v>
      </c>
      <c r="J1460">
        <v>5</v>
      </c>
      <c r="K1460">
        <v>5</v>
      </c>
      <c r="L1460">
        <v>4.1439999999999998E-2</v>
      </c>
      <c r="M1460">
        <v>4.1439999999999998E-2</v>
      </c>
      <c r="N1460" t="s">
        <v>14</v>
      </c>
    </row>
    <row r="1461" spans="1:14" x14ac:dyDescent="0.2">
      <c r="A1461" t="s">
        <v>10</v>
      </c>
      <c r="B1461" t="s">
        <v>13</v>
      </c>
      <c r="D1461">
        <v>0</v>
      </c>
      <c r="E1461">
        <v>0</v>
      </c>
      <c r="F1461">
        <v>9</v>
      </c>
      <c r="G1461">
        <v>9</v>
      </c>
      <c r="H1461">
        <v>15</v>
      </c>
      <c r="I1461">
        <v>16</v>
      </c>
      <c r="J1461">
        <v>6</v>
      </c>
      <c r="K1461">
        <v>6</v>
      </c>
      <c r="L1461">
        <v>3.8872499999999997E-2</v>
      </c>
      <c r="M1461">
        <v>3.8872499999999997E-2</v>
      </c>
      <c r="N1461" t="s">
        <v>14</v>
      </c>
    </row>
    <row r="1462" spans="1:14" x14ac:dyDescent="0.2">
      <c r="A1462" t="s">
        <v>10</v>
      </c>
      <c r="B1462" t="s">
        <v>13</v>
      </c>
      <c r="D1462">
        <v>0</v>
      </c>
      <c r="E1462">
        <v>0</v>
      </c>
      <c r="F1462">
        <v>9</v>
      </c>
      <c r="G1462">
        <v>9</v>
      </c>
      <c r="H1462">
        <v>16</v>
      </c>
      <c r="I1462">
        <v>17</v>
      </c>
      <c r="J1462">
        <v>0</v>
      </c>
      <c r="K1462">
        <v>0</v>
      </c>
      <c r="L1462">
        <v>5.3567499999999997E-2</v>
      </c>
      <c r="M1462">
        <v>5.3567499999999997E-2</v>
      </c>
      <c r="N1462" t="s">
        <v>14</v>
      </c>
    </row>
    <row r="1463" spans="1:14" x14ac:dyDescent="0.2">
      <c r="A1463" t="s">
        <v>10</v>
      </c>
      <c r="B1463" t="s">
        <v>13</v>
      </c>
      <c r="D1463">
        <v>0</v>
      </c>
      <c r="E1463">
        <v>0</v>
      </c>
      <c r="F1463">
        <v>9</v>
      </c>
      <c r="G1463">
        <v>9</v>
      </c>
      <c r="H1463">
        <v>16</v>
      </c>
      <c r="I1463">
        <v>17</v>
      </c>
      <c r="J1463">
        <v>1</v>
      </c>
      <c r="K1463">
        <v>1</v>
      </c>
      <c r="L1463">
        <v>5.3787500000000002E-2</v>
      </c>
      <c r="M1463">
        <v>5.3787500000000002E-2</v>
      </c>
      <c r="N1463" t="s">
        <v>14</v>
      </c>
    </row>
    <row r="1464" spans="1:14" x14ac:dyDescent="0.2">
      <c r="A1464" t="s">
        <v>10</v>
      </c>
      <c r="B1464" t="s">
        <v>13</v>
      </c>
      <c r="D1464">
        <v>0</v>
      </c>
      <c r="E1464">
        <v>0</v>
      </c>
      <c r="F1464">
        <v>9</v>
      </c>
      <c r="G1464">
        <v>9</v>
      </c>
      <c r="H1464">
        <v>16</v>
      </c>
      <c r="I1464">
        <v>17</v>
      </c>
      <c r="J1464">
        <v>2</v>
      </c>
      <c r="K1464">
        <v>2</v>
      </c>
      <c r="L1464">
        <v>5.5857999999999901E-2</v>
      </c>
      <c r="M1464">
        <v>5.5857999999999901E-2</v>
      </c>
      <c r="N1464" t="s">
        <v>14</v>
      </c>
    </row>
    <row r="1465" spans="1:14" x14ac:dyDescent="0.2">
      <c r="A1465" t="s">
        <v>10</v>
      </c>
      <c r="B1465" t="s">
        <v>13</v>
      </c>
      <c r="D1465">
        <v>0</v>
      </c>
      <c r="E1465">
        <v>0</v>
      </c>
      <c r="F1465">
        <v>9</v>
      </c>
      <c r="G1465">
        <v>9</v>
      </c>
      <c r="H1465">
        <v>16</v>
      </c>
      <c r="I1465">
        <v>17</v>
      </c>
      <c r="J1465">
        <v>3</v>
      </c>
      <c r="K1465">
        <v>3</v>
      </c>
      <c r="L1465">
        <v>4.8261999999999999E-2</v>
      </c>
      <c r="M1465">
        <v>4.8261999999999999E-2</v>
      </c>
      <c r="N1465" t="s">
        <v>14</v>
      </c>
    </row>
    <row r="1466" spans="1:14" x14ac:dyDescent="0.2">
      <c r="A1466" t="s">
        <v>10</v>
      </c>
      <c r="B1466" t="s">
        <v>13</v>
      </c>
      <c r="D1466">
        <v>0</v>
      </c>
      <c r="E1466">
        <v>0</v>
      </c>
      <c r="F1466">
        <v>9</v>
      </c>
      <c r="G1466">
        <v>9</v>
      </c>
      <c r="H1466">
        <v>16</v>
      </c>
      <c r="I1466">
        <v>17</v>
      </c>
      <c r="J1466">
        <v>4</v>
      </c>
      <c r="K1466">
        <v>4</v>
      </c>
      <c r="L1466">
        <v>4.9544999999999999E-2</v>
      </c>
      <c r="M1466">
        <v>4.9544999999999999E-2</v>
      </c>
      <c r="N1466" t="s">
        <v>14</v>
      </c>
    </row>
    <row r="1467" spans="1:14" x14ac:dyDescent="0.2">
      <c r="A1467" t="s">
        <v>10</v>
      </c>
      <c r="B1467" t="s">
        <v>13</v>
      </c>
      <c r="D1467">
        <v>0</v>
      </c>
      <c r="E1467">
        <v>0</v>
      </c>
      <c r="F1467">
        <v>9</v>
      </c>
      <c r="G1467">
        <v>9</v>
      </c>
      <c r="H1467">
        <v>16</v>
      </c>
      <c r="I1467">
        <v>17</v>
      </c>
      <c r="J1467">
        <v>5</v>
      </c>
      <c r="K1467">
        <v>5</v>
      </c>
      <c r="L1467">
        <v>4.3709999999999999E-2</v>
      </c>
      <c r="M1467">
        <v>4.3709999999999999E-2</v>
      </c>
      <c r="N1467" t="s">
        <v>14</v>
      </c>
    </row>
    <row r="1468" spans="1:14" x14ac:dyDescent="0.2">
      <c r="A1468" t="s">
        <v>10</v>
      </c>
      <c r="B1468" t="s">
        <v>13</v>
      </c>
      <c r="D1468">
        <v>0</v>
      </c>
      <c r="E1468">
        <v>0</v>
      </c>
      <c r="F1468">
        <v>9</v>
      </c>
      <c r="G1468">
        <v>9</v>
      </c>
      <c r="H1468">
        <v>16</v>
      </c>
      <c r="I1468">
        <v>17</v>
      </c>
      <c r="J1468">
        <v>6</v>
      </c>
      <c r="K1468">
        <v>6</v>
      </c>
      <c r="L1468">
        <v>4.4144999999999997E-2</v>
      </c>
      <c r="M1468">
        <v>4.4144999999999997E-2</v>
      </c>
      <c r="N1468" t="s">
        <v>14</v>
      </c>
    </row>
    <row r="1469" spans="1:14" x14ac:dyDescent="0.2">
      <c r="A1469" t="s">
        <v>10</v>
      </c>
      <c r="B1469" t="s">
        <v>13</v>
      </c>
      <c r="D1469">
        <v>0</v>
      </c>
      <c r="E1469">
        <v>0</v>
      </c>
      <c r="F1469">
        <v>9</v>
      </c>
      <c r="G1469">
        <v>9</v>
      </c>
      <c r="H1469">
        <v>17</v>
      </c>
      <c r="I1469">
        <v>18</v>
      </c>
      <c r="J1469">
        <v>0</v>
      </c>
      <c r="K1469">
        <v>0</v>
      </c>
      <c r="L1469">
        <v>5.6349999999999997E-2</v>
      </c>
      <c r="M1469">
        <v>5.6349999999999997E-2</v>
      </c>
      <c r="N1469" t="s">
        <v>14</v>
      </c>
    </row>
    <row r="1470" spans="1:14" x14ac:dyDescent="0.2">
      <c r="A1470" t="s">
        <v>10</v>
      </c>
      <c r="B1470" t="s">
        <v>13</v>
      </c>
      <c r="D1470">
        <v>0</v>
      </c>
      <c r="E1470">
        <v>0</v>
      </c>
      <c r="F1470">
        <v>9</v>
      </c>
      <c r="G1470">
        <v>9</v>
      </c>
      <c r="H1470">
        <v>17</v>
      </c>
      <c r="I1470">
        <v>18</v>
      </c>
      <c r="J1470">
        <v>1</v>
      </c>
      <c r="K1470">
        <v>1</v>
      </c>
      <c r="L1470">
        <v>5.6562500000000002E-2</v>
      </c>
      <c r="M1470">
        <v>5.6562500000000002E-2</v>
      </c>
      <c r="N1470" t="s">
        <v>14</v>
      </c>
    </row>
    <row r="1471" spans="1:14" x14ac:dyDescent="0.2">
      <c r="A1471" t="s">
        <v>10</v>
      </c>
      <c r="B1471" t="s">
        <v>13</v>
      </c>
      <c r="D1471">
        <v>0</v>
      </c>
      <c r="E1471">
        <v>0</v>
      </c>
      <c r="F1471">
        <v>9</v>
      </c>
      <c r="G1471">
        <v>9</v>
      </c>
      <c r="H1471">
        <v>17</v>
      </c>
      <c r="I1471">
        <v>18</v>
      </c>
      <c r="J1471">
        <v>2</v>
      </c>
      <c r="K1471">
        <v>2</v>
      </c>
      <c r="L1471">
        <v>5.8034000000000002E-2</v>
      </c>
      <c r="M1471">
        <v>5.8034000000000002E-2</v>
      </c>
      <c r="N1471" t="s">
        <v>14</v>
      </c>
    </row>
    <row r="1472" spans="1:14" x14ac:dyDescent="0.2">
      <c r="A1472" t="s">
        <v>10</v>
      </c>
      <c r="B1472" t="s">
        <v>13</v>
      </c>
      <c r="D1472">
        <v>0</v>
      </c>
      <c r="E1472">
        <v>0</v>
      </c>
      <c r="F1472">
        <v>9</v>
      </c>
      <c r="G1472">
        <v>9</v>
      </c>
      <c r="H1472">
        <v>17</v>
      </c>
      <c r="I1472">
        <v>18</v>
      </c>
      <c r="J1472">
        <v>3</v>
      </c>
      <c r="K1472">
        <v>3</v>
      </c>
      <c r="L1472">
        <v>5.2325999999999998E-2</v>
      </c>
      <c r="M1472">
        <v>5.2325999999999998E-2</v>
      </c>
      <c r="N1472" t="s">
        <v>14</v>
      </c>
    </row>
    <row r="1473" spans="1:14" x14ac:dyDescent="0.2">
      <c r="A1473" t="s">
        <v>10</v>
      </c>
      <c r="B1473" t="s">
        <v>13</v>
      </c>
      <c r="D1473">
        <v>0</v>
      </c>
      <c r="E1473">
        <v>0</v>
      </c>
      <c r="F1473">
        <v>9</v>
      </c>
      <c r="G1473">
        <v>9</v>
      </c>
      <c r="H1473">
        <v>17</v>
      </c>
      <c r="I1473">
        <v>18</v>
      </c>
      <c r="J1473">
        <v>4</v>
      </c>
      <c r="K1473">
        <v>4</v>
      </c>
      <c r="L1473">
        <v>5.2260000000000001E-2</v>
      </c>
      <c r="M1473">
        <v>5.2260000000000001E-2</v>
      </c>
      <c r="N1473" t="s">
        <v>14</v>
      </c>
    </row>
    <row r="1474" spans="1:14" x14ac:dyDescent="0.2">
      <c r="A1474" t="s">
        <v>10</v>
      </c>
      <c r="B1474" t="s">
        <v>13</v>
      </c>
      <c r="D1474">
        <v>0</v>
      </c>
      <c r="E1474">
        <v>0</v>
      </c>
      <c r="F1474">
        <v>9</v>
      </c>
      <c r="G1474">
        <v>9</v>
      </c>
      <c r="H1474">
        <v>17</v>
      </c>
      <c r="I1474">
        <v>18</v>
      </c>
      <c r="J1474">
        <v>5</v>
      </c>
      <c r="K1474">
        <v>5</v>
      </c>
      <c r="L1474">
        <v>4.6549999999999897E-2</v>
      </c>
      <c r="M1474">
        <v>4.6549999999999897E-2</v>
      </c>
      <c r="N1474" t="s">
        <v>14</v>
      </c>
    </row>
    <row r="1475" spans="1:14" x14ac:dyDescent="0.2">
      <c r="A1475" t="s">
        <v>10</v>
      </c>
      <c r="B1475" t="s">
        <v>13</v>
      </c>
      <c r="D1475">
        <v>0</v>
      </c>
      <c r="E1475">
        <v>0</v>
      </c>
      <c r="F1475">
        <v>9</v>
      </c>
      <c r="G1475">
        <v>9</v>
      </c>
      <c r="H1475">
        <v>17</v>
      </c>
      <c r="I1475">
        <v>18</v>
      </c>
      <c r="J1475">
        <v>6</v>
      </c>
      <c r="K1475">
        <v>6</v>
      </c>
      <c r="L1475">
        <v>4.8899999999999999E-2</v>
      </c>
      <c r="M1475">
        <v>4.8899999999999999E-2</v>
      </c>
      <c r="N1475" t="s">
        <v>14</v>
      </c>
    </row>
    <row r="1476" spans="1:14" x14ac:dyDescent="0.2">
      <c r="A1476" t="s">
        <v>10</v>
      </c>
      <c r="B1476" t="s">
        <v>13</v>
      </c>
      <c r="D1476">
        <v>0</v>
      </c>
      <c r="E1476">
        <v>0</v>
      </c>
      <c r="F1476">
        <v>9</v>
      </c>
      <c r="G1476">
        <v>9</v>
      </c>
      <c r="H1476">
        <v>18</v>
      </c>
      <c r="I1476">
        <v>19</v>
      </c>
      <c r="J1476">
        <v>0</v>
      </c>
      <c r="K1476">
        <v>0</v>
      </c>
      <c r="L1476">
        <v>5.2995E-2</v>
      </c>
      <c r="M1476">
        <v>5.2995E-2</v>
      </c>
      <c r="N1476" t="s">
        <v>14</v>
      </c>
    </row>
    <row r="1477" spans="1:14" x14ac:dyDescent="0.2">
      <c r="A1477" t="s">
        <v>10</v>
      </c>
      <c r="B1477" t="s">
        <v>13</v>
      </c>
      <c r="D1477">
        <v>0</v>
      </c>
      <c r="E1477">
        <v>0</v>
      </c>
      <c r="F1477">
        <v>9</v>
      </c>
      <c r="G1477">
        <v>9</v>
      </c>
      <c r="H1477">
        <v>18</v>
      </c>
      <c r="I1477">
        <v>19</v>
      </c>
      <c r="J1477">
        <v>1</v>
      </c>
      <c r="K1477">
        <v>1</v>
      </c>
      <c r="L1477">
        <v>5.4974999999999899E-2</v>
      </c>
      <c r="M1477">
        <v>5.4974999999999899E-2</v>
      </c>
      <c r="N1477" t="s">
        <v>14</v>
      </c>
    </row>
    <row r="1478" spans="1:14" x14ac:dyDescent="0.2">
      <c r="A1478" t="s">
        <v>10</v>
      </c>
      <c r="B1478" t="s">
        <v>13</v>
      </c>
      <c r="D1478">
        <v>0</v>
      </c>
      <c r="E1478">
        <v>0</v>
      </c>
      <c r="F1478">
        <v>9</v>
      </c>
      <c r="G1478">
        <v>9</v>
      </c>
      <c r="H1478">
        <v>18</v>
      </c>
      <c r="I1478">
        <v>19</v>
      </c>
      <c r="J1478">
        <v>2</v>
      </c>
      <c r="K1478">
        <v>2</v>
      </c>
      <c r="L1478">
        <v>5.4202E-2</v>
      </c>
      <c r="M1478">
        <v>5.4202E-2</v>
      </c>
      <c r="N1478" t="s">
        <v>14</v>
      </c>
    </row>
    <row r="1479" spans="1:14" x14ac:dyDescent="0.2">
      <c r="A1479" t="s">
        <v>10</v>
      </c>
      <c r="B1479" t="s">
        <v>13</v>
      </c>
      <c r="D1479">
        <v>0</v>
      </c>
      <c r="E1479">
        <v>0</v>
      </c>
      <c r="F1479">
        <v>9</v>
      </c>
      <c r="G1479">
        <v>9</v>
      </c>
      <c r="H1479">
        <v>18</v>
      </c>
      <c r="I1479">
        <v>19</v>
      </c>
      <c r="J1479">
        <v>3</v>
      </c>
      <c r="K1479">
        <v>3</v>
      </c>
      <c r="L1479">
        <v>4.9444000000000002E-2</v>
      </c>
      <c r="M1479">
        <v>4.9444000000000002E-2</v>
      </c>
      <c r="N1479" t="s">
        <v>14</v>
      </c>
    </row>
    <row r="1480" spans="1:14" x14ac:dyDescent="0.2">
      <c r="A1480" t="s">
        <v>10</v>
      </c>
      <c r="B1480" t="s">
        <v>13</v>
      </c>
      <c r="D1480">
        <v>0</v>
      </c>
      <c r="E1480">
        <v>0</v>
      </c>
      <c r="F1480">
        <v>9</v>
      </c>
      <c r="G1480">
        <v>9</v>
      </c>
      <c r="H1480">
        <v>18</v>
      </c>
      <c r="I1480">
        <v>19</v>
      </c>
      <c r="J1480">
        <v>4</v>
      </c>
      <c r="K1480">
        <v>4</v>
      </c>
      <c r="L1480">
        <v>5.0972499999999997E-2</v>
      </c>
      <c r="M1480">
        <v>5.0972499999999997E-2</v>
      </c>
      <c r="N1480" t="s">
        <v>14</v>
      </c>
    </row>
    <row r="1481" spans="1:14" x14ac:dyDescent="0.2">
      <c r="A1481" t="s">
        <v>10</v>
      </c>
      <c r="B1481" t="s">
        <v>13</v>
      </c>
      <c r="D1481">
        <v>0</v>
      </c>
      <c r="E1481">
        <v>0</v>
      </c>
      <c r="F1481">
        <v>9</v>
      </c>
      <c r="G1481">
        <v>9</v>
      </c>
      <c r="H1481">
        <v>18</v>
      </c>
      <c r="I1481">
        <v>19</v>
      </c>
      <c r="J1481">
        <v>5</v>
      </c>
      <c r="K1481">
        <v>5</v>
      </c>
      <c r="L1481">
        <v>4.5564999999999897E-2</v>
      </c>
      <c r="M1481">
        <v>4.5564999999999897E-2</v>
      </c>
      <c r="N1481" t="s">
        <v>14</v>
      </c>
    </row>
    <row r="1482" spans="1:14" x14ac:dyDescent="0.2">
      <c r="A1482" t="s">
        <v>10</v>
      </c>
      <c r="B1482" t="s">
        <v>13</v>
      </c>
      <c r="D1482">
        <v>0</v>
      </c>
      <c r="E1482">
        <v>0</v>
      </c>
      <c r="F1482">
        <v>9</v>
      </c>
      <c r="G1482">
        <v>9</v>
      </c>
      <c r="H1482">
        <v>18</v>
      </c>
      <c r="I1482">
        <v>19</v>
      </c>
      <c r="J1482">
        <v>6</v>
      </c>
      <c r="K1482">
        <v>6</v>
      </c>
      <c r="L1482">
        <v>4.9202500000000003E-2</v>
      </c>
      <c r="M1482">
        <v>4.9202500000000003E-2</v>
      </c>
      <c r="N1482" t="s">
        <v>14</v>
      </c>
    </row>
    <row r="1483" spans="1:14" x14ac:dyDescent="0.2">
      <c r="A1483" t="s">
        <v>10</v>
      </c>
      <c r="B1483" t="s">
        <v>13</v>
      </c>
      <c r="D1483">
        <v>0</v>
      </c>
      <c r="E1483">
        <v>0</v>
      </c>
      <c r="F1483">
        <v>9</v>
      </c>
      <c r="G1483">
        <v>9</v>
      </c>
      <c r="H1483">
        <v>19</v>
      </c>
      <c r="I1483">
        <v>20</v>
      </c>
      <c r="J1483">
        <v>0</v>
      </c>
      <c r="K1483">
        <v>0</v>
      </c>
      <c r="L1483">
        <v>5.3439999999999897E-2</v>
      </c>
      <c r="M1483">
        <v>5.3439999999999897E-2</v>
      </c>
      <c r="N1483" t="s">
        <v>14</v>
      </c>
    </row>
    <row r="1484" spans="1:14" x14ac:dyDescent="0.2">
      <c r="A1484" t="s">
        <v>10</v>
      </c>
      <c r="B1484" t="s">
        <v>13</v>
      </c>
      <c r="D1484">
        <v>0</v>
      </c>
      <c r="E1484">
        <v>0</v>
      </c>
      <c r="F1484">
        <v>9</v>
      </c>
      <c r="G1484">
        <v>9</v>
      </c>
      <c r="H1484">
        <v>19</v>
      </c>
      <c r="I1484">
        <v>20</v>
      </c>
      <c r="J1484">
        <v>1</v>
      </c>
      <c r="K1484">
        <v>1</v>
      </c>
      <c r="L1484">
        <v>5.3420000000000002E-2</v>
      </c>
      <c r="M1484">
        <v>5.3420000000000002E-2</v>
      </c>
      <c r="N1484" t="s">
        <v>14</v>
      </c>
    </row>
    <row r="1485" spans="1:14" x14ac:dyDescent="0.2">
      <c r="A1485" t="s">
        <v>10</v>
      </c>
      <c r="B1485" t="s">
        <v>13</v>
      </c>
      <c r="D1485">
        <v>0</v>
      </c>
      <c r="E1485">
        <v>0</v>
      </c>
      <c r="F1485">
        <v>9</v>
      </c>
      <c r="G1485">
        <v>9</v>
      </c>
      <c r="H1485">
        <v>19</v>
      </c>
      <c r="I1485">
        <v>20</v>
      </c>
      <c r="J1485">
        <v>2</v>
      </c>
      <c r="K1485">
        <v>2</v>
      </c>
      <c r="L1485">
        <v>5.3536E-2</v>
      </c>
      <c r="M1485">
        <v>5.3536E-2</v>
      </c>
      <c r="N1485" t="s">
        <v>14</v>
      </c>
    </row>
    <row r="1486" spans="1:14" x14ac:dyDescent="0.2">
      <c r="A1486" t="s">
        <v>10</v>
      </c>
      <c r="B1486" t="s">
        <v>13</v>
      </c>
      <c r="D1486">
        <v>0</v>
      </c>
      <c r="E1486">
        <v>0</v>
      </c>
      <c r="F1486">
        <v>9</v>
      </c>
      <c r="G1486">
        <v>9</v>
      </c>
      <c r="H1486">
        <v>19</v>
      </c>
      <c r="I1486">
        <v>20</v>
      </c>
      <c r="J1486">
        <v>3</v>
      </c>
      <c r="K1486">
        <v>3</v>
      </c>
      <c r="L1486">
        <v>4.9034000000000001E-2</v>
      </c>
      <c r="M1486">
        <v>4.9034000000000001E-2</v>
      </c>
      <c r="N1486" t="s">
        <v>14</v>
      </c>
    </row>
    <row r="1487" spans="1:14" x14ac:dyDescent="0.2">
      <c r="A1487" t="s">
        <v>10</v>
      </c>
      <c r="B1487" t="s">
        <v>13</v>
      </c>
      <c r="D1487">
        <v>0</v>
      </c>
      <c r="E1487">
        <v>0</v>
      </c>
      <c r="F1487">
        <v>9</v>
      </c>
      <c r="G1487">
        <v>9</v>
      </c>
      <c r="H1487">
        <v>19</v>
      </c>
      <c r="I1487">
        <v>20</v>
      </c>
      <c r="J1487">
        <v>4</v>
      </c>
      <c r="K1487">
        <v>4</v>
      </c>
      <c r="L1487">
        <v>4.9695000000000003E-2</v>
      </c>
      <c r="M1487">
        <v>4.9695000000000003E-2</v>
      </c>
      <c r="N1487" t="s">
        <v>14</v>
      </c>
    </row>
    <row r="1488" spans="1:14" x14ac:dyDescent="0.2">
      <c r="A1488" t="s">
        <v>10</v>
      </c>
      <c r="B1488" t="s">
        <v>13</v>
      </c>
      <c r="D1488">
        <v>0</v>
      </c>
      <c r="E1488">
        <v>0</v>
      </c>
      <c r="F1488">
        <v>9</v>
      </c>
      <c r="G1488">
        <v>9</v>
      </c>
      <c r="H1488">
        <v>19</v>
      </c>
      <c r="I1488">
        <v>20</v>
      </c>
      <c r="J1488">
        <v>5</v>
      </c>
      <c r="K1488">
        <v>5</v>
      </c>
      <c r="L1488">
        <v>4.4905E-2</v>
      </c>
      <c r="M1488">
        <v>4.4905E-2</v>
      </c>
      <c r="N1488" t="s">
        <v>14</v>
      </c>
    </row>
    <row r="1489" spans="1:14" x14ac:dyDescent="0.2">
      <c r="A1489" t="s">
        <v>10</v>
      </c>
      <c r="B1489" t="s">
        <v>13</v>
      </c>
      <c r="D1489">
        <v>0</v>
      </c>
      <c r="E1489">
        <v>0</v>
      </c>
      <c r="F1489">
        <v>9</v>
      </c>
      <c r="G1489">
        <v>9</v>
      </c>
      <c r="H1489">
        <v>19</v>
      </c>
      <c r="I1489">
        <v>20</v>
      </c>
      <c r="J1489">
        <v>6</v>
      </c>
      <c r="K1489">
        <v>6</v>
      </c>
      <c r="L1489">
        <v>4.8555000000000001E-2</v>
      </c>
      <c r="M1489">
        <v>4.8555000000000001E-2</v>
      </c>
      <c r="N1489" t="s">
        <v>14</v>
      </c>
    </row>
    <row r="1490" spans="1:14" x14ac:dyDescent="0.2">
      <c r="A1490" t="s">
        <v>10</v>
      </c>
      <c r="B1490" t="s">
        <v>13</v>
      </c>
      <c r="D1490">
        <v>0</v>
      </c>
      <c r="E1490">
        <v>0</v>
      </c>
      <c r="F1490">
        <v>9</v>
      </c>
      <c r="G1490">
        <v>9</v>
      </c>
      <c r="H1490">
        <v>20</v>
      </c>
      <c r="I1490">
        <v>21</v>
      </c>
      <c r="J1490">
        <v>0</v>
      </c>
      <c r="K1490">
        <v>0</v>
      </c>
      <c r="L1490">
        <v>4.7905000000000003E-2</v>
      </c>
      <c r="M1490">
        <v>4.7905000000000003E-2</v>
      </c>
      <c r="N1490" t="s">
        <v>14</v>
      </c>
    </row>
    <row r="1491" spans="1:14" x14ac:dyDescent="0.2">
      <c r="A1491" t="s">
        <v>10</v>
      </c>
      <c r="B1491" t="s">
        <v>13</v>
      </c>
      <c r="D1491">
        <v>0</v>
      </c>
      <c r="E1491">
        <v>0</v>
      </c>
      <c r="F1491">
        <v>9</v>
      </c>
      <c r="G1491">
        <v>9</v>
      </c>
      <c r="H1491">
        <v>20</v>
      </c>
      <c r="I1491">
        <v>21</v>
      </c>
      <c r="J1491">
        <v>1</v>
      </c>
      <c r="K1491">
        <v>1</v>
      </c>
      <c r="L1491">
        <v>4.83525E-2</v>
      </c>
      <c r="M1491">
        <v>4.83525E-2</v>
      </c>
      <c r="N1491" t="s">
        <v>14</v>
      </c>
    </row>
    <row r="1492" spans="1:14" x14ac:dyDescent="0.2">
      <c r="A1492" t="s">
        <v>10</v>
      </c>
      <c r="B1492" t="s">
        <v>13</v>
      </c>
      <c r="D1492">
        <v>0</v>
      </c>
      <c r="E1492">
        <v>0</v>
      </c>
      <c r="F1492">
        <v>9</v>
      </c>
      <c r="G1492">
        <v>9</v>
      </c>
      <c r="H1492">
        <v>20</v>
      </c>
      <c r="I1492">
        <v>21</v>
      </c>
      <c r="J1492">
        <v>2</v>
      </c>
      <c r="K1492">
        <v>2</v>
      </c>
      <c r="L1492">
        <v>5.0254E-2</v>
      </c>
      <c r="M1492">
        <v>5.0254E-2</v>
      </c>
      <c r="N1492" t="s">
        <v>14</v>
      </c>
    </row>
    <row r="1493" spans="1:14" x14ac:dyDescent="0.2">
      <c r="A1493" t="s">
        <v>10</v>
      </c>
      <c r="B1493" t="s">
        <v>13</v>
      </c>
      <c r="D1493">
        <v>0</v>
      </c>
      <c r="E1493">
        <v>0</v>
      </c>
      <c r="F1493">
        <v>9</v>
      </c>
      <c r="G1493">
        <v>9</v>
      </c>
      <c r="H1493">
        <v>20</v>
      </c>
      <c r="I1493">
        <v>21</v>
      </c>
      <c r="J1493">
        <v>3</v>
      </c>
      <c r="K1493">
        <v>3</v>
      </c>
      <c r="L1493">
        <v>4.4771999999999999E-2</v>
      </c>
      <c r="M1493">
        <v>4.4771999999999999E-2</v>
      </c>
      <c r="N1493" t="s">
        <v>14</v>
      </c>
    </row>
    <row r="1494" spans="1:14" x14ac:dyDescent="0.2">
      <c r="A1494" t="s">
        <v>10</v>
      </c>
      <c r="B1494" t="s">
        <v>13</v>
      </c>
      <c r="D1494">
        <v>0</v>
      </c>
      <c r="E1494">
        <v>0</v>
      </c>
      <c r="F1494">
        <v>9</v>
      </c>
      <c r="G1494">
        <v>9</v>
      </c>
      <c r="H1494">
        <v>20</v>
      </c>
      <c r="I1494">
        <v>21</v>
      </c>
      <c r="J1494">
        <v>4</v>
      </c>
      <c r="K1494">
        <v>4</v>
      </c>
      <c r="L1494">
        <v>4.5929999999999999E-2</v>
      </c>
      <c r="M1494">
        <v>4.5929999999999999E-2</v>
      </c>
      <c r="N1494" t="s">
        <v>14</v>
      </c>
    </row>
    <row r="1495" spans="1:14" x14ac:dyDescent="0.2">
      <c r="A1495" t="s">
        <v>10</v>
      </c>
      <c r="B1495" t="s">
        <v>13</v>
      </c>
      <c r="D1495">
        <v>0</v>
      </c>
      <c r="E1495">
        <v>0</v>
      </c>
      <c r="F1495">
        <v>9</v>
      </c>
      <c r="G1495">
        <v>9</v>
      </c>
      <c r="H1495">
        <v>20</v>
      </c>
      <c r="I1495">
        <v>21</v>
      </c>
      <c r="J1495">
        <v>5</v>
      </c>
      <c r="K1495">
        <v>5</v>
      </c>
      <c r="L1495">
        <v>4.2007500000000003E-2</v>
      </c>
      <c r="M1495">
        <v>4.2007500000000003E-2</v>
      </c>
      <c r="N1495" t="s">
        <v>14</v>
      </c>
    </row>
    <row r="1496" spans="1:14" x14ac:dyDescent="0.2">
      <c r="A1496" t="s">
        <v>10</v>
      </c>
      <c r="B1496" t="s">
        <v>13</v>
      </c>
      <c r="D1496">
        <v>0</v>
      </c>
      <c r="E1496">
        <v>0</v>
      </c>
      <c r="F1496">
        <v>9</v>
      </c>
      <c r="G1496">
        <v>9</v>
      </c>
      <c r="H1496">
        <v>20</v>
      </c>
      <c r="I1496">
        <v>21</v>
      </c>
      <c r="J1496">
        <v>6</v>
      </c>
      <c r="K1496">
        <v>6</v>
      </c>
      <c r="L1496">
        <v>4.5012499999999997E-2</v>
      </c>
      <c r="M1496">
        <v>4.5012499999999997E-2</v>
      </c>
      <c r="N1496" t="s">
        <v>14</v>
      </c>
    </row>
    <row r="1497" spans="1:14" x14ac:dyDescent="0.2">
      <c r="A1497" t="s">
        <v>10</v>
      </c>
      <c r="B1497" t="s">
        <v>13</v>
      </c>
      <c r="D1497">
        <v>0</v>
      </c>
      <c r="E1497">
        <v>0</v>
      </c>
      <c r="F1497">
        <v>9</v>
      </c>
      <c r="G1497">
        <v>9</v>
      </c>
      <c r="H1497">
        <v>21</v>
      </c>
      <c r="I1497">
        <v>22</v>
      </c>
      <c r="J1497">
        <v>0</v>
      </c>
      <c r="K1497">
        <v>0</v>
      </c>
      <c r="L1497">
        <v>4.26775E-2</v>
      </c>
      <c r="M1497">
        <v>4.26775E-2</v>
      </c>
      <c r="N1497" t="s">
        <v>14</v>
      </c>
    </row>
    <row r="1498" spans="1:14" x14ac:dyDescent="0.2">
      <c r="A1498" t="s">
        <v>10</v>
      </c>
      <c r="B1498" t="s">
        <v>13</v>
      </c>
      <c r="D1498">
        <v>0</v>
      </c>
      <c r="E1498">
        <v>0</v>
      </c>
      <c r="F1498">
        <v>9</v>
      </c>
      <c r="G1498">
        <v>9</v>
      </c>
      <c r="H1498">
        <v>21</v>
      </c>
      <c r="I1498">
        <v>22</v>
      </c>
      <c r="J1498">
        <v>1</v>
      </c>
      <c r="K1498">
        <v>1</v>
      </c>
      <c r="L1498">
        <v>4.3874999999999997E-2</v>
      </c>
      <c r="M1498">
        <v>4.3874999999999997E-2</v>
      </c>
      <c r="N1498" t="s">
        <v>14</v>
      </c>
    </row>
    <row r="1499" spans="1:14" x14ac:dyDescent="0.2">
      <c r="A1499" t="s">
        <v>10</v>
      </c>
      <c r="B1499" t="s">
        <v>13</v>
      </c>
      <c r="D1499">
        <v>0</v>
      </c>
      <c r="E1499">
        <v>0</v>
      </c>
      <c r="F1499">
        <v>9</v>
      </c>
      <c r="G1499">
        <v>9</v>
      </c>
      <c r="H1499">
        <v>21</v>
      </c>
      <c r="I1499">
        <v>22</v>
      </c>
      <c r="J1499">
        <v>2</v>
      </c>
      <c r="K1499">
        <v>2</v>
      </c>
      <c r="L1499">
        <v>4.4450000000000003E-2</v>
      </c>
      <c r="M1499">
        <v>4.4450000000000003E-2</v>
      </c>
      <c r="N1499" t="s">
        <v>14</v>
      </c>
    </row>
    <row r="1500" spans="1:14" x14ac:dyDescent="0.2">
      <c r="A1500" t="s">
        <v>10</v>
      </c>
      <c r="B1500" t="s">
        <v>13</v>
      </c>
      <c r="D1500">
        <v>0</v>
      </c>
      <c r="E1500">
        <v>0</v>
      </c>
      <c r="F1500">
        <v>9</v>
      </c>
      <c r="G1500">
        <v>9</v>
      </c>
      <c r="H1500">
        <v>21</v>
      </c>
      <c r="I1500">
        <v>22</v>
      </c>
      <c r="J1500">
        <v>3</v>
      </c>
      <c r="K1500">
        <v>3</v>
      </c>
      <c r="L1500">
        <v>3.8991999999999999E-2</v>
      </c>
      <c r="M1500">
        <v>3.8991999999999999E-2</v>
      </c>
      <c r="N1500" t="s">
        <v>14</v>
      </c>
    </row>
    <row r="1501" spans="1:14" x14ac:dyDescent="0.2">
      <c r="A1501" t="s">
        <v>10</v>
      </c>
      <c r="B1501" t="s">
        <v>13</v>
      </c>
      <c r="D1501">
        <v>0</v>
      </c>
      <c r="E1501">
        <v>0</v>
      </c>
      <c r="F1501">
        <v>9</v>
      </c>
      <c r="G1501">
        <v>9</v>
      </c>
      <c r="H1501">
        <v>21</v>
      </c>
      <c r="I1501">
        <v>22</v>
      </c>
      <c r="J1501">
        <v>4</v>
      </c>
      <c r="K1501">
        <v>4</v>
      </c>
      <c r="L1501">
        <v>4.1889999999999997E-2</v>
      </c>
      <c r="M1501">
        <v>4.1889999999999997E-2</v>
      </c>
      <c r="N1501" t="s">
        <v>14</v>
      </c>
    </row>
    <row r="1502" spans="1:14" x14ac:dyDescent="0.2">
      <c r="A1502" t="s">
        <v>10</v>
      </c>
      <c r="B1502" t="s">
        <v>13</v>
      </c>
      <c r="D1502">
        <v>0</v>
      </c>
      <c r="E1502">
        <v>0</v>
      </c>
      <c r="F1502">
        <v>9</v>
      </c>
      <c r="G1502">
        <v>9</v>
      </c>
      <c r="H1502">
        <v>21</v>
      </c>
      <c r="I1502">
        <v>22</v>
      </c>
      <c r="J1502">
        <v>5</v>
      </c>
      <c r="K1502">
        <v>5</v>
      </c>
      <c r="L1502">
        <v>3.848E-2</v>
      </c>
      <c r="M1502">
        <v>3.848E-2</v>
      </c>
      <c r="N1502" t="s">
        <v>14</v>
      </c>
    </row>
    <row r="1503" spans="1:14" x14ac:dyDescent="0.2">
      <c r="A1503" t="s">
        <v>10</v>
      </c>
      <c r="B1503" t="s">
        <v>13</v>
      </c>
      <c r="D1503">
        <v>0</v>
      </c>
      <c r="E1503">
        <v>0</v>
      </c>
      <c r="F1503">
        <v>9</v>
      </c>
      <c r="G1503">
        <v>9</v>
      </c>
      <c r="H1503">
        <v>21</v>
      </c>
      <c r="I1503">
        <v>22</v>
      </c>
      <c r="J1503">
        <v>6</v>
      </c>
      <c r="K1503">
        <v>6</v>
      </c>
      <c r="L1503">
        <v>4.1017499999999998E-2</v>
      </c>
      <c r="M1503">
        <v>4.1017499999999998E-2</v>
      </c>
      <c r="N1503" t="s">
        <v>14</v>
      </c>
    </row>
    <row r="1504" spans="1:14" x14ac:dyDescent="0.2">
      <c r="A1504" t="s">
        <v>10</v>
      </c>
      <c r="B1504" t="s">
        <v>13</v>
      </c>
      <c r="D1504">
        <v>0</v>
      </c>
      <c r="E1504">
        <v>0</v>
      </c>
      <c r="F1504">
        <v>9</v>
      </c>
      <c r="G1504">
        <v>9</v>
      </c>
      <c r="H1504">
        <v>22</v>
      </c>
      <c r="I1504">
        <v>23</v>
      </c>
      <c r="J1504">
        <v>0</v>
      </c>
      <c r="K1504">
        <v>0</v>
      </c>
      <c r="L1504">
        <v>4.0142499999999998E-2</v>
      </c>
      <c r="M1504">
        <v>4.0142499999999998E-2</v>
      </c>
      <c r="N1504" t="s">
        <v>14</v>
      </c>
    </row>
    <row r="1505" spans="1:14" x14ac:dyDescent="0.2">
      <c r="A1505" t="s">
        <v>10</v>
      </c>
      <c r="B1505" t="s">
        <v>13</v>
      </c>
      <c r="D1505">
        <v>0</v>
      </c>
      <c r="E1505">
        <v>0</v>
      </c>
      <c r="F1505">
        <v>9</v>
      </c>
      <c r="G1505">
        <v>9</v>
      </c>
      <c r="H1505">
        <v>22</v>
      </c>
      <c r="I1505">
        <v>23</v>
      </c>
      <c r="J1505">
        <v>1</v>
      </c>
      <c r="K1505">
        <v>1</v>
      </c>
      <c r="L1505">
        <v>3.9895E-2</v>
      </c>
      <c r="M1505">
        <v>3.9895E-2</v>
      </c>
      <c r="N1505" t="s">
        <v>14</v>
      </c>
    </row>
    <row r="1506" spans="1:14" x14ac:dyDescent="0.2">
      <c r="A1506" t="s">
        <v>10</v>
      </c>
      <c r="B1506" t="s">
        <v>13</v>
      </c>
      <c r="D1506">
        <v>0</v>
      </c>
      <c r="E1506">
        <v>0</v>
      </c>
      <c r="F1506">
        <v>9</v>
      </c>
      <c r="G1506">
        <v>9</v>
      </c>
      <c r="H1506">
        <v>22</v>
      </c>
      <c r="I1506">
        <v>23</v>
      </c>
      <c r="J1506">
        <v>2</v>
      </c>
      <c r="K1506">
        <v>2</v>
      </c>
      <c r="L1506">
        <v>4.1548000000000002E-2</v>
      </c>
      <c r="M1506">
        <v>4.1548000000000002E-2</v>
      </c>
      <c r="N1506" t="s">
        <v>14</v>
      </c>
    </row>
    <row r="1507" spans="1:14" x14ac:dyDescent="0.2">
      <c r="A1507" t="s">
        <v>10</v>
      </c>
      <c r="B1507" t="s">
        <v>13</v>
      </c>
      <c r="D1507">
        <v>0</v>
      </c>
      <c r="E1507">
        <v>0</v>
      </c>
      <c r="F1507">
        <v>9</v>
      </c>
      <c r="G1507">
        <v>9</v>
      </c>
      <c r="H1507">
        <v>22</v>
      </c>
      <c r="I1507">
        <v>23</v>
      </c>
      <c r="J1507">
        <v>3</v>
      </c>
      <c r="K1507">
        <v>3</v>
      </c>
      <c r="L1507">
        <v>3.5700000000000003E-2</v>
      </c>
      <c r="M1507">
        <v>3.5700000000000003E-2</v>
      </c>
      <c r="N1507" t="s">
        <v>14</v>
      </c>
    </row>
    <row r="1508" spans="1:14" x14ac:dyDescent="0.2">
      <c r="A1508" t="s">
        <v>10</v>
      </c>
      <c r="B1508" t="s">
        <v>13</v>
      </c>
      <c r="D1508">
        <v>0</v>
      </c>
      <c r="E1508">
        <v>0</v>
      </c>
      <c r="F1508">
        <v>9</v>
      </c>
      <c r="G1508">
        <v>9</v>
      </c>
      <c r="H1508">
        <v>22</v>
      </c>
      <c r="I1508">
        <v>23</v>
      </c>
      <c r="J1508">
        <v>4</v>
      </c>
      <c r="K1508">
        <v>4</v>
      </c>
      <c r="L1508">
        <v>3.8134999999999898E-2</v>
      </c>
      <c r="M1508">
        <v>3.8134999999999898E-2</v>
      </c>
      <c r="N1508" t="s">
        <v>14</v>
      </c>
    </row>
    <row r="1509" spans="1:14" x14ac:dyDescent="0.2">
      <c r="A1509" t="s">
        <v>10</v>
      </c>
      <c r="B1509" t="s">
        <v>13</v>
      </c>
      <c r="D1509">
        <v>0</v>
      </c>
      <c r="E1509">
        <v>0</v>
      </c>
      <c r="F1509">
        <v>9</v>
      </c>
      <c r="G1509">
        <v>9</v>
      </c>
      <c r="H1509">
        <v>22</v>
      </c>
      <c r="I1509">
        <v>23</v>
      </c>
      <c r="J1509">
        <v>5</v>
      </c>
      <c r="K1509">
        <v>5</v>
      </c>
      <c r="L1509">
        <v>3.7252500000000001E-2</v>
      </c>
      <c r="M1509">
        <v>3.7252500000000001E-2</v>
      </c>
      <c r="N1509" t="s">
        <v>14</v>
      </c>
    </row>
    <row r="1510" spans="1:14" x14ac:dyDescent="0.2">
      <c r="A1510" t="s">
        <v>10</v>
      </c>
      <c r="B1510" t="s">
        <v>13</v>
      </c>
      <c r="D1510">
        <v>0</v>
      </c>
      <c r="E1510">
        <v>0</v>
      </c>
      <c r="F1510">
        <v>9</v>
      </c>
      <c r="G1510">
        <v>9</v>
      </c>
      <c r="H1510">
        <v>22</v>
      </c>
      <c r="I1510">
        <v>23</v>
      </c>
      <c r="J1510">
        <v>6</v>
      </c>
      <c r="K1510">
        <v>6</v>
      </c>
      <c r="L1510">
        <v>3.8092500000000001E-2</v>
      </c>
      <c r="M1510">
        <v>3.8092500000000001E-2</v>
      </c>
      <c r="N1510" t="s">
        <v>14</v>
      </c>
    </row>
    <row r="1511" spans="1:14" x14ac:dyDescent="0.2">
      <c r="A1511" t="s">
        <v>10</v>
      </c>
      <c r="B1511" t="s">
        <v>13</v>
      </c>
      <c r="D1511">
        <v>0</v>
      </c>
      <c r="E1511">
        <v>0</v>
      </c>
      <c r="F1511">
        <v>9</v>
      </c>
      <c r="G1511">
        <v>9</v>
      </c>
      <c r="H1511">
        <v>23</v>
      </c>
      <c r="I1511">
        <v>24</v>
      </c>
      <c r="J1511">
        <v>0</v>
      </c>
      <c r="K1511">
        <v>0</v>
      </c>
      <c r="L1511">
        <v>3.8009999999999898E-2</v>
      </c>
      <c r="M1511">
        <v>3.8009999999999898E-2</v>
      </c>
      <c r="N1511" t="s">
        <v>14</v>
      </c>
    </row>
    <row r="1512" spans="1:14" x14ac:dyDescent="0.2">
      <c r="A1512" t="s">
        <v>10</v>
      </c>
      <c r="B1512" t="s">
        <v>13</v>
      </c>
      <c r="D1512">
        <v>0</v>
      </c>
      <c r="E1512">
        <v>0</v>
      </c>
      <c r="F1512">
        <v>9</v>
      </c>
      <c r="G1512">
        <v>9</v>
      </c>
      <c r="H1512">
        <v>23</v>
      </c>
      <c r="I1512">
        <v>24</v>
      </c>
      <c r="J1512">
        <v>1</v>
      </c>
      <c r="K1512">
        <v>1</v>
      </c>
      <c r="L1512">
        <v>3.6429999999999997E-2</v>
      </c>
      <c r="M1512">
        <v>3.6429999999999997E-2</v>
      </c>
      <c r="N1512" t="s">
        <v>14</v>
      </c>
    </row>
    <row r="1513" spans="1:14" x14ac:dyDescent="0.2">
      <c r="A1513" t="s">
        <v>10</v>
      </c>
      <c r="B1513" t="s">
        <v>13</v>
      </c>
      <c r="D1513">
        <v>0</v>
      </c>
      <c r="E1513">
        <v>0</v>
      </c>
      <c r="F1513">
        <v>9</v>
      </c>
      <c r="G1513">
        <v>9</v>
      </c>
      <c r="H1513">
        <v>23</v>
      </c>
      <c r="I1513">
        <v>24</v>
      </c>
      <c r="J1513">
        <v>2</v>
      </c>
      <c r="K1513">
        <v>2</v>
      </c>
      <c r="L1513">
        <v>3.8635999999999997E-2</v>
      </c>
      <c r="M1513">
        <v>3.8635999999999997E-2</v>
      </c>
      <c r="N1513" t="s">
        <v>14</v>
      </c>
    </row>
    <row r="1514" spans="1:14" x14ac:dyDescent="0.2">
      <c r="A1514" t="s">
        <v>10</v>
      </c>
      <c r="B1514" t="s">
        <v>13</v>
      </c>
      <c r="D1514">
        <v>0</v>
      </c>
      <c r="E1514">
        <v>0</v>
      </c>
      <c r="F1514">
        <v>9</v>
      </c>
      <c r="G1514">
        <v>9</v>
      </c>
      <c r="H1514">
        <v>23</v>
      </c>
      <c r="I1514">
        <v>24</v>
      </c>
      <c r="J1514">
        <v>3</v>
      </c>
      <c r="K1514">
        <v>3</v>
      </c>
      <c r="L1514">
        <v>3.3284000000000001E-2</v>
      </c>
      <c r="M1514">
        <v>3.3284000000000001E-2</v>
      </c>
      <c r="N1514" t="s">
        <v>14</v>
      </c>
    </row>
    <row r="1515" spans="1:14" x14ac:dyDescent="0.2">
      <c r="A1515" t="s">
        <v>10</v>
      </c>
      <c r="B1515" t="s">
        <v>13</v>
      </c>
      <c r="D1515">
        <v>0</v>
      </c>
      <c r="E1515">
        <v>0</v>
      </c>
      <c r="F1515">
        <v>9</v>
      </c>
      <c r="G1515">
        <v>9</v>
      </c>
      <c r="H1515">
        <v>23</v>
      </c>
      <c r="I1515">
        <v>24</v>
      </c>
      <c r="J1515">
        <v>4</v>
      </c>
      <c r="K1515">
        <v>4</v>
      </c>
      <c r="L1515">
        <v>3.6867499999999997E-2</v>
      </c>
      <c r="M1515">
        <v>3.6867499999999997E-2</v>
      </c>
      <c r="N1515" t="s">
        <v>14</v>
      </c>
    </row>
    <row r="1516" spans="1:14" x14ac:dyDescent="0.2">
      <c r="A1516" t="s">
        <v>10</v>
      </c>
      <c r="B1516" t="s">
        <v>13</v>
      </c>
      <c r="D1516">
        <v>0</v>
      </c>
      <c r="E1516">
        <v>0</v>
      </c>
      <c r="F1516">
        <v>9</v>
      </c>
      <c r="G1516">
        <v>9</v>
      </c>
      <c r="H1516">
        <v>23</v>
      </c>
      <c r="I1516">
        <v>24</v>
      </c>
      <c r="J1516">
        <v>5</v>
      </c>
      <c r="K1516">
        <v>5</v>
      </c>
      <c r="L1516">
        <v>3.3572499999999998E-2</v>
      </c>
      <c r="M1516">
        <v>3.3572499999999998E-2</v>
      </c>
      <c r="N1516" t="s">
        <v>14</v>
      </c>
    </row>
    <row r="1517" spans="1:14" x14ac:dyDescent="0.2">
      <c r="A1517" t="s">
        <v>10</v>
      </c>
      <c r="B1517" t="s">
        <v>13</v>
      </c>
      <c r="D1517">
        <v>0</v>
      </c>
      <c r="E1517">
        <v>0</v>
      </c>
      <c r="F1517">
        <v>9</v>
      </c>
      <c r="G1517">
        <v>9</v>
      </c>
      <c r="H1517">
        <v>23</v>
      </c>
      <c r="I1517">
        <v>24</v>
      </c>
      <c r="J1517">
        <v>6</v>
      </c>
      <c r="K1517">
        <v>6</v>
      </c>
      <c r="L1517">
        <v>3.3610000000000001E-2</v>
      </c>
      <c r="M1517">
        <v>3.3610000000000001E-2</v>
      </c>
      <c r="N1517" t="s">
        <v>14</v>
      </c>
    </row>
    <row r="1518" spans="1:14" x14ac:dyDescent="0.2">
      <c r="A1518" t="s">
        <v>10</v>
      </c>
      <c r="B1518" t="s">
        <v>13</v>
      </c>
      <c r="D1518">
        <v>0</v>
      </c>
      <c r="E1518">
        <v>0</v>
      </c>
      <c r="F1518">
        <v>10</v>
      </c>
      <c r="G1518">
        <v>10</v>
      </c>
      <c r="H1518">
        <v>0</v>
      </c>
      <c r="I1518">
        <v>1</v>
      </c>
      <c r="J1518">
        <v>0</v>
      </c>
      <c r="K1518">
        <v>0</v>
      </c>
      <c r="L1518">
        <v>3.8522500000000001E-2</v>
      </c>
      <c r="M1518">
        <v>3.8522500000000001E-2</v>
      </c>
      <c r="N1518" t="s">
        <v>14</v>
      </c>
    </row>
    <row r="1519" spans="1:14" x14ac:dyDescent="0.2">
      <c r="A1519" t="s">
        <v>10</v>
      </c>
      <c r="B1519" t="s">
        <v>13</v>
      </c>
      <c r="D1519">
        <v>0</v>
      </c>
      <c r="E1519">
        <v>0</v>
      </c>
      <c r="F1519">
        <v>10</v>
      </c>
      <c r="G1519">
        <v>10</v>
      </c>
      <c r="H1519">
        <v>0</v>
      </c>
      <c r="I1519">
        <v>1</v>
      </c>
      <c r="J1519">
        <v>1</v>
      </c>
      <c r="K1519">
        <v>1</v>
      </c>
      <c r="L1519">
        <v>4.1767499999999999E-2</v>
      </c>
      <c r="M1519">
        <v>4.1767499999999999E-2</v>
      </c>
      <c r="N1519" t="s">
        <v>14</v>
      </c>
    </row>
    <row r="1520" spans="1:14" x14ac:dyDescent="0.2">
      <c r="A1520" t="s">
        <v>10</v>
      </c>
      <c r="B1520" t="s">
        <v>13</v>
      </c>
      <c r="D1520">
        <v>0</v>
      </c>
      <c r="E1520">
        <v>0</v>
      </c>
      <c r="F1520">
        <v>10</v>
      </c>
      <c r="G1520">
        <v>10</v>
      </c>
      <c r="H1520">
        <v>0</v>
      </c>
      <c r="I1520">
        <v>1</v>
      </c>
      <c r="J1520">
        <v>2</v>
      </c>
      <c r="K1520">
        <v>2</v>
      </c>
      <c r="L1520">
        <v>3.7740000000000003E-2</v>
      </c>
      <c r="M1520">
        <v>3.7740000000000003E-2</v>
      </c>
      <c r="N1520" t="s">
        <v>14</v>
      </c>
    </row>
    <row r="1521" spans="1:14" x14ac:dyDescent="0.2">
      <c r="A1521" t="s">
        <v>10</v>
      </c>
      <c r="B1521" t="s">
        <v>13</v>
      </c>
      <c r="D1521">
        <v>0</v>
      </c>
      <c r="E1521">
        <v>0</v>
      </c>
      <c r="F1521">
        <v>10</v>
      </c>
      <c r="G1521">
        <v>10</v>
      </c>
      <c r="H1521">
        <v>0</v>
      </c>
      <c r="I1521">
        <v>1</v>
      </c>
      <c r="J1521">
        <v>3</v>
      </c>
      <c r="K1521">
        <v>3</v>
      </c>
      <c r="L1521">
        <v>4.2965000000000003E-2</v>
      </c>
      <c r="M1521">
        <v>4.2965000000000003E-2</v>
      </c>
      <c r="N1521" t="s">
        <v>14</v>
      </c>
    </row>
    <row r="1522" spans="1:14" x14ac:dyDescent="0.2">
      <c r="A1522" t="s">
        <v>10</v>
      </c>
      <c r="B1522" t="s">
        <v>13</v>
      </c>
      <c r="D1522">
        <v>0</v>
      </c>
      <c r="E1522">
        <v>0</v>
      </c>
      <c r="F1522">
        <v>10</v>
      </c>
      <c r="G1522">
        <v>10</v>
      </c>
      <c r="H1522">
        <v>0</v>
      </c>
      <c r="I1522">
        <v>1</v>
      </c>
      <c r="J1522">
        <v>4</v>
      </c>
      <c r="K1522">
        <v>4</v>
      </c>
      <c r="L1522">
        <v>4.1084000000000002E-2</v>
      </c>
      <c r="M1522">
        <v>4.1084000000000002E-2</v>
      </c>
      <c r="N1522" t="s">
        <v>14</v>
      </c>
    </row>
    <row r="1523" spans="1:14" x14ac:dyDescent="0.2">
      <c r="A1523" t="s">
        <v>10</v>
      </c>
      <c r="B1523" t="s">
        <v>13</v>
      </c>
      <c r="D1523">
        <v>0</v>
      </c>
      <c r="E1523">
        <v>0</v>
      </c>
      <c r="F1523">
        <v>10</v>
      </c>
      <c r="G1523">
        <v>10</v>
      </c>
      <c r="H1523">
        <v>0</v>
      </c>
      <c r="I1523">
        <v>1</v>
      </c>
      <c r="J1523">
        <v>5</v>
      </c>
      <c r="K1523">
        <v>5</v>
      </c>
      <c r="L1523">
        <v>3.9036000000000001E-2</v>
      </c>
      <c r="M1523">
        <v>3.9036000000000001E-2</v>
      </c>
      <c r="N1523" t="s">
        <v>14</v>
      </c>
    </row>
    <row r="1524" spans="1:14" x14ac:dyDescent="0.2">
      <c r="A1524" t="s">
        <v>10</v>
      </c>
      <c r="B1524" t="s">
        <v>13</v>
      </c>
      <c r="D1524">
        <v>0</v>
      </c>
      <c r="E1524">
        <v>0</v>
      </c>
      <c r="F1524">
        <v>10</v>
      </c>
      <c r="G1524">
        <v>10</v>
      </c>
      <c r="H1524">
        <v>0</v>
      </c>
      <c r="I1524">
        <v>1</v>
      </c>
      <c r="J1524">
        <v>6</v>
      </c>
      <c r="K1524">
        <v>6</v>
      </c>
      <c r="L1524">
        <v>3.4097999999999899E-2</v>
      </c>
      <c r="M1524">
        <v>3.4097999999999899E-2</v>
      </c>
      <c r="N1524" t="s">
        <v>14</v>
      </c>
    </row>
    <row r="1525" spans="1:14" x14ac:dyDescent="0.2">
      <c r="A1525" t="s">
        <v>10</v>
      </c>
      <c r="B1525" t="s">
        <v>13</v>
      </c>
      <c r="D1525">
        <v>0</v>
      </c>
      <c r="E1525">
        <v>0</v>
      </c>
      <c r="F1525">
        <v>10</v>
      </c>
      <c r="G1525">
        <v>10</v>
      </c>
      <c r="H1525">
        <v>1</v>
      </c>
      <c r="I1525">
        <v>2</v>
      </c>
      <c r="J1525">
        <v>0</v>
      </c>
      <c r="K1525">
        <v>0</v>
      </c>
      <c r="L1525">
        <v>3.6345000000000002E-2</v>
      </c>
      <c r="M1525">
        <v>3.6345000000000002E-2</v>
      </c>
      <c r="N1525" t="s">
        <v>14</v>
      </c>
    </row>
    <row r="1526" spans="1:14" x14ac:dyDescent="0.2">
      <c r="A1526" t="s">
        <v>10</v>
      </c>
      <c r="B1526" t="s">
        <v>13</v>
      </c>
      <c r="D1526">
        <v>0</v>
      </c>
      <c r="E1526">
        <v>0</v>
      </c>
      <c r="F1526">
        <v>10</v>
      </c>
      <c r="G1526">
        <v>10</v>
      </c>
      <c r="H1526">
        <v>1</v>
      </c>
      <c r="I1526">
        <v>2</v>
      </c>
      <c r="J1526">
        <v>1</v>
      </c>
      <c r="K1526">
        <v>1</v>
      </c>
      <c r="L1526">
        <v>3.9394999999999999E-2</v>
      </c>
      <c r="M1526">
        <v>3.9394999999999999E-2</v>
      </c>
      <c r="N1526" t="s">
        <v>14</v>
      </c>
    </row>
    <row r="1527" spans="1:14" x14ac:dyDescent="0.2">
      <c r="A1527" t="s">
        <v>10</v>
      </c>
      <c r="B1527" t="s">
        <v>13</v>
      </c>
      <c r="D1527">
        <v>0</v>
      </c>
      <c r="E1527">
        <v>0</v>
      </c>
      <c r="F1527">
        <v>10</v>
      </c>
      <c r="G1527">
        <v>10</v>
      </c>
      <c r="H1527">
        <v>1</v>
      </c>
      <c r="I1527">
        <v>2</v>
      </c>
      <c r="J1527">
        <v>2</v>
      </c>
      <c r="K1527">
        <v>2</v>
      </c>
      <c r="L1527">
        <v>3.7085E-2</v>
      </c>
      <c r="M1527">
        <v>3.7085E-2</v>
      </c>
      <c r="N1527" t="s">
        <v>14</v>
      </c>
    </row>
    <row r="1528" spans="1:14" x14ac:dyDescent="0.2">
      <c r="A1528" t="s">
        <v>10</v>
      </c>
      <c r="B1528" t="s">
        <v>13</v>
      </c>
      <c r="D1528">
        <v>0</v>
      </c>
      <c r="E1528">
        <v>0</v>
      </c>
      <c r="F1528">
        <v>10</v>
      </c>
      <c r="G1528">
        <v>10</v>
      </c>
      <c r="H1528">
        <v>1</v>
      </c>
      <c r="I1528">
        <v>2</v>
      </c>
      <c r="J1528">
        <v>3</v>
      </c>
      <c r="K1528">
        <v>3</v>
      </c>
      <c r="L1528">
        <v>4.0934999999999999E-2</v>
      </c>
      <c r="M1528">
        <v>4.0934999999999999E-2</v>
      </c>
      <c r="N1528" t="s">
        <v>14</v>
      </c>
    </row>
    <row r="1529" spans="1:14" x14ac:dyDescent="0.2">
      <c r="A1529" t="s">
        <v>10</v>
      </c>
      <c r="B1529" t="s">
        <v>13</v>
      </c>
      <c r="D1529">
        <v>0</v>
      </c>
      <c r="E1529">
        <v>0</v>
      </c>
      <c r="F1529">
        <v>10</v>
      </c>
      <c r="G1529">
        <v>10</v>
      </c>
      <c r="H1529">
        <v>1</v>
      </c>
      <c r="I1529">
        <v>2</v>
      </c>
      <c r="J1529">
        <v>4</v>
      </c>
      <c r="K1529">
        <v>4</v>
      </c>
      <c r="L1529">
        <v>3.6393999999999899E-2</v>
      </c>
      <c r="M1529">
        <v>3.6393999999999899E-2</v>
      </c>
      <c r="N1529" t="s">
        <v>14</v>
      </c>
    </row>
    <row r="1530" spans="1:14" x14ac:dyDescent="0.2">
      <c r="A1530" t="s">
        <v>10</v>
      </c>
      <c r="B1530" t="s">
        <v>13</v>
      </c>
      <c r="D1530">
        <v>0</v>
      </c>
      <c r="E1530">
        <v>0</v>
      </c>
      <c r="F1530">
        <v>10</v>
      </c>
      <c r="G1530">
        <v>10</v>
      </c>
      <c r="H1530">
        <v>1</v>
      </c>
      <c r="I1530">
        <v>2</v>
      </c>
      <c r="J1530">
        <v>5</v>
      </c>
      <c r="K1530">
        <v>5</v>
      </c>
      <c r="L1530">
        <v>3.6378000000000001E-2</v>
      </c>
      <c r="M1530">
        <v>3.6378000000000001E-2</v>
      </c>
      <c r="N1530" t="s">
        <v>14</v>
      </c>
    </row>
    <row r="1531" spans="1:14" x14ac:dyDescent="0.2">
      <c r="A1531" t="s">
        <v>10</v>
      </c>
      <c r="B1531" t="s">
        <v>13</v>
      </c>
      <c r="D1531">
        <v>0</v>
      </c>
      <c r="E1531">
        <v>0</v>
      </c>
      <c r="F1531">
        <v>10</v>
      </c>
      <c r="G1531">
        <v>10</v>
      </c>
      <c r="H1531">
        <v>1</v>
      </c>
      <c r="I1531">
        <v>2</v>
      </c>
      <c r="J1531">
        <v>6</v>
      </c>
      <c r="K1531">
        <v>6</v>
      </c>
      <c r="L1531">
        <v>3.1668000000000002E-2</v>
      </c>
      <c r="M1531">
        <v>3.1668000000000002E-2</v>
      </c>
      <c r="N1531" t="s">
        <v>14</v>
      </c>
    </row>
    <row r="1532" spans="1:14" x14ac:dyDescent="0.2">
      <c r="A1532" t="s">
        <v>10</v>
      </c>
      <c r="B1532" t="s">
        <v>13</v>
      </c>
      <c r="D1532">
        <v>0</v>
      </c>
      <c r="E1532">
        <v>0</v>
      </c>
      <c r="F1532">
        <v>10</v>
      </c>
      <c r="G1532">
        <v>10</v>
      </c>
      <c r="H1532">
        <v>2</v>
      </c>
      <c r="I1532">
        <v>3</v>
      </c>
      <c r="J1532">
        <v>0</v>
      </c>
      <c r="K1532">
        <v>0</v>
      </c>
      <c r="L1532">
        <v>3.4887500000000002E-2</v>
      </c>
      <c r="M1532">
        <v>3.4887500000000002E-2</v>
      </c>
      <c r="N1532" t="s">
        <v>14</v>
      </c>
    </row>
    <row r="1533" spans="1:14" x14ac:dyDescent="0.2">
      <c r="A1533" t="s">
        <v>10</v>
      </c>
      <c r="B1533" t="s">
        <v>13</v>
      </c>
      <c r="D1533">
        <v>0</v>
      </c>
      <c r="E1533">
        <v>0</v>
      </c>
      <c r="F1533">
        <v>10</v>
      </c>
      <c r="G1533">
        <v>10</v>
      </c>
      <c r="H1533">
        <v>2</v>
      </c>
      <c r="I1533">
        <v>3</v>
      </c>
      <c r="J1533">
        <v>1</v>
      </c>
      <c r="K1533">
        <v>1</v>
      </c>
      <c r="L1533">
        <v>3.8199999999999998E-2</v>
      </c>
      <c r="M1533">
        <v>3.8199999999999998E-2</v>
      </c>
      <c r="N1533" t="s">
        <v>14</v>
      </c>
    </row>
    <row r="1534" spans="1:14" x14ac:dyDescent="0.2">
      <c r="A1534" t="s">
        <v>10</v>
      </c>
      <c r="B1534" t="s">
        <v>13</v>
      </c>
      <c r="D1534">
        <v>0</v>
      </c>
      <c r="E1534">
        <v>0</v>
      </c>
      <c r="F1534">
        <v>10</v>
      </c>
      <c r="G1534">
        <v>10</v>
      </c>
      <c r="H1534">
        <v>2</v>
      </c>
      <c r="I1534">
        <v>3</v>
      </c>
      <c r="J1534">
        <v>2</v>
      </c>
      <c r="K1534">
        <v>2</v>
      </c>
      <c r="L1534">
        <v>3.52325E-2</v>
      </c>
      <c r="M1534">
        <v>3.52325E-2</v>
      </c>
      <c r="N1534" t="s">
        <v>14</v>
      </c>
    </row>
    <row r="1535" spans="1:14" x14ac:dyDescent="0.2">
      <c r="A1535" t="s">
        <v>10</v>
      </c>
      <c r="B1535" t="s">
        <v>13</v>
      </c>
      <c r="D1535">
        <v>0</v>
      </c>
      <c r="E1535">
        <v>0</v>
      </c>
      <c r="F1535">
        <v>10</v>
      </c>
      <c r="G1535">
        <v>10</v>
      </c>
      <c r="H1535">
        <v>2</v>
      </c>
      <c r="I1535">
        <v>3</v>
      </c>
      <c r="J1535">
        <v>3</v>
      </c>
      <c r="K1535">
        <v>3</v>
      </c>
      <c r="L1535">
        <v>3.8932500000000002E-2</v>
      </c>
      <c r="M1535">
        <v>3.8932500000000002E-2</v>
      </c>
      <c r="N1535" t="s">
        <v>14</v>
      </c>
    </row>
    <row r="1536" spans="1:14" x14ac:dyDescent="0.2">
      <c r="A1536" t="s">
        <v>10</v>
      </c>
      <c r="B1536" t="s">
        <v>13</v>
      </c>
      <c r="D1536">
        <v>0</v>
      </c>
      <c r="E1536">
        <v>0</v>
      </c>
      <c r="F1536">
        <v>10</v>
      </c>
      <c r="G1536">
        <v>10</v>
      </c>
      <c r="H1536">
        <v>2</v>
      </c>
      <c r="I1536">
        <v>3</v>
      </c>
      <c r="J1536">
        <v>4</v>
      </c>
      <c r="K1536">
        <v>4</v>
      </c>
      <c r="L1536">
        <v>3.4869999999999998E-2</v>
      </c>
      <c r="M1536">
        <v>3.4869999999999998E-2</v>
      </c>
      <c r="N1536" t="s">
        <v>14</v>
      </c>
    </row>
    <row r="1537" spans="1:14" x14ac:dyDescent="0.2">
      <c r="A1537" t="s">
        <v>10</v>
      </c>
      <c r="B1537" t="s">
        <v>13</v>
      </c>
      <c r="D1537">
        <v>0</v>
      </c>
      <c r="E1537">
        <v>0</v>
      </c>
      <c r="F1537">
        <v>10</v>
      </c>
      <c r="G1537">
        <v>10</v>
      </c>
      <c r="H1537">
        <v>2</v>
      </c>
      <c r="I1537">
        <v>3</v>
      </c>
      <c r="J1537">
        <v>5</v>
      </c>
      <c r="K1537">
        <v>5</v>
      </c>
      <c r="L1537">
        <v>3.3464000000000001E-2</v>
      </c>
      <c r="M1537">
        <v>3.3464000000000001E-2</v>
      </c>
      <c r="N1537" t="s">
        <v>14</v>
      </c>
    </row>
    <row r="1538" spans="1:14" x14ac:dyDescent="0.2">
      <c r="A1538" t="s">
        <v>10</v>
      </c>
      <c r="B1538" t="s">
        <v>13</v>
      </c>
      <c r="D1538">
        <v>0</v>
      </c>
      <c r="E1538">
        <v>0</v>
      </c>
      <c r="F1538">
        <v>10</v>
      </c>
      <c r="G1538">
        <v>10</v>
      </c>
      <c r="H1538">
        <v>2</v>
      </c>
      <c r="I1538">
        <v>3</v>
      </c>
      <c r="J1538">
        <v>6</v>
      </c>
      <c r="K1538">
        <v>6</v>
      </c>
      <c r="L1538">
        <v>2.9375999999999999E-2</v>
      </c>
      <c r="M1538">
        <v>2.9375999999999999E-2</v>
      </c>
      <c r="N1538" t="s">
        <v>14</v>
      </c>
    </row>
    <row r="1539" spans="1:14" x14ac:dyDescent="0.2">
      <c r="A1539" t="s">
        <v>10</v>
      </c>
      <c r="B1539" t="s">
        <v>13</v>
      </c>
      <c r="D1539">
        <v>0</v>
      </c>
      <c r="E1539">
        <v>0</v>
      </c>
      <c r="F1539">
        <v>10</v>
      </c>
      <c r="G1539">
        <v>10</v>
      </c>
      <c r="H1539">
        <v>3</v>
      </c>
      <c r="I1539">
        <v>4</v>
      </c>
      <c r="J1539">
        <v>0</v>
      </c>
      <c r="K1539">
        <v>0</v>
      </c>
      <c r="L1539">
        <v>3.4292499999999997E-2</v>
      </c>
      <c r="M1539">
        <v>3.4292499999999997E-2</v>
      </c>
      <c r="N1539" t="s">
        <v>14</v>
      </c>
    </row>
    <row r="1540" spans="1:14" x14ac:dyDescent="0.2">
      <c r="A1540" t="s">
        <v>10</v>
      </c>
      <c r="B1540" t="s">
        <v>13</v>
      </c>
      <c r="D1540">
        <v>0</v>
      </c>
      <c r="E1540">
        <v>0</v>
      </c>
      <c r="F1540">
        <v>10</v>
      </c>
      <c r="G1540">
        <v>10</v>
      </c>
      <c r="H1540">
        <v>3</v>
      </c>
      <c r="I1540">
        <v>4</v>
      </c>
      <c r="J1540">
        <v>1</v>
      </c>
      <c r="K1540">
        <v>1</v>
      </c>
      <c r="L1540">
        <v>3.7295000000000002E-2</v>
      </c>
      <c r="M1540">
        <v>3.7295000000000002E-2</v>
      </c>
      <c r="N1540" t="s">
        <v>14</v>
      </c>
    </row>
    <row r="1541" spans="1:14" x14ac:dyDescent="0.2">
      <c r="A1541" t="s">
        <v>10</v>
      </c>
      <c r="B1541" t="s">
        <v>13</v>
      </c>
      <c r="D1541">
        <v>0</v>
      </c>
      <c r="E1541">
        <v>0</v>
      </c>
      <c r="F1541">
        <v>10</v>
      </c>
      <c r="G1541">
        <v>10</v>
      </c>
      <c r="H1541">
        <v>3</v>
      </c>
      <c r="I1541">
        <v>4</v>
      </c>
      <c r="J1541">
        <v>2</v>
      </c>
      <c r="K1541">
        <v>2</v>
      </c>
      <c r="L1541">
        <v>3.4575000000000002E-2</v>
      </c>
      <c r="M1541">
        <v>3.4575000000000002E-2</v>
      </c>
      <c r="N1541" t="s">
        <v>14</v>
      </c>
    </row>
    <row r="1542" spans="1:14" x14ac:dyDescent="0.2">
      <c r="A1542" t="s">
        <v>10</v>
      </c>
      <c r="B1542" t="s">
        <v>13</v>
      </c>
      <c r="D1542">
        <v>0</v>
      </c>
      <c r="E1542">
        <v>0</v>
      </c>
      <c r="F1542">
        <v>10</v>
      </c>
      <c r="G1542">
        <v>10</v>
      </c>
      <c r="H1542">
        <v>3</v>
      </c>
      <c r="I1542">
        <v>4</v>
      </c>
      <c r="J1542">
        <v>3</v>
      </c>
      <c r="K1542">
        <v>3</v>
      </c>
      <c r="L1542">
        <v>3.814E-2</v>
      </c>
      <c r="M1542">
        <v>3.814E-2</v>
      </c>
      <c r="N1542" t="s">
        <v>14</v>
      </c>
    </row>
    <row r="1543" spans="1:14" x14ac:dyDescent="0.2">
      <c r="A1543" t="s">
        <v>10</v>
      </c>
      <c r="B1543" t="s">
        <v>13</v>
      </c>
      <c r="D1543">
        <v>0</v>
      </c>
      <c r="E1543">
        <v>0</v>
      </c>
      <c r="F1543">
        <v>10</v>
      </c>
      <c r="G1543">
        <v>10</v>
      </c>
      <c r="H1543">
        <v>3</v>
      </c>
      <c r="I1543">
        <v>4</v>
      </c>
      <c r="J1543">
        <v>4</v>
      </c>
      <c r="K1543">
        <v>4</v>
      </c>
      <c r="L1543">
        <v>3.4147999999999998E-2</v>
      </c>
      <c r="M1543">
        <v>3.4147999999999998E-2</v>
      </c>
      <c r="N1543" t="s">
        <v>14</v>
      </c>
    </row>
    <row r="1544" spans="1:14" x14ac:dyDescent="0.2">
      <c r="A1544" t="s">
        <v>10</v>
      </c>
      <c r="B1544" t="s">
        <v>13</v>
      </c>
      <c r="D1544">
        <v>0</v>
      </c>
      <c r="E1544">
        <v>0</v>
      </c>
      <c r="F1544">
        <v>10</v>
      </c>
      <c r="G1544">
        <v>10</v>
      </c>
      <c r="H1544">
        <v>3</v>
      </c>
      <c r="I1544">
        <v>4</v>
      </c>
      <c r="J1544">
        <v>5</v>
      </c>
      <c r="K1544">
        <v>5</v>
      </c>
      <c r="L1544">
        <v>3.2439999999999997E-2</v>
      </c>
      <c r="M1544">
        <v>3.2439999999999997E-2</v>
      </c>
      <c r="N1544" t="s">
        <v>14</v>
      </c>
    </row>
    <row r="1545" spans="1:14" x14ac:dyDescent="0.2">
      <c r="A1545" t="s">
        <v>10</v>
      </c>
      <c r="B1545" t="s">
        <v>13</v>
      </c>
      <c r="D1545">
        <v>0</v>
      </c>
      <c r="E1545">
        <v>0</v>
      </c>
      <c r="F1545">
        <v>10</v>
      </c>
      <c r="G1545">
        <v>10</v>
      </c>
      <c r="H1545">
        <v>3</v>
      </c>
      <c r="I1545">
        <v>4</v>
      </c>
      <c r="J1545">
        <v>6</v>
      </c>
      <c r="K1545">
        <v>6</v>
      </c>
      <c r="L1545">
        <v>2.8219999999999999E-2</v>
      </c>
      <c r="M1545">
        <v>2.8219999999999999E-2</v>
      </c>
      <c r="N1545" t="s">
        <v>14</v>
      </c>
    </row>
    <row r="1546" spans="1:14" x14ac:dyDescent="0.2">
      <c r="A1546" t="s">
        <v>10</v>
      </c>
      <c r="B1546" t="s">
        <v>13</v>
      </c>
      <c r="D1546">
        <v>0</v>
      </c>
      <c r="E1546">
        <v>0</v>
      </c>
      <c r="F1546">
        <v>10</v>
      </c>
      <c r="G1546">
        <v>10</v>
      </c>
      <c r="H1546">
        <v>4</v>
      </c>
      <c r="I1546">
        <v>5</v>
      </c>
      <c r="J1546">
        <v>0</v>
      </c>
      <c r="K1546">
        <v>0</v>
      </c>
      <c r="L1546">
        <v>3.5577499999999998E-2</v>
      </c>
      <c r="M1546">
        <v>3.5577499999999998E-2</v>
      </c>
      <c r="N1546" t="s">
        <v>14</v>
      </c>
    </row>
    <row r="1547" spans="1:14" x14ac:dyDescent="0.2">
      <c r="A1547" t="s">
        <v>10</v>
      </c>
      <c r="B1547" t="s">
        <v>13</v>
      </c>
      <c r="D1547">
        <v>0</v>
      </c>
      <c r="E1547">
        <v>0</v>
      </c>
      <c r="F1547">
        <v>10</v>
      </c>
      <c r="G1547">
        <v>10</v>
      </c>
      <c r="H1547">
        <v>4</v>
      </c>
      <c r="I1547">
        <v>5</v>
      </c>
      <c r="J1547">
        <v>1</v>
      </c>
      <c r="K1547">
        <v>1</v>
      </c>
      <c r="L1547">
        <v>3.8322499999999898E-2</v>
      </c>
      <c r="M1547">
        <v>3.8322499999999898E-2</v>
      </c>
      <c r="N1547" t="s">
        <v>14</v>
      </c>
    </row>
    <row r="1548" spans="1:14" x14ac:dyDescent="0.2">
      <c r="A1548" t="s">
        <v>10</v>
      </c>
      <c r="B1548" t="s">
        <v>13</v>
      </c>
      <c r="D1548">
        <v>0</v>
      </c>
      <c r="E1548">
        <v>0</v>
      </c>
      <c r="F1548">
        <v>10</v>
      </c>
      <c r="G1548">
        <v>10</v>
      </c>
      <c r="H1548">
        <v>4</v>
      </c>
      <c r="I1548">
        <v>5</v>
      </c>
      <c r="J1548">
        <v>2</v>
      </c>
      <c r="K1548">
        <v>2</v>
      </c>
      <c r="L1548">
        <v>3.6477499999999899E-2</v>
      </c>
      <c r="M1548">
        <v>3.6477499999999899E-2</v>
      </c>
      <c r="N1548" t="s">
        <v>14</v>
      </c>
    </row>
    <row r="1549" spans="1:14" x14ac:dyDescent="0.2">
      <c r="A1549" t="s">
        <v>10</v>
      </c>
      <c r="B1549" t="s">
        <v>13</v>
      </c>
      <c r="D1549">
        <v>0</v>
      </c>
      <c r="E1549">
        <v>0</v>
      </c>
      <c r="F1549">
        <v>10</v>
      </c>
      <c r="G1549">
        <v>10</v>
      </c>
      <c r="H1549">
        <v>4</v>
      </c>
      <c r="I1549">
        <v>5</v>
      </c>
      <c r="J1549">
        <v>3</v>
      </c>
      <c r="K1549">
        <v>3</v>
      </c>
      <c r="L1549">
        <v>3.9719999999999998E-2</v>
      </c>
      <c r="M1549">
        <v>3.9719999999999998E-2</v>
      </c>
      <c r="N1549" t="s">
        <v>14</v>
      </c>
    </row>
    <row r="1550" spans="1:14" x14ac:dyDescent="0.2">
      <c r="A1550" t="s">
        <v>10</v>
      </c>
      <c r="B1550" t="s">
        <v>13</v>
      </c>
      <c r="D1550">
        <v>0</v>
      </c>
      <c r="E1550">
        <v>0</v>
      </c>
      <c r="F1550">
        <v>10</v>
      </c>
      <c r="G1550">
        <v>10</v>
      </c>
      <c r="H1550">
        <v>4</v>
      </c>
      <c r="I1550">
        <v>5</v>
      </c>
      <c r="J1550">
        <v>4</v>
      </c>
      <c r="K1550">
        <v>4</v>
      </c>
      <c r="L1550">
        <v>3.5319999999999997E-2</v>
      </c>
      <c r="M1550">
        <v>3.5319999999999997E-2</v>
      </c>
      <c r="N1550" t="s">
        <v>14</v>
      </c>
    </row>
    <row r="1551" spans="1:14" x14ac:dyDescent="0.2">
      <c r="A1551" t="s">
        <v>10</v>
      </c>
      <c r="B1551" t="s">
        <v>13</v>
      </c>
      <c r="D1551">
        <v>0</v>
      </c>
      <c r="E1551">
        <v>0</v>
      </c>
      <c r="F1551">
        <v>10</v>
      </c>
      <c r="G1551">
        <v>10</v>
      </c>
      <c r="H1551">
        <v>4</v>
      </c>
      <c r="I1551">
        <v>5</v>
      </c>
      <c r="J1551">
        <v>5</v>
      </c>
      <c r="K1551">
        <v>5</v>
      </c>
      <c r="L1551">
        <v>3.2653999999999898E-2</v>
      </c>
      <c r="M1551">
        <v>3.2653999999999898E-2</v>
      </c>
      <c r="N1551" t="s">
        <v>14</v>
      </c>
    </row>
    <row r="1552" spans="1:14" x14ac:dyDescent="0.2">
      <c r="A1552" t="s">
        <v>10</v>
      </c>
      <c r="B1552" t="s">
        <v>13</v>
      </c>
      <c r="D1552">
        <v>0</v>
      </c>
      <c r="E1552">
        <v>0</v>
      </c>
      <c r="F1552">
        <v>10</v>
      </c>
      <c r="G1552">
        <v>10</v>
      </c>
      <c r="H1552">
        <v>4</v>
      </c>
      <c r="I1552">
        <v>5</v>
      </c>
      <c r="J1552">
        <v>6</v>
      </c>
      <c r="K1552">
        <v>6</v>
      </c>
      <c r="L1552">
        <v>2.9177999999999898E-2</v>
      </c>
      <c r="M1552">
        <v>2.9177999999999898E-2</v>
      </c>
      <c r="N1552" t="s">
        <v>14</v>
      </c>
    </row>
    <row r="1553" spans="1:14" x14ac:dyDescent="0.2">
      <c r="A1553" t="s">
        <v>10</v>
      </c>
      <c r="B1553" t="s">
        <v>13</v>
      </c>
      <c r="D1553">
        <v>0</v>
      </c>
      <c r="E1553">
        <v>0</v>
      </c>
      <c r="F1553">
        <v>10</v>
      </c>
      <c r="G1553">
        <v>10</v>
      </c>
      <c r="H1553">
        <v>5</v>
      </c>
      <c r="I1553">
        <v>6</v>
      </c>
      <c r="J1553">
        <v>0</v>
      </c>
      <c r="K1553">
        <v>0</v>
      </c>
      <c r="L1553">
        <v>4.1547500000000001E-2</v>
      </c>
      <c r="M1553">
        <v>4.1547500000000001E-2</v>
      </c>
      <c r="N1553" t="s">
        <v>14</v>
      </c>
    </row>
    <row r="1554" spans="1:14" x14ac:dyDescent="0.2">
      <c r="A1554" t="s">
        <v>10</v>
      </c>
      <c r="B1554" t="s">
        <v>13</v>
      </c>
      <c r="D1554">
        <v>0</v>
      </c>
      <c r="E1554">
        <v>0</v>
      </c>
      <c r="F1554">
        <v>10</v>
      </c>
      <c r="G1554">
        <v>10</v>
      </c>
      <c r="H1554">
        <v>5</v>
      </c>
      <c r="I1554">
        <v>6</v>
      </c>
      <c r="J1554">
        <v>1</v>
      </c>
      <c r="K1554">
        <v>1</v>
      </c>
      <c r="L1554">
        <v>4.3754999999999898E-2</v>
      </c>
      <c r="M1554">
        <v>4.3754999999999898E-2</v>
      </c>
      <c r="N1554" t="s">
        <v>14</v>
      </c>
    </row>
    <row r="1555" spans="1:14" x14ac:dyDescent="0.2">
      <c r="A1555" t="s">
        <v>10</v>
      </c>
      <c r="B1555" t="s">
        <v>13</v>
      </c>
      <c r="D1555">
        <v>0</v>
      </c>
      <c r="E1555">
        <v>0</v>
      </c>
      <c r="F1555">
        <v>10</v>
      </c>
      <c r="G1555">
        <v>10</v>
      </c>
      <c r="H1555">
        <v>5</v>
      </c>
      <c r="I1555">
        <v>6</v>
      </c>
      <c r="J1555">
        <v>2</v>
      </c>
      <c r="K1555">
        <v>2</v>
      </c>
      <c r="L1555">
        <v>4.1259999999999998E-2</v>
      </c>
      <c r="M1555">
        <v>4.1259999999999998E-2</v>
      </c>
      <c r="N1555" t="s">
        <v>14</v>
      </c>
    </row>
    <row r="1556" spans="1:14" x14ac:dyDescent="0.2">
      <c r="A1556" t="s">
        <v>10</v>
      </c>
      <c r="B1556" t="s">
        <v>13</v>
      </c>
      <c r="D1556">
        <v>0</v>
      </c>
      <c r="E1556">
        <v>0</v>
      </c>
      <c r="F1556">
        <v>10</v>
      </c>
      <c r="G1556">
        <v>10</v>
      </c>
      <c r="H1556">
        <v>5</v>
      </c>
      <c r="I1556">
        <v>6</v>
      </c>
      <c r="J1556">
        <v>3</v>
      </c>
      <c r="K1556">
        <v>3</v>
      </c>
      <c r="L1556">
        <v>4.3867499999999997E-2</v>
      </c>
      <c r="M1556">
        <v>4.3867499999999997E-2</v>
      </c>
      <c r="N1556" t="s">
        <v>14</v>
      </c>
    </row>
    <row r="1557" spans="1:14" x14ac:dyDescent="0.2">
      <c r="A1557" t="s">
        <v>10</v>
      </c>
      <c r="B1557" t="s">
        <v>13</v>
      </c>
      <c r="D1557">
        <v>0</v>
      </c>
      <c r="E1557">
        <v>0</v>
      </c>
      <c r="F1557">
        <v>10</v>
      </c>
      <c r="G1557">
        <v>10</v>
      </c>
      <c r="H1557">
        <v>5</v>
      </c>
      <c r="I1557">
        <v>6</v>
      </c>
      <c r="J1557">
        <v>4</v>
      </c>
      <c r="K1557">
        <v>4</v>
      </c>
      <c r="L1557">
        <v>4.0132000000000001E-2</v>
      </c>
      <c r="M1557">
        <v>4.0132000000000001E-2</v>
      </c>
      <c r="N1557" t="s">
        <v>14</v>
      </c>
    </row>
    <row r="1558" spans="1:14" x14ac:dyDescent="0.2">
      <c r="A1558" t="s">
        <v>10</v>
      </c>
      <c r="B1558" t="s">
        <v>13</v>
      </c>
      <c r="D1558">
        <v>0</v>
      </c>
      <c r="E1558">
        <v>0</v>
      </c>
      <c r="F1558">
        <v>10</v>
      </c>
      <c r="G1558">
        <v>10</v>
      </c>
      <c r="H1558">
        <v>5</v>
      </c>
      <c r="I1558">
        <v>6</v>
      </c>
      <c r="J1558">
        <v>5</v>
      </c>
      <c r="K1558">
        <v>5</v>
      </c>
      <c r="L1558">
        <v>3.4917999999999998E-2</v>
      </c>
      <c r="M1558">
        <v>3.4917999999999998E-2</v>
      </c>
      <c r="N1558" t="s">
        <v>14</v>
      </c>
    </row>
    <row r="1559" spans="1:14" x14ac:dyDescent="0.2">
      <c r="A1559" t="s">
        <v>10</v>
      </c>
      <c r="B1559" t="s">
        <v>13</v>
      </c>
      <c r="D1559">
        <v>0</v>
      </c>
      <c r="E1559">
        <v>0</v>
      </c>
      <c r="F1559">
        <v>10</v>
      </c>
      <c r="G1559">
        <v>10</v>
      </c>
      <c r="H1559">
        <v>5</v>
      </c>
      <c r="I1559">
        <v>6</v>
      </c>
      <c r="J1559">
        <v>6</v>
      </c>
      <c r="K1559">
        <v>6</v>
      </c>
      <c r="L1559">
        <v>3.01819999999999E-2</v>
      </c>
      <c r="M1559">
        <v>3.01819999999999E-2</v>
      </c>
      <c r="N1559" t="s">
        <v>14</v>
      </c>
    </row>
    <row r="1560" spans="1:14" x14ac:dyDescent="0.2">
      <c r="A1560" t="s">
        <v>10</v>
      </c>
      <c r="B1560" t="s">
        <v>13</v>
      </c>
      <c r="D1560">
        <v>0</v>
      </c>
      <c r="E1560">
        <v>0</v>
      </c>
      <c r="F1560">
        <v>10</v>
      </c>
      <c r="G1560">
        <v>10</v>
      </c>
      <c r="H1560">
        <v>6</v>
      </c>
      <c r="I1560">
        <v>7</v>
      </c>
      <c r="J1560">
        <v>0</v>
      </c>
      <c r="K1560">
        <v>0</v>
      </c>
      <c r="L1560">
        <v>5.1900000000000002E-2</v>
      </c>
      <c r="M1560">
        <v>5.1900000000000002E-2</v>
      </c>
      <c r="N1560" t="s">
        <v>14</v>
      </c>
    </row>
    <row r="1561" spans="1:14" x14ac:dyDescent="0.2">
      <c r="A1561" t="s">
        <v>10</v>
      </c>
      <c r="B1561" t="s">
        <v>13</v>
      </c>
      <c r="D1561">
        <v>0</v>
      </c>
      <c r="E1561">
        <v>0</v>
      </c>
      <c r="F1561">
        <v>10</v>
      </c>
      <c r="G1561">
        <v>10</v>
      </c>
      <c r="H1561">
        <v>6</v>
      </c>
      <c r="I1561">
        <v>7</v>
      </c>
      <c r="J1561">
        <v>1</v>
      </c>
      <c r="K1561">
        <v>1</v>
      </c>
      <c r="L1561">
        <v>5.423E-2</v>
      </c>
      <c r="M1561">
        <v>5.423E-2</v>
      </c>
      <c r="N1561" t="s">
        <v>14</v>
      </c>
    </row>
    <row r="1562" spans="1:14" x14ac:dyDescent="0.2">
      <c r="A1562" t="s">
        <v>10</v>
      </c>
      <c r="B1562" t="s">
        <v>13</v>
      </c>
      <c r="D1562">
        <v>0</v>
      </c>
      <c r="E1562">
        <v>0</v>
      </c>
      <c r="F1562">
        <v>10</v>
      </c>
      <c r="G1562">
        <v>10</v>
      </c>
      <c r="H1562">
        <v>6</v>
      </c>
      <c r="I1562">
        <v>7</v>
      </c>
      <c r="J1562">
        <v>2</v>
      </c>
      <c r="K1562">
        <v>2</v>
      </c>
      <c r="L1562">
        <v>5.3004999999999997E-2</v>
      </c>
      <c r="M1562">
        <v>5.3004999999999997E-2</v>
      </c>
      <c r="N1562" t="s">
        <v>14</v>
      </c>
    </row>
    <row r="1563" spans="1:14" x14ac:dyDescent="0.2">
      <c r="A1563" t="s">
        <v>10</v>
      </c>
      <c r="B1563" t="s">
        <v>13</v>
      </c>
      <c r="D1563">
        <v>0</v>
      </c>
      <c r="E1563">
        <v>0</v>
      </c>
      <c r="F1563">
        <v>10</v>
      </c>
      <c r="G1563">
        <v>10</v>
      </c>
      <c r="H1563">
        <v>6</v>
      </c>
      <c r="I1563">
        <v>7</v>
      </c>
      <c r="J1563">
        <v>3</v>
      </c>
      <c r="K1563">
        <v>3</v>
      </c>
      <c r="L1563">
        <v>5.2242499999999997E-2</v>
      </c>
      <c r="M1563">
        <v>5.2242499999999997E-2</v>
      </c>
      <c r="N1563" t="s">
        <v>14</v>
      </c>
    </row>
    <row r="1564" spans="1:14" x14ac:dyDescent="0.2">
      <c r="A1564" t="s">
        <v>10</v>
      </c>
      <c r="B1564" t="s">
        <v>13</v>
      </c>
      <c r="D1564">
        <v>0</v>
      </c>
      <c r="E1564">
        <v>0</v>
      </c>
      <c r="F1564">
        <v>10</v>
      </c>
      <c r="G1564">
        <v>10</v>
      </c>
      <c r="H1564">
        <v>6</v>
      </c>
      <c r="I1564">
        <v>7</v>
      </c>
      <c r="J1564">
        <v>4</v>
      </c>
      <c r="K1564">
        <v>4</v>
      </c>
      <c r="L1564">
        <v>4.9523999999999999E-2</v>
      </c>
      <c r="M1564">
        <v>4.9523999999999999E-2</v>
      </c>
      <c r="N1564" t="s">
        <v>14</v>
      </c>
    </row>
    <row r="1565" spans="1:14" x14ac:dyDescent="0.2">
      <c r="A1565" t="s">
        <v>10</v>
      </c>
      <c r="B1565" t="s">
        <v>13</v>
      </c>
      <c r="D1565">
        <v>0</v>
      </c>
      <c r="E1565">
        <v>0</v>
      </c>
      <c r="F1565">
        <v>10</v>
      </c>
      <c r="G1565">
        <v>10</v>
      </c>
      <c r="H1565">
        <v>6</v>
      </c>
      <c r="I1565">
        <v>7</v>
      </c>
      <c r="J1565">
        <v>5</v>
      </c>
      <c r="K1565">
        <v>5</v>
      </c>
      <c r="L1565">
        <v>3.9174E-2</v>
      </c>
      <c r="M1565">
        <v>3.9174E-2</v>
      </c>
      <c r="N1565" t="s">
        <v>14</v>
      </c>
    </row>
    <row r="1566" spans="1:14" x14ac:dyDescent="0.2">
      <c r="A1566" t="s">
        <v>10</v>
      </c>
      <c r="B1566" t="s">
        <v>13</v>
      </c>
      <c r="D1566">
        <v>0</v>
      </c>
      <c r="E1566">
        <v>0</v>
      </c>
      <c r="F1566">
        <v>10</v>
      </c>
      <c r="G1566">
        <v>10</v>
      </c>
      <c r="H1566">
        <v>6</v>
      </c>
      <c r="I1566">
        <v>7</v>
      </c>
      <c r="J1566">
        <v>6</v>
      </c>
      <c r="K1566">
        <v>6</v>
      </c>
      <c r="L1566">
        <v>3.2340000000000001E-2</v>
      </c>
      <c r="M1566">
        <v>3.2340000000000001E-2</v>
      </c>
      <c r="N1566" t="s">
        <v>14</v>
      </c>
    </row>
    <row r="1567" spans="1:14" x14ac:dyDescent="0.2">
      <c r="A1567" t="s">
        <v>10</v>
      </c>
      <c r="B1567" t="s">
        <v>13</v>
      </c>
      <c r="D1567">
        <v>0</v>
      </c>
      <c r="E1567">
        <v>0</v>
      </c>
      <c r="F1567">
        <v>10</v>
      </c>
      <c r="G1567">
        <v>10</v>
      </c>
      <c r="H1567">
        <v>7</v>
      </c>
      <c r="I1567">
        <v>8</v>
      </c>
      <c r="J1567">
        <v>0</v>
      </c>
      <c r="K1567">
        <v>0</v>
      </c>
      <c r="L1567">
        <v>5.4542499999999897E-2</v>
      </c>
      <c r="M1567">
        <v>5.4542499999999897E-2</v>
      </c>
      <c r="N1567" t="s">
        <v>14</v>
      </c>
    </row>
    <row r="1568" spans="1:14" x14ac:dyDescent="0.2">
      <c r="A1568" t="s">
        <v>10</v>
      </c>
      <c r="B1568" t="s">
        <v>13</v>
      </c>
      <c r="D1568">
        <v>0</v>
      </c>
      <c r="E1568">
        <v>0</v>
      </c>
      <c r="F1568">
        <v>10</v>
      </c>
      <c r="G1568">
        <v>10</v>
      </c>
      <c r="H1568">
        <v>7</v>
      </c>
      <c r="I1568">
        <v>8</v>
      </c>
      <c r="J1568">
        <v>1</v>
      </c>
      <c r="K1568">
        <v>1</v>
      </c>
      <c r="L1568">
        <v>5.8057499999999998E-2</v>
      </c>
      <c r="M1568">
        <v>5.8057499999999998E-2</v>
      </c>
      <c r="N1568" t="s">
        <v>14</v>
      </c>
    </row>
    <row r="1569" spans="1:14" x14ac:dyDescent="0.2">
      <c r="A1569" t="s">
        <v>10</v>
      </c>
      <c r="B1569" t="s">
        <v>13</v>
      </c>
      <c r="D1569">
        <v>0</v>
      </c>
      <c r="E1569">
        <v>0</v>
      </c>
      <c r="F1569">
        <v>10</v>
      </c>
      <c r="G1569">
        <v>10</v>
      </c>
      <c r="H1569">
        <v>7</v>
      </c>
      <c r="I1569">
        <v>8</v>
      </c>
      <c r="J1569">
        <v>2</v>
      </c>
      <c r="K1569">
        <v>2</v>
      </c>
      <c r="L1569">
        <v>5.7477500000000001E-2</v>
      </c>
      <c r="M1569">
        <v>5.7477500000000001E-2</v>
      </c>
      <c r="N1569" t="s">
        <v>14</v>
      </c>
    </row>
    <row r="1570" spans="1:14" x14ac:dyDescent="0.2">
      <c r="A1570" t="s">
        <v>10</v>
      </c>
      <c r="B1570" t="s">
        <v>13</v>
      </c>
      <c r="D1570">
        <v>0</v>
      </c>
      <c r="E1570">
        <v>0</v>
      </c>
      <c r="F1570">
        <v>10</v>
      </c>
      <c r="G1570">
        <v>10</v>
      </c>
      <c r="H1570">
        <v>7</v>
      </c>
      <c r="I1570">
        <v>8</v>
      </c>
      <c r="J1570">
        <v>3</v>
      </c>
      <c r="K1570">
        <v>3</v>
      </c>
      <c r="L1570">
        <v>5.6797500000000001E-2</v>
      </c>
      <c r="M1570">
        <v>5.6797500000000001E-2</v>
      </c>
      <c r="N1570" t="s">
        <v>14</v>
      </c>
    </row>
    <row r="1571" spans="1:14" x14ac:dyDescent="0.2">
      <c r="A1571" t="s">
        <v>10</v>
      </c>
      <c r="B1571" t="s">
        <v>13</v>
      </c>
      <c r="D1571">
        <v>0</v>
      </c>
      <c r="E1571">
        <v>0</v>
      </c>
      <c r="F1571">
        <v>10</v>
      </c>
      <c r="G1571">
        <v>10</v>
      </c>
      <c r="H1571">
        <v>7</v>
      </c>
      <c r="I1571">
        <v>8</v>
      </c>
      <c r="J1571">
        <v>4</v>
      </c>
      <c r="K1571">
        <v>4</v>
      </c>
      <c r="L1571">
        <v>5.5761999999999999E-2</v>
      </c>
      <c r="M1571">
        <v>5.5761999999999999E-2</v>
      </c>
      <c r="N1571" t="s">
        <v>14</v>
      </c>
    </row>
    <row r="1572" spans="1:14" x14ac:dyDescent="0.2">
      <c r="A1572" t="s">
        <v>10</v>
      </c>
      <c r="B1572" t="s">
        <v>13</v>
      </c>
      <c r="D1572">
        <v>0</v>
      </c>
      <c r="E1572">
        <v>0</v>
      </c>
      <c r="F1572">
        <v>10</v>
      </c>
      <c r="G1572">
        <v>10</v>
      </c>
      <c r="H1572">
        <v>7</v>
      </c>
      <c r="I1572">
        <v>8</v>
      </c>
      <c r="J1572">
        <v>5</v>
      </c>
      <c r="K1572">
        <v>5</v>
      </c>
      <c r="L1572">
        <v>3.9705999999999998E-2</v>
      </c>
      <c r="M1572">
        <v>3.9705999999999998E-2</v>
      </c>
      <c r="N1572" t="s">
        <v>14</v>
      </c>
    </row>
    <row r="1573" spans="1:14" x14ac:dyDescent="0.2">
      <c r="A1573" t="s">
        <v>10</v>
      </c>
      <c r="B1573" t="s">
        <v>13</v>
      </c>
      <c r="D1573">
        <v>0</v>
      </c>
      <c r="E1573">
        <v>0</v>
      </c>
      <c r="F1573">
        <v>10</v>
      </c>
      <c r="G1573">
        <v>10</v>
      </c>
      <c r="H1573">
        <v>7</v>
      </c>
      <c r="I1573">
        <v>8</v>
      </c>
      <c r="J1573">
        <v>6</v>
      </c>
      <c r="K1573">
        <v>6</v>
      </c>
      <c r="L1573">
        <v>3.2314000000000002E-2</v>
      </c>
      <c r="M1573">
        <v>3.2314000000000002E-2</v>
      </c>
      <c r="N1573" t="s">
        <v>14</v>
      </c>
    </row>
    <row r="1574" spans="1:14" x14ac:dyDescent="0.2">
      <c r="A1574" t="s">
        <v>10</v>
      </c>
      <c r="B1574" t="s">
        <v>13</v>
      </c>
      <c r="D1574">
        <v>0</v>
      </c>
      <c r="E1574">
        <v>0</v>
      </c>
      <c r="F1574">
        <v>10</v>
      </c>
      <c r="G1574">
        <v>10</v>
      </c>
      <c r="H1574">
        <v>8</v>
      </c>
      <c r="I1574">
        <v>9</v>
      </c>
      <c r="J1574">
        <v>0</v>
      </c>
      <c r="K1574">
        <v>0</v>
      </c>
      <c r="L1574">
        <v>5.8027500000000003E-2</v>
      </c>
      <c r="M1574">
        <v>5.8027500000000003E-2</v>
      </c>
      <c r="N1574" t="s">
        <v>14</v>
      </c>
    </row>
    <row r="1575" spans="1:14" x14ac:dyDescent="0.2">
      <c r="A1575" t="s">
        <v>10</v>
      </c>
      <c r="B1575" t="s">
        <v>13</v>
      </c>
      <c r="D1575">
        <v>0</v>
      </c>
      <c r="E1575">
        <v>0</v>
      </c>
      <c r="F1575">
        <v>10</v>
      </c>
      <c r="G1575">
        <v>10</v>
      </c>
      <c r="H1575">
        <v>8</v>
      </c>
      <c r="I1575">
        <v>9</v>
      </c>
      <c r="J1575">
        <v>1</v>
      </c>
      <c r="K1575">
        <v>1</v>
      </c>
      <c r="L1575">
        <v>5.9357500000000001E-2</v>
      </c>
      <c r="M1575">
        <v>5.9357500000000001E-2</v>
      </c>
      <c r="N1575" t="s">
        <v>14</v>
      </c>
    </row>
    <row r="1576" spans="1:14" x14ac:dyDescent="0.2">
      <c r="A1576" t="s">
        <v>10</v>
      </c>
      <c r="B1576" t="s">
        <v>13</v>
      </c>
      <c r="D1576">
        <v>0</v>
      </c>
      <c r="E1576">
        <v>0</v>
      </c>
      <c r="F1576">
        <v>10</v>
      </c>
      <c r="G1576">
        <v>10</v>
      </c>
      <c r="H1576">
        <v>8</v>
      </c>
      <c r="I1576">
        <v>9</v>
      </c>
      <c r="J1576">
        <v>2</v>
      </c>
      <c r="K1576">
        <v>2</v>
      </c>
      <c r="L1576">
        <v>5.9659999999999998E-2</v>
      </c>
      <c r="M1576">
        <v>5.9659999999999998E-2</v>
      </c>
      <c r="N1576" t="s">
        <v>14</v>
      </c>
    </row>
    <row r="1577" spans="1:14" x14ac:dyDescent="0.2">
      <c r="A1577" t="s">
        <v>10</v>
      </c>
      <c r="B1577" t="s">
        <v>13</v>
      </c>
      <c r="D1577">
        <v>0</v>
      </c>
      <c r="E1577">
        <v>0</v>
      </c>
      <c r="F1577">
        <v>10</v>
      </c>
      <c r="G1577">
        <v>10</v>
      </c>
      <c r="H1577">
        <v>8</v>
      </c>
      <c r="I1577">
        <v>9</v>
      </c>
      <c r="J1577">
        <v>3</v>
      </c>
      <c r="K1577">
        <v>3</v>
      </c>
      <c r="L1577">
        <v>5.8525000000000001E-2</v>
      </c>
      <c r="M1577">
        <v>5.8525000000000001E-2</v>
      </c>
      <c r="N1577" t="s">
        <v>14</v>
      </c>
    </row>
    <row r="1578" spans="1:14" x14ac:dyDescent="0.2">
      <c r="A1578" t="s">
        <v>10</v>
      </c>
      <c r="B1578" t="s">
        <v>13</v>
      </c>
      <c r="D1578">
        <v>0</v>
      </c>
      <c r="E1578">
        <v>0</v>
      </c>
      <c r="F1578">
        <v>10</v>
      </c>
      <c r="G1578">
        <v>10</v>
      </c>
      <c r="H1578">
        <v>8</v>
      </c>
      <c r="I1578">
        <v>9</v>
      </c>
      <c r="J1578">
        <v>4</v>
      </c>
      <c r="K1578">
        <v>4</v>
      </c>
      <c r="L1578">
        <v>5.7596000000000001E-2</v>
      </c>
      <c r="M1578">
        <v>5.7596000000000001E-2</v>
      </c>
      <c r="N1578" t="s">
        <v>14</v>
      </c>
    </row>
    <row r="1579" spans="1:14" x14ac:dyDescent="0.2">
      <c r="A1579" t="s">
        <v>10</v>
      </c>
      <c r="B1579" t="s">
        <v>13</v>
      </c>
      <c r="D1579">
        <v>0</v>
      </c>
      <c r="E1579">
        <v>0</v>
      </c>
      <c r="F1579">
        <v>10</v>
      </c>
      <c r="G1579">
        <v>10</v>
      </c>
      <c r="H1579">
        <v>8</v>
      </c>
      <c r="I1579">
        <v>9</v>
      </c>
      <c r="J1579">
        <v>5</v>
      </c>
      <c r="K1579">
        <v>5</v>
      </c>
      <c r="L1579">
        <v>4.4283999999999997E-2</v>
      </c>
      <c r="M1579">
        <v>4.4283999999999997E-2</v>
      </c>
      <c r="N1579" t="s">
        <v>14</v>
      </c>
    </row>
    <row r="1580" spans="1:14" x14ac:dyDescent="0.2">
      <c r="A1580" t="s">
        <v>10</v>
      </c>
      <c r="B1580" t="s">
        <v>13</v>
      </c>
      <c r="D1580">
        <v>0</v>
      </c>
      <c r="E1580">
        <v>0</v>
      </c>
      <c r="F1580">
        <v>10</v>
      </c>
      <c r="G1580">
        <v>10</v>
      </c>
      <c r="H1580">
        <v>8</v>
      </c>
      <c r="I1580">
        <v>9</v>
      </c>
      <c r="J1580">
        <v>6</v>
      </c>
      <c r="K1580">
        <v>6</v>
      </c>
      <c r="L1580">
        <v>3.7249999999999998E-2</v>
      </c>
      <c r="M1580">
        <v>3.7249999999999998E-2</v>
      </c>
      <c r="N1580" t="s">
        <v>14</v>
      </c>
    </row>
    <row r="1581" spans="1:14" x14ac:dyDescent="0.2">
      <c r="A1581" t="s">
        <v>10</v>
      </c>
      <c r="B1581" t="s">
        <v>13</v>
      </c>
      <c r="D1581">
        <v>0</v>
      </c>
      <c r="E1581">
        <v>0</v>
      </c>
      <c r="F1581">
        <v>10</v>
      </c>
      <c r="G1581">
        <v>10</v>
      </c>
      <c r="H1581">
        <v>9</v>
      </c>
      <c r="I1581">
        <v>10</v>
      </c>
      <c r="J1581">
        <v>0</v>
      </c>
      <c r="K1581">
        <v>0</v>
      </c>
      <c r="L1581">
        <v>5.9374999999999997E-2</v>
      </c>
      <c r="M1581">
        <v>5.9374999999999997E-2</v>
      </c>
      <c r="N1581" t="s">
        <v>14</v>
      </c>
    </row>
    <row r="1582" spans="1:14" x14ac:dyDescent="0.2">
      <c r="A1582" t="s">
        <v>10</v>
      </c>
      <c r="B1582" t="s">
        <v>13</v>
      </c>
      <c r="D1582">
        <v>0</v>
      </c>
      <c r="E1582">
        <v>0</v>
      </c>
      <c r="F1582">
        <v>10</v>
      </c>
      <c r="G1582">
        <v>10</v>
      </c>
      <c r="H1582">
        <v>9</v>
      </c>
      <c r="I1582">
        <v>10</v>
      </c>
      <c r="J1582">
        <v>1</v>
      </c>
      <c r="K1582">
        <v>1</v>
      </c>
      <c r="L1582">
        <v>5.91275E-2</v>
      </c>
      <c r="M1582">
        <v>5.91275E-2</v>
      </c>
      <c r="N1582" t="s">
        <v>14</v>
      </c>
    </row>
    <row r="1583" spans="1:14" x14ac:dyDescent="0.2">
      <c r="A1583" t="s">
        <v>10</v>
      </c>
      <c r="B1583" t="s">
        <v>13</v>
      </c>
      <c r="D1583">
        <v>0</v>
      </c>
      <c r="E1583">
        <v>0</v>
      </c>
      <c r="F1583">
        <v>10</v>
      </c>
      <c r="G1583">
        <v>10</v>
      </c>
      <c r="H1583">
        <v>9</v>
      </c>
      <c r="I1583">
        <v>10</v>
      </c>
      <c r="J1583">
        <v>2</v>
      </c>
      <c r="K1583">
        <v>2</v>
      </c>
      <c r="L1583">
        <v>5.9557499999999999E-2</v>
      </c>
      <c r="M1583">
        <v>5.9557499999999999E-2</v>
      </c>
      <c r="N1583" t="s">
        <v>14</v>
      </c>
    </row>
    <row r="1584" spans="1:14" x14ac:dyDescent="0.2">
      <c r="A1584" t="s">
        <v>10</v>
      </c>
      <c r="B1584" t="s">
        <v>13</v>
      </c>
      <c r="D1584">
        <v>0</v>
      </c>
      <c r="E1584">
        <v>0</v>
      </c>
      <c r="F1584">
        <v>10</v>
      </c>
      <c r="G1584">
        <v>10</v>
      </c>
      <c r="H1584">
        <v>9</v>
      </c>
      <c r="I1584">
        <v>10</v>
      </c>
      <c r="J1584">
        <v>3</v>
      </c>
      <c r="K1584">
        <v>3</v>
      </c>
      <c r="L1584">
        <v>5.7517499999999999E-2</v>
      </c>
      <c r="M1584">
        <v>5.7517499999999999E-2</v>
      </c>
      <c r="N1584" t="s">
        <v>14</v>
      </c>
    </row>
    <row r="1585" spans="1:14" x14ac:dyDescent="0.2">
      <c r="A1585" t="s">
        <v>10</v>
      </c>
      <c r="B1585" t="s">
        <v>13</v>
      </c>
      <c r="D1585">
        <v>0</v>
      </c>
      <c r="E1585">
        <v>0</v>
      </c>
      <c r="F1585">
        <v>10</v>
      </c>
      <c r="G1585">
        <v>10</v>
      </c>
      <c r="H1585">
        <v>9</v>
      </c>
      <c r="I1585">
        <v>10</v>
      </c>
      <c r="J1585">
        <v>4</v>
      </c>
      <c r="K1585">
        <v>4</v>
      </c>
      <c r="L1585">
        <v>5.6498E-2</v>
      </c>
      <c r="M1585">
        <v>5.6498E-2</v>
      </c>
      <c r="N1585" t="s">
        <v>14</v>
      </c>
    </row>
    <row r="1586" spans="1:14" x14ac:dyDescent="0.2">
      <c r="A1586" t="s">
        <v>10</v>
      </c>
      <c r="B1586" t="s">
        <v>13</v>
      </c>
      <c r="D1586">
        <v>0</v>
      </c>
      <c r="E1586">
        <v>0</v>
      </c>
      <c r="F1586">
        <v>10</v>
      </c>
      <c r="G1586">
        <v>10</v>
      </c>
      <c r="H1586">
        <v>9</v>
      </c>
      <c r="I1586">
        <v>10</v>
      </c>
      <c r="J1586">
        <v>5</v>
      </c>
      <c r="K1586">
        <v>5</v>
      </c>
      <c r="L1586">
        <v>4.6577999999999897E-2</v>
      </c>
      <c r="M1586">
        <v>4.6577999999999897E-2</v>
      </c>
      <c r="N1586" t="s">
        <v>14</v>
      </c>
    </row>
    <row r="1587" spans="1:14" x14ac:dyDescent="0.2">
      <c r="A1587" t="s">
        <v>10</v>
      </c>
      <c r="B1587" t="s">
        <v>13</v>
      </c>
      <c r="D1587">
        <v>0</v>
      </c>
      <c r="E1587">
        <v>0</v>
      </c>
      <c r="F1587">
        <v>10</v>
      </c>
      <c r="G1587">
        <v>10</v>
      </c>
      <c r="H1587">
        <v>9</v>
      </c>
      <c r="I1587">
        <v>10</v>
      </c>
      <c r="J1587">
        <v>6</v>
      </c>
      <c r="K1587">
        <v>6</v>
      </c>
      <c r="L1587">
        <v>4.1334000000000003E-2</v>
      </c>
      <c r="M1587">
        <v>4.1334000000000003E-2</v>
      </c>
      <c r="N1587" t="s">
        <v>14</v>
      </c>
    </row>
    <row r="1588" spans="1:14" x14ac:dyDescent="0.2">
      <c r="A1588" t="s">
        <v>10</v>
      </c>
      <c r="B1588" t="s">
        <v>13</v>
      </c>
      <c r="D1588">
        <v>0</v>
      </c>
      <c r="E1588">
        <v>0</v>
      </c>
      <c r="F1588">
        <v>10</v>
      </c>
      <c r="G1588">
        <v>10</v>
      </c>
      <c r="H1588">
        <v>10</v>
      </c>
      <c r="I1588">
        <v>11</v>
      </c>
      <c r="J1588">
        <v>0</v>
      </c>
      <c r="K1588">
        <v>0</v>
      </c>
      <c r="L1588">
        <v>6.0115000000000002E-2</v>
      </c>
      <c r="M1588">
        <v>6.0115000000000002E-2</v>
      </c>
      <c r="N1588" t="s">
        <v>14</v>
      </c>
    </row>
    <row r="1589" spans="1:14" x14ac:dyDescent="0.2">
      <c r="A1589" t="s">
        <v>10</v>
      </c>
      <c r="B1589" t="s">
        <v>13</v>
      </c>
      <c r="D1589">
        <v>0</v>
      </c>
      <c r="E1589">
        <v>0</v>
      </c>
      <c r="F1589">
        <v>10</v>
      </c>
      <c r="G1589">
        <v>10</v>
      </c>
      <c r="H1589">
        <v>10</v>
      </c>
      <c r="I1589">
        <v>11</v>
      </c>
      <c r="J1589">
        <v>1</v>
      </c>
      <c r="K1589">
        <v>1</v>
      </c>
      <c r="L1589">
        <v>6.03075E-2</v>
      </c>
      <c r="M1589">
        <v>6.03075E-2</v>
      </c>
      <c r="N1589" t="s">
        <v>14</v>
      </c>
    </row>
    <row r="1590" spans="1:14" x14ac:dyDescent="0.2">
      <c r="A1590" t="s">
        <v>10</v>
      </c>
      <c r="B1590" t="s">
        <v>13</v>
      </c>
      <c r="D1590">
        <v>0</v>
      </c>
      <c r="E1590">
        <v>0</v>
      </c>
      <c r="F1590">
        <v>10</v>
      </c>
      <c r="G1590">
        <v>10</v>
      </c>
      <c r="H1590">
        <v>10</v>
      </c>
      <c r="I1590">
        <v>11</v>
      </c>
      <c r="J1590">
        <v>2</v>
      </c>
      <c r="K1590">
        <v>2</v>
      </c>
      <c r="L1590">
        <v>5.8842499999999999E-2</v>
      </c>
      <c r="M1590">
        <v>5.8842499999999999E-2</v>
      </c>
      <c r="N1590" t="s">
        <v>14</v>
      </c>
    </row>
    <row r="1591" spans="1:14" x14ac:dyDescent="0.2">
      <c r="A1591" t="s">
        <v>10</v>
      </c>
      <c r="B1591" t="s">
        <v>13</v>
      </c>
      <c r="D1591">
        <v>0</v>
      </c>
      <c r="E1591">
        <v>0</v>
      </c>
      <c r="F1591">
        <v>10</v>
      </c>
      <c r="G1591">
        <v>10</v>
      </c>
      <c r="H1591">
        <v>10</v>
      </c>
      <c r="I1591">
        <v>11</v>
      </c>
      <c r="J1591">
        <v>3</v>
      </c>
      <c r="K1591">
        <v>3</v>
      </c>
      <c r="L1591">
        <v>5.7709999999999997E-2</v>
      </c>
      <c r="M1591">
        <v>5.7709999999999997E-2</v>
      </c>
      <c r="N1591" t="s">
        <v>14</v>
      </c>
    </row>
    <row r="1592" spans="1:14" x14ac:dyDescent="0.2">
      <c r="A1592" t="s">
        <v>10</v>
      </c>
      <c r="B1592" t="s">
        <v>13</v>
      </c>
      <c r="D1592">
        <v>0</v>
      </c>
      <c r="E1592">
        <v>0</v>
      </c>
      <c r="F1592">
        <v>10</v>
      </c>
      <c r="G1592">
        <v>10</v>
      </c>
      <c r="H1592">
        <v>10</v>
      </c>
      <c r="I1592">
        <v>11</v>
      </c>
      <c r="J1592">
        <v>4</v>
      </c>
      <c r="K1592">
        <v>4</v>
      </c>
      <c r="L1592">
        <v>5.5848000000000002E-2</v>
      </c>
      <c r="M1592">
        <v>5.5848000000000002E-2</v>
      </c>
      <c r="N1592" t="s">
        <v>14</v>
      </c>
    </row>
    <row r="1593" spans="1:14" x14ac:dyDescent="0.2">
      <c r="A1593" t="s">
        <v>10</v>
      </c>
      <c r="B1593" t="s">
        <v>13</v>
      </c>
      <c r="D1593">
        <v>0</v>
      </c>
      <c r="E1593">
        <v>0</v>
      </c>
      <c r="F1593">
        <v>10</v>
      </c>
      <c r="G1593">
        <v>10</v>
      </c>
      <c r="H1593">
        <v>10</v>
      </c>
      <c r="I1593">
        <v>11</v>
      </c>
      <c r="J1593">
        <v>5</v>
      </c>
      <c r="K1593">
        <v>5</v>
      </c>
      <c r="L1593">
        <v>4.7031999999999997E-2</v>
      </c>
      <c r="M1593">
        <v>4.7031999999999997E-2</v>
      </c>
      <c r="N1593" t="s">
        <v>14</v>
      </c>
    </row>
    <row r="1594" spans="1:14" x14ac:dyDescent="0.2">
      <c r="A1594" t="s">
        <v>10</v>
      </c>
      <c r="B1594" t="s">
        <v>13</v>
      </c>
      <c r="D1594">
        <v>0</v>
      </c>
      <c r="E1594">
        <v>0</v>
      </c>
      <c r="F1594">
        <v>10</v>
      </c>
      <c r="G1594">
        <v>10</v>
      </c>
      <c r="H1594">
        <v>10</v>
      </c>
      <c r="I1594">
        <v>11</v>
      </c>
      <c r="J1594">
        <v>6</v>
      </c>
      <c r="K1594">
        <v>6</v>
      </c>
      <c r="L1594">
        <v>4.2456000000000001E-2</v>
      </c>
      <c r="M1594">
        <v>4.2456000000000001E-2</v>
      </c>
      <c r="N1594" t="s">
        <v>14</v>
      </c>
    </row>
    <row r="1595" spans="1:14" x14ac:dyDescent="0.2">
      <c r="A1595" t="s">
        <v>10</v>
      </c>
      <c r="B1595" t="s">
        <v>13</v>
      </c>
      <c r="D1595">
        <v>0</v>
      </c>
      <c r="E1595">
        <v>0</v>
      </c>
      <c r="F1595">
        <v>10</v>
      </c>
      <c r="G1595">
        <v>10</v>
      </c>
      <c r="H1595">
        <v>11</v>
      </c>
      <c r="I1595">
        <v>12</v>
      </c>
      <c r="J1595">
        <v>0</v>
      </c>
      <c r="K1595">
        <v>0</v>
      </c>
      <c r="L1595">
        <v>6.1164999999999997E-2</v>
      </c>
      <c r="M1595">
        <v>6.1164999999999997E-2</v>
      </c>
      <c r="N1595" t="s">
        <v>14</v>
      </c>
    </row>
    <row r="1596" spans="1:14" x14ac:dyDescent="0.2">
      <c r="A1596" t="s">
        <v>10</v>
      </c>
      <c r="B1596" t="s">
        <v>13</v>
      </c>
      <c r="D1596">
        <v>0</v>
      </c>
      <c r="E1596">
        <v>0</v>
      </c>
      <c r="F1596">
        <v>10</v>
      </c>
      <c r="G1596">
        <v>10</v>
      </c>
      <c r="H1596">
        <v>11</v>
      </c>
      <c r="I1596">
        <v>12</v>
      </c>
      <c r="J1596">
        <v>1</v>
      </c>
      <c r="K1596">
        <v>1</v>
      </c>
      <c r="L1596">
        <v>5.9975000000000001E-2</v>
      </c>
      <c r="M1596">
        <v>5.9975000000000001E-2</v>
      </c>
      <c r="N1596" t="s">
        <v>14</v>
      </c>
    </row>
    <row r="1597" spans="1:14" x14ac:dyDescent="0.2">
      <c r="A1597" t="s">
        <v>10</v>
      </c>
      <c r="B1597" t="s">
        <v>13</v>
      </c>
      <c r="D1597">
        <v>0</v>
      </c>
      <c r="E1597">
        <v>0</v>
      </c>
      <c r="F1597">
        <v>10</v>
      </c>
      <c r="G1597">
        <v>10</v>
      </c>
      <c r="H1597">
        <v>11</v>
      </c>
      <c r="I1597">
        <v>12</v>
      </c>
      <c r="J1597">
        <v>2</v>
      </c>
      <c r="K1597">
        <v>2</v>
      </c>
      <c r="L1597">
        <v>5.8727500000000002E-2</v>
      </c>
      <c r="M1597">
        <v>5.8727500000000002E-2</v>
      </c>
      <c r="N1597" t="s">
        <v>14</v>
      </c>
    </row>
    <row r="1598" spans="1:14" x14ac:dyDescent="0.2">
      <c r="A1598" t="s">
        <v>10</v>
      </c>
      <c r="B1598" t="s">
        <v>13</v>
      </c>
      <c r="D1598">
        <v>0</v>
      </c>
      <c r="E1598">
        <v>0</v>
      </c>
      <c r="F1598">
        <v>10</v>
      </c>
      <c r="G1598">
        <v>10</v>
      </c>
      <c r="H1598">
        <v>11</v>
      </c>
      <c r="I1598">
        <v>12</v>
      </c>
      <c r="J1598">
        <v>3</v>
      </c>
      <c r="K1598">
        <v>3</v>
      </c>
      <c r="L1598">
        <v>5.80175E-2</v>
      </c>
      <c r="M1598">
        <v>5.80175E-2</v>
      </c>
      <c r="N1598" t="s">
        <v>14</v>
      </c>
    </row>
    <row r="1599" spans="1:14" x14ac:dyDescent="0.2">
      <c r="A1599" t="s">
        <v>10</v>
      </c>
      <c r="B1599" t="s">
        <v>13</v>
      </c>
      <c r="D1599">
        <v>0</v>
      </c>
      <c r="E1599">
        <v>0</v>
      </c>
      <c r="F1599">
        <v>10</v>
      </c>
      <c r="G1599">
        <v>10</v>
      </c>
      <c r="H1599">
        <v>11</v>
      </c>
      <c r="I1599">
        <v>12</v>
      </c>
      <c r="J1599">
        <v>4</v>
      </c>
      <c r="K1599">
        <v>4</v>
      </c>
      <c r="L1599">
        <v>5.6618000000000002E-2</v>
      </c>
      <c r="M1599">
        <v>5.6618000000000002E-2</v>
      </c>
      <c r="N1599" t="s">
        <v>14</v>
      </c>
    </row>
    <row r="1600" spans="1:14" x14ac:dyDescent="0.2">
      <c r="A1600" t="s">
        <v>10</v>
      </c>
      <c r="B1600" t="s">
        <v>13</v>
      </c>
      <c r="D1600">
        <v>0</v>
      </c>
      <c r="E1600">
        <v>0</v>
      </c>
      <c r="F1600">
        <v>10</v>
      </c>
      <c r="G1600">
        <v>10</v>
      </c>
      <c r="H1600">
        <v>11</v>
      </c>
      <c r="I1600">
        <v>12</v>
      </c>
      <c r="J1600">
        <v>5</v>
      </c>
      <c r="K1600">
        <v>5</v>
      </c>
      <c r="L1600">
        <v>4.6221999999999999E-2</v>
      </c>
      <c r="M1600">
        <v>4.6221999999999999E-2</v>
      </c>
      <c r="N1600" t="s">
        <v>14</v>
      </c>
    </row>
    <row r="1601" spans="1:14" x14ac:dyDescent="0.2">
      <c r="A1601" t="s">
        <v>10</v>
      </c>
      <c r="B1601" t="s">
        <v>13</v>
      </c>
      <c r="D1601">
        <v>0</v>
      </c>
      <c r="E1601">
        <v>0</v>
      </c>
      <c r="F1601">
        <v>10</v>
      </c>
      <c r="G1601">
        <v>10</v>
      </c>
      <c r="H1601">
        <v>11</v>
      </c>
      <c r="I1601">
        <v>12</v>
      </c>
      <c r="J1601">
        <v>6</v>
      </c>
      <c r="K1601">
        <v>6</v>
      </c>
      <c r="L1601">
        <v>4.2236000000000003E-2</v>
      </c>
      <c r="M1601">
        <v>4.2236000000000003E-2</v>
      </c>
      <c r="N1601" t="s">
        <v>14</v>
      </c>
    </row>
    <row r="1602" spans="1:14" x14ac:dyDescent="0.2">
      <c r="A1602" t="s">
        <v>10</v>
      </c>
      <c r="B1602" t="s">
        <v>13</v>
      </c>
      <c r="D1602">
        <v>0</v>
      </c>
      <c r="E1602">
        <v>0</v>
      </c>
      <c r="F1602">
        <v>10</v>
      </c>
      <c r="G1602">
        <v>10</v>
      </c>
      <c r="H1602">
        <v>12</v>
      </c>
      <c r="I1602">
        <v>13</v>
      </c>
      <c r="J1602">
        <v>0</v>
      </c>
      <c r="K1602">
        <v>0</v>
      </c>
      <c r="L1602">
        <v>6.0380000000000003E-2</v>
      </c>
      <c r="M1602">
        <v>6.0380000000000003E-2</v>
      </c>
      <c r="N1602" t="s">
        <v>14</v>
      </c>
    </row>
    <row r="1603" spans="1:14" x14ac:dyDescent="0.2">
      <c r="A1603" t="s">
        <v>10</v>
      </c>
      <c r="B1603" t="s">
        <v>13</v>
      </c>
      <c r="D1603">
        <v>0</v>
      </c>
      <c r="E1603">
        <v>0</v>
      </c>
      <c r="F1603">
        <v>10</v>
      </c>
      <c r="G1603">
        <v>10</v>
      </c>
      <c r="H1603">
        <v>12</v>
      </c>
      <c r="I1603">
        <v>13</v>
      </c>
      <c r="J1603">
        <v>1</v>
      </c>
      <c r="K1603">
        <v>1</v>
      </c>
      <c r="L1603">
        <v>5.9629999999999898E-2</v>
      </c>
      <c r="M1603">
        <v>5.9629999999999898E-2</v>
      </c>
      <c r="N1603" t="s">
        <v>14</v>
      </c>
    </row>
    <row r="1604" spans="1:14" x14ac:dyDescent="0.2">
      <c r="A1604" t="s">
        <v>10</v>
      </c>
      <c r="B1604" t="s">
        <v>13</v>
      </c>
      <c r="D1604">
        <v>0</v>
      </c>
      <c r="E1604">
        <v>0</v>
      </c>
      <c r="F1604">
        <v>10</v>
      </c>
      <c r="G1604">
        <v>10</v>
      </c>
      <c r="H1604">
        <v>12</v>
      </c>
      <c r="I1604">
        <v>13</v>
      </c>
      <c r="J1604">
        <v>2</v>
      </c>
      <c r="K1604">
        <v>2</v>
      </c>
      <c r="L1604">
        <v>5.79E-2</v>
      </c>
      <c r="M1604">
        <v>5.79E-2</v>
      </c>
      <c r="N1604" t="s">
        <v>14</v>
      </c>
    </row>
    <row r="1605" spans="1:14" x14ac:dyDescent="0.2">
      <c r="A1605" t="s">
        <v>10</v>
      </c>
      <c r="B1605" t="s">
        <v>13</v>
      </c>
      <c r="D1605">
        <v>0</v>
      </c>
      <c r="E1605">
        <v>0</v>
      </c>
      <c r="F1605">
        <v>10</v>
      </c>
      <c r="G1605">
        <v>10</v>
      </c>
      <c r="H1605">
        <v>12</v>
      </c>
      <c r="I1605">
        <v>13</v>
      </c>
      <c r="J1605">
        <v>3</v>
      </c>
      <c r="K1605">
        <v>3</v>
      </c>
      <c r="L1605">
        <v>5.6302499999999901E-2</v>
      </c>
      <c r="M1605">
        <v>5.6302499999999901E-2</v>
      </c>
      <c r="N1605" t="s">
        <v>14</v>
      </c>
    </row>
    <row r="1606" spans="1:14" x14ac:dyDescent="0.2">
      <c r="A1606" t="s">
        <v>10</v>
      </c>
      <c r="B1606" t="s">
        <v>13</v>
      </c>
      <c r="D1606">
        <v>0</v>
      </c>
      <c r="E1606">
        <v>0</v>
      </c>
      <c r="F1606">
        <v>10</v>
      </c>
      <c r="G1606">
        <v>10</v>
      </c>
      <c r="H1606">
        <v>12</v>
      </c>
      <c r="I1606">
        <v>13</v>
      </c>
      <c r="J1606">
        <v>4</v>
      </c>
      <c r="K1606">
        <v>4</v>
      </c>
      <c r="L1606">
        <v>5.6745999999999998E-2</v>
      </c>
      <c r="M1606">
        <v>5.6745999999999998E-2</v>
      </c>
      <c r="N1606" t="s">
        <v>14</v>
      </c>
    </row>
    <row r="1607" spans="1:14" x14ac:dyDescent="0.2">
      <c r="A1607" t="s">
        <v>10</v>
      </c>
      <c r="B1607" t="s">
        <v>13</v>
      </c>
      <c r="D1607">
        <v>0</v>
      </c>
      <c r="E1607">
        <v>0</v>
      </c>
      <c r="F1607">
        <v>10</v>
      </c>
      <c r="G1607">
        <v>10</v>
      </c>
      <c r="H1607">
        <v>12</v>
      </c>
      <c r="I1607">
        <v>13</v>
      </c>
      <c r="J1607">
        <v>5</v>
      </c>
      <c r="K1607">
        <v>5</v>
      </c>
      <c r="L1607">
        <v>4.4836000000000001E-2</v>
      </c>
      <c r="M1607">
        <v>4.4836000000000001E-2</v>
      </c>
      <c r="N1607" t="s">
        <v>14</v>
      </c>
    </row>
    <row r="1608" spans="1:14" x14ac:dyDescent="0.2">
      <c r="A1608" t="s">
        <v>10</v>
      </c>
      <c r="B1608" t="s">
        <v>13</v>
      </c>
      <c r="D1608">
        <v>0</v>
      </c>
      <c r="E1608">
        <v>0</v>
      </c>
      <c r="F1608">
        <v>10</v>
      </c>
      <c r="G1608">
        <v>10</v>
      </c>
      <c r="H1608">
        <v>12</v>
      </c>
      <c r="I1608">
        <v>13</v>
      </c>
      <c r="J1608">
        <v>6</v>
      </c>
      <c r="K1608">
        <v>6</v>
      </c>
      <c r="L1608">
        <v>4.0964E-2</v>
      </c>
      <c r="M1608">
        <v>4.0964E-2</v>
      </c>
      <c r="N1608" t="s">
        <v>14</v>
      </c>
    </row>
    <row r="1609" spans="1:14" x14ac:dyDescent="0.2">
      <c r="A1609" t="s">
        <v>10</v>
      </c>
      <c r="B1609" t="s">
        <v>13</v>
      </c>
      <c r="D1609">
        <v>0</v>
      </c>
      <c r="E1609">
        <v>0</v>
      </c>
      <c r="F1609">
        <v>10</v>
      </c>
      <c r="G1609">
        <v>10</v>
      </c>
      <c r="H1609">
        <v>13</v>
      </c>
      <c r="I1609">
        <v>14</v>
      </c>
      <c r="J1609">
        <v>0</v>
      </c>
      <c r="K1609">
        <v>0</v>
      </c>
      <c r="L1609">
        <v>5.98075E-2</v>
      </c>
      <c r="M1609">
        <v>5.98075E-2</v>
      </c>
      <c r="N1609" t="s">
        <v>14</v>
      </c>
    </row>
    <row r="1610" spans="1:14" x14ac:dyDescent="0.2">
      <c r="A1610" t="s">
        <v>10</v>
      </c>
      <c r="B1610" t="s">
        <v>13</v>
      </c>
      <c r="D1610">
        <v>0</v>
      </c>
      <c r="E1610">
        <v>0</v>
      </c>
      <c r="F1610">
        <v>10</v>
      </c>
      <c r="G1610">
        <v>10</v>
      </c>
      <c r="H1610">
        <v>13</v>
      </c>
      <c r="I1610">
        <v>14</v>
      </c>
      <c r="J1610">
        <v>1</v>
      </c>
      <c r="K1610">
        <v>1</v>
      </c>
      <c r="L1610">
        <v>5.6572499999999998E-2</v>
      </c>
      <c r="M1610">
        <v>5.6572499999999998E-2</v>
      </c>
      <c r="N1610" t="s">
        <v>14</v>
      </c>
    </row>
    <row r="1611" spans="1:14" x14ac:dyDescent="0.2">
      <c r="A1611" t="s">
        <v>10</v>
      </c>
      <c r="B1611" t="s">
        <v>13</v>
      </c>
      <c r="D1611">
        <v>0</v>
      </c>
      <c r="E1611">
        <v>0</v>
      </c>
      <c r="F1611">
        <v>10</v>
      </c>
      <c r="G1611">
        <v>10</v>
      </c>
      <c r="H1611">
        <v>13</v>
      </c>
      <c r="I1611">
        <v>14</v>
      </c>
      <c r="J1611">
        <v>2</v>
      </c>
      <c r="K1611">
        <v>2</v>
      </c>
      <c r="L1611">
        <v>5.7404999999999998E-2</v>
      </c>
      <c r="M1611">
        <v>5.7404999999999998E-2</v>
      </c>
      <c r="N1611" t="s">
        <v>14</v>
      </c>
    </row>
    <row r="1612" spans="1:14" x14ac:dyDescent="0.2">
      <c r="A1612" t="s">
        <v>10</v>
      </c>
      <c r="B1612" t="s">
        <v>13</v>
      </c>
      <c r="D1612">
        <v>0</v>
      </c>
      <c r="E1612">
        <v>0</v>
      </c>
      <c r="F1612">
        <v>10</v>
      </c>
      <c r="G1612">
        <v>10</v>
      </c>
      <c r="H1612">
        <v>13</v>
      </c>
      <c r="I1612">
        <v>14</v>
      </c>
      <c r="J1612">
        <v>3</v>
      </c>
      <c r="K1612">
        <v>3</v>
      </c>
      <c r="L1612">
        <v>5.6075E-2</v>
      </c>
      <c r="M1612">
        <v>5.6075E-2</v>
      </c>
      <c r="N1612" t="s">
        <v>14</v>
      </c>
    </row>
    <row r="1613" spans="1:14" x14ac:dyDescent="0.2">
      <c r="A1613" t="s">
        <v>10</v>
      </c>
      <c r="B1613" t="s">
        <v>13</v>
      </c>
      <c r="D1613">
        <v>0</v>
      </c>
      <c r="E1613">
        <v>0</v>
      </c>
      <c r="F1613">
        <v>10</v>
      </c>
      <c r="G1613">
        <v>10</v>
      </c>
      <c r="H1613">
        <v>13</v>
      </c>
      <c r="I1613">
        <v>14</v>
      </c>
      <c r="J1613">
        <v>4</v>
      </c>
      <c r="K1613">
        <v>4</v>
      </c>
      <c r="L1613">
        <v>5.6053999999999903E-2</v>
      </c>
      <c r="M1613">
        <v>5.6053999999999903E-2</v>
      </c>
      <c r="N1613" t="s">
        <v>14</v>
      </c>
    </row>
    <row r="1614" spans="1:14" x14ac:dyDescent="0.2">
      <c r="A1614" t="s">
        <v>10</v>
      </c>
      <c r="B1614" t="s">
        <v>13</v>
      </c>
      <c r="D1614">
        <v>0</v>
      </c>
      <c r="E1614">
        <v>0</v>
      </c>
      <c r="F1614">
        <v>10</v>
      </c>
      <c r="G1614">
        <v>10</v>
      </c>
      <c r="H1614">
        <v>13</v>
      </c>
      <c r="I1614">
        <v>14</v>
      </c>
      <c r="J1614">
        <v>5</v>
      </c>
      <c r="K1614">
        <v>5</v>
      </c>
      <c r="L1614">
        <v>4.4234000000000002E-2</v>
      </c>
      <c r="M1614">
        <v>4.4234000000000002E-2</v>
      </c>
      <c r="N1614" t="s">
        <v>14</v>
      </c>
    </row>
    <row r="1615" spans="1:14" x14ac:dyDescent="0.2">
      <c r="A1615" t="s">
        <v>10</v>
      </c>
      <c r="B1615" t="s">
        <v>13</v>
      </c>
      <c r="D1615">
        <v>0</v>
      </c>
      <c r="E1615">
        <v>0</v>
      </c>
      <c r="F1615">
        <v>10</v>
      </c>
      <c r="G1615">
        <v>10</v>
      </c>
      <c r="H1615">
        <v>13</v>
      </c>
      <c r="I1615">
        <v>14</v>
      </c>
      <c r="J1615">
        <v>6</v>
      </c>
      <c r="K1615">
        <v>6</v>
      </c>
      <c r="L1615">
        <v>4.0902000000000001E-2</v>
      </c>
      <c r="M1615">
        <v>4.0902000000000001E-2</v>
      </c>
      <c r="N1615" t="s">
        <v>14</v>
      </c>
    </row>
    <row r="1616" spans="1:14" x14ac:dyDescent="0.2">
      <c r="A1616" t="s">
        <v>10</v>
      </c>
      <c r="B1616" t="s">
        <v>13</v>
      </c>
      <c r="D1616">
        <v>0</v>
      </c>
      <c r="E1616">
        <v>0</v>
      </c>
      <c r="F1616">
        <v>10</v>
      </c>
      <c r="G1616">
        <v>10</v>
      </c>
      <c r="H1616">
        <v>14</v>
      </c>
      <c r="I1616">
        <v>15</v>
      </c>
      <c r="J1616">
        <v>0</v>
      </c>
      <c r="K1616">
        <v>0</v>
      </c>
      <c r="L1616">
        <v>5.9229999999999998E-2</v>
      </c>
      <c r="M1616">
        <v>5.9229999999999998E-2</v>
      </c>
      <c r="N1616" t="s">
        <v>14</v>
      </c>
    </row>
    <row r="1617" spans="1:14" x14ac:dyDescent="0.2">
      <c r="A1617" t="s">
        <v>10</v>
      </c>
      <c r="B1617" t="s">
        <v>13</v>
      </c>
      <c r="D1617">
        <v>0</v>
      </c>
      <c r="E1617">
        <v>0</v>
      </c>
      <c r="F1617">
        <v>10</v>
      </c>
      <c r="G1617">
        <v>10</v>
      </c>
      <c r="H1617">
        <v>14</v>
      </c>
      <c r="I1617">
        <v>15</v>
      </c>
      <c r="J1617">
        <v>1</v>
      </c>
      <c r="K1617">
        <v>1</v>
      </c>
      <c r="L1617">
        <v>5.6572499999999998E-2</v>
      </c>
      <c r="M1617">
        <v>5.6572499999999998E-2</v>
      </c>
      <c r="N1617" t="s">
        <v>14</v>
      </c>
    </row>
    <row r="1618" spans="1:14" x14ac:dyDescent="0.2">
      <c r="A1618" t="s">
        <v>10</v>
      </c>
      <c r="B1618" t="s">
        <v>13</v>
      </c>
      <c r="D1618">
        <v>0</v>
      </c>
      <c r="E1618">
        <v>0</v>
      </c>
      <c r="F1618">
        <v>10</v>
      </c>
      <c r="G1618">
        <v>10</v>
      </c>
      <c r="H1618">
        <v>14</v>
      </c>
      <c r="I1618">
        <v>15</v>
      </c>
      <c r="J1618">
        <v>2</v>
      </c>
      <c r="K1618">
        <v>2</v>
      </c>
      <c r="L1618">
        <v>5.8119999999999998E-2</v>
      </c>
      <c r="M1618">
        <v>5.8119999999999998E-2</v>
      </c>
      <c r="N1618" t="s">
        <v>14</v>
      </c>
    </row>
    <row r="1619" spans="1:14" x14ac:dyDescent="0.2">
      <c r="A1619" t="s">
        <v>10</v>
      </c>
      <c r="B1619" t="s">
        <v>13</v>
      </c>
      <c r="D1619">
        <v>0</v>
      </c>
      <c r="E1619">
        <v>0</v>
      </c>
      <c r="F1619">
        <v>10</v>
      </c>
      <c r="G1619">
        <v>10</v>
      </c>
      <c r="H1619">
        <v>14</v>
      </c>
      <c r="I1619">
        <v>15</v>
      </c>
      <c r="J1619">
        <v>3</v>
      </c>
      <c r="K1619">
        <v>3</v>
      </c>
      <c r="L1619">
        <v>5.6169999999999998E-2</v>
      </c>
      <c r="M1619">
        <v>5.6169999999999998E-2</v>
      </c>
      <c r="N1619" t="s">
        <v>14</v>
      </c>
    </row>
    <row r="1620" spans="1:14" x14ac:dyDescent="0.2">
      <c r="A1620" t="s">
        <v>10</v>
      </c>
      <c r="B1620" t="s">
        <v>13</v>
      </c>
      <c r="D1620">
        <v>0</v>
      </c>
      <c r="E1620">
        <v>0</v>
      </c>
      <c r="F1620">
        <v>10</v>
      </c>
      <c r="G1620">
        <v>10</v>
      </c>
      <c r="H1620">
        <v>14</v>
      </c>
      <c r="I1620">
        <v>15</v>
      </c>
      <c r="J1620">
        <v>4</v>
      </c>
      <c r="K1620">
        <v>4</v>
      </c>
      <c r="L1620">
        <v>5.5589999999999903E-2</v>
      </c>
      <c r="M1620">
        <v>5.5589999999999903E-2</v>
      </c>
      <c r="N1620" t="s">
        <v>14</v>
      </c>
    </row>
    <row r="1621" spans="1:14" x14ac:dyDescent="0.2">
      <c r="A1621" t="s">
        <v>10</v>
      </c>
      <c r="B1621" t="s">
        <v>13</v>
      </c>
      <c r="D1621">
        <v>0</v>
      </c>
      <c r="E1621">
        <v>0</v>
      </c>
      <c r="F1621">
        <v>10</v>
      </c>
      <c r="G1621">
        <v>10</v>
      </c>
      <c r="H1621">
        <v>14</v>
      </c>
      <c r="I1621">
        <v>15</v>
      </c>
      <c r="J1621">
        <v>5</v>
      </c>
      <c r="K1621">
        <v>5</v>
      </c>
      <c r="L1621">
        <v>4.2613999999999999E-2</v>
      </c>
      <c r="M1621">
        <v>4.2613999999999999E-2</v>
      </c>
      <c r="N1621" t="s">
        <v>14</v>
      </c>
    </row>
    <row r="1622" spans="1:14" x14ac:dyDescent="0.2">
      <c r="A1622" t="s">
        <v>10</v>
      </c>
      <c r="B1622" t="s">
        <v>13</v>
      </c>
      <c r="D1622">
        <v>0</v>
      </c>
      <c r="E1622">
        <v>0</v>
      </c>
      <c r="F1622">
        <v>10</v>
      </c>
      <c r="G1622">
        <v>10</v>
      </c>
      <c r="H1622">
        <v>14</v>
      </c>
      <c r="I1622">
        <v>15</v>
      </c>
      <c r="J1622">
        <v>6</v>
      </c>
      <c r="K1622">
        <v>6</v>
      </c>
      <c r="L1622">
        <v>3.9003999999999997E-2</v>
      </c>
      <c r="M1622">
        <v>3.9003999999999997E-2</v>
      </c>
      <c r="N1622" t="s">
        <v>14</v>
      </c>
    </row>
    <row r="1623" spans="1:14" x14ac:dyDescent="0.2">
      <c r="A1623" t="s">
        <v>10</v>
      </c>
      <c r="B1623" t="s">
        <v>13</v>
      </c>
      <c r="D1623">
        <v>0</v>
      </c>
      <c r="E1623">
        <v>0</v>
      </c>
      <c r="F1623">
        <v>10</v>
      </c>
      <c r="G1623">
        <v>10</v>
      </c>
      <c r="H1623">
        <v>15</v>
      </c>
      <c r="I1623">
        <v>16</v>
      </c>
      <c r="J1623">
        <v>0</v>
      </c>
      <c r="K1623">
        <v>0</v>
      </c>
      <c r="L1623">
        <v>5.806E-2</v>
      </c>
      <c r="M1623">
        <v>5.806E-2</v>
      </c>
      <c r="N1623" t="s">
        <v>14</v>
      </c>
    </row>
    <row r="1624" spans="1:14" x14ac:dyDescent="0.2">
      <c r="A1624" t="s">
        <v>10</v>
      </c>
      <c r="B1624" t="s">
        <v>13</v>
      </c>
      <c r="D1624">
        <v>0</v>
      </c>
      <c r="E1624">
        <v>0</v>
      </c>
      <c r="F1624">
        <v>10</v>
      </c>
      <c r="G1624">
        <v>10</v>
      </c>
      <c r="H1624">
        <v>15</v>
      </c>
      <c r="I1624">
        <v>16</v>
      </c>
      <c r="J1624">
        <v>1</v>
      </c>
      <c r="K1624">
        <v>1</v>
      </c>
      <c r="L1624">
        <v>5.7447499999999999E-2</v>
      </c>
      <c r="M1624">
        <v>5.7447499999999999E-2</v>
      </c>
      <c r="N1624" t="s">
        <v>14</v>
      </c>
    </row>
    <row r="1625" spans="1:14" x14ac:dyDescent="0.2">
      <c r="A1625" t="s">
        <v>10</v>
      </c>
      <c r="B1625" t="s">
        <v>13</v>
      </c>
      <c r="D1625">
        <v>0</v>
      </c>
      <c r="E1625">
        <v>0</v>
      </c>
      <c r="F1625">
        <v>10</v>
      </c>
      <c r="G1625">
        <v>10</v>
      </c>
      <c r="H1625">
        <v>15</v>
      </c>
      <c r="I1625">
        <v>16</v>
      </c>
      <c r="J1625">
        <v>2</v>
      </c>
      <c r="K1625">
        <v>2</v>
      </c>
      <c r="L1625">
        <v>5.8847499999999997E-2</v>
      </c>
      <c r="M1625">
        <v>5.8847499999999997E-2</v>
      </c>
      <c r="N1625" t="s">
        <v>14</v>
      </c>
    </row>
    <row r="1626" spans="1:14" x14ac:dyDescent="0.2">
      <c r="A1626" t="s">
        <v>10</v>
      </c>
      <c r="B1626" t="s">
        <v>13</v>
      </c>
      <c r="D1626">
        <v>0</v>
      </c>
      <c r="E1626">
        <v>0</v>
      </c>
      <c r="F1626">
        <v>10</v>
      </c>
      <c r="G1626">
        <v>10</v>
      </c>
      <c r="H1626">
        <v>15</v>
      </c>
      <c r="I1626">
        <v>16</v>
      </c>
      <c r="J1626">
        <v>3</v>
      </c>
      <c r="K1626">
        <v>3</v>
      </c>
      <c r="L1626">
        <v>5.7287499999999901E-2</v>
      </c>
      <c r="M1626">
        <v>5.7287499999999901E-2</v>
      </c>
      <c r="N1626" t="s">
        <v>14</v>
      </c>
    </row>
    <row r="1627" spans="1:14" x14ac:dyDescent="0.2">
      <c r="A1627" t="s">
        <v>10</v>
      </c>
      <c r="B1627" t="s">
        <v>13</v>
      </c>
      <c r="D1627">
        <v>0</v>
      </c>
      <c r="E1627">
        <v>0</v>
      </c>
      <c r="F1627">
        <v>10</v>
      </c>
      <c r="G1627">
        <v>10</v>
      </c>
      <c r="H1627">
        <v>15</v>
      </c>
      <c r="I1627">
        <v>16</v>
      </c>
      <c r="J1627">
        <v>4</v>
      </c>
      <c r="K1627">
        <v>4</v>
      </c>
      <c r="L1627">
        <v>5.6007999999999898E-2</v>
      </c>
      <c r="M1627">
        <v>5.6007999999999898E-2</v>
      </c>
      <c r="N1627" t="s">
        <v>14</v>
      </c>
    </row>
    <row r="1628" spans="1:14" x14ac:dyDescent="0.2">
      <c r="A1628" t="s">
        <v>10</v>
      </c>
      <c r="B1628" t="s">
        <v>13</v>
      </c>
      <c r="D1628">
        <v>0</v>
      </c>
      <c r="E1628">
        <v>0</v>
      </c>
      <c r="F1628">
        <v>10</v>
      </c>
      <c r="G1628">
        <v>10</v>
      </c>
      <c r="H1628">
        <v>15</v>
      </c>
      <c r="I1628">
        <v>16</v>
      </c>
      <c r="J1628">
        <v>5</v>
      </c>
      <c r="K1628">
        <v>5</v>
      </c>
      <c r="L1628">
        <v>4.3572E-2</v>
      </c>
      <c r="M1628">
        <v>4.3572E-2</v>
      </c>
      <c r="N1628" t="s">
        <v>14</v>
      </c>
    </row>
    <row r="1629" spans="1:14" x14ac:dyDescent="0.2">
      <c r="A1629" t="s">
        <v>10</v>
      </c>
      <c r="B1629" t="s">
        <v>13</v>
      </c>
      <c r="D1629">
        <v>0</v>
      </c>
      <c r="E1629">
        <v>0</v>
      </c>
      <c r="F1629">
        <v>10</v>
      </c>
      <c r="G1629">
        <v>10</v>
      </c>
      <c r="H1629">
        <v>15</v>
      </c>
      <c r="I1629">
        <v>16</v>
      </c>
      <c r="J1629">
        <v>6</v>
      </c>
      <c r="K1629">
        <v>6</v>
      </c>
      <c r="L1629">
        <v>3.9292000000000001E-2</v>
      </c>
      <c r="M1629">
        <v>3.9292000000000001E-2</v>
      </c>
      <c r="N1629" t="s">
        <v>14</v>
      </c>
    </row>
    <row r="1630" spans="1:14" x14ac:dyDescent="0.2">
      <c r="A1630" t="s">
        <v>10</v>
      </c>
      <c r="B1630" t="s">
        <v>13</v>
      </c>
      <c r="D1630">
        <v>0</v>
      </c>
      <c r="E1630">
        <v>0</v>
      </c>
      <c r="F1630">
        <v>10</v>
      </c>
      <c r="G1630">
        <v>10</v>
      </c>
      <c r="H1630">
        <v>16</v>
      </c>
      <c r="I1630">
        <v>17</v>
      </c>
      <c r="J1630">
        <v>0</v>
      </c>
      <c r="K1630">
        <v>0</v>
      </c>
      <c r="L1630">
        <v>6.3204999999999997E-2</v>
      </c>
      <c r="M1630">
        <v>6.3204999999999997E-2</v>
      </c>
      <c r="N1630" t="s">
        <v>14</v>
      </c>
    </row>
    <row r="1631" spans="1:14" x14ac:dyDescent="0.2">
      <c r="A1631" t="s">
        <v>10</v>
      </c>
      <c r="B1631" t="s">
        <v>13</v>
      </c>
      <c r="D1631">
        <v>0</v>
      </c>
      <c r="E1631">
        <v>0</v>
      </c>
      <c r="F1631">
        <v>10</v>
      </c>
      <c r="G1631">
        <v>10</v>
      </c>
      <c r="H1631">
        <v>16</v>
      </c>
      <c r="I1631">
        <v>17</v>
      </c>
      <c r="J1631">
        <v>1</v>
      </c>
      <c r="K1631">
        <v>1</v>
      </c>
      <c r="L1631">
        <v>6.0787499999999897E-2</v>
      </c>
      <c r="M1631">
        <v>6.0787499999999897E-2</v>
      </c>
      <c r="N1631" t="s">
        <v>14</v>
      </c>
    </row>
    <row r="1632" spans="1:14" x14ac:dyDescent="0.2">
      <c r="A1632" t="s">
        <v>10</v>
      </c>
      <c r="B1632" t="s">
        <v>13</v>
      </c>
      <c r="D1632">
        <v>0</v>
      </c>
      <c r="E1632">
        <v>0</v>
      </c>
      <c r="F1632">
        <v>10</v>
      </c>
      <c r="G1632">
        <v>10</v>
      </c>
      <c r="H1632">
        <v>16</v>
      </c>
      <c r="I1632">
        <v>17</v>
      </c>
      <c r="J1632">
        <v>2</v>
      </c>
      <c r="K1632">
        <v>2</v>
      </c>
      <c r="L1632">
        <v>6.2064999999999898E-2</v>
      </c>
      <c r="M1632">
        <v>6.2064999999999898E-2</v>
      </c>
      <c r="N1632" t="s">
        <v>14</v>
      </c>
    </row>
    <row r="1633" spans="1:14" x14ac:dyDescent="0.2">
      <c r="A1633" t="s">
        <v>10</v>
      </c>
      <c r="B1633" t="s">
        <v>13</v>
      </c>
      <c r="D1633">
        <v>0</v>
      </c>
      <c r="E1633">
        <v>0</v>
      </c>
      <c r="F1633">
        <v>10</v>
      </c>
      <c r="G1633">
        <v>10</v>
      </c>
      <c r="H1633">
        <v>16</v>
      </c>
      <c r="I1633">
        <v>17</v>
      </c>
      <c r="J1633">
        <v>3</v>
      </c>
      <c r="K1633">
        <v>3</v>
      </c>
      <c r="L1633">
        <v>6.0747499999999899E-2</v>
      </c>
      <c r="M1633">
        <v>6.0747499999999899E-2</v>
      </c>
      <c r="N1633" t="s">
        <v>14</v>
      </c>
    </row>
    <row r="1634" spans="1:14" x14ac:dyDescent="0.2">
      <c r="A1634" t="s">
        <v>10</v>
      </c>
      <c r="B1634" t="s">
        <v>13</v>
      </c>
      <c r="D1634">
        <v>0</v>
      </c>
      <c r="E1634">
        <v>0</v>
      </c>
      <c r="F1634">
        <v>10</v>
      </c>
      <c r="G1634">
        <v>10</v>
      </c>
      <c r="H1634">
        <v>16</v>
      </c>
      <c r="I1634">
        <v>17</v>
      </c>
      <c r="J1634">
        <v>4</v>
      </c>
      <c r="K1634">
        <v>4</v>
      </c>
      <c r="L1634">
        <v>5.8091999999999998E-2</v>
      </c>
      <c r="M1634">
        <v>5.8091999999999998E-2</v>
      </c>
      <c r="N1634" t="s">
        <v>14</v>
      </c>
    </row>
    <row r="1635" spans="1:14" x14ac:dyDescent="0.2">
      <c r="A1635" t="s">
        <v>10</v>
      </c>
      <c r="B1635" t="s">
        <v>13</v>
      </c>
      <c r="D1635">
        <v>0</v>
      </c>
      <c r="E1635">
        <v>0</v>
      </c>
      <c r="F1635">
        <v>10</v>
      </c>
      <c r="G1635">
        <v>10</v>
      </c>
      <c r="H1635">
        <v>16</v>
      </c>
      <c r="I1635">
        <v>17</v>
      </c>
      <c r="J1635">
        <v>5</v>
      </c>
      <c r="K1635">
        <v>5</v>
      </c>
      <c r="L1635">
        <v>4.5432E-2</v>
      </c>
      <c r="M1635">
        <v>4.5432E-2</v>
      </c>
      <c r="N1635" t="s">
        <v>14</v>
      </c>
    </row>
    <row r="1636" spans="1:14" x14ac:dyDescent="0.2">
      <c r="A1636" t="s">
        <v>10</v>
      </c>
      <c r="B1636" t="s">
        <v>13</v>
      </c>
      <c r="D1636">
        <v>0</v>
      </c>
      <c r="E1636">
        <v>0</v>
      </c>
      <c r="F1636">
        <v>10</v>
      </c>
      <c r="G1636">
        <v>10</v>
      </c>
      <c r="H1636">
        <v>16</v>
      </c>
      <c r="I1636">
        <v>17</v>
      </c>
      <c r="J1636">
        <v>6</v>
      </c>
      <c r="K1636">
        <v>6</v>
      </c>
      <c r="L1636">
        <v>4.3177999999999897E-2</v>
      </c>
      <c r="M1636">
        <v>4.3177999999999897E-2</v>
      </c>
      <c r="N1636" t="s">
        <v>14</v>
      </c>
    </row>
    <row r="1637" spans="1:14" x14ac:dyDescent="0.2">
      <c r="A1637" t="s">
        <v>10</v>
      </c>
      <c r="B1637" t="s">
        <v>13</v>
      </c>
      <c r="D1637">
        <v>0</v>
      </c>
      <c r="E1637">
        <v>0</v>
      </c>
      <c r="F1637">
        <v>10</v>
      </c>
      <c r="G1637">
        <v>10</v>
      </c>
      <c r="H1637">
        <v>17</v>
      </c>
      <c r="I1637">
        <v>18</v>
      </c>
      <c r="J1637">
        <v>0</v>
      </c>
      <c r="K1637">
        <v>0</v>
      </c>
      <c r="L1637">
        <v>6.9617499999999999E-2</v>
      </c>
      <c r="M1637">
        <v>6.9617499999999999E-2</v>
      </c>
      <c r="N1637" t="s">
        <v>14</v>
      </c>
    </row>
    <row r="1638" spans="1:14" x14ac:dyDescent="0.2">
      <c r="A1638" t="s">
        <v>10</v>
      </c>
      <c r="B1638" t="s">
        <v>13</v>
      </c>
      <c r="D1638">
        <v>0</v>
      </c>
      <c r="E1638">
        <v>0</v>
      </c>
      <c r="F1638">
        <v>10</v>
      </c>
      <c r="G1638">
        <v>10</v>
      </c>
      <c r="H1638">
        <v>17</v>
      </c>
      <c r="I1638">
        <v>18</v>
      </c>
      <c r="J1638">
        <v>1</v>
      </c>
      <c r="K1638">
        <v>1</v>
      </c>
      <c r="L1638">
        <v>6.8015000000000006E-2</v>
      </c>
      <c r="M1638">
        <v>6.8015000000000006E-2</v>
      </c>
      <c r="N1638" t="s">
        <v>14</v>
      </c>
    </row>
    <row r="1639" spans="1:14" x14ac:dyDescent="0.2">
      <c r="A1639" t="s">
        <v>10</v>
      </c>
      <c r="B1639" t="s">
        <v>13</v>
      </c>
      <c r="D1639">
        <v>0</v>
      </c>
      <c r="E1639">
        <v>0</v>
      </c>
      <c r="F1639">
        <v>10</v>
      </c>
      <c r="G1639">
        <v>10</v>
      </c>
      <c r="H1639">
        <v>17</v>
      </c>
      <c r="I1639">
        <v>18</v>
      </c>
      <c r="J1639">
        <v>2</v>
      </c>
      <c r="K1639">
        <v>2</v>
      </c>
      <c r="L1639">
        <v>6.7442499999999905E-2</v>
      </c>
      <c r="M1639">
        <v>6.7442499999999905E-2</v>
      </c>
      <c r="N1639" t="s">
        <v>14</v>
      </c>
    </row>
    <row r="1640" spans="1:14" x14ac:dyDescent="0.2">
      <c r="A1640" t="s">
        <v>10</v>
      </c>
      <c r="B1640" t="s">
        <v>13</v>
      </c>
      <c r="D1640">
        <v>0</v>
      </c>
      <c r="E1640">
        <v>0</v>
      </c>
      <c r="F1640">
        <v>10</v>
      </c>
      <c r="G1640">
        <v>10</v>
      </c>
      <c r="H1640">
        <v>17</v>
      </c>
      <c r="I1640">
        <v>18</v>
      </c>
      <c r="J1640">
        <v>3</v>
      </c>
      <c r="K1640">
        <v>3</v>
      </c>
      <c r="L1640">
        <v>6.49975E-2</v>
      </c>
      <c r="M1640">
        <v>6.49975E-2</v>
      </c>
      <c r="N1640" t="s">
        <v>14</v>
      </c>
    </row>
    <row r="1641" spans="1:14" x14ac:dyDescent="0.2">
      <c r="A1641" t="s">
        <v>10</v>
      </c>
      <c r="B1641" t="s">
        <v>13</v>
      </c>
      <c r="D1641">
        <v>0</v>
      </c>
      <c r="E1641">
        <v>0</v>
      </c>
      <c r="F1641">
        <v>10</v>
      </c>
      <c r="G1641">
        <v>10</v>
      </c>
      <c r="H1641">
        <v>17</v>
      </c>
      <c r="I1641">
        <v>18</v>
      </c>
      <c r="J1641">
        <v>4</v>
      </c>
      <c r="K1641">
        <v>4</v>
      </c>
      <c r="L1641">
        <v>6.1489999999999899E-2</v>
      </c>
      <c r="M1641">
        <v>6.1489999999999899E-2</v>
      </c>
      <c r="N1641" t="s">
        <v>14</v>
      </c>
    </row>
    <row r="1642" spans="1:14" x14ac:dyDescent="0.2">
      <c r="A1642" t="s">
        <v>10</v>
      </c>
      <c r="B1642" t="s">
        <v>13</v>
      </c>
      <c r="D1642">
        <v>0</v>
      </c>
      <c r="E1642">
        <v>0</v>
      </c>
      <c r="F1642">
        <v>10</v>
      </c>
      <c r="G1642">
        <v>10</v>
      </c>
      <c r="H1642">
        <v>17</v>
      </c>
      <c r="I1642">
        <v>18</v>
      </c>
      <c r="J1642">
        <v>5</v>
      </c>
      <c r="K1642">
        <v>5</v>
      </c>
      <c r="L1642">
        <v>5.0630000000000001E-2</v>
      </c>
      <c r="M1642">
        <v>5.0630000000000001E-2</v>
      </c>
      <c r="N1642" t="s">
        <v>14</v>
      </c>
    </row>
    <row r="1643" spans="1:14" x14ac:dyDescent="0.2">
      <c r="A1643" t="s">
        <v>10</v>
      </c>
      <c r="B1643" t="s">
        <v>13</v>
      </c>
      <c r="D1643">
        <v>0</v>
      </c>
      <c r="E1643">
        <v>0</v>
      </c>
      <c r="F1643">
        <v>10</v>
      </c>
      <c r="G1643">
        <v>10</v>
      </c>
      <c r="H1643">
        <v>17</v>
      </c>
      <c r="I1643">
        <v>18</v>
      </c>
      <c r="J1643">
        <v>6</v>
      </c>
      <c r="K1643">
        <v>6</v>
      </c>
      <c r="L1643">
        <v>5.0200000000000002E-2</v>
      </c>
      <c r="M1643">
        <v>5.0200000000000002E-2</v>
      </c>
      <c r="N1643" t="s">
        <v>14</v>
      </c>
    </row>
    <row r="1644" spans="1:14" x14ac:dyDescent="0.2">
      <c r="A1644" t="s">
        <v>10</v>
      </c>
      <c r="B1644" t="s">
        <v>13</v>
      </c>
      <c r="D1644">
        <v>0</v>
      </c>
      <c r="E1644">
        <v>0</v>
      </c>
      <c r="F1644">
        <v>10</v>
      </c>
      <c r="G1644">
        <v>10</v>
      </c>
      <c r="H1644">
        <v>18</v>
      </c>
      <c r="I1644">
        <v>19</v>
      </c>
      <c r="J1644">
        <v>0</v>
      </c>
      <c r="K1644">
        <v>0</v>
      </c>
      <c r="L1644">
        <v>7.2642499999999999E-2</v>
      </c>
      <c r="M1644">
        <v>7.2642499999999999E-2</v>
      </c>
      <c r="N1644" t="s">
        <v>14</v>
      </c>
    </row>
    <row r="1645" spans="1:14" x14ac:dyDescent="0.2">
      <c r="A1645" t="s">
        <v>10</v>
      </c>
      <c r="B1645" t="s">
        <v>13</v>
      </c>
      <c r="D1645">
        <v>0</v>
      </c>
      <c r="E1645">
        <v>0</v>
      </c>
      <c r="F1645">
        <v>10</v>
      </c>
      <c r="G1645">
        <v>10</v>
      </c>
      <c r="H1645">
        <v>18</v>
      </c>
      <c r="I1645">
        <v>19</v>
      </c>
      <c r="J1645">
        <v>1</v>
      </c>
      <c r="K1645">
        <v>1</v>
      </c>
      <c r="L1645">
        <v>6.9830000000000003E-2</v>
      </c>
      <c r="M1645">
        <v>6.9830000000000003E-2</v>
      </c>
      <c r="N1645" t="s">
        <v>14</v>
      </c>
    </row>
    <row r="1646" spans="1:14" x14ac:dyDescent="0.2">
      <c r="A1646" t="s">
        <v>10</v>
      </c>
      <c r="B1646" t="s">
        <v>13</v>
      </c>
      <c r="D1646">
        <v>0</v>
      </c>
      <c r="E1646">
        <v>0</v>
      </c>
      <c r="F1646">
        <v>10</v>
      </c>
      <c r="G1646">
        <v>10</v>
      </c>
      <c r="H1646">
        <v>18</v>
      </c>
      <c r="I1646">
        <v>19</v>
      </c>
      <c r="J1646">
        <v>2</v>
      </c>
      <c r="K1646">
        <v>2</v>
      </c>
      <c r="L1646">
        <v>7.1275000000000005E-2</v>
      </c>
      <c r="M1646">
        <v>7.1275000000000005E-2</v>
      </c>
      <c r="N1646" t="s">
        <v>14</v>
      </c>
    </row>
    <row r="1647" spans="1:14" x14ac:dyDescent="0.2">
      <c r="A1647" t="s">
        <v>10</v>
      </c>
      <c r="B1647" t="s">
        <v>13</v>
      </c>
      <c r="D1647">
        <v>0</v>
      </c>
      <c r="E1647">
        <v>0</v>
      </c>
      <c r="F1647">
        <v>10</v>
      </c>
      <c r="G1647">
        <v>10</v>
      </c>
      <c r="H1647">
        <v>18</v>
      </c>
      <c r="I1647">
        <v>19</v>
      </c>
      <c r="J1647">
        <v>3</v>
      </c>
      <c r="K1647">
        <v>3</v>
      </c>
      <c r="L1647">
        <v>6.7887500000000003E-2</v>
      </c>
      <c r="M1647">
        <v>6.7887500000000003E-2</v>
      </c>
      <c r="N1647" t="s">
        <v>14</v>
      </c>
    </row>
    <row r="1648" spans="1:14" x14ac:dyDescent="0.2">
      <c r="A1648" t="s">
        <v>10</v>
      </c>
      <c r="B1648" t="s">
        <v>13</v>
      </c>
      <c r="D1648">
        <v>0</v>
      </c>
      <c r="E1648">
        <v>0</v>
      </c>
      <c r="F1648">
        <v>10</v>
      </c>
      <c r="G1648">
        <v>10</v>
      </c>
      <c r="H1648">
        <v>18</v>
      </c>
      <c r="I1648">
        <v>19</v>
      </c>
      <c r="J1648">
        <v>4</v>
      </c>
      <c r="K1648">
        <v>4</v>
      </c>
      <c r="L1648">
        <v>6.4015999999999906E-2</v>
      </c>
      <c r="M1648">
        <v>6.4015999999999906E-2</v>
      </c>
      <c r="N1648" t="s">
        <v>14</v>
      </c>
    </row>
    <row r="1649" spans="1:14" x14ac:dyDescent="0.2">
      <c r="A1649" t="s">
        <v>10</v>
      </c>
      <c r="B1649" t="s">
        <v>13</v>
      </c>
      <c r="D1649">
        <v>0</v>
      </c>
      <c r="E1649">
        <v>0</v>
      </c>
      <c r="F1649">
        <v>10</v>
      </c>
      <c r="G1649">
        <v>10</v>
      </c>
      <c r="H1649">
        <v>18</v>
      </c>
      <c r="I1649">
        <v>19</v>
      </c>
      <c r="J1649">
        <v>5</v>
      </c>
      <c r="K1649">
        <v>5</v>
      </c>
      <c r="L1649">
        <v>5.2685999999999997E-2</v>
      </c>
      <c r="M1649">
        <v>5.2685999999999997E-2</v>
      </c>
      <c r="N1649" t="s">
        <v>14</v>
      </c>
    </row>
    <row r="1650" spans="1:14" x14ac:dyDescent="0.2">
      <c r="A1650" t="s">
        <v>10</v>
      </c>
      <c r="B1650" t="s">
        <v>13</v>
      </c>
      <c r="D1650">
        <v>0</v>
      </c>
      <c r="E1650">
        <v>0</v>
      </c>
      <c r="F1650">
        <v>10</v>
      </c>
      <c r="G1650">
        <v>10</v>
      </c>
      <c r="H1650">
        <v>18</v>
      </c>
      <c r="I1650">
        <v>19</v>
      </c>
      <c r="J1650">
        <v>6</v>
      </c>
      <c r="K1650">
        <v>6</v>
      </c>
      <c r="L1650">
        <v>5.5104E-2</v>
      </c>
      <c r="M1650">
        <v>5.5104E-2</v>
      </c>
      <c r="N1650" t="s">
        <v>14</v>
      </c>
    </row>
    <row r="1651" spans="1:14" x14ac:dyDescent="0.2">
      <c r="A1651" t="s">
        <v>10</v>
      </c>
      <c r="B1651" t="s">
        <v>13</v>
      </c>
      <c r="D1651">
        <v>0</v>
      </c>
      <c r="E1651">
        <v>0</v>
      </c>
      <c r="F1651">
        <v>10</v>
      </c>
      <c r="G1651">
        <v>10</v>
      </c>
      <c r="H1651">
        <v>19</v>
      </c>
      <c r="I1651">
        <v>20</v>
      </c>
      <c r="J1651">
        <v>0</v>
      </c>
      <c r="K1651">
        <v>0</v>
      </c>
      <c r="L1651">
        <v>7.2719999999999896E-2</v>
      </c>
      <c r="M1651">
        <v>7.2719999999999896E-2</v>
      </c>
      <c r="N1651" t="s">
        <v>14</v>
      </c>
    </row>
    <row r="1652" spans="1:14" x14ac:dyDescent="0.2">
      <c r="A1652" t="s">
        <v>10</v>
      </c>
      <c r="B1652" t="s">
        <v>13</v>
      </c>
      <c r="D1652">
        <v>0</v>
      </c>
      <c r="E1652">
        <v>0</v>
      </c>
      <c r="F1652">
        <v>10</v>
      </c>
      <c r="G1652">
        <v>10</v>
      </c>
      <c r="H1652">
        <v>19</v>
      </c>
      <c r="I1652">
        <v>20</v>
      </c>
      <c r="J1652">
        <v>1</v>
      </c>
      <c r="K1652">
        <v>1</v>
      </c>
      <c r="L1652">
        <v>6.991E-2</v>
      </c>
      <c r="M1652">
        <v>6.991E-2</v>
      </c>
      <c r="N1652" t="s">
        <v>14</v>
      </c>
    </row>
    <row r="1653" spans="1:14" x14ac:dyDescent="0.2">
      <c r="A1653" t="s">
        <v>10</v>
      </c>
      <c r="B1653" t="s">
        <v>13</v>
      </c>
      <c r="D1653">
        <v>0</v>
      </c>
      <c r="E1653">
        <v>0</v>
      </c>
      <c r="F1653">
        <v>10</v>
      </c>
      <c r="G1653">
        <v>10</v>
      </c>
      <c r="H1653">
        <v>19</v>
      </c>
      <c r="I1653">
        <v>20</v>
      </c>
      <c r="J1653">
        <v>2</v>
      </c>
      <c r="K1653">
        <v>2</v>
      </c>
      <c r="L1653">
        <v>6.9862499999999994E-2</v>
      </c>
      <c r="M1653">
        <v>6.9862499999999994E-2</v>
      </c>
      <c r="N1653" t="s">
        <v>14</v>
      </c>
    </row>
    <row r="1654" spans="1:14" x14ac:dyDescent="0.2">
      <c r="A1654" t="s">
        <v>10</v>
      </c>
      <c r="B1654" t="s">
        <v>13</v>
      </c>
      <c r="D1654">
        <v>0</v>
      </c>
      <c r="E1654">
        <v>0</v>
      </c>
      <c r="F1654">
        <v>10</v>
      </c>
      <c r="G1654">
        <v>10</v>
      </c>
      <c r="H1654">
        <v>19</v>
      </c>
      <c r="I1654">
        <v>20</v>
      </c>
      <c r="J1654">
        <v>3</v>
      </c>
      <c r="K1654">
        <v>3</v>
      </c>
      <c r="L1654">
        <v>6.4194999999999905E-2</v>
      </c>
      <c r="M1654">
        <v>6.4194999999999905E-2</v>
      </c>
      <c r="N1654" t="s">
        <v>14</v>
      </c>
    </row>
    <row r="1655" spans="1:14" x14ac:dyDescent="0.2">
      <c r="A1655" t="s">
        <v>10</v>
      </c>
      <c r="B1655" t="s">
        <v>13</v>
      </c>
      <c r="D1655">
        <v>0</v>
      </c>
      <c r="E1655">
        <v>0</v>
      </c>
      <c r="F1655">
        <v>10</v>
      </c>
      <c r="G1655">
        <v>10</v>
      </c>
      <c r="H1655">
        <v>19</v>
      </c>
      <c r="I1655">
        <v>20</v>
      </c>
      <c r="J1655">
        <v>4</v>
      </c>
      <c r="K1655">
        <v>4</v>
      </c>
      <c r="L1655">
        <v>6.2923999999999994E-2</v>
      </c>
      <c r="M1655">
        <v>6.2923999999999994E-2</v>
      </c>
      <c r="N1655" t="s">
        <v>14</v>
      </c>
    </row>
    <row r="1656" spans="1:14" x14ac:dyDescent="0.2">
      <c r="A1656" t="s">
        <v>10</v>
      </c>
      <c r="B1656" t="s">
        <v>13</v>
      </c>
      <c r="D1656">
        <v>0</v>
      </c>
      <c r="E1656">
        <v>0</v>
      </c>
      <c r="F1656">
        <v>10</v>
      </c>
      <c r="G1656">
        <v>10</v>
      </c>
      <c r="H1656">
        <v>19</v>
      </c>
      <c r="I1656">
        <v>20</v>
      </c>
      <c r="J1656">
        <v>5</v>
      </c>
      <c r="K1656">
        <v>5</v>
      </c>
      <c r="L1656">
        <v>5.16319999999999E-2</v>
      </c>
      <c r="M1656">
        <v>5.16319999999999E-2</v>
      </c>
      <c r="N1656" t="s">
        <v>14</v>
      </c>
    </row>
    <row r="1657" spans="1:14" x14ac:dyDescent="0.2">
      <c r="A1657" t="s">
        <v>10</v>
      </c>
      <c r="B1657" t="s">
        <v>13</v>
      </c>
      <c r="D1657">
        <v>0</v>
      </c>
      <c r="E1657">
        <v>0</v>
      </c>
      <c r="F1657">
        <v>10</v>
      </c>
      <c r="G1657">
        <v>10</v>
      </c>
      <c r="H1657">
        <v>19</v>
      </c>
      <c r="I1657">
        <v>20</v>
      </c>
      <c r="J1657">
        <v>6</v>
      </c>
      <c r="K1657">
        <v>6</v>
      </c>
      <c r="L1657">
        <v>5.2918E-2</v>
      </c>
      <c r="M1657">
        <v>5.2918E-2</v>
      </c>
      <c r="N1657" t="s">
        <v>14</v>
      </c>
    </row>
    <row r="1658" spans="1:14" x14ac:dyDescent="0.2">
      <c r="A1658" t="s">
        <v>10</v>
      </c>
      <c r="B1658" t="s">
        <v>13</v>
      </c>
      <c r="D1658">
        <v>0</v>
      </c>
      <c r="E1658">
        <v>0</v>
      </c>
      <c r="F1658">
        <v>10</v>
      </c>
      <c r="G1658">
        <v>10</v>
      </c>
      <c r="H1658">
        <v>20</v>
      </c>
      <c r="I1658">
        <v>21</v>
      </c>
      <c r="J1658">
        <v>0</v>
      </c>
      <c r="K1658">
        <v>0</v>
      </c>
      <c r="L1658">
        <v>6.2447499999999899E-2</v>
      </c>
      <c r="M1658">
        <v>6.2447499999999899E-2</v>
      </c>
      <c r="N1658" t="s">
        <v>14</v>
      </c>
    </row>
    <row r="1659" spans="1:14" x14ac:dyDescent="0.2">
      <c r="A1659" t="s">
        <v>10</v>
      </c>
      <c r="B1659" t="s">
        <v>13</v>
      </c>
      <c r="D1659">
        <v>0</v>
      </c>
      <c r="E1659">
        <v>0</v>
      </c>
      <c r="F1659">
        <v>10</v>
      </c>
      <c r="G1659">
        <v>10</v>
      </c>
      <c r="H1659">
        <v>20</v>
      </c>
      <c r="I1659">
        <v>21</v>
      </c>
      <c r="J1659">
        <v>1</v>
      </c>
      <c r="K1659">
        <v>1</v>
      </c>
      <c r="L1659">
        <v>6.1710000000000001E-2</v>
      </c>
      <c r="M1659">
        <v>6.1710000000000001E-2</v>
      </c>
      <c r="N1659" t="s">
        <v>14</v>
      </c>
    </row>
    <row r="1660" spans="1:14" x14ac:dyDescent="0.2">
      <c r="A1660" t="s">
        <v>10</v>
      </c>
      <c r="B1660" t="s">
        <v>13</v>
      </c>
      <c r="D1660">
        <v>0</v>
      </c>
      <c r="E1660">
        <v>0</v>
      </c>
      <c r="F1660">
        <v>10</v>
      </c>
      <c r="G1660">
        <v>10</v>
      </c>
      <c r="H1660">
        <v>20</v>
      </c>
      <c r="I1660">
        <v>21</v>
      </c>
      <c r="J1660">
        <v>2</v>
      </c>
      <c r="K1660">
        <v>2</v>
      </c>
      <c r="L1660">
        <v>6.1219999999999997E-2</v>
      </c>
      <c r="M1660">
        <v>6.1219999999999997E-2</v>
      </c>
      <c r="N1660" t="s">
        <v>14</v>
      </c>
    </row>
    <row r="1661" spans="1:14" x14ac:dyDescent="0.2">
      <c r="A1661" t="s">
        <v>10</v>
      </c>
      <c r="B1661" t="s">
        <v>13</v>
      </c>
      <c r="D1661">
        <v>0</v>
      </c>
      <c r="E1661">
        <v>0</v>
      </c>
      <c r="F1661">
        <v>10</v>
      </c>
      <c r="G1661">
        <v>10</v>
      </c>
      <c r="H1661">
        <v>20</v>
      </c>
      <c r="I1661">
        <v>21</v>
      </c>
      <c r="J1661">
        <v>3</v>
      </c>
      <c r="K1661">
        <v>3</v>
      </c>
      <c r="L1661">
        <v>5.7265000000000003E-2</v>
      </c>
      <c r="M1661">
        <v>5.7265000000000003E-2</v>
      </c>
      <c r="N1661" t="s">
        <v>14</v>
      </c>
    </row>
    <row r="1662" spans="1:14" x14ac:dyDescent="0.2">
      <c r="A1662" t="s">
        <v>10</v>
      </c>
      <c r="B1662" t="s">
        <v>13</v>
      </c>
      <c r="D1662">
        <v>0</v>
      </c>
      <c r="E1662">
        <v>0</v>
      </c>
      <c r="F1662">
        <v>10</v>
      </c>
      <c r="G1662">
        <v>10</v>
      </c>
      <c r="H1662">
        <v>20</v>
      </c>
      <c r="I1662">
        <v>21</v>
      </c>
      <c r="J1662">
        <v>4</v>
      </c>
      <c r="K1662">
        <v>4</v>
      </c>
      <c r="L1662">
        <v>5.7259999999999998E-2</v>
      </c>
      <c r="M1662">
        <v>5.7259999999999998E-2</v>
      </c>
      <c r="N1662" t="s">
        <v>14</v>
      </c>
    </row>
    <row r="1663" spans="1:14" x14ac:dyDescent="0.2">
      <c r="A1663" t="s">
        <v>10</v>
      </c>
      <c r="B1663" t="s">
        <v>13</v>
      </c>
      <c r="D1663">
        <v>0</v>
      </c>
      <c r="E1663">
        <v>0</v>
      </c>
      <c r="F1663">
        <v>10</v>
      </c>
      <c r="G1663">
        <v>10</v>
      </c>
      <c r="H1663">
        <v>20</v>
      </c>
      <c r="I1663">
        <v>21</v>
      </c>
      <c r="J1663">
        <v>5</v>
      </c>
      <c r="K1663">
        <v>5</v>
      </c>
      <c r="L1663">
        <v>4.6786000000000001E-2</v>
      </c>
      <c r="M1663">
        <v>4.6786000000000001E-2</v>
      </c>
      <c r="N1663" t="s">
        <v>14</v>
      </c>
    </row>
    <row r="1664" spans="1:14" x14ac:dyDescent="0.2">
      <c r="A1664" t="s">
        <v>10</v>
      </c>
      <c r="B1664" t="s">
        <v>13</v>
      </c>
      <c r="D1664">
        <v>0</v>
      </c>
      <c r="E1664">
        <v>0</v>
      </c>
      <c r="F1664">
        <v>10</v>
      </c>
      <c r="G1664">
        <v>10</v>
      </c>
      <c r="H1664">
        <v>20</v>
      </c>
      <c r="I1664">
        <v>21</v>
      </c>
      <c r="J1664">
        <v>6</v>
      </c>
      <c r="K1664">
        <v>6</v>
      </c>
      <c r="L1664">
        <v>4.8736000000000002E-2</v>
      </c>
      <c r="M1664">
        <v>4.8736000000000002E-2</v>
      </c>
      <c r="N1664" t="s">
        <v>14</v>
      </c>
    </row>
    <row r="1665" spans="1:14" x14ac:dyDescent="0.2">
      <c r="A1665" t="s">
        <v>10</v>
      </c>
      <c r="B1665" t="s">
        <v>13</v>
      </c>
      <c r="D1665">
        <v>0</v>
      </c>
      <c r="E1665">
        <v>0</v>
      </c>
      <c r="F1665">
        <v>10</v>
      </c>
      <c r="G1665">
        <v>10</v>
      </c>
      <c r="H1665">
        <v>21</v>
      </c>
      <c r="I1665">
        <v>22</v>
      </c>
      <c r="J1665">
        <v>0</v>
      </c>
      <c r="K1665">
        <v>0</v>
      </c>
      <c r="L1665">
        <v>5.4715E-2</v>
      </c>
      <c r="M1665">
        <v>5.4715E-2</v>
      </c>
      <c r="N1665" t="s">
        <v>14</v>
      </c>
    </row>
    <row r="1666" spans="1:14" x14ac:dyDescent="0.2">
      <c r="A1666" t="s">
        <v>10</v>
      </c>
      <c r="B1666" t="s">
        <v>13</v>
      </c>
      <c r="D1666">
        <v>0</v>
      </c>
      <c r="E1666">
        <v>0</v>
      </c>
      <c r="F1666">
        <v>10</v>
      </c>
      <c r="G1666">
        <v>10</v>
      </c>
      <c r="H1666">
        <v>21</v>
      </c>
      <c r="I1666">
        <v>22</v>
      </c>
      <c r="J1666">
        <v>1</v>
      </c>
      <c r="K1666">
        <v>1</v>
      </c>
      <c r="L1666">
        <v>5.4367499999999999E-2</v>
      </c>
      <c r="M1666">
        <v>5.4367499999999999E-2</v>
      </c>
      <c r="N1666" t="s">
        <v>14</v>
      </c>
    </row>
    <row r="1667" spans="1:14" x14ac:dyDescent="0.2">
      <c r="A1667" t="s">
        <v>10</v>
      </c>
      <c r="B1667" t="s">
        <v>13</v>
      </c>
      <c r="D1667">
        <v>0</v>
      </c>
      <c r="E1667">
        <v>0</v>
      </c>
      <c r="F1667">
        <v>10</v>
      </c>
      <c r="G1667">
        <v>10</v>
      </c>
      <c r="H1667">
        <v>21</v>
      </c>
      <c r="I1667">
        <v>22</v>
      </c>
      <c r="J1667">
        <v>2</v>
      </c>
      <c r="K1667">
        <v>2</v>
      </c>
      <c r="L1667">
        <v>5.5132500000000001E-2</v>
      </c>
      <c r="M1667">
        <v>5.5132500000000001E-2</v>
      </c>
      <c r="N1667" t="s">
        <v>14</v>
      </c>
    </row>
    <row r="1668" spans="1:14" x14ac:dyDescent="0.2">
      <c r="A1668" t="s">
        <v>10</v>
      </c>
      <c r="B1668" t="s">
        <v>13</v>
      </c>
      <c r="D1668">
        <v>0</v>
      </c>
      <c r="E1668">
        <v>0</v>
      </c>
      <c r="F1668">
        <v>10</v>
      </c>
      <c r="G1668">
        <v>10</v>
      </c>
      <c r="H1668">
        <v>21</v>
      </c>
      <c r="I1668">
        <v>22</v>
      </c>
      <c r="J1668">
        <v>3</v>
      </c>
      <c r="K1668">
        <v>3</v>
      </c>
      <c r="L1668">
        <v>5.15725E-2</v>
      </c>
      <c r="M1668">
        <v>5.15725E-2</v>
      </c>
      <c r="N1668" t="s">
        <v>14</v>
      </c>
    </row>
    <row r="1669" spans="1:14" x14ac:dyDescent="0.2">
      <c r="A1669" t="s">
        <v>10</v>
      </c>
      <c r="B1669" t="s">
        <v>13</v>
      </c>
      <c r="D1669">
        <v>0</v>
      </c>
      <c r="E1669">
        <v>0</v>
      </c>
      <c r="F1669">
        <v>10</v>
      </c>
      <c r="G1669">
        <v>10</v>
      </c>
      <c r="H1669">
        <v>21</v>
      </c>
      <c r="I1669">
        <v>22</v>
      </c>
      <c r="J1669">
        <v>4</v>
      </c>
      <c r="K1669">
        <v>4</v>
      </c>
      <c r="L1669">
        <v>4.9923999999999899E-2</v>
      </c>
      <c r="M1669">
        <v>4.9923999999999899E-2</v>
      </c>
      <c r="N1669" t="s">
        <v>14</v>
      </c>
    </row>
    <row r="1670" spans="1:14" x14ac:dyDescent="0.2">
      <c r="A1670" t="s">
        <v>10</v>
      </c>
      <c r="B1670" t="s">
        <v>13</v>
      </c>
      <c r="D1670">
        <v>0</v>
      </c>
      <c r="E1670">
        <v>0</v>
      </c>
      <c r="F1670">
        <v>10</v>
      </c>
      <c r="G1670">
        <v>10</v>
      </c>
      <c r="H1670">
        <v>21</v>
      </c>
      <c r="I1670">
        <v>22</v>
      </c>
      <c r="J1670">
        <v>5</v>
      </c>
      <c r="K1670">
        <v>5</v>
      </c>
      <c r="L1670">
        <v>4.2948E-2</v>
      </c>
      <c r="M1670">
        <v>4.2948E-2</v>
      </c>
      <c r="N1670" t="s">
        <v>14</v>
      </c>
    </row>
    <row r="1671" spans="1:14" x14ac:dyDescent="0.2">
      <c r="A1671" t="s">
        <v>10</v>
      </c>
      <c r="B1671" t="s">
        <v>13</v>
      </c>
      <c r="D1671">
        <v>0</v>
      </c>
      <c r="E1671">
        <v>0</v>
      </c>
      <c r="F1671">
        <v>10</v>
      </c>
      <c r="G1671">
        <v>10</v>
      </c>
      <c r="H1671">
        <v>21</v>
      </c>
      <c r="I1671">
        <v>22</v>
      </c>
      <c r="J1671">
        <v>6</v>
      </c>
      <c r="K1671">
        <v>6</v>
      </c>
      <c r="L1671">
        <v>4.2909999999999997E-2</v>
      </c>
      <c r="M1671">
        <v>4.2909999999999997E-2</v>
      </c>
      <c r="N1671" t="s">
        <v>14</v>
      </c>
    </row>
    <row r="1672" spans="1:14" x14ac:dyDescent="0.2">
      <c r="A1672" t="s">
        <v>10</v>
      </c>
      <c r="B1672" t="s">
        <v>13</v>
      </c>
      <c r="D1672">
        <v>0</v>
      </c>
      <c r="E1672">
        <v>0</v>
      </c>
      <c r="F1672">
        <v>10</v>
      </c>
      <c r="G1672">
        <v>10</v>
      </c>
      <c r="H1672">
        <v>22</v>
      </c>
      <c r="I1672">
        <v>23</v>
      </c>
      <c r="J1672">
        <v>0</v>
      </c>
      <c r="K1672">
        <v>0</v>
      </c>
      <c r="L1672">
        <v>5.0582499999999898E-2</v>
      </c>
      <c r="M1672">
        <v>5.0582499999999898E-2</v>
      </c>
      <c r="N1672" t="s">
        <v>14</v>
      </c>
    </row>
    <row r="1673" spans="1:14" x14ac:dyDescent="0.2">
      <c r="A1673" t="s">
        <v>10</v>
      </c>
      <c r="B1673" t="s">
        <v>13</v>
      </c>
      <c r="D1673">
        <v>0</v>
      </c>
      <c r="E1673">
        <v>0</v>
      </c>
      <c r="F1673">
        <v>10</v>
      </c>
      <c r="G1673">
        <v>10</v>
      </c>
      <c r="H1673">
        <v>22</v>
      </c>
      <c r="I1673">
        <v>23</v>
      </c>
      <c r="J1673">
        <v>1</v>
      </c>
      <c r="K1673">
        <v>1</v>
      </c>
      <c r="L1673">
        <v>5.0119999999999998E-2</v>
      </c>
      <c r="M1673">
        <v>5.0119999999999998E-2</v>
      </c>
      <c r="N1673" t="s">
        <v>14</v>
      </c>
    </row>
    <row r="1674" spans="1:14" x14ac:dyDescent="0.2">
      <c r="A1674" t="s">
        <v>10</v>
      </c>
      <c r="B1674" t="s">
        <v>13</v>
      </c>
      <c r="D1674">
        <v>0</v>
      </c>
      <c r="E1674">
        <v>0</v>
      </c>
      <c r="F1674">
        <v>10</v>
      </c>
      <c r="G1674">
        <v>10</v>
      </c>
      <c r="H1674">
        <v>22</v>
      </c>
      <c r="I1674">
        <v>23</v>
      </c>
      <c r="J1674">
        <v>2</v>
      </c>
      <c r="K1674">
        <v>2</v>
      </c>
      <c r="L1674">
        <v>5.0357499999999999E-2</v>
      </c>
      <c r="M1674">
        <v>5.0357499999999999E-2</v>
      </c>
      <c r="N1674" t="s">
        <v>14</v>
      </c>
    </row>
    <row r="1675" spans="1:14" x14ac:dyDescent="0.2">
      <c r="A1675" t="s">
        <v>10</v>
      </c>
      <c r="B1675" t="s">
        <v>13</v>
      </c>
      <c r="D1675">
        <v>0</v>
      </c>
      <c r="E1675">
        <v>0</v>
      </c>
      <c r="F1675">
        <v>10</v>
      </c>
      <c r="G1675">
        <v>10</v>
      </c>
      <c r="H1675">
        <v>22</v>
      </c>
      <c r="I1675">
        <v>23</v>
      </c>
      <c r="J1675">
        <v>3</v>
      </c>
      <c r="K1675">
        <v>3</v>
      </c>
      <c r="L1675">
        <v>4.931E-2</v>
      </c>
      <c r="M1675">
        <v>4.931E-2</v>
      </c>
      <c r="N1675" t="s">
        <v>14</v>
      </c>
    </row>
    <row r="1676" spans="1:14" x14ac:dyDescent="0.2">
      <c r="A1676" t="s">
        <v>10</v>
      </c>
      <c r="B1676" t="s">
        <v>13</v>
      </c>
      <c r="D1676">
        <v>0</v>
      </c>
      <c r="E1676">
        <v>0</v>
      </c>
      <c r="F1676">
        <v>10</v>
      </c>
      <c r="G1676">
        <v>10</v>
      </c>
      <c r="H1676">
        <v>22</v>
      </c>
      <c r="I1676">
        <v>23</v>
      </c>
      <c r="J1676">
        <v>4</v>
      </c>
      <c r="K1676">
        <v>4</v>
      </c>
      <c r="L1676">
        <v>4.6224000000000001E-2</v>
      </c>
      <c r="M1676">
        <v>4.6224000000000001E-2</v>
      </c>
      <c r="N1676" t="s">
        <v>14</v>
      </c>
    </row>
    <row r="1677" spans="1:14" x14ac:dyDescent="0.2">
      <c r="A1677" t="s">
        <v>10</v>
      </c>
      <c r="B1677" t="s">
        <v>13</v>
      </c>
      <c r="D1677">
        <v>0</v>
      </c>
      <c r="E1677">
        <v>0</v>
      </c>
      <c r="F1677">
        <v>10</v>
      </c>
      <c r="G1677">
        <v>10</v>
      </c>
      <c r="H1677">
        <v>22</v>
      </c>
      <c r="I1677">
        <v>23</v>
      </c>
      <c r="J1677">
        <v>5</v>
      </c>
      <c r="K1677">
        <v>5</v>
      </c>
      <c r="L1677">
        <v>4.1248E-2</v>
      </c>
      <c r="M1677">
        <v>4.1248E-2</v>
      </c>
      <c r="N1677" t="s">
        <v>14</v>
      </c>
    </row>
    <row r="1678" spans="1:14" x14ac:dyDescent="0.2">
      <c r="A1678" t="s">
        <v>10</v>
      </c>
      <c r="B1678" t="s">
        <v>13</v>
      </c>
      <c r="D1678">
        <v>0</v>
      </c>
      <c r="E1678">
        <v>0</v>
      </c>
      <c r="F1678">
        <v>10</v>
      </c>
      <c r="G1678">
        <v>10</v>
      </c>
      <c r="H1678">
        <v>22</v>
      </c>
      <c r="I1678">
        <v>23</v>
      </c>
      <c r="J1678">
        <v>6</v>
      </c>
      <c r="K1678">
        <v>6</v>
      </c>
      <c r="L1678">
        <v>4.0244000000000002E-2</v>
      </c>
      <c r="M1678">
        <v>4.0244000000000002E-2</v>
      </c>
      <c r="N1678" t="s">
        <v>14</v>
      </c>
    </row>
    <row r="1679" spans="1:14" x14ac:dyDescent="0.2">
      <c r="A1679" t="s">
        <v>10</v>
      </c>
      <c r="B1679" t="s">
        <v>13</v>
      </c>
      <c r="D1679">
        <v>0</v>
      </c>
      <c r="E1679">
        <v>0</v>
      </c>
      <c r="F1679">
        <v>10</v>
      </c>
      <c r="G1679">
        <v>10</v>
      </c>
      <c r="H1679">
        <v>23</v>
      </c>
      <c r="I1679">
        <v>24</v>
      </c>
      <c r="J1679">
        <v>0</v>
      </c>
      <c r="K1679">
        <v>0</v>
      </c>
      <c r="L1679">
        <v>4.6722499999999903E-2</v>
      </c>
      <c r="M1679">
        <v>4.6722499999999903E-2</v>
      </c>
      <c r="N1679" t="s">
        <v>14</v>
      </c>
    </row>
    <row r="1680" spans="1:14" x14ac:dyDescent="0.2">
      <c r="A1680" t="s">
        <v>10</v>
      </c>
      <c r="B1680" t="s">
        <v>13</v>
      </c>
      <c r="D1680">
        <v>0</v>
      </c>
      <c r="E1680">
        <v>0</v>
      </c>
      <c r="F1680">
        <v>10</v>
      </c>
      <c r="G1680">
        <v>10</v>
      </c>
      <c r="H1680">
        <v>23</v>
      </c>
      <c r="I1680">
        <v>24</v>
      </c>
      <c r="J1680">
        <v>1</v>
      </c>
      <c r="K1680">
        <v>1</v>
      </c>
      <c r="L1680">
        <v>4.5579999999999898E-2</v>
      </c>
      <c r="M1680">
        <v>4.5579999999999898E-2</v>
      </c>
      <c r="N1680" t="s">
        <v>14</v>
      </c>
    </row>
    <row r="1681" spans="1:14" x14ac:dyDescent="0.2">
      <c r="A1681" t="s">
        <v>10</v>
      </c>
      <c r="B1681" t="s">
        <v>13</v>
      </c>
      <c r="D1681">
        <v>0</v>
      </c>
      <c r="E1681">
        <v>0</v>
      </c>
      <c r="F1681">
        <v>10</v>
      </c>
      <c r="G1681">
        <v>10</v>
      </c>
      <c r="H1681">
        <v>23</v>
      </c>
      <c r="I1681">
        <v>24</v>
      </c>
      <c r="J1681">
        <v>2</v>
      </c>
      <c r="K1681">
        <v>2</v>
      </c>
      <c r="L1681">
        <v>4.6884999999999899E-2</v>
      </c>
      <c r="M1681">
        <v>4.6884999999999899E-2</v>
      </c>
      <c r="N1681" t="s">
        <v>14</v>
      </c>
    </row>
    <row r="1682" spans="1:14" x14ac:dyDescent="0.2">
      <c r="A1682" t="s">
        <v>10</v>
      </c>
      <c r="B1682" t="s">
        <v>13</v>
      </c>
      <c r="D1682">
        <v>0</v>
      </c>
      <c r="E1682">
        <v>0</v>
      </c>
      <c r="F1682">
        <v>10</v>
      </c>
      <c r="G1682">
        <v>10</v>
      </c>
      <c r="H1682">
        <v>23</v>
      </c>
      <c r="I1682">
        <v>24</v>
      </c>
      <c r="J1682">
        <v>3</v>
      </c>
      <c r="K1682">
        <v>3</v>
      </c>
      <c r="L1682">
        <v>4.6195E-2</v>
      </c>
      <c r="M1682">
        <v>4.6195E-2</v>
      </c>
      <c r="N1682" t="s">
        <v>14</v>
      </c>
    </row>
    <row r="1683" spans="1:14" x14ac:dyDescent="0.2">
      <c r="A1683" t="s">
        <v>10</v>
      </c>
      <c r="B1683" t="s">
        <v>13</v>
      </c>
      <c r="D1683">
        <v>0</v>
      </c>
      <c r="E1683">
        <v>0</v>
      </c>
      <c r="F1683">
        <v>10</v>
      </c>
      <c r="G1683">
        <v>10</v>
      </c>
      <c r="H1683">
        <v>23</v>
      </c>
      <c r="I1683">
        <v>24</v>
      </c>
      <c r="J1683">
        <v>4</v>
      </c>
      <c r="K1683">
        <v>4</v>
      </c>
      <c r="L1683">
        <v>4.3145999999999997E-2</v>
      </c>
      <c r="M1683">
        <v>4.3145999999999997E-2</v>
      </c>
      <c r="N1683" t="s">
        <v>14</v>
      </c>
    </row>
    <row r="1684" spans="1:14" x14ac:dyDescent="0.2">
      <c r="A1684" t="s">
        <v>10</v>
      </c>
      <c r="B1684" t="s">
        <v>13</v>
      </c>
      <c r="D1684">
        <v>0</v>
      </c>
      <c r="E1684">
        <v>0</v>
      </c>
      <c r="F1684">
        <v>10</v>
      </c>
      <c r="G1684">
        <v>10</v>
      </c>
      <c r="H1684">
        <v>23</v>
      </c>
      <c r="I1684">
        <v>24</v>
      </c>
      <c r="J1684">
        <v>5</v>
      </c>
      <c r="K1684">
        <v>5</v>
      </c>
      <c r="L1684">
        <v>3.7533999999999998E-2</v>
      </c>
      <c r="M1684">
        <v>3.7533999999999998E-2</v>
      </c>
      <c r="N1684" t="s">
        <v>14</v>
      </c>
    </row>
    <row r="1685" spans="1:14" x14ac:dyDescent="0.2">
      <c r="A1685" t="s">
        <v>10</v>
      </c>
      <c r="B1685" t="s">
        <v>13</v>
      </c>
      <c r="D1685">
        <v>0</v>
      </c>
      <c r="E1685">
        <v>0</v>
      </c>
      <c r="F1685">
        <v>10</v>
      </c>
      <c r="G1685">
        <v>10</v>
      </c>
      <c r="H1685">
        <v>23</v>
      </c>
      <c r="I1685">
        <v>24</v>
      </c>
      <c r="J1685">
        <v>6</v>
      </c>
      <c r="K1685">
        <v>6</v>
      </c>
      <c r="L1685">
        <v>3.4091999999999997E-2</v>
      </c>
      <c r="M1685">
        <v>3.4091999999999997E-2</v>
      </c>
      <c r="N1685" t="s">
        <v>14</v>
      </c>
    </row>
    <row r="1686" spans="1:14" x14ac:dyDescent="0.2">
      <c r="A1686" t="s">
        <v>10</v>
      </c>
      <c r="B1686" t="s">
        <v>13</v>
      </c>
      <c r="D1686">
        <v>0</v>
      </c>
      <c r="E1686">
        <v>0</v>
      </c>
      <c r="F1686">
        <v>11</v>
      </c>
      <c r="G1686">
        <v>11</v>
      </c>
      <c r="H1686">
        <v>0</v>
      </c>
      <c r="I1686">
        <v>1</v>
      </c>
      <c r="J1686">
        <v>0</v>
      </c>
      <c r="K1686">
        <v>0</v>
      </c>
      <c r="L1686">
        <v>3.5158000000000002E-2</v>
      </c>
      <c r="M1686">
        <v>3.5158000000000002E-2</v>
      </c>
      <c r="N1686" t="s">
        <v>14</v>
      </c>
    </row>
    <row r="1687" spans="1:14" x14ac:dyDescent="0.2">
      <c r="A1687" t="s">
        <v>10</v>
      </c>
      <c r="B1687" t="s">
        <v>13</v>
      </c>
      <c r="D1687">
        <v>0</v>
      </c>
      <c r="E1687">
        <v>0</v>
      </c>
      <c r="F1687">
        <v>11</v>
      </c>
      <c r="G1687">
        <v>11</v>
      </c>
      <c r="H1687">
        <v>0</v>
      </c>
      <c r="I1687">
        <v>1</v>
      </c>
      <c r="J1687">
        <v>1</v>
      </c>
      <c r="K1687">
        <v>1</v>
      </c>
      <c r="L1687">
        <v>4.1099999999999998E-2</v>
      </c>
      <c r="M1687">
        <v>4.1099999999999998E-2</v>
      </c>
      <c r="N1687" t="s">
        <v>14</v>
      </c>
    </row>
    <row r="1688" spans="1:14" x14ac:dyDescent="0.2">
      <c r="A1688" t="s">
        <v>10</v>
      </c>
      <c r="B1688" t="s">
        <v>13</v>
      </c>
      <c r="D1688">
        <v>0</v>
      </c>
      <c r="E1688">
        <v>0</v>
      </c>
      <c r="F1688">
        <v>11</v>
      </c>
      <c r="G1688">
        <v>11</v>
      </c>
      <c r="H1688">
        <v>0</v>
      </c>
      <c r="I1688">
        <v>1</v>
      </c>
      <c r="J1688">
        <v>2</v>
      </c>
      <c r="K1688">
        <v>2</v>
      </c>
      <c r="L1688">
        <v>4.1305000000000001E-2</v>
      </c>
      <c r="M1688">
        <v>4.1305000000000001E-2</v>
      </c>
      <c r="N1688" t="s">
        <v>14</v>
      </c>
    </row>
    <row r="1689" spans="1:14" x14ac:dyDescent="0.2">
      <c r="A1689" t="s">
        <v>10</v>
      </c>
      <c r="B1689" t="s">
        <v>13</v>
      </c>
      <c r="D1689">
        <v>0</v>
      </c>
      <c r="E1689">
        <v>0</v>
      </c>
      <c r="F1689">
        <v>11</v>
      </c>
      <c r="G1689">
        <v>11</v>
      </c>
      <c r="H1689">
        <v>0</v>
      </c>
      <c r="I1689">
        <v>1</v>
      </c>
      <c r="J1689">
        <v>3</v>
      </c>
      <c r="K1689">
        <v>3</v>
      </c>
      <c r="L1689">
        <v>3.5502499999999999E-2</v>
      </c>
      <c r="M1689">
        <v>3.5502499999999999E-2</v>
      </c>
      <c r="N1689" t="s">
        <v>14</v>
      </c>
    </row>
    <row r="1690" spans="1:14" x14ac:dyDescent="0.2">
      <c r="A1690" t="s">
        <v>10</v>
      </c>
      <c r="B1690" t="s">
        <v>13</v>
      </c>
      <c r="D1690">
        <v>0</v>
      </c>
      <c r="E1690">
        <v>0</v>
      </c>
      <c r="F1690">
        <v>11</v>
      </c>
      <c r="G1690">
        <v>11</v>
      </c>
      <c r="H1690">
        <v>0</v>
      </c>
      <c r="I1690">
        <v>1</v>
      </c>
      <c r="J1690">
        <v>4</v>
      </c>
      <c r="K1690">
        <v>4</v>
      </c>
      <c r="L1690">
        <v>3.2530000000000003E-2</v>
      </c>
      <c r="M1690">
        <v>3.2530000000000003E-2</v>
      </c>
      <c r="N1690" t="s">
        <v>14</v>
      </c>
    </row>
    <row r="1691" spans="1:14" x14ac:dyDescent="0.2">
      <c r="A1691" t="s">
        <v>10</v>
      </c>
      <c r="B1691" t="s">
        <v>13</v>
      </c>
      <c r="D1691">
        <v>0</v>
      </c>
      <c r="E1691">
        <v>0</v>
      </c>
      <c r="F1691">
        <v>11</v>
      </c>
      <c r="G1691">
        <v>11</v>
      </c>
      <c r="H1691">
        <v>0</v>
      </c>
      <c r="I1691">
        <v>1</v>
      </c>
      <c r="J1691">
        <v>5</v>
      </c>
      <c r="K1691">
        <v>5</v>
      </c>
      <c r="L1691">
        <v>4.2525E-2</v>
      </c>
      <c r="M1691">
        <v>4.2525E-2</v>
      </c>
      <c r="N1691" t="s">
        <v>14</v>
      </c>
    </row>
    <row r="1692" spans="1:14" x14ac:dyDescent="0.2">
      <c r="A1692" t="s">
        <v>10</v>
      </c>
      <c r="B1692" t="s">
        <v>13</v>
      </c>
      <c r="D1692">
        <v>0</v>
      </c>
      <c r="E1692">
        <v>0</v>
      </c>
      <c r="F1692">
        <v>11</v>
      </c>
      <c r="G1692">
        <v>11</v>
      </c>
      <c r="H1692">
        <v>0</v>
      </c>
      <c r="I1692">
        <v>1</v>
      </c>
      <c r="J1692">
        <v>6</v>
      </c>
      <c r="K1692">
        <v>6</v>
      </c>
      <c r="L1692">
        <v>3.7170000000000002E-2</v>
      </c>
      <c r="M1692">
        <v>3.7170000000000002E-2</v>
      </c>
      <c r="N1692" t="s">
        <v>14</v>
      </c>
    </row>
    <row r="1693" spans="1:14" x14ac:dyDescent="0.2">
      <c r="A1693" t="s">
        <v>10</v>
      </c>
      <c r="B1693" t="s">
        <v>13</v>
      </c>
      <c r="D1693">
        <v>0</v>
      </c>
      <c r="E1693">
        <v>0</v>
      </c>
      <c r="F1693">
        <v>11</v>
      </c>
      <c r="G1693">
        <v>11</v>
      </c>
      <c r="H1693">
        <v>1</v>
      </c>
      <c r="I1693">
        <v>2</v>
      </c>
      <c r="J1693">
        <v>0</v>
      </c>
      <c r="K1693">
        <v>0</v>
      </c>
      <c r="L1693">
        <v>3.1099999999999999E-2</v>
      </c>
      <c r="M1693">
        <v>3.1099999999999999E-2</v>
      </c>
      <c r="N1693" t="s">
        <v>14</v>
      </c>
    </row>
    <row r="1694" spans="1:14" x14ac:dyDescent="0.2">
      <c r="A1694" t="s">
        <v>10</v>
      </c>
      <c r="B1694" t="s">
        <v>13</v>
      </c>
      <c r="D1694">
        <v>0</v>
      </c>
      <c r="E1694">
        <v>0</v>
      </c>
      <c r="F1694">
        <v>11</v>
      </c>
      <c r="G1694">
        <v>11</v>
      </c>
      <c r="H1694">
        <v>1</v>
      </c>
      <c r="I1694">
        <v>2</v>
      </c>
      <c r="J1694">
        <v>1</v>
      </c>
      <c r="K1694">
        <v>1</v>
      </c>
      <c r="L1694">
        <v>3.7974000000000001E-2</v>
      </c>
      <c r="M1694">
        <v>3.7974000000000001E-2</v>
      </c>
      <c r="N1694" t="s">
        <v>14</v>
      </c>
    </row>
    <row r="1695" spans="1:14" x14ac:dyDescent="0.2">
      <c r="A1695" t="s">
        <v>10</v>
      </c>
      <c r="B1695" t="s">
        <v>13</v>
      </c>
      <c r="D1695">
        <v>0</v>
      </c>
      <c r="E1695">
        <v>0</v>
      </c>
      <c r="F1695">
        <v>11</v>
      </c>
      <c r="G1695">
        <v>11</v>
      </c>
      <c r="H1695">
        <v>1</v>
      </c>
      <c r="I1695">
        <v>2</v>
      </c>
      <c r="J1695">
        <v>2</v>
      </c>
      <c r="K1695">
        <v>2</v>
      </c>
      <c r="L1695">
        <v>4.11375E-2</v>
      </c>
      <c r="M1695">
        <v>4.11375E-2</v>
      </c>
      <c r="N1695" t="s">
        <v>14</v>
      </c>
    </row>
    <row r="1696" spans="1:14" x14ac:dyDescent="0.2">
      <c r="A1696" t="s">
        <v>10</v>
      </c>
      <c r="B1696" t="s">
        <v>13</v>
      </c>
      <c r="D1696">
        <v>0</v>
      </c>
      <c r="E1696">
        <v>0</v>
      </c>
      <c r="F1696">
        <v>11</v>
      </c>
      <c r="G1696">
        <v>11</v>
      </c>
      <c r="H1696">
        <v>1</v>
      </c>
      <c r="I1696">
        <v>2</v>
      </c>
      <c r="J1696">
        <v>3</v>
      </c>
      <c r="K1696">
        <v>3</v>
      </c>
      <c r="L1696">
        <v>3.3812500000000002E-2</v>
      </c>
      <c r="M1696">
        <v>3.3812500000000002E-2</v>
      </c>
      <c r="N1696" t="s">
        <v>14</v>
      </c>
    </row>
    <row r="1697" spans="1:14" x14ac:dyDescent="0.2">
      <c r="A1697" t="s">
        <v>10</v>
      </c>
      <c r="B1697" t="s">
        <v>13</v>
      </c>
      <c r="D1697">
        <v>0</v>
      </c>
      <c r="E1697">
        <v>0</v>
      </c>
      <c r="F1697">
        <v>11</v>
      </c>
      <c r="G1697">
        <v>11</v>
      </c>
      <c r="H1697">
        <v>1</v>
      </c>
      <c r="I1697">
        <v>2</v>
      </c>
      <c r="J1697">
        <v>4</v>
      </c>
      <c r="K1697">
        <v>4</v>
      </c>
      <c r="L1697">
        <v>2.9947499999999998E-2</v>
      </c>
      <c r="M1697">
        <v>2.9947499999999998E-2</v>
      </c>
      <c r="N1697" t="s">
        <v>14</v>
      </c>
    </row>
    <row r="1698" spans="1:14" x14ac:dyDescent="0.2">
      <c r="A1698" t="s">
        <v>10</v>
      </c>
      <c r="B1698" t="s">
        <v>13</v>
      </c>
      <c r="D1698">
        <v>0</v>
      </c>
      <c r="E1698">
        <v>0</v>
      </c>
      <c r="F1698">
        <v>11</v>
      </c>
      <c r="G1698">
        <v>11</v>
      </c>
      <c r="H1698">
        <v>1</v>
      </c>
      <c r="I1698">
        <v>2</v>
      </c>
      <c r="J1698">
        <v>5</v>
      </c>
      <c r="K1698">
        <v>5</v>
      </c>
      <c r="L1698">
        <v>3.8564999999999898E-2</v>
      </c>
      <c r="M1698">
        <v>3.8564999999999898E-2</v>
      </c>
      <c r="N1698" t="s">
        <v>14</v>
      </c>
    </row>
    <row r="1699" spans="1:14" x14ac:dyDescent="0.2">
      <c r="A1699" t="s">
        <v>10</v>
      </c>
      <c r="B1699" t="s">
        <v>13</v>
      </c>
      <c r="D1699">
        <v>0</v>
      </c>
      <c r="E1699">
        <v>0</v>
      </c>
      <c r="F1699">
        <v>11</v>
      </c>
      <c r="G1699">
        <v>11</v>
      </c>
      <c r="H1699">
        <v>1</v>
      </c>
      <c r="I1699">
        <v>2</v>
      </c>
      <c r="J1699">
        <v>6</v>
      </c>
      <c r="K1699">
        <v>6</v>
      </c>
      <c r="L1699">
        <v>3.5292499999999997E-2</v>
      </c>
      <c r="M1699">
        <v>3.5292499999999997E-2</v>
      </c>
      <c r="N1699" t="s">
        <v>14</v>
      </c>
    </row>
    <row r="1700" spans="1:14" x14ac:dyDescent="0.2">
      <c r="A1700" t="s">
        <v>10</v>
      </c>
      <c r="B1700" t="s">
        <v>13</v>
      </c>
      <c r="D1700">
        <v>0</v>
      </c>
      <c r="E1700">
        <v>0</v>
      </c>
      <c r="F1700">
        <v>11</v>
      </c>
      <c r="G1700">
        <v>11</v>
      </c>
      <c r="H1700">
        <v>2</v>
      </c>
      <c r="I1700">
        <v>3</v>
      </c>
      <c r="J1700">
        <v>0</v>
      </c>
      <c r="K1700">
        <v>0</v>
      </c>
      <c r="L1700">
        <v>3.0452E-2</v>
      </c>
      <c r="M1700">
        <v>3.0452E-2</v>
      </c>
      <c r="N1700" t="s">
        <v>14</v>
      </c>
    </row>
    <row r="1701" spans="1:14" x14ac:dyDescent="0.2">
      <c r="A1701" t="s">
        <v>10</v>
      </c>
      <c r="B1701" t="s">
        <v>13</v>
      </c>
      <c r="D1701">
        <v>0</v>
      </c>
      <c r="E1701">
        <v>0</v>
      </c>
      <c r="F1701">
        <v>11</v>
      </c>
      <c r="G1701">
        <v>11</v>
      </c>
      <c r="H1701">
        <v>2</v>
      </c>
      <c r="I1701">
        <v>3</v>
      </c>
      <c r="J1701">
        <v>1</v>
      </c>
      <c r="K1701">
        <v>1</v>
      </c>
      <c r="L1701">
        <v>3.6691999999999898E-2</v>
      </c>
      <c r="M1701">
        <v>3.6691999999999898E-2</v>
      </c>
      <c r="N1701" t="s">
        <v>14</v>
      </c>
    </row>
    <row r="1702" spans="1:14" x14ac:dyDescent="0.2">
      <c r="A1702" t="s">
        <v>10</v>
      </c>
      <c r="B1702" t="s">
        <v>13</v>
      </c>
      <c r="D1702">
        <v>0</v>
      </c>
      <c r="E1702">
        <v>0</v>
      </c>
      <c r="F1702">
        <v>11</v>
      </c>
      <c r="G1702">
        <v>11</v>
      </c>
      <c r="H1702">
        <v>2</v>
      </c>
      <c r="I1702">
        <v>3</v>
      </c>
      <c r="J1702">
        <v>2</v>
      </c>
      <c r="K1702">
        <v>2</v>
      </c>
      <c r="L1702">
        <v>3.8929999999999999E-2</v>
      </c>
      <c r="M1702">
        <v>3.8929999999999999E-2</v>
      </c>
      <c r="N1702" t="s">
        <v>14</v>
      </c>
    </row>
    <row r="1703" spans="1:14" x14ac:dyDescent="0.2">
      <c r="A1703" t="s">
        <v>10</v>
      </c>
      <c r="B1703" t="s">
        <v>13</v>
      </c>
      <c r="D1703">
        <v>0</v>
      </c>
      <c r="E1703">
        <v>0</v>
      </c>
      <c r="F1703">
        <v>11</v>
      </c>
      <c r="G1703">
        <v>11</v>
      </c>
      <c r="H1703">
        <v>2</v>
      </c>
      <c r="I1703">
        <v>3</v>
      </c>
      <c r="J1703">
        <v>3</v>
      </c>
      <c r="K1703">
        <v>3</v>
      </c>
      <c r="L1703">
        <v>3.3314999999999997E-2</v>
      </c>
      <c r="M1703">
        <v>3.3314999999999997E-2</v>
      </c>
      <c r="N1703" t="s">
        <v>14</v>
      </c>
    </row>
    <row r="1704" spans="1:14" x14ac:dyDescent="0.2">
      <c r="A1704" t="s">
        <v>10</v>
      </c>
      <c r="B1704" t="s">
        <v>13</v>
      </c>
      <c r="D1704">
        <v>0</v>
      </c>
      <c r="E1704">
        <v>0</v>
      </c>
      <c r="F1704">
        <v>11</v>
      </c>
      <c r="G1704">
        <v>11</v>
      </c>
      <c r="H1704">
        <v>2</v>
      </c>
      <c r="I1704">
        <v>3</v>
      </c>
      <c r="J1704">
        <v>4</v>
      </c>
      <c r="K1704">
        <v>4</v>
      </c>
      <c r="L1704">
        <v>2.84575E-2</v>
      </c>
      <c r="M1704">
        <v>2.84575E-2</v>
      </c>
      <c r="N1704" t="s">
        <v>14</v>
      </c>
    </row>
    <row r="1705" spans="1:14" x14ac:dyDescent="0.2">
      <c r="A1705" t="s">
        <v>10</v>
      </c>
      <c r="B1705" t="s">
        <v>13</v>
      </c>
      <c r="D1705">
        <v>0</v>
      </c>
      <c r="E1705">
        <v>0</v>
      </c>
      <c r="F1705">
        <v>11</v>
      </c>
      <c r="G1705">
        <v>11</v>
      </c>
      <c r="H1705">
        <v>2</v>
      </c>
      <c r="I1705">
        <v>3</v>
      </c>
      <c r="J1705">
        <v>5</v>
      </c>
      <c r="K1705">
        <v>5</v>
      </c>
      <c r="L1705">
        <v>3.5682499999999999E-2</v>
      </c>
      <c r="M1705">
        <v>3.5682499999999999E-2</v>
      </c>
      <c r="N1705" t="s">
        <v>14</v>
      </c>
    </row>
    <row r="1706" spans="1:14" x14ac:dyDescent="0.2">
      <c r="A1706" t="s">
        <v>10</v>
      </c>
      <c r="B1706" t="s">
        <v>13</v>
      </c>
      <c r="D1706">
        <v>0</v>
      </c>
      <c r="E1706">
        <v>0</v>
      </c>
      <c r="F1706">
        <v>11</v>
      </c>
      <c r="G1706">
        <v>11</v>
      </c>
      <c r="H1706">
        <v>2</v>
      </c>
      <c r="I1706">
        <v>3</v>
      </c>
      <c r="J1706">
        <v>6</v>
      </c>
      <c r="K1706">
        <v>6</v>
      </c>
      <c r="L1706">
        <v>3.4215000000000002E-2</v>
      </c>
      <c r="M1706">
        <v>3.4215000000000002E-2</v>
      </c>
      <c r="N1706" t="s">
        <v>14</v>
      </c>
    </row>
    <row r="1707" spans="1:14" x14ac:dyDescent="0.2">
      <c r="A1707" t="s">
        <v>10</v>
      </c>
      <c r="B1707" t="s">
        <v>13</v>
      </c>
      <c r="D1707">
        <v>0</v>
      </c>
      <c r="E1707">
        <v>0</v>
      </c>
      <c r="F1707">
        <v>11</v>
      </c>
      <c r="G1707">
        <v>11</v>
      </c>
      <c r="H1707">
        <v>3</v>
      </c>
      <c r="I1707">
        <v>4</v>
      </c>
      <c r="J1707">
        <v>0</v>
      </c>
      <c r="K1707">
        <v>0</v>
      </c>
      <c r="L1707">
        <v>3.058E-2</v>
      </c>
      <c r="M1707">
        <v>3.058E-2</v>
      </c>
      <c r="N1707" t="s">
        <v>14</v>
      </c>
    </row>
    <row r="1708" spans="1:14" x14ac:dyDescent="0.2">
      <c r="A1708" t="s">
        <v>10</v>
      </c>
      <c r="B1708" t="s">
        <v>13</v>
      </c>
      <c r="D1708">
        <v>0</v>
      </c>
      <c r="E1708">
        <v>0</v>
      </c>
      <c r="F1708">
        <v>11</v>
      </c>
      <c r="G1708">
        <v>11</v>
      </c>
      <c r="H1708">
        <v>3</v>
      </c>
      <c r="I1708">
        <v>4</v>
      </c>
      <c r="J1708">
        <v>1</v>
      </c>
      <c r="K1708">
        <v>1</v>
      </c>
      <c r="L1708">
        <v>3.7077999999999903E-2</v>
      </c>
      <c r="M1708">
        <v>3.7077999999999903E-2</v>
      </c>
      <c r="N1708" t="s">
        <v>14</v>
      </c>
    </row>
    <row r="1709" spans="1:14" x14ac:dyDescent="0.2">
      <c r="A1709" t="s">
        <v>10</v>
      </c>
      <c r="B1709" t="s">
        <v>13</v>
      </c>
      <c r="D1709">
        <v>0</v>
      </c>
      <c r="E1709">
        <v>0</v>
      </c>
      <c r="F1709">
        <v>11</v>
      </c>
      <c r="G1709">
        <v>11</v>
      </c>
      <c r="H1709">
        <v>3</v>
      </c>
      <c r="I1709">
        <v>4</v>
      </c>
      <c r="J1709">
        <v>2</v>
      </c>
      <c r="K1709">
        <v>2</v>
      </c>
      <c r="L1709">
        <v>3.986E-2</v>
      </c>
      <c r="M1709">
        <v>3.986E-2</v>
      </c>
      <c r="N1709" t="s">
        <v>14</v>
      </c>
    </row>
    <row r="1710" spans="1:14" x14ac:dyDescent="0.2">
      <c r="A1710" t="s">
        <v>10</v>
      </c>
      <c r="B1710" t="s">
        <v>13</v>
      </c>
      <c r="D1710">
        <v>0</v>
      </c>
      <c r="E1710">
        <v>0</v>
      </c>
      <c r="F1710">
        <v>11</v>
      </c>
      <c r="G1710">
        <v>11</v>
      </c>
      <c r="H1710">
        <v>3</v>
      </c>
      <c r="I1710">
        <v>4</v>
      </c>
      <c r="J1710">
        <v>3</v>
      </c>
      <c r="K1710">
        <v>3</v>
      </c>
      <c r="L1710">
        <v>3.2344999999999999E-2</v>
      </c>
      <c r="M1710">
        <v>3.2344999999999999E-2</v>
      </c>
      <c r="N1710" t="s">
        <v>14</v>
      </c>
    </row>
    <row r="1711" spans="1:14" x14ac:dyDescent="0.2">
      <c r="A1711" t="s">
        <v>10</v>
      </c>
      <c r="B1711" t="s">
        <v>13</v>
      </c>
      <c r="D1711">
        <v>0</v>
      </c>
      <c r="E1711">
        <v>0</v>
      </c>
      <c r="F1711">
        <v>11</v>
      </c>
      <c r="G1711">
        <v>11</v>
      </c>
      <c r="H1711">
        <v>3</v>
      </c>
      <c r="I1711">
        <v>4</v>
      </c>
      <c r="J1711">
        <v>4</v>
      </c>
      <c r="K1711">
        <v>4</v>
      </c>
      <c r="L1711">
        <v>2.8562500000000001E-2</v>
      </c>
      <c r="M1711">
        <v>2.8562500000000001E-2</v>
      </c>
      <c r="N1711" t="s">
        <v>14</v>
      </c>
    </row>
    <row r="1712" spans="1:14" x14ac:dyDescent="0.2">
      <c r="A1712" t="s">
        <v>10</v>
      </c>
      <c r="B1712" t="s">
        <v>13</v>
      </c>
      <c r="D1712">
        <v>0</v>
      </c>
      <c r="E1712">
        <v>0</v>
      </c>
      <c r="F1712">
        <v>11</v>
      </c>
      <c r="G1712">
        <v>11</v>
      </c>
      <c r="H1712">
        <v>3</v>
      </c>
      <c r="I1712">
        <v>4</v>
      </c>
      <c r="J1712">
        <v>5</v>
      </c>
      <c r="K1712">
        <v>5</v>
      </c>
      <c r="L1712">
        <v>3.5200000000000002E-2</v>
      </c>
      <c r="M1712">
        <v>3.5200000000000002E-2</v>
      </c>
      <c r="N1712" t="s">
        <v>14</v>
      </c>
    </row>
    <row r="1713" spans="1:14" x14ac:dyDescent="0.2">
      <c r="A1713" t="s">
        <v>10</v>
      </c>
      <c r="B1713" t="s">
        <v>13</v>
      </c>
      <c r="D1713">
        <v>0</v>
      </c>
      <c r="E1713">
        <v>0</v>
      </c>
      <c r="F1713">
        <v>11</v>
      </c>
      <c r="G1713">
        <v>11</v>
      </c>
      <c r="H1713">
        <v>3</v>
      </c>
      <c r="I1713">
        <v>4</v>
      </c>
      <c r="J1713">
        <v>6</v>
      </c>
      <c r="K1713">
        <v>6</v>
      </c>
      <c r="L1713">
        <v>3.4795E-2</v>
      </c>
      <c r="M1713">
        <v>3.4795E-2</v>
      </c>
      <c r="N1713" t="s">
        <v>14</v>
      </c>
    </row>
    <row r="1714" spans="1:14" x14ac:dyDescent="0.2">
      <c r="A1714" t="s">
        <v>10</v>
      </c>
      <c r="B1714" t="s">
        <v>13</v>
      </c>
      <c r="D1714">
        <v>0</v>
      </c>
      <c r="E1714">
        <v>0</v>
      </c>
      <c r="F1714">
        <v>11</v>
      </c>
      <c r="G1714">
        <v>11</v>
      </c>
      <c r="H1714">
        <v>4</v>
      </c>
      <c r="I1714">
        <v>5</v>
      </c>
      <c r="J1714">
        <v>0</v>
      </c>
      <c r="K1714">
        <v>0</v>
      </c>
      <c r="L1714">
        <v>3.2939999999999997E-2</v>
      </c>
      <c r="M1714">
        <v>3.2939999999999997E-2</v>
      </c>
      <c r="N1714" t="s">
        <v>14</v>
      </c>
    </row>
    <row r="1715" spans="1:14" x14ac:dyDescent="0.2">
      <c r="A1715" t="s">
        <v>10</v>
      </c>
      <c r="B1715" t="s">
        <v>13</v>
      </c>
      <c r="D1715">
        <v>0</v>
      </c>
      <c r="E1715">
        <v>0</v>
      </c>
      <c r="F1715">
        <v>11</v>
      </c>
      <c r="G1715">
        <v>11</v>
      </c>
      <c r="H1715">
        <v>4</v>
      </c>
      <c r="I1715">
        <v>5</v>
      </c>
      <c r="J1715">
        <v>1</v>
      </c>
      <c r="K1715">
        <v>1</v>
      </c>
      <c r="L1715">
        <v>3.8952000000000001E-2</v>
      </c>
      <c r="M1715">
        <v>3.8952000000000001E-2</v>
      </c>
      <c r="N1715" t="s">
        <v>14</v>
      </c>
    </row>
    <row r="1716" spans="1:14" x14ac:dyDescent="0.2">
      <c r="A1716" t="s">
        <v>10</v>
      </c>
      <c r="B1716" t="s">
        <v>13</v>
      </c>
      <c r="D1716">
        <v>0</v>
      </c>
      <c r="E1716">
        <v>0</v>
      </c>
      <c r="F1716">
        <v>11</v>
      </c>
      <c r="G1716">
        <v>11</v>
      </c>
      <c r="H1716">
        <v>4</v>
      </c>
      <c r="I1716">
        <v>5</v>
      </c>
      <c r="J1716">
        <v>2</v>
      </c>
      <c r="K1716">
        <v>2</v>
      </c>
      <c r="L1716">
        <v>4.0697499999999998E-2</v>
      </c>
      <c r="M1716">
        <v>4.0697499999999998E-2</v>
      </c>
      <c r="N1716" t="s">
        <v>14</v>
      </c>
    </row>
    <row r="1717" spans="1:14" x14ac:dyDescent="0.2">
      <c r="A1717" t="s">
        <v>10</v>
      </c>
      <c r="B1717" t="s">
        <v>13</v>
      </c>
      <c r="D1717">
        <v>0</v>
      </c>
      <c r="E1717">
        <v>0</v>
      </c>
      <c r="F1717">
        <v>11</v>
      </c>
      <c r="G1717">
        <v>11</v>
      </c>
      <c r="H1717">
        <v>4</v>
      </c>
      <c r="I1717">
        <v>5</v>
      </c>
      <c r="J1717">
        <v>3</v>
      </c>
      <c r="K1717">
        <v>3</v>
      </c>
      <c r="L1717">
        <v>3.4209999999999997E-2</v>
      </c>
      <c r="M1717">
        <v>3.4209999999999997E-2</v>
      </c>
      <c r="N1717" t="s">
        <v>14</v>
      </c>
    </row>
    <row r="1718" spans="1:14" x14ac:dyDescent="0.2">
      <c r="A1718" t="s">
        <v>10</v>
      </c>
      <c r="B1718" t="s">
        <v>13</v>
      </c>
      <c r="D1718">
        <v>0</v>
      </c>
      <c r="E1718">
        <v>0</v>
      </c>
      <c r="F1718">
        <v>11</v>
      </c>
      <c r="G1718">
        <v>11</v>
      </c>
      <c r="H1718">
        <v>4</v>
      </c>
      <c r="I1718">
        <v>5</v>
      </c>
      <c r="J1718">
        <v>4</v>
      </c>
      <c r="K1718">
        <v>4</v>
      </c>
      <c r="L1718">
        <v>3.0644999999999999E-2</v>
      </c>
      <c r="M1718">
        <v>3.0644999999999999E-2</v>
      </c>
      <c r="N1718" t="s">
        <v>14</v>
      </c>
    </row>
    <row r="1719" spans="1:14" x14ac:dyDescent="0.2">
      <c r="A1719" t="s">
        <v>10</v>
      </c>
      <c r="B1719" t="s">
        <v>13</v>
      </c>
      <c r="D1719">
        <v>0</v>
      </c>
      <c r="E1719">
        <v>0</v>
      </c>
      <c r="F1719">
        <v>11</v>
      </c>
      <c r="G1719">
        <v>11</v>
      </c>
      <c r="H1719">
        <v>4</v>
      </c>
      <c r="I1719">
        <v>5</v>
      </c>
      <c r="J1719">
        <v>5</v>
      </c>
      <c r="K1719">
        <v>5</v>
      </c>
      <c r="L1719">
        <v>3.6609999999999997E-2</v>
      </c>
      <c r="M1719">
        <v>3.6609999999999997E-2</v>
      </c>
      <c r="N1719" t="s">
        <v>14</v>
      </c>
    </row>
    <row r="1720" spans="1:14" x14ac:dyDescent="0.2">
      <c r="A1720" t="s">
        <v>10</v>
      </c>
      <c r="B1720" t="s">
        <v>13</v>
      </c>
      <c r="D1720">
        <v>0</v>
      </c>
      <c r="E1720">
        <v>0</v>
      </c>
      <c r="F1720">
        <v>11</v>
      </c>
      <c r="G1720">
        <v>11</v>
      </c>
      <c r="H1720">
        <v>4</v>
      </c>
      <c r="I1720">
        <v>5</v>
      </c>
      <c r="J1720">
        <v>6</v>
      </c>
      <c r="K1720">
        <v>6</v>
      </c>
      <c r="L1720">
        <v>3.5442500000000002E-2</v>
      </c>
      <c r="M1720">
        <v>3.5442500000000002E-2</v>
      </c>
      <c r="N1720" t="s">
        <v>14</v>
      </c>
    </row>
    <row r="1721" spans="1:14" x14ac:dyDescent="0.2">
      <c r="A1721" t="s">
        <v>10</v>
      </c>
      <c r="B1721" t="s">
        <v>13</v>
      </c>
      <c r="D1721">
        <v>0</v>
      </c>
      <c r="E1721">
        <v>0</v>
      </c>
      <c r="F1721">
        <v>11</v>
      </c>
      <c r="G1721">
        <v>11</v>
      </c>
      <c r="H1721">
        <v>5</v>
      </c>
      <c r="I1721">
        <v>6</v>
      </c>
      <c r="J1721">
        <v>0</v>
      </c>
      <c r="K1721">
        <v>0</v>
      </c>
      <c r="L1721">
        <v>3.6751999999999903E-2</v>
      </c>
      <c r="M1721">
        <v>3.6751999999999903E-2</v>
      </c>
      <c r="N1721" t="s">
        <v>14</v>
      </c>
    </row>
    <row r="1722" spans="1:14" x14ac:dyDescent="0.2">
      <c r="A1722" t="s">
        <v>10</v>
      </c>
      <c r="B1722" t="s">
        <v>13</v>
      </c>
      <c r="D1722">
        <v>0</v>
      </c>
      <c r="E1722">
        <v>0</v>
      </c>
      <c r="F1722">
        <v>11</v>
      </c>
      <c r="G1722">
        <v>11</v>
      </c>
      <c r="H1722">
        <v>5</v>
      </c>
      <c r="I1722">
        <v>6</v>
      </c>
      <c r="J1722">
        <v>1</v>
      </c>
      <c r="K1722">
        <v>1</v>
      </c>
      <c r="L1722">
        <v>4.1936000000000001E-2</v>
      </c>
      <c r="M1722">
        <v>4.1936000000000001E-2</v>
      </c>
      <c r="N1722" t="s">
        <v>14</v>
      </c>
    </row>
    <row r="1723" spans="1:14" x14ac:dyDescent="0.2">
      <c r="A1723" t="s">
        <v>10</v>
      </c>
      <c r="B1723" t="s">
        <v>13</v>
      </c>
      <c r="D1723">
        <v>0</v>
      </c>
      <c r="E1723">
        <v>0</v>
      </c>
      <c r="F1723">
        <v>11</v>
      </c>
      <c r="G1723">
        <v>11</v>
      </c>
      <c r="H1723">
        <v>5</v>
      </c>
      <c r="I1723">
        <v>6</v>
      </c>
      <c r="J1723">
        <v>2</v>
      </c>
      <c r="K1723">
        <v>2</v>
      </c>
      <c r="L1723">
        <v>4.4174999999999999E-2</v>
      </c>
      <c r="M1723">
        <v>4.4174999999999999E-2</v>
      </c>
      <c r="N1723" t="s">
        <v>14</v>
      </c>
    </row>
    <row r="1724" spans="1:14" x14ac:dyDescent="0.2">
      <c r="A1724" t="s">
        <v>10</v>
      </c>
      <c r="B1724" t="s">
        <v>13</v>
      </c>
      <c r="D1724">
        <v>0</v>
      </c>
      <c r="E1724">
        <v>0</v>
      </c>
      <c r="F1724">
        <v>11</v>
      </c>
      <c r="G1724">
        <v>11</v>
      </c>
      <c r="H1724">
        <v>5</v>
      </c>
      <c r="I1724">
        <v>6</v>
      </c>
      <c r="J1724">
        <v>3</v>
      </c>
      <c r="K1724">
        <v>3</v>
      </c>
      <c r="L1724">
        <v>3.8857500000000003E-2</v>
      </c>
      <c r="M1724">
        <v>3.8857500000000003E-2</v>
      </c>
      <c r="N1724" t="s">
        <v>14</v>
      </c>
    </row>
    <row r="1725" spans="1:14" x14ac:dyDescent="0.2">
      <c r="A1725" t="s">
        <v>10</v>
      </c>
      <c r="B1725" t="s">
        <v>13</v>
      </c>
      <c r="D1725">
        <v>0</v>
      </c>
      <c r="E1725">
        <v>0</v>
      </c>
      <c r="F1725">
        <v>11</v>
      </c>
      <c r="G1725">
        <v>11</v>
      </c>
      <c r="H1725">
        <v>5</v>
      </c>
      <c r="I1725">
        <v>6</v>
      </c>
      <c r="J1725">
        <v>4</v>
      </c>
      <c r="K1725">
        <v>4</v>
      </c>
      <c r="L1725">
        <v>3.3294999999999998E-2</v>
      </c>
      <c r="M1725">
        <v>3.3294999999999998E-2</v>
      </c>
      <c r="N1725" t="s">
        <v>14</v>
      </c>
    </row>
    <row r="1726" spans="1:14" x14ac:dyDescent="0.2">
      <c r="A1726" t="s">
        <v>10</v>
      </c>
      <c r="B1726" t="s">
        <v>13</v>
      </c>
      <c r="D1726">
        <v>0</v>
      </c>
      <c r="E1726">
        <v>0</v>
      </c>
      <c r="F1726">
        <v>11</v>
      </c>
      <c r="G1726">
        <v>11</v>
      </c>
      <c r="H1726">
        <v>5</v>
      </c>
      <c r="I1726">
        <v>6</v>
      </c>
      <c r="J1726">
        <v>5</v>
      </c>
      <c r="K1726">
        <v>5</v>
      </c>
      <c r="L1726">
        <v>3.9564999999999899E-2</v>
      </c>
      <c r="M1726">
        <v>3.9564999999999899E-2</v>
      </c>
      <c r="N1726" t="s">
        <v>14</v>
      </c>
    </row>
    <row r="1727" spans="1:14" x14ac:dyDescent="0.2">
      <c r="A1727" t="s">
        <v>10</v>
      </c>
      <c r="B1727" t="s">
        <v>13</v>
      </c>
      <c r="D1727">
        <v>0</v>
      </c>
      <c r="E1727">
        <v>0</v>
      </c>
      <c r="F1727">
        <v>11</v>
      </c>
      <c r="G1727">
        <v>11</v>
      </c>
      <c r="H1727">
        <v>5</v>
      </c>
      <c r="I1727">
        <v>6</v>
      </c>
      <c r="J1727">
        <v>6</v>
      </c>
      <c r="K1727">
        <v>6</v>
      </c>
      <c r="L1727">
        <v>3.7479999999999999E-2</v>
      </c>
      <c r="M1727">
        <v>3.7479999999999999E-2</v>
      </c>
      <c r="N1727" t="s">
        <v>14</v>
      </c>
    </row>
    <row r="1728" spans="1:14" x14ac:dyDescent="0.2">
      <c r="A1728" t="s">
        <v>10</v>
      </c>
      <c r="B1728" t="s">
        <v>13</v>
      </c>
      <c r="D1728">
        <v>0</v>
      </c>
      <c r="E1728">
        <v>0</v>
      </c>
      <c r="F1728">
        <v>11</v>
      </c>
      <c r="G1728">
        <v>11</v>
      </c>
      <c r="H1728">
        <v>6</v>
      </c>
      <c r="I1728">
        <v>7</v>
      </c>
      <c r="J1728">
        <v>0</v>
      </c>
      <c r="K1728">
        <v>0</v>
      </c>
      <c r="L1728">
        <v>4.7230000000000001E-2</v>
      </c>
      <c r="M1728">
        <v>4.7230000000000001E-2</v>
      </c>
      <c r="N1728" t="s">
        <v>14</v>
      </c>
    </row>
    <row r="1729" spans="1:14" x14ac:dyDescent="0.2">
      <c r="A1729" t="s">
        <v>10</v>
      </c>
      <c r="B1729" t="s">
        <v>13</v>
      </c>
      <c r="D1729">
        <v>0</v>
      </c>
      <c r="E1729">
        <v>0</v>
      </c>
      <c r="F1729">
        <v>11</v>
      </c>
      <c r="G1729">
        <v>11</v>
      </c>
      <c r="H1729">
        <v>6</v>
      </c>
      <c r="I1729">
        <v>7</v>
      </c>
      <c r="J1729">
        <v>1</v>
      </c>
      <c r="K1729">
        <v>1</v>
      </c>
      <c r="L1729">
        <v>5.4537999999999899E-2</v>
      </c>
      <c r="M1729">
        <v>5.4537999999999899E-2</v>
      </c>
      <c r="N1729" t="s">
        <v>14</v>
      </c>
    </row>
    <row r="1730" spans="1:14" x14ac:dyDescent="0.2">
      <c r="A1730" t="s">
        <v>10</v>
      </c>
      <c r="B1730" t="s">
        <v>13</v>
      </c>
      <c r="D1730">
        <v>0</v>
      </c>
      <c r="E1730">
        <v>0</v>
      </c>
      <c r="F1730">
        <v>11</v>
      </c>
      <c r="G1730">
        <v>11</v>
      </c>
      <c r="H1730">
        <v>6</v>
      </c>
      <c r="I1730">
        <v>7</v>
      </c>
      <c r="J1730">
        <v>2</v>
      </c>
      <c r="K1730">
        <v>2</v>
      </c>
      <c r="L1730">
        <v>5.3865000000000003E-2</v>
      </c>
      <c r="M1730">
        <v>5.3865000000000003E-2</v>
      </c>
      <c r="N1730" t="s">
        <v>14</v>
      </c>
    </row>
    <row r="1731" spans="1:14" x14ac:dyDescent="0.2">
      <c r="A1731" t="s">
        <v>10</v>
      </c>
      <c r="B1731" t="s">
        <v>13</v>
      </c>
      <c r="D1731">
        <v>0</v>
      </c>
      <c r="E1731">
        <v>0</v>
      </c>
      <c r="F1731">
        <v>11</v>
      </c>
      <c r="G1731">
        <v>11</v>
      </c>
      <c r="H1731">
        <v>6</v>
      </c>
      <c r="I1731">
        <v>7</v>
      </c>
      <c r="J1731">
        <v>3</v>
      </c>
      <c r="K1731">
        <v>3</v>
      </c>
      <c r="L1731">
        <v>4.5954999999999899E-2</v>
      </c>
      <c r="M1731">
        <v>4.5954999999999899E-2</v>
      </c>
      <c r="N1731" t="s">
        <v>14</v>
      </c>
    </row>
    <row r="1732" spans="1:14" x14ac:dyDescent="0.2">
      <c r="A1732" t="s">
        <v>10</v>
      </c>
      <c r="B1732" t="s">
        <v>13</v>
      </c>
      <c r="D1732">
        <v>0</v>
      </c>
      <c r="E1732">
        <v>0</v>
      </c>
      <c r="F1732">
        <v>11</v>
      </c>
      <c r="G1732">
        <v>11</v>
      </c>
      <c r="H1732">
        <v>6</v>
      </c>
      <c r="I1732">
        <v>7</v>
      </c>
      <c r="J1732">
        <v>4</v>
      </c>
      <c r="K1732">
        <v>4</v>
      </c>
      <c r="L1732">
        <v>4.4264999999999999E-2</v>
      </c>
      <c r="M1732">
        <v>4.4264999999999999E-2</v>
      </c>
      <c r="N1732" t="s">
        <v>14</v>
      </c>
    </row>
    <row r="1733" spans="1:14" x14ac:dyDescent="0.2">
      <c r="A1733" t="s">
        <v>10</v>
      </c>
      <c r="B1733" t="s">
        <v>13</v>
      </c>
      <c r="D1733">
        <v>0</v>
      </c>
      <c r="E1733">
        <v>0</v>
      </c>
      <c r="F1733">
        <v>11</v>
      </c>
      <c r="G1733">
        <v>11</v>
      </c>
      <c r="H1733">
        <v>6</v>
      </c>
      <c r="I1733">
        <v>7</v>
      </c>
      <c r="J1733">
        <v>5</v>
      </c>
      <c r="K1733">
        <v>5</v>
      </c>
      <c r="L1733">
        <v>4.3632499999999998E-2</v>
      </c>
      <c r="M1733">
        <v>4.3632499999999998E-2</v>
      </c>
      <c r="N1733" t="s">
        <v>14</v>
      </c>
    </row>
    <row r="1734" spans="1:14" x14ac:dyDescent="0.2">
      <c r="A1734" t="s">
        <v>10</v>
      </c>
      <c r="B1734" t="s">
        <v>13</v>
      </c>
      <c r="D1734">
        <v>0</v>
      </c>
      <c r="E1734">
        <v>0</v>
      </c>
      <c r="F1734">
        <v>11</v>
      </c>
      <c r="G1734">
        <v>11</v>
      </c>
      <c r="H1734">
        <v>6</v>
      </c>
      <c r="I1734">
        <v>7</v>
      </c>
      <c r="J1734">
        <v>6</v>
      </c>
      <c r="K1734">
        <v>6</v>
      </c>
      <c r="L1734">
        <v>4.0409999999999897E-2</v>
      </c>
      <c r="M1734">
        <v>4.0409999999999897E-2</v>
      </c>
      <c r="N1734" t="s">
        <v>14</v>
      </c>
    </row>
    <row r="1735" spans="1:14" x14ac:dyDescent="0.2">
      <c r="A1735" t="s">
        <v>10</v>
      </c>
      <c r="B1735" t="s">
        <v>13</v>
      </c>
      <c r="D1735">
        <v>0</v>
      </c>
      <c r="E1735">
        <v>0</v>
      </c>
      <c r="F1735">
        <v>11</v>
      </c>
      <c r="G1735">
        <v>11</v>
      </c>
      <c r="H1735">
        <v>7</v>
      </c>
      <c r="I1735">
        <v>8</v>
      </c>
      <c r="J1735">
        <v>0</v>
      </c>
      <c r="K1735">
        <v>0</v>
      </c>
      <c r="L1735">
        <v>5.4783999999999999E-2</v>
      </c>
      <c r="M1735">
        <v>5.4783999999999999E-2</v>
      </c>
      <c r="N1735" t="s">
        <v>14</v>
      </c>
    </row>
    <row r="1736" spans="1:14" x14ac:dyDescent="0.2">
      <c r="A1736" t="s">
        <v>10</v>
      </c>
      <c r="B1736" t="s">
        <v>13</v>
      </c>
      <c r="D1736">
        <v>0</v>
      </c>
      <c r="E1736">
        <v>0</v>
      </c>
      <c r="F1736">
        <v>11</v>
      </c>
      <c r="G1736">
        <v>11</v>
      </c>
      <c r="H1736">
        <v>7</v>
      </c>
      <c r="I1736">
        <v>8</v>
      </c>
      <c r="J1736">
        <v>1</v>
      </c>
      <c r="K1736">
        <v>1</v>
      </c>
      <c r="L1736">
        <v>6.3301999999999997E-2</v>
      </c>
      <c r="M1736">
        <v>6.3301999999999997E-2</v>
      </c>
      <c r="N1736" t="s">
        <v>14</v>
      </c>
    </row>
    <row r="1737" spans="1:14" x14ac:dyDescent="0.2">
      <c r="A1737" t="s">
        <v>10</v>
      </c>
      <c r="B1737" t="s">
        <v>13</v>
      </c>
      <c r="D1737">
        <v>0</v>
      </c>
      <c r="E1737">
        <v>0</v>
      </c>
      <c r="F1737">
        <v>11</v>
      </c>
      <c r="G1737">
        <v>11</v>
      </c>
      <c r="H1737">
        <v>7</v>
      </c>
      <c r="I1737">
        <v>8</v>
      </c>
      <c r="J1737">
        <v>2</v>
      </c>
      <c r="K1737">
        <v>2</v>
      </c>
      <c r="L1737">
        <v>6.4337500000000006E-2</v>
      </c>
      <c r="M1737">
        <v>6.4337500000000006E-2</v>
      </c>
      <c r="N1737" t="s">
        <v>14</v>
      </c>
    </row>
    <row r="1738" spans="1:14" x14ac:dyDescent="0.2">
      <c r="A1738" t="s">
        <v>10</v>
      </c>
      <c r="B1738" t="s">
        <v>13</v>
      </c>
      <c r="D1738">
        <v>0</v>
      </c>
      <c r="E1738">
        <v>0</v>
      </c>
      <c r="F1738">
        <v>11</v>
      </c>
      <c r="G1738">
        <v>11</v>
      </c>
      <c r="H1738">
        <v>7</v>
      </c>
      <c r="I1738">
        <v>8</v>
      </c>
      <c r="J1738">
        <v>3</v>
      </c>
      <c r="K1738">
        <v>3</v>
      </c>
      <c r="L1738">
        <v>5.4359999999999999E-2</v>
      </c>
      <c r="M1738">
        <v>5.4359999999999999E-2</v>
      </c>
      <c r="N1738" t="s">
        <v>14</v>
      </c>
    </row>
    <row r="1739" spans="1:14" x14ac:dyDescent="0.2">
      <c r="A1739" t="s">
        <v>10</v>
      </c>
      <c r="B1739" t="s">
        <v>13</v>
      </c>
      <c r="D1739">
        <v>0</v>
      </c>
      <c r="E1739">
        <v>0</v>
      </c>
      <c r="F1739">
        <v>11</v>
      </c>
      <c r="G1739">
        <v>11</v>
      </c>
      <c r="H1739">
        <v>7</v>
      </c>
      <c r="I1739">
        <v>8</v>
      </c>
      <c r="J1739">
        <v>4</v>
      </c>
      <c r="K1739">
        <v>4</v>
      </c>
      <c r="L1739">
        <v>4.7960000000000003E-2</v>
      </c>
      <c r="M1739">
        <v>4.7960000000000003E-2</v>
      </c>
      <c r="N1739" t="s">
        <v>14</v>
      </c>
    </row>
    <row r="1740" spans="1:14" x14ac:dyDescent="0.2">
      <c r="A1740" t="s">
        <v>10</v>
      </c>
      <c r="B1740" t="s">
        <v>13</v>
      </c>
      <c r="D1740">
        <v>0</v>
      </c>
      <c r="E1740">
        <v>0</v>
      </c>
      <c r="F1740">
        <v>11</v>
      </c>
      <c r="G1740">
        <v>11</v>
      </c>
      <c r="H1740">
        <v>7</v>
      </c>
      <c r="I1740">
        <v>8</v>
      </c>
      <c r="J1740">
        <v>5</v>
      </c>
      <c r="K1740">
        <v>5</v>
      </c>
      <c r="L1740">
        <v>4.6995000000000002E-2</v>
      </c>
      <c r="M1740">
        <v>4.6995000000000002E-2</v>
      </c>
      <c r="N1740" t="s">
        <v>14</v>
      </c>
    </row>
    <row r="1741" spans="1:14" x14ac:dyDescent="0.2">
      <c r="A1741" t="s">
        <v>10</v>
      </c>
      <c r="B1741" t="s">
        <v>13</v>
      </c>
      <c r="D1741">
        <v>0</v>
      </c>
      <c r="E1741">
        <v>0</v>
      </c>
      <c r="F1741">
        <v>11</v>
      </c>
      <c r="G1741">
        <v>11</v>
      </c>
      <c r="H1741">
        <v>7</v>
      </c>
      <c r="I1741">
        <v>8</v>
      </c>
      <c r="J1741">
        <v>6</v>
      </c>
      <c r="K1741">
        <v>6</v>
      </c>
      <c r="L1741">
        <v>4.3565E-2</v>
      </c>
      <c r="M1741">
        <v>4.3565E-2</v>
      </c>
      <c r="N1741" t="s">
        <v>14</v>
      </c>
    </row>
    <row r="1742" spans="1:14" x14ac:dyDescent="0.2">
      <c r="A1742" t="s">
        <v>10</v>
      </c>
      <c r="B1742" t="s">
        <v>13</v>
      </c>
      <c r="D1742">
        <v>0</v>
      </c>
      <c r="E1742">
        <v>0</v>
      </c>
      <c r="F1742">
        <v>11</v>
      </c>
      <c r="G1742">
        <v>11</v>
      </c>
      <c r="H1742">
        <v>8</v>
      </c>
      <c r="I1742">
        <v>9</v>
      </c>
      <c r="J1742">
        <v>0</v>
      </c>
      <c r="K1742">
        <v>0</v>
      </c>
      <c r="L1742">
        <v>5.3279999999999897E-2</v>
      </c>
      <c r="M1742">
        <v>5.3279999999999897E-2</v>
      </c>
      <c r="N1742" t="s">
        <v>14</v>
      </c>
    </row>
    <row r="1743" spans="1:14" x14ac:dyDescent="0.2">
      <c r="A1743" t="s">
        <v>10</v>
      </c>
      <c r="B1743" t="s">
        <v>13</v>
      </c>
      <c r="D1743">
        <v>0</v>
      </c>
      <c r="E1743">
        <v>0</v>
      </c>
      <c r="F1743">
        <v>11</v>
      </c>
      <c r="G1743">
        <v>11</v>
      </c>
      <c r="H1743">
        <v>8</v>
      </c>
      <c r="I1743">
        <v>9</v>
      </c>
      <c r="J1743">
        <v>1</v>
      </c>
      <c r="K1743">
        <v>1</v>
      </c>
      <c r="L1743">
        <v>6.3547999999999993E-2</v>
      </c>
      <c r="M1743">
        <v>6.3547999999999993E-2</v>
      </c>
      <c r="N1743" t="s">
        <v>14</v>
      </c>
    </row>
    <row r="1744" spans="1:14" x14ac:dyDescent="0.2">
      <c r="A1744" t="s">
        <v>10</v>
      </c>
      <c r="B1744" t="s">
        <v>13</v>
      </c>
      <c r="D1744">
        <v>0</v>
      </c>
      <c r="E1744">
        <v>0</v>
      </c>
      <c r="F1744">
        <v>11</v>
      </c>
      <c r="G1744">
        <v>11</v>
      </c>
      <c r="H1744">
        <v>8</v>
      </c>
      <c r="I1744">
        <v>9</v>
      </c>
      <c r="J1744">
        <v>2</v>
      </c>
      <c r="K1744">
        <v>2</v>
      </c>
      <c r="L1744">
        <v>6.2664999999999998E-2</v>
      </c>
      <c r="M1744">
        <v>6.2664999999999998E-2</v>
      </c>
      <c r="N1744" t="s">
        <v>14</v>
      </c>
    </row>
    <row r="1745" spans="1:14" x14ac:dyDescent="0.2">
      <c r="A1745" t="s">
        <v>10</v>
      </c>
      <c r="B1745" t="s">
        <v>13</v>
      </c>
      <c r="D1745">
        <v>0</v>
      </c>
      <c r="E1745">
        <v>0</v>
      </c>
      <c r="F1745">
        <v>11</v>
      </c>
      <c r="G1745">
        <v>11</v>
      </c>
      <c r="H1745">
        <v>8</v>
      </c>
      <c r="I1745">
        <v>9</v>
      </c>
      <c r="J1745">
        <v>3</v>
      </c>
      <c r="K1745">
        <v>3</v>
      </c>
      <c r="L1745">
        <v>5.53675E-2</v>
      </c>
      <c r="M1745">
        <v>5.53675E-2</v>
      </c>
      <c r="N1745" t="s">
        <v>14</v>
      </c>
    </row>
    <row r="1746" spans="1:14" x14ac:dyDescent="0.2">
      <c r="A1746" t="s">
        <v>10</v>
      </c>
      <c r="B1746" t="s">
        <v>13</v>
      </c>
      <c r="D1746">
        <v>0</v>
      </c>
      <c r="E1746">
        <v>0</v>
      </c>
      <c r="F1746">
        <v>11</v>
      </c>
      <c r="G1746">
        <v>11</v>
      </c>
      <c r="H1746">
        <v>8</v>
      </c>
      <c r="I1746">
        <v>9</v>
      </c>
      <c r="J1746">
        <v>4</v>
      </c>
      <c r="K1746">
        <v>4</v>
      </c>
      <c r="L1746">
        <v>5.1650000000000001E-2</v>
      </c>
      <c r="M1746">
        <v>5.1650000000000001E-2</v>
      </c>
      <c r="N1746" t="s">
        <v>14</v>
      </c>
    </row>
    <row r="1747" spans="1:14" x14ac:dyDescent="0.2">
      <c r="A1747" t="s">
        <v>10</v>
      </c>
      <c r="B1747" t="s">
        <v>13</v>
      </c>
      <c r="D1747">
        <v>0</v>
      </c>
      <c r="E1747">
        <v>0</v>
      </c>
      <c r="F1747">
        <v>11</v>
      </c>
      <c r="G1747">
        <v>11</v>
      </c>
      <c r="H1747">
        <v>8</v>
      </c>
      <c r="I1747">
        <v>9</v>
      </c>
      <c r="J1747">
        <v>5</v>
      </c>
      <c r="K1747">
        <v>5</v>
      </c>
      <c r="L1747">
        <v>4.9169999999999998E-2</v>
      </c>
      <c r="M1747">
        <v>4.9169999999999998E-2</v>
      </c>
      <c r="N1747" t="s">
        <v>14</v>
      </c>
    </row>
    <row r="1748" spans="1:14" x14ac:dyDescent="0.2">
      <c r="A1748" t="s">
        <v>10</v>
      </c>
      <c r="B1748" t="s">
        <v>13</v>
      </c>
      <c r="D1748">
        <v>0</v>
      </c>
      <c r="E1748">
        <v>0</v>
      </c>
      <c r="F1748">
        <v>11</v>
      </c>
      <c r="G1748">
        <v>11</v>
      </c>
      <c r="H1748">
        <v>8</v>
      </c>
      <c r="I1748">
        <v>9</v>
      </c>
      <c r="J1748">
        <v>6</v>
      </c>
      <c r="K1748">
        <v>6</v>
      </c>
      <c r="L1748">
        <v>4.6922499999999999E-2</v>
      </c>
      <c r="M1748">
        <v>4.6922499999999999E-2</v>
      </c>
      <c r="N1748" t="s">
        <v>14</v>
      </c>
    </row>
    <row r="1749" spans="1:14" x14ac:dyDescent="0.2">
      <c r="A1749" t="s">
        <v>10</v>
      </c>
      <c r="B1749" t="s">
        <v>13</v>
      </c>
      <c r="D1749">
        <v>0</v>
      </c>
      <c r="E1749">
        <v>0</v>
      </c>
      <c r="F1749">
        <v>11</v>
      </c>
      <c r="G1749">
        <v>11</v>
      </c>
      <c r="H1749">
        <v>9</v>
      </c>
      <c r="I1749">
        <v>10</v>
      </c>
      <c r="J1749">
        <v>0</v>
      </c>
      <c r="K1749">
        <v>0</v>
      </c>
      <c r="L1749">
        <v>5.1024E-2</v>
      </c>
      <c r="M1749">
        <v>5.1024E-2</v>
      </c>
      <c r="N1749" t="s">
        <v>14</v>
      </c>
    </row>
    <row r="1750" spans="1:14" x14ac:dyDescent="0.2">
      <c r="A1750" t="s">
        <v>10</v>
      </c>
      <c r="B1750" t="s">
        <v>13</v>
      </c>
      <c r="D1750">
        <v>0</v>
      </c>
      <c r="E1750">
        <v>0</v>
      </c>
      <c r="F1750">
        <v>11</v>
      </c>
      <c r="G1750">
        <v>11</v>
      </c>
      <c r="H1750">
        <v>9</v>
      </c>
      <c r="I1750">
        <v>10</v>
      </c>
      <c r="J1750">
        <v>1</v>
      </c>
      <c r="K1750">
        <v>1</v>
      </c>
      <c r="L1750">
        <v>5.8985999999999997E-2</v>
      </c>
      <c r="M1750">
        <v>5.8985999999999997E-2</v>
      </c>
      <c r="N1750" t="s">
        <v>14</v>
      </c>
    </row>
    <row r="1751" spans="1:14" x14ac:dyDescent="0.2">
      <c r="A1751" t="s">
        <v>10</v>
      </c>
      <c r="B1751" t="s">
        <v>13</v>
      </c>
      <c r="D1751">
        <v>0</v>
      </c>
      <c r="E1751">
        <v>0</v>
      </c>
      <c r="F1751">
        <v>11</v>
      </c>
      <c r="G1751">
        <v>11</v>
      </c>
      <c r="H1751">
        <v>9</v>
      </c>
      <c r="I1751">
        <v>10</v>
      </c>
      <c r="J1751">
        <v>2</v>
      </c>
      <c r="K1751">
        <v>2</v>
      </c>
      <c r="L1751">
        <v>5.64425E-2</v>
      </c>
      <c r="M1751">
        <v>5.64425E-2</v>
      </c>
      <c r="N1751" t="s">
        <v>14</v>
      </c>
    </row>
    <row r="1752" spans="1:14" x14ac:dyDescent="0.2">
      <c r="A1752" t="s">
        <v>10</v>
      </c>
      <c r="B1752" t="s">
        <v>13</v>
      </c>
      <c r="D1752">
        <v>0</v>
      </c>
      <c r="E1752">
        <v>0</v>
      </c>
      <c r="F1752">
        <v>11</v>
      </c>
      <c r="G1752">
        <v>11</v>
      </c>
      <c r="H1752">
        <v>9</v>
      </c>
      <c r="I1752">
        <v>10</v>
      </c>
      <c r="J1752">
        <v>3</v>
      </c>
      <c r="K1752">
        <v>3</v>
      </c>
      <c r="L1752">
        <v>5.3097499999999999E-2</v>
      </c>
      <c r="M1752">
        <v>5.3097499999999999E-2</v>
      </c>
      <c r="N1752" t="s">
        <v>14</v>
      </c>
    </row>
    <row r="1753" spans="1:14" x14ac:dyDescent="0.2">
      <c r="A1753" t="s">
        <v>10</v>
      </c>
      <c r="B1753" t="s">
        <v>13</v>
      </c>
      <c r="D1753">
        <v>0</v>
      </c>
      <c r="E1753">
        <v>0</v>
      </c>
      <c r="F1753">
        <v>11</v>
      </c>
      <c r="G1753">
        <v>11</v>
      </c>
      <c r="H1753">
        <v>9</v>
      </c>
      <c r="I1753">
        <v>10</v>
      </c>
      <c r="J1753">
        <v>4</v>
      </c>
      <c r="K1753">
        <v>4</v>
      </c>
      <c r="L1753">
        <v>4.8605000000000002E-2</v>
      </c>
      <c r="M1753">
        <v>4.8605000000000002E-2</v>
      </c>
      <c r="N1753" t="s">
        <v>14</v>
      </c>
    </row>
    <row r="1754" spans="1:14" x14ac:dyDescent="0.2">
      <c r="A1754" t="s">
        <v>10</v>
      </c>
      <c r="B1754" t="s">
        <v>13</v>
      </c>
      <c r="D1754">
        <v>0</v>
      </c>
      <c r="E1754">
        <v>0</v>
      </c>
      <c r="F1754">
        <v>11</v>
      </c>
      <c r="G1754">
        <v>11</v>
      </c>
      <c r="H1754">
        <v>9</v>
      </c>
      <c r="I1754">
        <v>10</v>
      </c>
      <c r="J1754">
        <v>5</v>
      </c>
      <c r="K1754">
        <v>5</v>
      </c>
      <c r="L1754">
        <v>4.8430000000000001E-2</v>
      </c>
      <c r="M1754">
        <v>4.8430000000000001E-2</v>
      </c>
      <c r="N1754" t="s">
        <v>14</v>
      </c>
    </row>
    <row r="1755" spans="1:14" x14ac:dyDescent="0.2">
      <c r="A1755" t="s">
        <v>10</v>
      </c>
      <c r="B1755" t="s">
        <v>13</v>
      </c>
      <c r="D1755">
        <v>0</v>
      </c>
      <c r="E1755">
        <v>0</v>
      </c>
      <c r="F1755">
        <v>11</v>
      </c>
      <c r="G1755">
        <v>11</v>
      </c>
      <c r="H1755">
        <v>9</v>
      </c>
      <c r="I1755">
        <v>10</v>
      </c>
      <c r="J1755">
        <v>6</v>
      </c>
      <c r="K1755">
        <v>6</v>
      </c>
      <c r="L1755">
        <v>4.7807500000000003E-2</v>
      </c>
      <c r="M1755">
        <v>4.7807500000000003E-2</v>
      </c>
      <c r="N1755" t="s">
        <v>14</v>
      </c>
    </row>
    <row r="1756" spans="1:14" x14ac:dyDescent="0.2">
      <c r="A1756" t="s">
        <v>10</v>
      </c>
      <c r="B1756" t="s">
        <v>13</v>
      </c>
      <c r="D1756">
        <v>0</v>
      </c>
      <c r="E1756">
        <v>0</v>
      </c>
      <c r="F1756">
        <v>11</v>
      </c>
      <c r="G1756">
        <v>11</v>
      </c>
      <c r="H1756">
        <v>10</v>
      </c>
      <c r="I1756">
        <v>11</v>
      </c>
      <c r="J1756">
        <v>0</v>
      </c>
      <c r="K1756">
        <v>0</v>
      </c>
      <c r="L1756">
        <v>4.8966000000000003E-2</v>
      </c>
      <c r="M1756">
        <v>4.8966000000000003E-2</v>
      </c>
      <c r="N1756" t="s">
        <v>14</v>
      </c>
    </row>
    <row r="1757" spans="1:14" x14ac:dyDescent="0.2">
      <c r="A1757" t="s">
        <v>10</v>
      </c>
      <c r="B1757" t="s">
        <v>13</v>
      </c>
      <c r="D1757">
        <v>0</v>
      </c>
      <c r="E1757">
        <v>0</v>
      </c>
      <c r="F1757">
        <v>11</v>
      </c>
      <c r="G1757">
        <v>11</v>
      </c>
      <c r="H1757">
        <v>10</v>
      </c>
      <c r="I1757">
        <v>11</v>
      </c>
      <c r="J1757">
        <v>1</v>
      </c>
      <c r="K1757">
        <v>1</v>
      </c>
      <c r="L1757">
        <v>5.5301999999999997E-2</v>
      </c>
      <c r="M1757">
        <v>5.5301999999999997E-2</v>
      </c>
      <c r="N1757" t="s">
        <v>14</v>
      </c>
    </row>
    <row r="1758" spans="1:14" x14ac:dyDescent="0.2">
      <c r="A1758" t="s">
        <v>10</v>
      </c>
      <c r="B1758" t="s">
        <v>13</v>
      </c>
      <c r="D1758">
        <v>0</v>
      </c>
      <c r="E1758">
        <v>0</v>
      </c>
      <c r="F1758">
        <v>11</v>
      </c>
      <c r="G1758">
        <v>11</v>
      </c>
      <c r="H1758">
        <v>10</v>
      </c>
      <c r="I1758">
        <v>11</v>
      </c>
      <c r="J1758">
        <v>2</v>
      </c>
      <c r="K1758">
        <v>2</v>
      </c>
      <c r="L1758">
        <v>5.2815000000000001E-2</v>
      </c>
      <c r="M1758">
        <v>5.2815000000000001E-2</v>
      </c>
      <c r="N1758" t="s">
        <v>14</v>
      </c>
    </row>
    <row r="1759" spans="1:14" x14ac:dyDescent="0.2">
      <c r="A1759" t="s">
        <v>10</v>
      </c>
      <c r="B1759" t="s">
        <v>13</v>
      </c>
      <c r="D1759">
        <v>0</v>
      </c>
      <c r="E1759">
        <v>0</v>
      </c>
      <c r="F1759">
        <v>11</v>
      </c>
      <c r="G1759">
        <v>11</v>
      </c>
      <c r="H1759">
        <v>10</v>
      </c>
      <c r="I1759">
        <v>11</v>
      </c>
      <c r="J1759">
        <v>3</v>
      </c>
      <c r="K1759">
        <v>3</v>
      </c>
      <c r="L1759">
        <v>5.18425E-2</v>
      </c>
      <c r="M1759">
        <v>5.18425E-2</v>
      </c>
      <c r="N1759" t="s">
        <v>14</v>
      </c>
    </row>
    <row r="1760" spans="1:14" x14ac:dyDescent="0.2">
      <c r="A1760" t="s">
        <v>10</v>
      </c>
      <c r="B1760" t="s">
        <v>13</v>
      </c>
      <c r="D1760">
        <v>0</v>
      </c>
      <c r="E1760">
        <v>0</v>
      </c>
      <c r="F1760">
        <v>11</v>
      </c>
      <c r="G1760">
        <v>11</v>
      </c>
      <c r="H1760">
        <v>10</v>
      </c>
      <c r="I1760">
        <v>11</v>
      </c>
      <c r="J1760">
        <v>4</v>
      </c>
      <c r="K1760">
        <v>4</v>
      </c>
      <c r="L1760">
        <v>4.7552499999999998E-2</v>
      </c>
      <c r="M1760">
        <v>4.7552499999999998E-2</v>
      </c>
      <c r="N1760" t="s">
        <v>14</v>
      </c>
    </row>
    <row r="1761" spans="1:14" x14ac:dyDescent="0.2">
      <c r="A1761" t="s">
        <v>10</v>
      </c>
      <c r="B1761" t="s">
        <v>13</v>
      </c>
      <c r="D1761">
        <v>0</v>
      </c>
      <c r="E1761">
        <v>0</v>
      </c>
      <c r="F1761">
        <v>11</v>
      </c>
      <c r="G1761">
        <v>11</v>
      </c>
      <c r="H1761">
        <v>10</v>
      </c>
      <c r="I1761">
        <v>11</v>
      </c>
      <c r="J1761">
        <v>5</v>
      </c>
      <c r="K1761">
        <v>5</v>
      </c>
      <c r="L1761">
        <v>4.6174999999999897E-2</v>
      </c>
      <c r="M1761">
        <v>4.6174999999999897E-2</v>
      </c>
      <c r="N1761" t="s">
        <v>14</v>
      </c>
    </row>
    <row r="1762" spans="1:14" x14ac:dyDescent="0.2">
      <c r="A1762" t="s">
        <v>10</v>
      </c>
      <c r="B1762" t="s">
        <v>13</v>
      </c>
      <c r="D1762">
        <v>0</v>
      </c>
      <c r="E1762">
        <v>0</v>
      </c>
      <c r="F1762">
        <v>11</v>
      </c>
      <c r="G1762">
        <v>11</v>
      </c>
      <c r="H1762">
        <v>10</v>
      </c>
      <c r="I1762">
        <v>11</v>
      </c>
      <c r="J1762">
        <v>6</v>
      </c>
      <c r="K1762">
        <v>6</v>
      </c>
      <c r="L1762">
        <v>4.6147500000000001E-2</v>
      </c>
      <c r="M1762">
        <v>4.6147500000000001E-2</v>
      </c>
      <c r="N1762" t="s">
        <v>14</v>
      </c>
    </row>
    <row r="1763" spans="1:14" x14ac:dyDescent="0.2">
      <c r="A1763" t="s">
        <v>10</v>
      </c>
      <c r="B1763" t="s">
        <v>13</v>
      </c>
      <c r="D1763">
        <v>0</v>
      </c>
      <c r="E1763">
        <v>0</v>
      </c>
      <c r="F1763">
        <v>11</v>
      </c>
      <c r="G1763">
        <v>11</v>
      </c>
      <c r="H1763">
        <v>11</v>
      </c>
      <c r="I1763">
        <v>12</v>
      </c>
      <c r="J1763">
        <v>0</v>
      </c>
      <c r="K1763">
        <v>0</v>
      </c>
      <c r="L1763">
        <v>4.8007999999999898E-2</v>
      </c>
      <c r="M1763">
        <v>4.8007999999999898E-2</v>
      </c>
      <c r="N1763" t="s">
        <v>14</v>
      </c>
    </row>
    <row r="1764" spans="1:14" x14ac:dyDescent="0.2">
      <c r="A1764" t="s">
        <v>10</v>
      </c>
      <c r="B1764" t="s">
        <v>13</v>
      </c>
      <c r="D1764">
        <v>0</v>
      </c>
      <c r="E1764">
        <v>0</v>
      </c>
      <c r="F1764">
        <v>11</v>
      </c>
      <c r="G1764">
        <v>11</v>
      </c>
      <c r="H1764">
        <v>11</v>
      </c>
      <c r="I1764">
        <v>12</v>
      </c>
      <c r="J1764">
        <v>1</v>
      </c>
      <c r="K1764">
        <v>1</v>
      </c>
      <c r="L1764">
        <v>5.3155999999999898E-2</v>
      </c>
      <c r="M1764">
        <v>5.3155999999999898E-2</v>
      </c>
      <c r="N1764" t="s">
        <v>14</v>
      </c>
    </row>
    <row r="1765" spans="1:14" x14ac:dyDescent="0.2">
      <c r="A1765" t="s">
        <v>10</v>
      </c>
      <c r="B1765" t="s">
        <v>13</v>
      </c>
      <c r="D1765">
        <v>0</v>
      </c>
      <c r="E1765">
        <v>0</v>
      </c>
      <c r="F1765">
        <v>11</v>
      </c>
      <c r="G1765">
        <v>11</v>
      </c>
      <c r="H1765">
        <v>11</v>
      </c>
      <c r="I1765">
        <v>12</v>
      </c>
      <c r="J1765">
        <v>2</v>
      </c>
      <c r="K1765">
        <v>2</v>
      </c>
      <c r="L1765">
        <v>4.9669999999999999E-2</v>
      </c>
      <c r="M1765">
        <v>4.9669999999999999E-2</v>
      </c>
      <c r="N1765" t="s">
        <v>14</v>
      </c>
    </row>
    <row r="1766" spans="1:14" x14ac:dyDescent="0.2">
      <c r="A1766" t="s">
        <v>10</v>
      </c>
      <c r="B1766" t="s">
        <v>13</v>
      </c>
      <c r="D1766">
        <v>0</v>
      </c>
      <c r="E1766">
        <v>0</v>
      </c>
      <c r="F1766">
        <v>11</v>
      </c>
      <c r="G1766">
        <v>11</v>
      </c>
      <c r="H1766">
        <v>11</v>
      </c>
      <c r="I1766">
        <v>12</v>
      </c>
      <c r="J1766">
        <v>3</v>
      </c>
      <c r="K1766">
        <v>3</v>
      </c>
      <c r="L1766">
        <v>5.0555000000000003E-2</v>
      </c>
      <c r="M1766">
        <v>5.0555000000000003E-2</v>
      </c>
      <c r="N1766" t="s">
        <v>14</v>
      </c>
    </row>
    <row r="1767" spans="1:14" x14ac:dyDescent="0.2">
      <c r="A1767" t="s">
        <v>10</v>
      </c>
      <c r="B1767" t="s">
        <v>13</v>
      </c>
      <c r="D1767">
        <v>0</v>
      </c>
      <c r="E1767">
        <v>0</v>
      </c>
      <c r="F1767">
        <v>11</v>
      </c>
      <c r="G1767">
        <v>11</v>
      </c>
      <c r="H1767">
        <v>11</v>
      </c>
      <c r="I1767">
        <v>12</v>
      </c>
      <c r="J1767">
        <v>4</v>
      </c>
      <c r="K1767">
        <v>4</v>
      </c>
      <c r="L1767">
        <v>4.6329999999999899E-2</v>
      </c>
      <c r="M1767">
        <v>4.6329999999999899E-2</v>
      </c>
      <c r="N1767" t="s">
        <v>14</v>
      </c>
    </row>
    <row r="1768" spans="1:14" x14ac:dyDescent="0.2">
      <c r="A1768" t="s">
        <v>10</v>
      </c>
      <c r="B1768" t="s">
        <v>13</v>
      </c>
      <c r="D1768">
        <v>0</v>
      </c>
      <c r="E1768">
        <v>0</v>
      </c>
      <c r="F1768">
        <v>11</v>
      </c>
      <c r="G1768">
        <v>11</v>
      </c>
      <c r="H1768">
        <v>11</v>
      </c>
      <c r="I1768">
        <v>12</v>
      </c>
      <c r="J1768">
        <v>5</v>
      </c>
      <c r="K1768">
        <v>5</v>
      </c>
      <c r="L1768">
        <v>4.5032499999999899E-2</v>
      </c>
      <c r="M1768">
        <v>4.5032499999999899E-2</v>
      </c>
      <c r="N1768" t="s">
        <v>14</v>
      </c>
    </row>
    <row r="1769" spans="1:14" x14ac:dyDescent="0.2">
      <c r="A1769" t="s">
        <v>10</v>
      </c>
      <c r="B1769" t="s">
        <v>13</v>
      </c>
      <c r="D1769">
        <v>0</v>
      </c>
      <c r="E1769">
        <v>0</v>
      </c>
      <c r="F1769">
        <v>11</v>
      </c>
      <c r="G1769">
        <v>11</v>
      </c>
      <c r="H1769">
        <v>11</v>
      </c>
      <c r="I1769">
        <v>12</v>
      </c>
      <c r="J1769">
        <v>6</v>
      </c>
      <c r="K1769">
        <v>6</v>
      </c>
      <c r="L1769">
        <v>4.5969999999999997E-2</v>
      </c>
      <c r="M1769">
        <v>4.5969999999999997E-2</v>
      </c>
      <c r="N1769" t="s">
        <v>14</v>
      </c>
    </row>
    <row r="1770" spans="1:14" x14ac:dyDescent="0.2">
      <c r="A1770" t="s">
        <v>10</v>
      </c>
      <c r="B1770" t="s">
        <v>13</v>
      </c>
      <c r="D1770">
        <v>0</v>
      </c>
      <c r="E1770">
        <v>0</v>
      </c>
      <c r="F1770">
        <v>11</v>
      </c>
      <c r="G1770">
        <v>11</v>
      </c>
      <c r="H1770">
        <v>12</v>
      </c>
      <c r="I1770">
        <v>13</v>
      </c>
      <c r="J1770">
        <v>0</v>
      </c>
      <c r="K1770">
        <v>0</v>
      </c>
      <c r="L1770">
        <v>4.5539999999999997E-2</v>
      </c>
      <c r="M1770">
        <v>4.5539999999999997E-2</v>
      </c>
      <c r="N1770" t="s">
        <v>14</v>
      </c>
    </row>
    <row r="1771" spans="1:14" x14ac:dyDescent="0.2">
      <c r="A1771" t="s">
        <v>10</v>
      </c>
      <c r="B1771" t="s">
        <v>13</v>
      </c>
      <c r="D1771">
        <v>0</v>
      </c>
      <c r="E1771">
        <v>0</v>
      </c>
      <c r="F1771">
        <v>11</v>
      </c>
      <c r="G1771">
        <v>11</v>
      </c>
      <c r="H1771">
        <v>12</v>
      </c>
      <c r="I1771">
        <v>13</v>
      </c>
      <c r="J1771">
        <v>1</v>
      </c>
      <c r="K1771">
        <v>1</v>
      </c>
      <c r="L1771">
        <v>5.1397999999999999E-2</v>
      </c>
      <c r="M1771">
        <v>5.1397999999999999E-2</v>
      </c>
      <c r="N1771" t="s">
        <v>14</v>
      </c>
    </row>
    <row r="1772" spans="1:14" x14ac:dyDescent="0.2">
      <c r="A1772" t="s">
        <v>10</v>
      </c>
      <c r="B1772" t="s">
        <v>13</v>
      </c>
      <c r="D1772">
        <v>0</v>
      </c>
      <c r="E1772">
        <v>0</v>
      </c>
      <c r="F1772">
        <v>11</v>
      </c>
      <c r="G1772">
        <v>11</v>
      </c>
      <c r="H1772">
        <v>12</v>
      </c>
      <c r="I1772">
        <v>13</v>
      </c>
      <c r="J1772">
        <v>2</v>
      </c>
      <c r="K1772">
        <v>2</v>
      </c>
      <c r="L1772">
        <v>4.9095E-2</v>
      </c>
      <c r="M1772">
        <v>4.9095E-2</v>
      </c>
      <c r="N1772" t="s">
        <v>14</v>
      </c>
    </row>
    <row r="1773" spans="1:14" x14ac:dyDescent="0.2">
      <c r="A1773" t="s">
        <v>10</v>
      </c>
      <c r="B1773" t="s">
        <v>13</v>
      </c>
      <c r="D1773">
        <v>0</v>
      </c>
      <c r="E1773">
        <v>0</v>
      </c>
      <c r="F1773">
        <v>11</v>
      </c>
      <c r="G1773">
        <v>11</v>
      </c>
      <c r="H1773">
        <v>12</v>
      </c>
      <c r="I1773">
        <v>13</v>
      </c>
      <c r="J1773">
        <v>3</v>
      </c>
      <c r="K1773">
        <v>3</v>
      </c>
      <c r="L1773">
        <v>4.9152500000000002E-2</v>
      </c>
      <c r="M1773">
        <v>4.9152500000000002E-2</v>
      </c>
      <c r="N1773" t="s">
        <v>14</v>
      </c>
    </row>
    <row r="1774" spans="1:14" x14ac:dyDescent="0.2">
      <c r="A1774" t="s">
        <v>10</v>
      </c>
      <c r="B1774" t="s">
        <v>13</v>
      </c>
      <c r="D1774">
        <v>0</v>
      </c>
      <c r="E1774">
        <v>0</v>
      </c>
      <c r="F1774">
        <v>11</v>
      </c>
      <c r="G1774">
        <v>11</v>
      </c>
      <c r="H1774">
        <v>12</v>
      </c>
      <c r="I1774">
        <v>13</v>
      </c>
      <c r="J1774">
        <v>4</v>
      </c>
      <c r="K1774">
        <v>4</v>
      </c>
      <c r="L1774">
        <v>4.4549999999999999E-2</v>
      </c>
      <c r="M1774">
        <v>4.4549999999999999E-2</v>
      </c>
      <c r="N1774" t="s">
        <v>14</v>
      </c>
    </row>
    <row r="1775" spans="1:14" x14ac:dyDescent="0.2">
      <c r="A1775" t="s">
        <v>10</v>
      </c>
      <c r="B1775" t="s">
        <v>13</v>
      </c>
      <c r="D1775">
        <v>0</v>
      </c>
      <c r="E1775">
        <v>0</v>
      </c>
      <c r="F1775">
        <v>11</v>
      </c>
      <c r="G1775">
        <v>11</v>
      </c>
      <c r="H1775">
        <v>12</v>
      </c>
      <c r="I1775">
        <v>13</v>
      </c>
      <c r="J1775">
        <v>5</v>
      </c>
      <c r="K1775">
        <v>5</v>
      </c>
      <c r="L1775">
        <v>4.3162499999999999E-2</v>
      </c>
      <c r="M1775">
        <v>4.3162499999999999E-2</v>
      </c>
      <c r="N1775" t="s">
        <v>14</v>
      </c>
    </row>
    <row r="1776" spans="1:14" x14ac:dyDescent="0.2">
      <c r="A1776" t="s">
        <v>10</v>
      </c>
      <c r="B1776" t="s">
        <v>13</v>
      </c>
      <c r="D1776">
        <v>0</v>
      </c>
      <c r="E1776">
        <v>0</v>
      </c>
      <c r="F1776">
        <v>11</v>
      </c>
      <c r="G1776">
        <v>11</v>
      </c>
      <c r="H1776">
        <v>12</v>
      </c>
      <c r="I1776">
        <v>13</v>
      </c>
      <c r="J1776">
        <v>6</v>
      </c>
      <c r="K1776">
        <v>6</v>
      </c>
      <c r="L1776">
        <v>4.4187499999999998E-2</v>
      </c>
      <c r="M1776">
        <v>4.4187499999999998E-2</v>
      </c>
      <c r="N1776" t="s">
        <v>14</v>
      </c>
    </row>
    <row r="1777" spans="1:14" x14ac:dyDescent="0.2">
      <c r="A1777" t="s">
        <v>10</v>
      </c>
      <c r="B1777" t="s">
        <v>13</v>
      </c>
      <c r="D1777">
        <v>0</v>
      </c>
      <c r="E1777">
        <v>0</v>
      </c>
      <c r="F1777">
        <v>11</v>
      </c>
      <c r="G1777">
        <v>11</v>
      </c>
      <c r="H1777">
        <v>13</v>
      </c>
      <c r="I1777">
        <v>14</v>
      </c>
      <c r="J1777">
        <v>0</v>
      </c>
      <c r="K1777">
        <v>0</v>
      </c>
      <c r="L1777">
        <v>4.5291999999999902E-2</v>
      </c>
      <c r="M1777">
        <v>4.5291999999999902E-2</v>
      </c>
      <c r="N1777" t="s">
        <v>14</v>
      </c>
    </row>
    <row r="1778" spans="1:14" x14ac:dyDescent="0.2">
      <c r="A1778" t="s">
        <v>10</v>
      </c>
      <c r="B1778" t="s">
        <v>13</v>
      </c>
      <c r="D1778">
        <v>0</v>
      </c>
      <c r="E1778">
        <v>0</v>
      </c>
      <c r="F1778">
        <v>11</v>
      </c>
      <c r="G1778">
        <v>11</v>
      </c>
      <c r="H1778">
        <v>13</v>
      </c>
      <c r="I1778">
        <v>14</v>
      </c>
      <c r="J1778">
        <v>1</v>
      </c>
      <c r="K1778">
        <v>1</v>
      </c>
      <c r="L1778">
        <v>5.0569999999999997E-2</v>
      </c>
      <c r="M1778">
        <v>5.0569999999999997E-2</v>
      </c>
      <c r="N1778" t="s">
        <v>14</v>
      </c>
    </row>
    <row r="1779" spans="1:14" x14ac:dyDescent="0.2">
      <c r="A1779" t="s">
        <v>10</v>
      </c>
      <c r="B1779" t="s">
        <v>13</v>
      </c>
      <c r="D1779">
        <v>0</v>
      </c>
      <c r="E1779">
        <v>0</v>
      </c>
      <c r="F1779">
        <v>11</v>
      </c>
      <c r="G1779">
        <v>11</v>
      </c>
      <c r="H1779">
        <v>13</v>
      </c>
      <c r="I1779">
        <v>14</v>
      </c>
      <c r="J1779">
        <v>2</v>
      </c>
      <c r="K1779">
        <v>2</v>
      </c>
      <c r="L1779">
        <v>4.8489999999999901E-2</v>
      </c>
      <c r="M1779">
        <v>4.8489999999999901E-2</v>
      </c>
      <c r="N1779" t="s">
        <v>14</v>
      </c>
    </row>
    <row r="1780" spans="1:14" x14ac:dyDescent="0.2">
      <c r="A1780" t="s">
        <v>10</v>
      </c>
      <c r="B1780" t="s">
        <v>13</v>
      </c>
      <c r="D1780">
        <v>0</v>
      </c>
      <c r="E1780">
        <v>0</v>
      </c>
      <c r="F1780">
        <v>11</v>
      </c>
      <c r="G1780">
        <v>11</v>
      </c>
      <c r="H1780">
        <v>13</v>
      </c>
      <c r="I1780">
        <v>14</v>
      </c>
      <c r="J1780">
        <v>3</v>
      </c>
      <c r="K1780">
        <v>3</v>
      </c>
      <c r="L1780">
        <v>4.8640000000000003E-2</v>
      </c>
      <c r="M1780">
        <v>4.8640000000000003E-2</v>
      </c>
      <c r="N1780" t="s">
        <v>14</v>
      </c>
    </row>
    <row r="1781" spans="1:14" x14ac:dyDescent="0.2">
      <c r="A1781" t="s">
        <v>10</v>
      </c>
      <c r="B1781" t="s">
        <v>13</v>
      </c>
      <c r="D1781">
        <v>0</v>
      </c>
      <c r="E1781">
        <v>0</v>
      </c>
      <c r="F1781">
        <v>11</v>
      </c>
      <c r="G1781">
        <v>11</v>
      </c>
      <c r="H1781">
        <v>13</v>
      </c>
      <c r="I1781">
        <v>14</v>
      </c>
      <c r="J1781">
        <v>4</v>
      </c>
      <c r="K1781">
        <v>4</v>
      </c>
      <c r="L1781">
        <v>4.40025E-2</v>
      </c>
      <c r="M1781">
        <v>4.40025E-2</v>
      </c>
      <c r="N1781" t="s">
        <v>14</v>
      </c>
    </row>
    <row r="1782" spans="1:14" x14ac:dyDescent="0.2">
      <c r="A1782" t="s">
        <v>10</v>
      </c>
      <c r="B1782" t="s">
        <v>13</v>
      </c>
      <c r="D1782">
        <v>0</v>
      </c>
      <c r="E1782">
        <v>0</v>
      </c>
      <c r="F1782">
        <v>11</v>
      </c>
      <c r="G1782">
        <v>11</v>
      </c>
      <c r="H1782">
        <v>13</v>
      </c>
      <c r="I1782">
        <v>14</v>
      </c>
      <c r="J1782">
        <v>5</v>
      </c>
      <c r="K1782">
        <v>5</v>
      </c>
      <c r="L1782">
        <v>4.2807499999999998E-2</v>
      </c>
      <c r="M1782">
        <v>4.2807499999999998E-2</v>
      </c>
      <c r="N1782" t="s">
        <v>14</v>
      </c>
    </row>
    <row r="1783" spans="1:14" x14ac:dyDescent="0.2">
      <c r="A1783" t="s">
        <v>10</v>
      </c>
      <c r="B1783" t="s">
        <v>13</v>
      </c>
      <c r="D1783">
        <v>0</v>
      </c>
      <c r="E1783">
        <v>0</v>
      </c>
      <c r="F1783">
        <v>11</v>
      </c>
      <c r="G1783">
        <v>11</v>
      </c>
      <c r="H1783">
        <v>13</v>
      </c>
      <c r="I1783">
        <v>14</v>
      </c>
      <c r="J1783">
        <v>6</v>
      </c>
      <c r="K1783">
        <v>6</v>
      </c>
      <c r="L1783">
        <v>4.3507499999999998E-2</v>
      </c>
      <c r="M1783">
        <v>4.3507499999999998E-2</v>
      </c>
      <c r="N1783" t="s">
        <v>14</v>
      </c>
    </row>
    <row r="1784" spans="1:14" x14ac:dyDescent="0.2">
      <c r="A1784" t="s">
        <v>10</v>
      </c>
      <c r="B1784" t="s">
        <v>13</v>
      </c>
      <c r="D1784">
        <v>0</v>
      </c>
      <c r="E1784">
        <v>0</v>
      </c>
      <c r="F1784">
        <v>11</v>
      </c>
      <c r="G1784">
        <v>11</v>
      </c>
      <c r="H1784">
        <v>14</v>
      </c>
      <c r="I1784">
        <v>15</v>
      </c>
      <c r="J1784">
        <v>0</v>
      </c>
      <c r="K1784">
        <v>0</v>
      </c>
      <c r="L1784">
        <v>4.5692000000000003E-2</v>
      </c>
      <c r="M1784">
        <v>4.5692000000000003E-2</v>
      </c>
      <c r="N1784" t="s">
        <v>14</v>
      </c>
    </row>
    <row r="1785" spans="1:14" x14ac:dyDescent="0.2">
      <c r="A1785" t="s">
        <v>10</v>
      </c>
      <c r="B1785" t="s">
        <v>13</v>
      </c>
      <c r="D1785">
        <v>0</v>
      </c>
      <c r="E1785">
        <v>0</v>
      </c>
      <c r="F1785">
        <v>11</v>
      </c>
      <c r="G1785">
        <v>11</v>
      </c>
      <c r="H1785">
        <v>14</v>
      </c>
      <c r="I1785">
        <v>15</v>
      </c>
      <c r="J1785">
        <v>1</v>
      </c>
      <c r="K1785">
        <v>1</v>
      </c>
      <c r="L1785">
        <v>5.0321999999999999E-2</v>
      </c>
      <c r="M1785">
        <v>5.0321999999999999E-2</v>
      </c>
      <c r="N1785" t="s">
        <v>14</v>
      </c>
    </row>
    <row r="1786" spans="1:14" x14ac:dyDescent="0.2">
      <c r="A1786" t="s">
        <v>10</v>
      </c>
      <c r="B1786" t="s">
        <v>13</v>
      </c>
      <c r="D1786">
        <v>0</v>
      </c>
      <c r="E1786">
        <v>0</v>
      </c>
      <c r="F1786">
        <v>11</v>
      </c>
      <c r="G1786">
        <v>11</v>
      </c>
      <c r="H1786">
        <v>14</v>
      </c>
      <c r="I1786">
        <v>15</v>
      </c>
      <c r="J1786">
        <v>2</v>
      </c>
      <c r="K1786">
        <v>2</v>
      </c>
      <c r="L1786">
        <v>4.73125E-2</v>
      </c>
      <c r="M1786">
        <v>4.73125E-2</v>
      </c>
      <c r="N1786" t="s">
        <v>14</v>
      </c>
    </row>
    <row r="1787" spans="1:14" x14ac:dyDescent="0.2">
      <c r="A1787" t="s">
        <v>10</v>
      </c>
      <c r="B1787" t="s">
        <v>13</v>
      </c>
      <c r="D1787">
        <v>0</v>
      </c>
      <c r="E1787">
        <v>0</v>
      </c>
      <c r="F1787">
        <v>11</v>
      </c>
      <c r="G1787">
        <v>11</v>
      </c>
      <c r="H1787">
        <v>14</v>
      </c>
      <c r="I1787">
        <v>15</v>
      </c>
      <c r="J1787">
        <v>3</v>
      </c>
      <c r="K1787">
        <v>3</v>
      </c>
      <c r="L1787">
        <v>4.6302499999999899E-2</v>
      </c>
      <c r="M1787">
        <v>4.6302499999999899E-2</v>
      </c>
      <c r="N1787" t="s">
        <v>14</v>
      </c>
    </row>
    <row r="1788" spans="1:14" x14ac:dyDescent="0.2">
      <c r="A1788" t="s">
        <v>10</v>
      </c>
      <c r="B1788" t="s">
        <v>13</v>
      </c>
      <c r="D1788">
        <v>0</v>
      </c>
      <c r="E1788">
        <v>0</v>
      </c>
      <c r="F1788">
        <v>11</v>
      </c>
      <c r="G1788">
        <v>11</v>
      </c>
      <c r="H1788">
        <v>14</v>
      </c>
      <c r="I1788">
        <v>15</v>
      </c>
      <c r="J1788">
        <v>4</v>
      </c>
      <c r="K1788">
        <v>4</v>
      </c>
      <c r="L1788">
        <v>4.2567499999999897E-2</v>
      </c>
      <c r="M1788">
        <v>4.2567499999999897E-2</v>
      </c>
      <c r="N1788" t="s">
        <v>14</v>
      </c>
    </row>
    <row r="1789" spans="1:14" x14ac:dyDescent="0.2">
      <c r="A1789" t="s">
        <v>10</v>
      </c>
      <c r="B1789" t="s">
        <v>13</v>
      </c>
      <c r="D1789">
        <v>0</v>
      </c>
      <c r="E1789">
        <v>0</v>
      </c>
      <c r="F1789">
        <v>11</v>
      </c>
      <c r="G1789">
        <v>11</v>
      </c>
      <c r="H1789">
        <v>14</v>
      </c>
      <c r="I1789">
        <v>15</v>
      </c>
      <c r="J1789">
        <v>5</v>
      </c>
      <c r="K1789">
        <v>5</v>
      </c>
      <c r="L1789">
        <v>4.2174999999999997E-2</v>
      </c>
      <c r="M1789">
        <v>4.2174999999999997E-2</v>
      </c>
      <c r="N1789" t="s">
        <v>14</v>
      </c>
    </row>
    <row r="1790" spans="1:14" x14ac:dyDescent="0.2">
      <c r="A1790" t="s">
        <v>10</v>
      </c>
      <c r="B1790" t="s">
        <v>13</v>
      </c>
      <c r="D1790">
        <v>0</v>
      </c>
      <c r="E1790">
        <v>0</v>
      </c>
      <c r="F1790">
        <v>11</v>
      </c>
      <c r="G1790">
        <v>11</v>
      </c>
      <c r="H1790">
        <v>14</v>
      </c>
      <c r="I1790">
        <v>15</v>
      </c>
      <c r="J1790">
        <v>6</v>
      </c>
      <c r="K1790">
        <v>6</v>
      </c>
      <c r="L1790">
        <v>4.3819999999999998E-2</v>
      </c>
      <c r="M1790">
        <v>4.3819999999999998E-2</v>
      </c>
      <c r="N1790" t="s">
        <v>14</v>
      </c>
    </row>
    <row r="1791" spans="1:14" x14ac:dyDescent="0.2">
      <c r="A1791" t="s">
        <v>10</v>
      </c>
      <c r="B1791" t="s">
        <v>13</v>
      </c>
      <c r="D1791">
        <v>0</v>
      </c>
      <c r="E1791">
        <v>0</v>
      </c>
      <c r="F1791">
        <v>11</v>
      </c>
      <c r="G1791">
        <v>11</v>
      </c>
      <c r="H1791">
        <v>15</v>
      </c>
      <c r="I1791">
        <v>16</v>
      </c>
      <c r="J1791">
        <v>0</v>
      </c>
      <c r="K1791">
        <v>0</v>
      </c>
      <c r="L1791">
        <v>4.6261999999999998E-2</v>
      </c>
      <c r="M1791">
        <v>4.6261999999999998E-2</v>
      </c>
      <c r="N1791" t="s">
        <v>14</v>
      </c>
    </row>
    <row r="1792" spans="1:14" x14ac:dyDescent="0.2">
      <c r="A1792" t="s">
        <v>10</v>
      </c>
      <c r="B1792" t="s">
        <v>13</v>
      </c>
      <c r="D1792">
        <v>0</v>
      </c>
      <c r="E1792">
        <v>0</v>
      </c>
      <c r="F1792">
        <v>11</v>
      </c>
      <c r="G1792">
        <v>11</v>
      </c>
      <c r="H1792">
        <v>15</v>
      </c>
      <c r="I1792">
        <v>16</v>
      </c>
      <c r="J1792">
        <v>1</v>
      </c>
      <c r="K1792">
        <v>1</v>
      </c>
      <c r="L1792">
        <v>5.2427999999999898E-2</v>
      </c>
      <c r="M1792">
        <v>5.2427999999999898E-2</v>
      </c>
      <c r="N1792" t="s">
        <v>14</v>
      </c>
    </row>
    <row r="1793" spans="1:14" x14ac:dyDescent="0.2">
      <c r="A1793" t="s">
        <v>10</v>
      </c>
      <c r="B1793" t="s">
        <v>13</v>
      </c>
      <c r="D1793">
        <v>0</v>
      </c>
      <c r="E1793">
        <v>0</v>
      </c>
      <c r="F1793">
        <v>11</v>
      </c>
      <c r="G1793">
        <v>11</v>
      </c>
      <c r="H1793">
        <v>15</v>
      </c>
      <c r="I1793">
        <v>16</v>
      </c>
      <c r="J1793">
        <v>2</v>
      </c>
      <c r="K1793">
        <v>2</v>
      </c>
      <c r="L1793">
        <v>4.8222500000000001E-2</v>
      </c>
      <c r="M1793">
        <v>4.8222500000000001E-2</v>
      </c>
      <c r="N1793" t="s">
        <v>14</v>
      </c>
    </row>
    <row r="1794" spans="1:14" x14ac:dyDescent="0.2">
      <c r="A1794" t="s">
        <v>10</v>
      </c>
      <c r="B1794" t="s">
        <v>13</v>
      </c>
      <c r="D1794">
        <v>0</v>
      </c>
      <c r="E1794">
        <v>0</v>
      </c>
      <c r="F1794">
        <v>11</v>
      </c>
      <c r="G1794">
        <v>11</v>
      </c>
      <c r="H1794">
        <v>15</v>
      </c>
      <c r="I1794">
        <v>16</v>
      </c>
      <c r="J1794">
        <v>3</v>
      </c>
      <c r="K1794">
        <v>3</v>
      </c>
      <c r="L1794">
        <v>4.5945E-2</v>
      </c>
      <c r="M1794">
        <v>4.5945E-2</v>
      </c>
      <c r="N1794" t="s">
        <v>14</v>
      </c>
    </row>
    <row r="1795" spans="1:14" x14ac:dyDescent="0.2">
      <c r="A1795" t="s">
        <v>10</v>
      </c>
      <c r="B1795" t="s">
        <v>13</v>
      </c>
      <c r="D1795">
        <v>0</v>
      </c>
      <c r="E1795">
        <v>0</v>
      </c>
      <c r="F1795">
        <v>11</v>
      </c>
      <c r="G1795">
        <v>11</v>
      </c>
      <c r="H1795">
        <v>15</v>
      </c>
      <c r="I1795">
        <v>16</v>
      </c>
      <c r="J1795">
        <v>4</v>
      </c>
      <c r="K1795">
        <v>4</v>
      </c>
      <c r="L1795">
        <v>4.4385000000000001E-2</v>
      </c>
      <c r="M1795">
        <v>4.4385000000000001E-2</v>
      </c>
      <c r="N1795" t="s">
        <v>14</v>
      </c>
    </row>
    <row r="1796" spans="1:14" x14ac:dyDescent="0.2">
      <c r="A1796" t="s">
        <v>10</v>
      </c>
      <c r="B1796" t="s">
        <v>13</v>
      </c>
      <c r="D1796">
        <v>0</v>
      </c>
      <c r="E1796">
        <v>0</v>
      </c>
      <c r="F1796">
        <v>11</v>
      </c>
      <c r="G1796">
        <v>11</v>
      </c>
      <c r="H1796">
        <v>15</v>
      </c>
      <c r="I1796">
        <v>16</v>
      </c>
      <c r="J1796">
        <v>5</v>
      </c>
      <c r="K1796">
        <v>5</v>
      </c>
      <c r="L1796">
        <v>4.369E-2</v>
      </c>
      <c r="M1796">
        <v>4.369E-2</v>
      </c>
      <c r="N1796" t="s">
        <v>14</v>
      </c>
    </row>
    <row r="1797" spans="1:14" x14ac:dyDescent="0.2">
      <c r="A1797" t="s">
        <v>10</v>
      </c>
      <c r="B1797" t="s">
        <v>13</v>
      </c>
      <c r="D1797">
        <v>0</v>
      </c>
      <c r="E1797">
        <v>0</v>
      </c>
      <c r="F1797">
        <v>11</v>
      </c>
      <c r="G1797">
        <v>11</v>
      </c>
      <c r="H1797">
        <v>15</v>
      </c>
      <c r="I1797">
        <v>16</v>
      </c>
      <c r="J1797">
        <v>6</v>
      </c>
      <c r="K1797">
        <v>6</v>
      </c>
      <c r="L1797">
        <v>4.4264999999999999E-2</v>
      </c>
      <c r="M1797">
        <v>4.4264999999999999E-2</v>
      </c>
      <c r="N1797" t="s">
        <v>14</v>
      </c>
    </row>
    <row r="1798" spans="1:14" x14ac:dyDescent="0.2">
      <c r="A1798" t="s">
        <v>10</v>
      </c>
      <c r="B1798" t="s">
        <v>13</v>
      </c>
      <c r="D1798">
        <v>0</v>
      </c>
      <c r="E1798">
        <v>0</v>
      </c>
      <c r="F1798">
        <v>11</v>
      </c>
      <c r="G1798">
        <v>11</v>
      </c>
      <c r="H1798">
        <v>16</v>
      </c>
      <c r="I1798">
        <v>17</v>
      </c>
      <c r="J1798">
        <v>0</v>
      </c>
      <c r="K1798">
        <v>0</v>
      </c>
      <c r="L1798">
        <v>5.5133999999999898E-2</v>
      </c>
      <c r="M1798">
        <v>5.5133999999999898E-2</v>
      </c>
      <c r="N1798" t="s">
        <v>14</v>
      </c>
    </row>
    <row r="1799" spans="1:14" x14ac:dyDescent="0.2">
      <c r="A1799" t="s">
        <v>10</v>
      </c>
      <c r="B1799" t="s">
        <v>13</v>
      </c>
      <c r="D1799">
        <v>0</v>
      </c>
      <c r="E1799">
        <v>0</v>
      </c>
      <c r="F1799">
        <v>11</v>
      </c>
      <c r="G1799">
        <v>11</v>
      </c>
      <c r="H1799">
        <v>16</v>
      </c>
      <c r="I1799">
        <v>17</v>
      </c>
      <c r="J1799">
        <v>1</v>
      </c>
      <c r="K1799">
        <v>1</v>
      </c>
      <c r="L1799">
        <v>6.1859999999999998E-2</v>
      </c>
      <c r="M1799">
        <v>6.1859999999999998E-2</v>
      </c>
      <c r="N1799" t="s">
        <v>14</v>
      </c>
    </row>
    <row r="1800" spans="1:14" x14ac:dyDescent="0.2">
      <c r="A1800" t="s">
        <v>10</v>
      </c>
      <c r="B1800" t="s">
        <v>13</v>
      </c>
      <c r="D1800">
        <v>0</v>
      </c>
      <c r="E1800">
        <v>0</v>
      </c>
      <c r="F1800">
        <v>11</v>
      </c>
      <c r="G1800">
        <v>11</v>
      </c>
      <c r="H1800">
        <v>16</v>
      </c>
      <c r="I1800">
        <v>17</v>
      </c>
      <c r="J1800">
        <v>2</v>
      </c>
      <c r="K1800">
        <v>2</v>
      </c>
      <c r="L1800">
        <v>5.4695000000000001E-2</v>
      </c>
      <c r="M1800">
        <v>5.4695000000000001E-2</v>
      </c>
      <c r="N1800" t="s">
        <v>14</v>
      </c>
    </row>
    <row r="1801" spans="1:14" x14ac:dyDescent="0.2">
      <c r="A1801" t="s">
        <v>10</v>
      </c>
      <c r="B1801" t="s">
        <v>13</v>
      </c>
      <c r="D1801">
        <v>0</v>
      </c>
      <c r="E1801">
        <v>0</v>
      </c>
      <c r="F1801">
        <v>11</v>
      </c>
      <c r="G1801">
        <v>11</v>
      </c>
      <c r="H1801">
        <v>16</v>
      </c>
      <c r="I1801">
        <v>17</v>
      </c>
      <c r="J1801">
        <v>3</v>
      </c>
      <c r="K1801">
        <v>3</v>
      </c>
      <c r="L1801">
        <v>5.0529999999999999E-2</v>
      </c>
      <c r="M1801">
        <v>5.0529999999999999E-2</v>
      </c>
      <c r="N1801" t="s">
        <v>14</v>
      </c>
    </row>
    <row r="1802" spans="1:14" x14ac:dyDescent="0.2">
      <c r="A1802" t="s">
        <v>10</v>
      </c>
      <c r="B1802" t="s">
        <v>13</v>
      </c>
      <c r="D1802">
        <v>0</v>
      </c>
      <c r="E1802">
        <v>0</v>
      </c>
      <c r="F1802">
        <v>11</v>
      </c>
      <c r="G1802">
        <v>11</v>
      </c>
      <c r="H1802">
        <v>16</v>
      </c>
      <c r="I1802">
        <v>17</v>
      </c>
      <c r="J1802">
        <v>4</v>
      </c>
      <c r="K1802">
        <v>4</v>
      </c>
      <c r="L1802">
        <v>5.2935000000000003E-2</v>
      </c>
      <c r="M1802">
        <v>5.2935000000000003E-2</v>
      </c>
      <c r="N1802" t="s">
        <v>14</v>
      </c>
    </row>
    <row r="1803" spans="1:14" x14ac:dyDescent="0.2">
      <c r="A1803" t="s">
        <v>10</v>
      </c>
      <c r="B1803" t="s">
        <v>13</v>
      </c>
      <c r="D1803">
        <v>0</v>
      </c>
      <c r="E1803">
        <v>0</v>
      </c>
      <c r="F1803">
        <v>11</v>
      </c>
      <c r="G1803">
        <v>11</v>
      </c>
      <c r="H1803">
        <v>16</v>
      </c>
      <c r="I1803">
        <v>17</v>
      </c>
      <c r="J1803">
        <v>5</v>
      </c>
      <c r="K1803">
        <v>5</v>
      </c>
      <c r="L1803">
        <v>5.3065000000000001E-2</v>
      </c>
      <c r="M1803">
        <v>5.3065000000000001E-2</v>
      </c>
      <c r="N1803" t="s">
        <v>14</v>
      </c>
    </row>
    <row r="1804" spans="1:14" x14ac:dyDescent="0.2">
      <c r="A1804" t="s">
        <v>10</v>
      </c>
      <c r="B1804" t="s">
        <v>13</v>
      </c>
      <c r="D1804">
        <v>0</v>
      </c>
      <c r="E1804">
        <v>0</v>
      </c>
      <c r="F1804">
        <v>11</v>
      </c>
      <c r="G1804">
        <v>11</v>
      </c>
      <c r="H1804">
        <v>16</v>
      </c>
      <c r="I1804">
        <v>17</v>
      </c>
      <c r="J1804">
        <v>6</v>
      </c>
      <c r="K1804">
        <v>6</v>
      </c>
      <c r="L1804">
        <v>5.3372500000000003E-2</v>
      </c>
      <c r="M1804">
        <v>5.3372500000000003E-2</v>
      </c>
      <c r="N1804" t="s">
        <v>14</v>
      </c>
    </row>
    <row r="1805" spans="1:14" x14ac:dyDescent="0.2">
      <c r="A1805" t="s">
        <v>10</v>
      </c>
      <c r="B1805" t="s">
        <v>13</v>
      </c>
      <c r="D1805">
        <v>0</v>
      </c>
      <c r="E1805">
        <v>0</v>
      </c>
      <c r="F1805">
        <v>11</v>
      </c>
      <c r="G1805">
        <v>11</v>
      </c>
      <c r="H1805">
        <v>17</v>
      </c>
      <c r="I1805">
        <v>18</v>
      </c>
      <c r="J1805">
        <v>0</v>
      </c>
      <c r="K1805">
        <v>0</v>
      </c>
      <c r="L1805">
        <v>6.8019999999999997E-2</v>
      </c>
      <c r="M1805">
        <v>6.8019999999999997E-2</v>
      </c>
      <c r="N1805" t="s">
        <v>14</v>
      </c>
    </row>
    <row r="1806" spans="1:14" x14ac:dyDescent="0.2">
      <c r="A1806" t="s">
        <v>10</v>
      </c>
      <c r="B1806" t="s">
        <v>13</v>
      </c>
      <c r="D1806">
        <v>0</v>
      </c>
      <c r="E1806">
        <v>0</v>
      </c>
      <c r="F1806">
        <v>11</v>
      </c>
      <c r="G1806">
        <v>11</v>
      </c>
      <c r="H1806">
        <v>17</v>
      </c>
      <c r="I1806">
        <v>18</v>
      </c>
      <c r="J1806">
        <v>1</v>
      </c>
      <c r="K1806">
        <v>1</v>
      </c>
      <c r="L1806">
        <v>7.8927999999999998E-2</v>
      </c>
      <c r="M1806">
        <v>7.8927999999999998E-2</v>
      </c>
      <c r="N1806" t="s">
        <v>14</v>
      </c>
    </row>
    <row r="1807" spans="1:14" x14ac:dyDescent="0.2">
      <c r="A1807" t="s">
        <v>10</v>
      </c>
      <c r="B1807" t="s">
        <v>13</v>
      </c>
      <c r="D1807">
        <v>0</v>
      </c>
      <c r="E1807">
        <v>0</v>
      </c>
      <c r="F1807">
        <v>11</v>
      </c>
      <c r="G1807">
        <v>11</v>
      </c>
      <c r="H1807">
        <v>17</v>
      </c>
      <c r="I1807">
        <v>18</v>
      </c>
      <c r="J1807">
        <v>2</v>
      </c>
      <c r="K1807">
        <v>2</v>
      </c>
      <c r="L1807">
        <v>6.7392499999999994E-2</v>
      </c>
      <c r="M1807">
        <v>6.7392499999999994E-2</v>
      </c>
      <c r="N1807" t="s">
        <v>14</v>
      </c>
    </row>
    <row r="1808" spans="1:14" x14ac:dyDescent="0.2">
      <c r="A1808" t="s">
        <v>10</v>
      </c>
      <c r="B1808" t="s">
        <v>13</v>
      </c>
      <c r="D1808">
        <v>0</v>
      </c>
      <c r="E1808">
        <v>0</v>
      </c>
      <c r="F1808">
        <v>11</v>
      </c>
      <c r="G1808">
        <v>11</v>
      </c>
      <c r="H1808">
        <v>17</v>
      </c>
      <c r="I1808">
        <v>18</v>
      </c>
      <c r="J1808">
        <v>3</v>
      </c>
      <c r="K1808">
        <v>3</v>
      </c>
      <c r="L1808">
        <v>6.1107500000000002E-2</v>
      </c>
      <c r="M1808">
        <v>6.1107500000000002E-2</v>
      </c>
      <c r="N1808" t="s">
        <v>14</v>
      </c>
    </row>
    <row r="1809" spans="1:14" x14ac:dyDescent="0.2">
      <c r="A1809" t="s">
        <v>10</v>
      </c>
      <c r="B1809" t="s">
        <v>13</v>
      </c>
      <c r="D1809">
        <v>0</v>
      </c>
      <c r="E1809">
        <v>0</v>
      </c>
      <c r="F1809">
        <v>11</v>
      </c>
      <c r="G1809">
        <v>11</v>
      </c>
      <c r="H1809">
        <v>17</v>
      </c>
      <c r="I1809">
        <v>18</v>
      </c>
      <c r="J1809">
        <v>4</v>
      </c>
      <c r="K1809">
        <v>4</v>
      </c>
      <c r="L1809">
        <v>6.4622499999999999E-2</v>
      </c>
      <c r="M1809">
        <v>6.4622499999999999E-2</v>
      </c>
      <c r="N1809" t="s">
        <v>14</v>
      </c>
    </row>
    <row r="1810" spans="1:14" x14ac:dyDescent="0.2">
      <c r="A1810" t="s">
        <v>10</v>
      </c>
      <c r="B1810" t="s">
        <v>13</v>
      </c>
      <c r="D1810">
        <v>0</v>
      </c>
      <c r="E1810">
        <v>0</v>
      </c>
      <c r="F1810">
        <v>11</v>
      </c>
      <c r="G1810">
        <v>11</v>
      </c>
      <c r="H1810">
        <v>17</v>
      </c>
      <c r="I1810">
        <v>18</v>
      </c>
      <c r="J1810">
        <v>5</v>
      </c>
      <c r="K1810">
        <v>5</v>
      </c>
      <c r="L1810">
        <v>6.2537499999999996E-2</v>
      </c>
      <c r="M1810">
        <v>6.2537499999999996E-2</v>
      </c>
      <c r="N1810" t="s">
        <v>14</v>
      </c>
    </row>
    <row r="1811" spans="1:14" x14ac:dyDescent="0.2">
      <c r="A1811" t="s">
        <v>10</v>
      </c>
      <c r="B1811" t="s">
        <v>13</v>
      </c>
      <c r="D1811">
        <v>0</v>
      </c>
      <c r="E1811">
        <v>0</v>
      </c>
      <c r="F1811">
        <v>11</v>
      </c>
      <c r="G1811">
        <v>11</v>
      </c>
      <c r="H1811">
        <v>17</v>
      </c>
      <c r="I1811">
        <v>18</v>
      </c>
      <c r="J1811">
        <v>6</v>
      </c>
      <c r="K1811">
        <v>6</v>
      </c>
      <c r="L1811">
        <v>6.3817499999999999E-2</v>
      </c>
      <c r="M1811">
        <v>6.3817499999999999E-2</v>
      </c>
      <c r="N1811" t="s">
        <v>14</v>
      </c>
    </row>
    <row r="1812" spans="1:14" x14ac:dyDescent="0.2">
      <c r="A1812" t="s">
        <v>10</v>
      </c>
      <c r="B1812" t="s">
        <v>13</v>
      </c>
      <c r="D1812">
        <v>0</v>
      </c>
      <c r="E1812">
        <v>0</v>
      </c>
      <c r="F1812">
        <v>11</v>
      </c>
      <c r="G1812">
        <v>11</v>
      </c>
      <c r="H1812">
        <v>18</v>
      </c>
      <c r="I1812">
        <v>19</v>
      </c>
      <c r="J1812">
        <v>0</v>
      </c>
      <c r="K1812">
        <v>0</v>
      </c>
      <c r="L1812">
        <v>6.3067999999999999E-2</v>
      </c>
      <c r="M1812">
        <v>6.3067999999999999E-2</v>
      </c>
      <c r="N1812" t="s">
        <v>14</v>
      </c>
    </row>
    <row r="1813" spans="1:14" x14ac:dyDescent="0.2">
      <c r="A1813" t="s">
        <v>10</v>
      </c>
      <c r="B1813" t="s">
        <v>13</v>
      </c>
      <c r="D1813">
        <v>0</v>
      </c>
      <c r="E1813">
        <v>0</v>
      </c>
      <c r="F1813">
        <v>11</v>
      </c>
      <c r="G1813">
        <v>11</v>
      </c>
      <c r="H1813">
        <v>18</v>
      </c>
      <c r="I1813">
        <v>19</v>
      </c>
      <c r="J1813">
        <v>1</v>
      </c>
      <c r="K1813">
        <v>1</v>
      </c>
      <c r="L1813">
        <v>7.1391999999999997E-2</v>
      </c>
      <c r="M1813">
        <v>7.1391999999999997E-2</v>
      </c>
      <c r="N1813" t="s">
        <v>14</v>
      </c>
    </row>
    <row r="1814" spans="1:14" x14ac:dyDescent="0.2">
      <c r="A1814" t="s">
        <v>10</v>
      </c>
      <c r="B1814" t="s">
        <v>13</v>
      </c>
      <c r="D1814">
        <v>0</v>
      </c>
      <c r="E1814">
        <v>0</v>
      </c>
      <c r="F1814">
        <v>11</v>
      </c>
      <c r="G1814">
        <v>11</v>
      </c>
      <c r="H1814">
        <v>18</v>
      </c>
      <c r="I1814">
        <v>19</v>
      </c>
      <c r="J1814">
        <v>2</v>
      </c>
      <c r="K1814">
        <v>2</v>
      </c>
      <c r="L1814">
        <v>6.4694999999999905E-2</v>
      </c>
      <c r="M1814">
        <v>6.4694999999999905E-2</v>
      </c>
      <c r="N1814" t="s">
        <v>14</v>
      </c>
    </row>
    <row r="1815" spans="1:14" x14ac:dyDescent="0.2">
      <c r="A1815" t="s">
        <v>10</v>
      </c>
      <c r="B1815" t="s">
        <v>13</v>
      </c>
      <c r="D1815">
        <v>0</v>
      </c>
      <c r="E1815">
        <v>0</v>
      </c>
      <c r="F1815">
        <v>11</v>
      </c>
      <c r="G1815">
        <v>11</v>
      </c>
      <c r="H1815">
        <v>18</v>
      </c>
      <c r="I1815">
        <v>19</v>
      </c>
      <c r="J1815">
        <v>3</v>
      </c>
      <c r="K1815">
        <v>3</v>
      </c>
      <c r="L1815">
        <v>5.6117500000000001E-2</v>
      </c>
      <c r="M1815">
        <v>5.6117500000000001E-2</v>
      </c>
      <c r="N1815" t="s">
        <v>14</v>
      </c>
    </row>
    <row r="1816" spans="1:14" x14ac:dyDescent="0.2">
      <c r="A1816" t="s">
        <v>10</v>
      </c>
      <c r="B1816" t="s">
        <v>13</v>
      </c>
      <c r="D1816">
        <v>0</v>
      </c>
      <c r="E1816">
        <v>0</v>
      </c>
      <c r="F1816">
        <v>11</v>
      </c>
      <c r="G1816">
        <v>11</v>
      </c>
      <c r="H1816">
        <v>18</v>
      </c>
      <c r="I1816">
        <v>19</v>
      </c>
      <c r="J1816">
        <v>4</v>
      </c>
      <c r="K1816">
        <v>4</v>
      </c>
      <c r="L1816">
        <v>6.2234999999999999E-2</v>
      </c>
      <c r="M1816">
        <v>6.2234999999999999E-2</v>
      </c>
      <c r="N1816" t="s">
        <v>14</v>
      </c>
    </row>
    <row r="1817" spans="1:14" x14ac:dyDescent="0.2">
      <c r="A1817" t="s">
        <v>10</v>
      </c>
      <c r="B1817" t="s">
        <v>13</v>
      </c>
      <c r="D1817">
        <v>0</v>
      </c>
      <c r="E1817">
        <v>0</v>
      </c>
      <c r="F1817">
        <v>11</v>
      </c>
      <c r="G1817">
        <v>11</v>
      </c>
      <c r="H1817">
        <v>18</v>
      </c>
      <c r="I1817">
        <v>19</v>
      </c>
      <c r="J1817">
        <v>5</v>
      </c>
      <c r="K1817">
        <v>5</v>
      </c>
      <c r="L1817">
        <v>5.9624999999999997E-2</v>
      </c>
      <c r="M1817">
        <v>5.9624999999999997E-2</v>
      </c>
      <c r="N1817" t="s">
        <v>14</v>
      </c>
    </row>
    <row r="1818" spans="1:14" x14ac:dyDescent="0.2">
      <c r="A1818" t="s">
        <v>10</v>
      </c>
      <c r="B1818" t="s">
        <v>13</v>
      </c>
      <c r="D1818">
        <v>0</v>
      </c>
      <c r="E1818">
        <v>0</v>
      </c>
      <c r="F1818">
        <v>11</v>
      </c>
      <c r="G1818">
        <v>11</v>
      </c>
      <c r="H1818">
        <v>18</v>
      </c>
      <c r="I1818">
        <v>19</v>
      </c>
      <c r="J1818">
        <v>6</v>
      </c>
      <c r="K1818">
        <v>6</v>
      </c>
      <c r="L1818">
        <v>5.9385E-2</v>
      </c>
      <c r="M1818">
        <v>5.9385E-2</v>
      </c>
      <c r="N1818" t="s">
        <v>14</v>
      </c>
    </row>
    <row r="1819" spans="1:14" x14ac:dyDescent="0.2">
      <c r="A1819" t="s">
        <v>10</v>
      </c>
      <c r="B1819" t="s">
        <v>13</v>
      </c>
      <c r="D1819">
        <v>0</v>
      </c>
      <c r="E1819">
        <v>0</v>
      </c>
      <c r="F1819">
        <v>11</v>
      </c>
      <c r="G1819">
        <v>11</v>
      </c>
      <c r="H1819">
        <v>19</v>
      </c>
      <c r="I1819">
        <v>20</v>
      </c>
      <c r="J1819">
        <v>0</v>
      </c>
      <c r="K1819">
        <v>0</v>
      </c>
      <c r="L1819">
        <v>5.5497999999999999E-2</v>
      </c>
      <c r="M1819">
        <v>5.5497999999999999E-2</v>
      </c>
      <c r="N1819" t="s">
        <v>14</v>
      </c>
    </row>
    <row r="1820" spans="1:14" x14ac:dyDescent="0.2">
      <c r="A1820" t="s">
        <v>10</v>
      </c>
      <c r="B1820" t="s">
        <v>13</v>
      </c>
      <c r="D1820">
        <v>0</v>
      </c>
      <c r="E1820">
        <v>0</v>
      </c>
      <c r="F1820">
        <v>11</v>
      </c>
      <c r="G1820">
        <v>11</v>
      </c>
      <c r="H1820">
        <v>19</v>
      </c>
      <c r="I1820">
        <v>20</v>
      </c>
      <c r="J1820">
        <v>1</v>
      </c>
      <c r="K1820">
        <v>1</v>
      </c>
      <c r="L1820">
        <v>6.4346E-2</v>
      </c>
      <c r="M1820">
        <v>6.4346E-2</v>
      </c>
      <c r="N1820" t="s">
        <v>14</v>
      </c>
    </row>
    <row r="1821" spans="1:14" x14ac:dyDescent="0.2">
      <c r="A1821" t="s">
        <v>10</v>
      </c>
      <c r="B1821" t="s">
        <v>13</v>
      </c>
      <c r="D1821">
        <v>0</v>
      </c>
      <c r="E1821">
        <v>0</v>
      </c>
      <c r="F1821">
        <v>11</v>
      </c>
      <c r="G1821">
        <v>11</v>
      </c>
      <c r="H1821">
        <v>19</v>
      </c>
      <c r="I1821">
        <v>20</v>
      </c>
      <c r="J1821">
        <v>2</v>
      </c>
      <c r="K1821">
        <v>2</v>
      </c>
      <c r="L1821">
        <v>5.8682499999999999E-2</v>
      </c>
      <c r="M1821">
        <v>5.8682499999999999E-2</v>
      </c>
      <c r="N1821" t="s">
        <v>14</v>
      </c>
    </row>
    <row r="1822" spans="1:14" x14ac:dyDescent="0.2">
      <c r="A1822" t="s">
        <v>10</v>
      </c>
      <c r="B1822" t="s">
        <v>13</v>
      </c>
      <c r="D1822">
        <v>0</v>
      </c>
      <c r="E1822">
        <v>0</v>
      </c>
      <c r="F1822">
        <v>11</v>
      </c>
      <c r="G1822">
        <v>11</v>
      </c>
      <c r="H1822">
        <v>19</v>
      </c>
      <c r="I1822">
        <v>20</v>
      </c>
      <c r="J1822">
        <v>3</v>
      </c>
      <c r="K1822">
        <v>3</v>
      </c>
      <c r="L1822">
        <v>5.1135E-2</v>
      </c>
      <c r="M1822">
        <v>5.1135E-2</v>
      </c>
      <c r="N1822" t="s">
        <v>14</v>
      </c>
    </row>
    <row r="1823" spans="1:14" x14ac:dyDescent="0.2">
      <c r="A1823" t="s">
        <v>10</v>
      </c>
      <c r="B1823" t="s">
        <v>13</v>
      </c>
      <c r="D1823">
        <v>0</v>
      </c>
      <c r="E1823">
        <v>0</v>
      </c>
      <c r="F1823">
        <v>11</v>
      </c>
      <c r="G1823">
        <v>11</v>
      </c>
      <c r="H1823">
        <v>19</v>
      </c>
      <c r="I1823">
        <v>20</v>
      </c>
      <c r="J1823">
        <v>4</v>
      </c>
      <c r="K1823">
        <v>4</v>
      </c>
      <c r="L1823">
        <v>5.4725000000000003E-2</v>
      </c>
      <c r="M1823">
        <v>5.4725000000000003E-2</v>
      </c>
      <c r="N1823" t="s">
        <v>14</v>
      </c>
    </row>
    <row r="1824" spans="1:14" x14ac:dyDescent="0.2">
      <c r="A1824" t="s">
        <v>10</v>
      </c>
      <c r="B1824" t="s">
        <v>13</v>
      </c>
      <c r="D1824">
        <v>0</v>
      </c>
      <c r="E1824">
        <v>0</v>
      </c>
      <c r="F1824">
        <v>11</v>
      </c>
      <c r="G1824">
        <v>11</v>
      </c>
      <c r="H1824">
        <v>19</v>
      </c>
      <c r="I1824">
        <v>20</v>
      </c>
      <c r="J1824">
        <v>5</v>
      </c>
      <c r="K1824">
        <v>5</v>
      </c>
      <c r="L1824">
        <v>5.4462499999999997E-2</v>
      </c>
      <c r="M1824">
        <v>5.4462499999999997E-2</v>
      </c>
      <c r="N1824" t="s">
        <v>14</v>
      </c>
    </row>
    <row r="1825" spans="1:14" x14ac:dyDescent="0.2">
      <c r="A1825" t="s">
        <v>10</v>
      </c>
      <c r="B1825" t="s">
        <v>13</v>
      </c>
      <c r="D1825">
        <v>0</v>
      </c>
      <c r="E1825">
        <v>0</v>
      </c>
      <c r="F1825">
        <v>11</v>
      </c>
      <c r="G1825">
        <v>11</v>
      </c>
      <c r="H1825">
        <v>19</v>
      </c>
      <c r="I1825">
        <v>20</v>
      </c>
      <c r="J1825">
        <v>6</v>
      </c>
      <c r="K1825">
        <v>6</v>
      </c>
      <c r="L1825">
        <v>5.3957499999999999E-2</v>
      </c>
      <c r="M1825">
        <v>5.3957499999999999E-2</v>
      </c>
      <c r="N1825" t="s">
        <v>14</v>
      </c>
    </row>
    <row r="1826" spans="1:14" x14ac:dyDescent="0.2">
      <c r="A1826" t="s">
        <v>10</v>
      </c>
      <c r="B1826" t="s">
        <v>13</v>
      </c>
      <c r="D1826">
        <v>0</v>
      </c>
      <c r="E1826">
        <v>0</v>
      </c>
      <c r="F1826">
        <v>11</v>
      </c>
      <c r="G1826">
        <v>11</v>
      </c>
      <c r="H1826">
        <v>20</v>
      </c>
      <c r="I1826">
        <v>21</v>
      </c>
      <c r="J1826">
        <v>0</v>
      </c>
      <c r="K1826">
        <v>0</v>
      </c>
      <c r="L1826">
        <v>5.2822000000000001E-2</v>
      </c>
      <c r="M1826">
        <v>5.2822000000000001E-2</v>
      </c>
      <c r="N1826" t="s">
        <v>14</v>
      </c>
    </row>
    <row r="1827" spans="1:14" x14ac:dyDescent="0.2">
      <c r="A1827" t="s">
        <v>10</v>
      </c>
      <c r="B1827" t="s">
        <v>13</v>
      </c>
      <c r="D1827">
        <v>0</v>
      </c>
      <c r="E1827">
        <v>0</v>
      </c>
      <c r="F1827">
        <v>11</v>
      </c>
      <c r="G1827">
        <v>11</v>
      </c>
      <c r="H1827">
        <v>20</v>
      </c>
      <c r="I1827">
        <v>21</v>
      </c>
      <c r="J1827">
        <v>1</v>
      </c>
      <c r="K1827">
        <v>1</v>
      </c>
      <c r="L1827">
        <v>6.0234000000000003E-2</v>
      </c>
      <c r="M1827">
        <v>6.0234000000000003E-2</v>
      </c>
      <c r="N1827" t="s">
        <v>14</v>
      </c>
    </row>
    <row r="1828" spans="1:14" x14ac:dyDescent="0.2">
      <c r="A1828" t="s">
        <v>10</v>
      </c>
      <c r="B1828" t="s">
        <v>13</v>
      </c>
      <c r="D1828">
        <v>0</v>
      </c>
      <c r="E1828">
        <v>0</v>
      </c>
      <c r="F1828">
        <v>11</v>
      </c>
      <c r="G1828">
        <v>11</v>
      </c>
      <c r="H1828">
        <v>20</v>
      </c>
      <c r="I1828">
        <v>21</v>
      </c>
      <c r="J1828">
        <v>2</v>
      </c>
      <c r="K1828">
        <v>2</v>
      </c>
      <c r="L1828">
        <v>5.4122499999999997E-2</v>
      </c>
      <c r="M1828">
        <v>5.4122499999999997E-2</v>
      </c>
      <c r="N1828" t="s">
        <v>14</v>
      </c>
    </row>
    <row r="1829" spans="1:14" x14ac:dyDescent="0.2">
      <c r="A1829" t="s">
        <v>10</v>
      </c>
      <c r="B1829" t="s">
        <v>13</v>
      </c>
      <c r="D1829">
        <v>0</v>
      </c>
      <c r="E1829">
        <v>0</v>
      </c>
      <c r="F1829">
        <v>11</v>
      </c>
      <c r="G1829">
        <v>11</v>
      </c>
      <c r="H1829">
        <v>20</v>
      </c>
      <c r="I1829">
        <v>21</v>
      </c>
      <c r="J1829">
        <v>3</v>
      </c>
      <c r="K1829">
        <v>3</v>
      </c>
      <c r="L1829">
        <v>4.6547499999999999E-2</v>
      </c>
      <c r="M1829">
        <v>4.6547499999999999E-2</v>
      </c>
      <c r="N1829" t="s">
        <v>14</v>
      </c>
    </row>
    <row r="1830" spans="1:14" x14ac:dyDescent="0.2">
      <c r="A1830" t="s">
        <v>10</v>
      </c>
      <c r="B1830" t="s">
        <v>13</v>
      </c>
      <c r="D1830">
        <v>0</v>
      </c>
      <c r="E1830">
        <v>0</v>
      </c>
      <c r="F1830">
        <v>11</v>
      </c>
      <c r="G1830">
        <v>11</v>
      </c>
      <c r="H1830">
        <v>20</v>
      </c>
      <c r="I1830">
        <v>21</v>
      </c>
      <c r="J1830">
        <v>4</v>
      </c>
      <c r="K1830">
        <v>4</v>
      </c>
      <c r="L1830">
        <v>5.06775E-2</v>
      </c>
      <c r="M1830">
        <v>5.06775E-2</v>
      </c>
      <c r="N1830" t="s">
        <v>14</v>
      </c>
    </row>
    <row r="1831" spans="1:14" x14ac:dyDescent="0.2">
      <c r="A1831" t="s">
        <v>10</v>
      </c>
      <c r="B1831" t="s">
        <v>13</v>
      </c>
      <c r="D1831">
        <v>0</v>
      </c>
      <c r="E1831">
        <v>0</v>
      </c>
      <c r="F1831">
        <v>11</v>
      </c>
      <c r="G1831">
        <v>11</v>
      </c>
      <c r="H1831">
        <v>20</v>
      </c>
      <c r="I1831">
        <v>21</v>
      </c>
      <c r="J1831">
        <v>5</v>
      </c>
      <c r="K1831">
        <v>5</v>
      </c>
      <c r="L1831">
        <v>4.8252499999999997E-2</v>
      </c>
      <c r="M1831">
        <v>4.8252499999999997E-2</v>
      </c>
      <c r="N1831" t="s">
        <v>14</v>
      </c>
    </row>
    <row r="1832" spans="1:14" x14ac:dyDescent="0.2">
      <c r="A1832" t="s">
        <v>10</v>
      </c>
      <c r="B1832" t="s">
        <v>13</v>
      </c>
      <c r="D1832">
        <v>0</v>
      </c>
      <c r="E1832">
        <v>0</v>
      </c>
      <c r="F1832">
        <v>11</v>
      </c>
      <c r="G1832">
        <v>11</v>
      </c>
      <c r="H1832">
        <v>20</v>
      </c>
      <c r="I1832">
        <v>21</v>
      </c>
      <c r="J1832">
        <v>6</v>
      </c>
      <c r="K1832">
        <v>6</v>
      </c>
      <c r="L1832">
        <v>4.9159999999999898E-2</v>
      </c>
      <c r="M1832">
        <v>4.9159999999999898E-2</v>
      </c>
      <c r="N1832" t="s">
        <v>14</v>
      </c>
    </row>
    <row r="1833" spans="1:14" x14ac:dyDescent="0.2">
      <c r="A1833" t="s">
        <v>10</v>
      </c>
      <c r="B1833" t="s">
        <v>13</v>
      </c>
      <c r="D1833">
        <v>0</v>
      </c>
      <c r="E1833">
        <v>0</v>
      </c>
      <c r="F1833">
        <v>11</v>
      </c>
      <c r="G1833">
        <v>11</v>
      </c>
      <c r="H1833">
        <v>21</v>
      </c>
      <c r="I1833">
        <v>22</v>
      </c>
      <c r="J1833">
        <v>0</v>
      </c>
      <c r="K1833">
        <v>0</v>
      </c>
      <c r="L1833">
        <v>4.6513999999999903E-2</v>
      </c>
      <c r="M1833">
        <v>4.6513999999999903E-2</v>
      </c>
      <c r="N1833" t="s">
        <v>14</v>
      </c>
    </row>
    <row r="1834" spans="1:14" x14ac:dyDescent="0.2">
      <c r="A1834" t="s">
        <v>10</v>
      </c>
      <c r="B1834" t="s">
        <v>13</v>
      </c>
      <c r="D1834">
        <v>0</v>
      </c>
      <c r="E1834">
        <v>0</v>
      </c>
      <c r="F1834">
        <v>11</v>
      </c>
      <c r="G1834">
        <v>11</v>
      </c>
      <c r="H1834">
        <v>21</v>
      </c>
      <c r="I1834">
        <v>22</v>
      </c>
      <c r="J1834">
        <v>1</v>
      </c>
      <c r="K1834">
        <v>1</v>
      </c>
      <c r="L1834">
        <v>5.1687999999999998E-2</v>
      </c>
      <c r="M1834">
        <v>5.1687999999999998E-2</v>
      </c>
      <c r="N1834" t="s">
        <v>14</v>
      </c>
    </row>
    <row r="1835" spans="1:14" x14ac:dyDescent="0.2">
      <c r="A1835" t="s">
        <v>10</v>
      </c>
      <c r="B1835" t="s">
        <v>13</v>
      </c>
      <c r="D1835">
        <v>0</v>
      </c>
      <c r="E1835">
        <v>0</v>
      </c>
      <c r="F1835">
        <v>11</v>
      </c>
      <c r="G1835">
        <v>11</v>
      </c>
      <c r="H1835">
        <v>21</v>
      </c>
      <c r="I1835">
        <v>22</v>
      </c>
      <c r="J1835">
        <v>2</v>
      </c>
      <c r="K1835">
        <v>2</v>
      </c>
      <c r="L1835">
        <v>4.6879999999999998E-2</v>
      </c>
      <c r="M1835">
        <v>4.6879999999999998E-2</v>
      </c>
      <c r="N1835" t="s">
        <v>14</v>
      </c>
    </row>
    <row r="1836" spans="1:14" x14ac:dyDescent="0.2">
      <c r="A1836" t="s">
        <v>10</v>
      </c>
      <c r="B1836" t="s">
        <v>13</v>
      </c>
      <c r="D1836">
        <v>0</v>
      </c>
      <c r="E1836">
        <v>0</v>
      </c>
      <c r="F1836">
        <v>11</v>
      </c>
      <c r="G1836">
        <v>11</v>
      </c>
      <c r="H1836">
        <v>21</v>
      </c>
      <c r="I1836">
        <v>22</v>
      </c>
      <c r="J1836">
        <v>3</v>
      </c>
      <c r="K1836">
        <v>3</v>
      </c>
      <c r="L1836">
        <v>4.1772499999999997E-2</v>
      </c>
      <c r="M1836">
        <v>4.1772499999999997E-2</v>
      </c>
      <c r="N1836" t="s">
        <v>14</v>
      </c>
    </row>
    <row r="1837" spans="1:14" x14ac:dyDescent="0.2">
      <c r="A1837" t="s">
        <v>10</v>
      </c>
      <c r="B1837" t="s">
        <v>13</v>
      </c>
      <c r="D1837">
        <v>0</v>
      </c>
      <c r="E1837">
        <v>0</v>
      </c>
      <c r="F1837">
        <v>11</v>
      </c>
      <c r="G1837">
        <v>11</v>
      </c>
      <c r="H1837">
        <v>21</v>
      </c>
      <c r="I1837">
        <v>22</v>
      </c>
      <c r="J1837">
        <v>4</v>
      </c>
      <c r="K1837">
        <v>4</v>
      </c>
      <c r="L1837">
        <v>4.5912499999999898E-2</v>
      </c>
      <c r="M1837">
        <v>4.5912499999999898E-2</v>
      </c>
      <c r="N1837" t="s">
        <v>14</v>
      </c>
    </row>
    <row r="1838" spans="1:14" x14ac:dyDescent="0.2">
      <c r="A1838" t="s">
        <v>10</v>
      </c>
      <c r="B1838" t="s">
        <v>13</v>
      </c>
      <c r="D1838">
        <v>0</v>
      </c>
      <c r="E1838">
        <v>0</v>
      </c>
      <c r="F1838">
        <v>11</v>
      </c>
      <c r="G1838">
        <v>11</v>
      </c>
      <c r="H1838">
        <v>21</v>
      </c>
      <c r="I1838">
        <v>22</v>
      </c>
      <c r="J1838">
        <v>5</v>
      </c>
      <c r="K1838">
        <v>5</v>
      </c>
      <c r="L1838">
        <v>4.5562499999999999E-2</v>
      </c>
      <c r="M1838">
        <v>4.5562499999999999E-2</v>
      </c>
      <c r="N1838" t="s">
        <v>14</v>
      </c>
    </row>
    <row r="1839" spans="1:14" x14ac:dyDescent="0.2">
      <c r="A1839" t="s">
        <v>10</v>
      </c>
      <c r="B1839" t="s">
        <v>13</v>
      </c>
      <c r="D1839">
        <v>0</v>
      </c>
      <c r="E1839">
        <v>0</v>
      </c>
      <c r="F1839">
        <v>11</v>
      </c>
      <c r="G1839">
        <v>11</v>
      </c>
      <c r="H1839">
        <v>21</v>
      </c>
      <c r="I1839">
        <v>22</v>
      </c>
      <c r="J1839">
        <v>6</v>
      </c>
      <c r="K1839">
        <v>6</v>
      </c>
      <c r="L1839">
        <v>4.419E-2</v>
      </c>
      <c r="M1839">
        <v>4.419E-2</v>
      </c>
      <c r="N1839" t="s">
        <v>14</v>
      </c>
    </row>
    <row r="1840" spans="1:14" x14ac:dyDescent="0.2">
      <c r="A1840" t="s">
        <v>10</v>
      </c>
      <c r="B1840" t="s">
        <v>13</v>
      </c>
      <c r="D1840">
        <v>0</v>
      </c>
      <c r="E1840">
        <v>0</v>
      </c>
      <c r="F1840">
        <v>11</v>
      </c>
      <c r="G1840">
        <v>11</v>
      </c>
      <c r="H1840">
        <v>22</v>
      </c>
      <c r="I1840">
        <v>23</v>
      </c>
      <c r="J1840">
        <v>0</v>
      </c>
      <c r="K1840">
        <v>0</v>
      </c>
      <c r="L1840">
        <v>4.3735999999999997E-2</v>
      </c>
      <c r="M1840">
        <v>4.3735999999999997E-2</v>
      </c>
      <c r="N1840" t="s">
        <v>14</v>
      </c>
    </row>
    <row r="1841" spans="1:14" x14ac:dyDescent="0.2">
      <c r="A1841" t="s">
        <v>10</v>
      </c>
      <c r="B1841" t="s">
        <v>13</v>
      </c>
      <c r="D1841">
        <v>0</v>
      </c>
      <c r="E1841">
        <v>0</v>
      </c>
      <c r="F1841">
        <v>11</v>
      </c>
      <c r="G1841">
        <v>11</v>
      </c>
      <c r="H1841">
        <v>22</v>
      </c>
      <c r="I1841">
        <v>23</v>
      </c>
      <c r="J1841">
        <v>1</v>
      </c>
      <c r="K1841">
        <v>1</v>
      </c>
      <c r="L1841">
        <v>4.7195999999999898E-2</v>
      </c>
      <c r="M1841">
        <v>4.7195999999999898E-2</v>
      </c>
      <c r="N1841" t="s">
        <v>14</v>
      </c>
    </row>
    <row r="1842" spans="1:14" x14ac:dyDescent="0.2">
      <c r="A1842" t="s">
        <v>10</v>
      </c>
      <c r="B1842" t="s">
        <v>13</v>
      </c>
      <c r="D1842">
        <v>0</v>
      </c>
      <c r="E1842">
        <v>0</v>
      </c>
      <c r="F1842">
        <v>11</v>
      </c>
      <c r="G1842">
        <v>11</v>
      </c>
      <c r="H1842">
        <v>22</v>
      </c>
      <c r="I1842">
        <v>23</v>
      </c>
      <c r="J1842">
        <v>2</v>
      </c>
      <c r="K1842">
        <v>2</v>
      </c>
      <c r="L1842">
        <v>4.3665000000000002E-2</v>
      </c>
      <c r="M1842">
        <v>4.3665000000000002E-2</v>
      </c>
      <c r="N1842" t="s">
        <v>14</v>
      </c>
    </row>
    <row r="1843" spans="1:14" x14ac:dyDescent="0.2">
      <c r="A1843" t="s">
        <v>10</v>
      </c>
      <c r="B1843" t="s">
        <v>13</v>
      </c>
      <c r="D1843">
        <v>0</v>
      </c>
      <c r="E1843">
        <v>0</v>
      </c>
      <c r="F1843">
        <v>11</v>
      </c>
      <c r="G1843">
        <v>11</v>
      </c>
      <c r="H1843">
        <v>22</v>
      </c>
      <c r="I1843">
        <v>23</v>
      </c>
      <c r="J1843">
        <v>3</v>
      </c>
      <c r="K1843">
        <v>3</v>
      </c>
      <c r="L1843">
        <v>3.99025E-2</v>
      </c>
      <c r="M1843">
        <v>3.99025E-2</v>
      </c>
      <c r="N1843" t="s">
        <v>14</v>
      </c>
    </row>
    <row r="1844" spans="1:14" x14ac:dyDescent="0.2">
      <c r="A1844" t="s">
        <v>10</v>
      </c>
      <c r="B1844" t="s">
        <v>13</v>
      </c>
      <c r="D1844">
        <v>0</v>
      </c>
      <c r="E1844">
        <v>0</v>
      </c>
      <c r="F1844">
        <v>11</v>
      </c>
      <c r="G1844">
        <v>11</v>
      </c>
      <c r="H1844">
        <v>22</v>
      </c>
      <c r="I1844">
        <v>23</v>
      </c>
      <c r="J1844">
        <v>4</v>
      </c>
      <c r="K1844">
        <v>4</v>
      </c>
      <c r="L1844">
        <v>4.4242499999999997E-2</v>
      </c>
      <c r="M1844">
        <v>4.4242499999999997E-2</v>
      </c>
      <c r="N1844" t="s">
        <v>14</v>
      </c>
    </row>
    <row r="1845" spans="1:14" x14ac:dyDescent="0.2">
      <c r="A1845" t="s">
        <v>10</v>
      </c>
      <c r="B1845" t="s">
        <v>13</v>
      </c>
      <c r="D1845">
        <v>0</v>
      </c>
      <c r="E1845">
        <v>0</v>
      </c>
      <c r="F1845">
        <v>11</v>
      </c>
      <c r="G1845">
        <v>11</v>
      </c>
      <c r="H1845">
        <v>22</v>
      </c>
      <c r="I1845">
        <v>23</v>
      </c>
      <c r="J1845">
        <v>5</v>
      </c>
      <c r="K1845">
        <v>5</v>
      </c>
      <c r="L1845">
        <v>4.2942499999999897E-2</v>
      </c>
      <c r="M1845">
        <v>4.2942499999999897E-2</v>
      </c>
      <c r="N1845" t="s">
        <v>14</v>
      </c>
    </row>
    <row r="1846" spans="1:14" x14ac:dyDescent="0.2">
      <c r="A1846" t="s">
        <v>10</v>
      </c>
      <c r="B1846" t="s">
        <v>13</v>
      </c>
      <c r="D1846">
        <v>0</v>
      </c>
      <c r="E1846">
        <v>0</v>
      </c>
      <c r="F1846">
        <v>11</v>
      </c>
      <c r="G1846">
        <v>11</v>
      </c>
      <c r="H1846">
        <v>22</v>
      </c>
      <c r="I1846">
        <v>23</v>
      </c>
      <c r="J1846">
        <v>6</v>
      </c>
      <c r="K1846">
        <v>6</v>
      </c>
      <c r="L1846">
        <v>4.1884999999999999E-2</v>
      </c>
      <c r="M1846">
        <v>4.1884999999999999E-2</v>
      </c>
      <c r="N1846" t="s">
        <v>14</v>
      </c>
    </row>
    <row r="1847" spans="1:14" x14ac:dyDescent="0.2">
      <c r="A1847" t="s">
        <v>10</v>
      </c>
      <c r="B1847" t="s">
        <v>13</v>
      </c>
      <c r="D1847">
        <v>0</v>
      </c>
      <c r="E1847">
        <v>0</v>
      </c>
      <c r="F1847">
        <v>11</v>
      </c>
      <c r="G1847">
        <v>11</v>
      </c>
      <c r="H1847">
        <v>23</v>
      </c>
      <c r="I1847">
        <v>24</v>
      </c>
      <c r="J1847">
        <v>0</v>
      </c>
      <c r="K1847">
        <v>0</v>
      </c>
      <c r="L1847">
        <v>4.1001999999999997E-2</v>
      </c>
      <c r="M1847">
        <v>4.1001999999999997E-2</v>
      </c>
      <c r="N1847" t="s">
        <v>14</v>
      </c>
    </row>
    <row r="1848" spans="1:14" x14ac:dyDescent="0.2">
      <c r="A1848" t="s">
        <v>10</v>
      </c>
      <c r="B1848" t="s">
        <v>13</v>
      </c>
      <c r="D1848">
        <v>0</v>
      </c>
      <c r="E1848">
        <v>0</v>
      </c>
      <c r="F1848">
        <v>11</v>
      </c>
      <c r="G1848">
        <v>11</v>
      </c>
      <c r="H1848">
        <v>23</v>
      </c>
      <c r="I1848">
        <v>24</v>
      </c>
      <c r="J1848">
        <v>1</v>
      </c>
      <c r="K1848">
        <v>1</v>
      </c>
      <c r="L1848">
        <v>4.1975999999999999E-2</v>
      </c>
      <c r="M1848">
        <v>4.1975999999999999E-2</v>
      </c>
      <c r="N1848" t="s">
        <v>14</v>
      </c>
    </row>
    <row r="1849" spans="1:14" x14ac:dyDescent="0.2">
      <c r="A1849" t="s">
        <v>10</v>
      </c>
      <c r="B1849" t="s">
        <v>13</v>
      </c>
      <c r="D1849">
        <v>0</v>
      </c>
      <c r="E1849">
        <v>0</v>
      </c>
      <c r="F1849">
        <v>11</v>
      </c>
      <c r="G1849">
        <v>11</v>
      </c>
      <c r="H1849">
        <v>23</v>
      </c>
      <c r="I1849">
        <v>24</v>
      </c>
      <c r="J1849">
        <v>2</v>
      </c>
      <c r="K1849">
        <v>2</v>
      </c>
      <c r="L1849">
        <v>3.9927499999999998E-2</v>
      </c>
      <c r="M1849">
        <v>3.9927499999999998E-2</v>
      </c>
      <c r="N1849" t="s">
        <v>14</v>
      </c>
    </row>
    <row r="1850" spans="1:14" x14ac:dyDescent="0.2">
      <c r="A1850" t="s">
        <v>10</v>
      </c>
      <c r="B1850" t="s">
        <v>13</v>
      </c>
      <c r="D1850">
        <v>0</v>
      </c>
      <c r="E1850">
        <v>0</v>
      </c>
      <c r="F1850">
        <v>11</v>
      </c>
      <c r="G1850">
        <v>11</v>
      </c>
      <c r="H1850">
        <v>23</v>
      </c>
      <c r="I1850">
        <v>24</v>
      </c>
      <c r="J1850">
        <v>3</v>
      </c>
      <c r="K1850">
        <v>3</v>
      </c>
      <c r="L1850">
        <v>3.3822499999999998E-2</v>
      </c>
      <c r="M1850">
        <v>3.3822499999999998E-2</v>
      </c>
      <c r="N1850" t="s">
        <v>14</v>
      </c>
    </row>
    <row r="1851" spans="1:14" x14ac:dyDescent="0.2">
      <c r="A1851" t="s">
        <v>10</v>
      </c>
      <c r="B1851" t="s">
        <v>13</v>
      </c>
      <c r="D1851">
        <v>0</v>
      </c>
      <c r="E1851">
        <v>0</v>
      </c>
      <c r="F1851">
        <v>11</v>
      </c>
      <c r="G1851">
        <v>11</v>
      </c>
      <c r="H1851">
        <v>23</v>
      </c>
      <c r="I1851">
        <v>24</v>
      </c>
      <c r="J1851">
        <v>4</v>
      </c>
      <c r="K1851">
        <v>4</v>
      </c>
      <c r="L1851">
        <v>4.0215000000000001E-2</v>
      </c>
      <c r="M1851">
        <v>4.0215000000000001E-2</v>
      </c>
      <c r="N1851" t="s">
        <v>14</v>
      </c>
    </row>
    <row r="1852" spans="1:14" x14ac:dyDescent="0.2">
      <c r="A1852" t="s">
        <v>10</v>
      </c>
      <c r="B1852" t="s">
        <v>13</v>
      </c>
      <c r="D1852">
        <v>0</v>
      </c>
      <c r="E1852">
        <v>0</v>
      </c>
      <c r="F1852">
        <v>11</v>
      </c>
      <c r="G1852">
        <v>11</v>
      </c>
      <c r="H1852">
        <v>23</v>
      </c>
      <c r="I1852">
        <v>24</v>
      </c>
      <c r="J1852">
        <v>5</v>
      </c>
      <c r="K1852">
        <v>5</v>
      </c>
      <c r="L1852">
        <v>3.9284999999999903E-2</v>
      </c>
      <c r="M1852">
        <v>3.9284999999999903E-2</v>
      </c>
      <c r="N1852" t="s">
        <v>14</v>
      </c>
    </row>
    <row r="1853" spans="1:14" x14ac:dyDescent="0.2">
      <c r="A1853" t="s">
        <v>10</v>
      </c>
      <c r="B1853" t="s">
        <v>13</v>
      </c>
      <c r="D1853">
        <v>0</v>
      </c>
      <c r="E1853">
        <v>0</v>
      </c>
      <c r="F1853">
        <v>11</v>
      </c>
      <c r="G1853">
        <v>11</v>
      </c>
      <c r="H1853">
        <v>23</v>
      </c>
      <c r="I1853">
        <v>24</v>
      </c>
      <c r="J1853">
        <v>6</v>
      </c>
      <c r="K1853">
        <v>6</v>
      </c>
      <c r="L1853">
        <v>3.6937499999999998E-2</v>
      </c>
      <c r="M1853">
        <v>3.6937499999999998E-2</v>
      </c>
      <c r="N1853" t="s">
        <v>14</v>
      </c>
    </row>
    <row r="1854" spans="1:14" x14ac:dyDescent="0.2">
      <c r="A1854" t="s">
        <v>10</v>
      </c>
      <c r="B1854" t="s">
        <v>13</v>
      </c>
      <c r="D1854">
        <v>0</v>
      </c>
      <c r="E1854">
        <v>0</v>
      </c>
      <c r="F1854">
        <v>12</v>
      </c>
      <c r="G1854">
        <v>12</v>
      </c>
      <c r="H1854">
        <v>0</v>
      </c>
      <c r="I1854">
        <v>1</v>
      </c>
      <c r="J1854">
        <v>0</v>
      </c>
      <c r="K1854">
        <v>0</v>
      </c>
      <c r="L1854">
        <v>3.3482499999999998E-2</v>
      </c>
      <c r="M1854">
        <v>3.3482499999999998E-2</v>
      </c>
      <c r="N1854" t="s">
        <v>14</v>
      </c>
    </row>
    <row r="1855" spans="1:14" x14ac:dyDescent="0.2">
      <c r="A1855" t="s">
        <v>10</v>
      </c>
      <c r="B1855" t="s">
        <v>13</v>
      </c>
      <c r="D1855">
        <v>0</v>
      </c>
      <c r="E1855">
        <v>0</v>
      </c>
      <c r="F1855">
        <v>12</v>
      </c>
      <c r="G1855">
        <v>12</v>
      </c>
      <c r="H1855">
        <v>0</v>
      </c>
      <c r="I1855">
        <v>1</v>
      </c>
      <c r="J1855">
        <v>1</v>
      </c>
      <c r="K1855">
        <v>1</v>
      </c>
      <c r="L1855">
        <v>2.9864999999999999E-2</v>
      </c>
      <c r="M1855">
        <v>2.9864999999999999E-2</v>
      </c>
      <c r="N1855" t="s">
        <v>14</v>
      </c>
    </row>
    <row r="1856" spans="1:14" x14ac:dyDescent="0.2">
      <c r="A1856" t="s">
        <v>10</v>
      </c>
      <c r="B1856" t="s">
        <v>13</v>
      </c>
      <c r="D1856">
        <v>0</v>
      </c>
      <c r="E1856">
        <v>0</v>
      </c>
      <c r="F1856">
        <v>12</v>
      </c>
      <c r="G1856">
        <v>12</v>
      </c>
      <c r="H1856">
        <v>0</v>
      </c>
      <c r="I1856">
        <v>1</v>
      </c>
      <c r="J1856">
        <v>2</v>
      </c>
      <c r="K1856">
        <v>2</v>
      </c>
      <c r="L1856">
        <v>3.9031999999999997E-2</v>
      </c>
      <c r="M1856">
        <v>3.9031999999999997E-2</v>
      </c>
      <c r="N1856" t="s">
        <v>14</v>
      </c>
    </row>
    <row r="1857" spans="1:14" x14ac:dyDescent="0.2">
      <c r="A1857" t="s">
        <v>10</v>
      </c>
      <c r="B1857" t="s">
        <v>13</v>
      </c>
      <c r="D1857">
        <v>0</v>
      </c>
      <c r="E1857">
        <v>0</v>
      </c>
      <c r="F1857">
        <v>12</v>
      </c>
      <c r="G1857">
        <v>12</v>
      </c>
      <c r="H1857">
        <v>0</v>
      </c>
      <c r="I1857">
        <v>1</v>
      </c>
      <c r="J1857">
        <v>3</v>
      </c>
      <c r="K1857">
        <v>3</v>
      </c>
      <c r="L1857">
        <v>3.4112000000000003E-2</v>
      </c>
      <c r="M1857">
        <v>3.4112000000000003E-2</v>
      </c>
      <c r="N1857" t="s">
        <v>14</v>
      </c>
    </row>
    <row r="1858" spans="1:14" x14ac:dyDescent="0.2">
      <c r="A1858" t="s">
        <v>10</v>
      </c>
      <c r="B1858" t="s">
        <v>13</v>
      </c>
      <c r="D1858">
        <v>0</v>
      </c>
      <c r="E1858">
        <v>0</v>
      </c>
      <c r="F1858">
        <v>12</v>
      </c>
      <c r="G1858">
        <v>12</v>
      </c>
      <c r="H1858">
        <v>0</v>
      </c>
      <c r="I1858">
        <v>1</v>
      </c>
      <c r="J1858">
        <v>4</v>
      </c>
      <c r="K1858">
        <v>4</v>
      </c>
      <c r="L1858">
        <v>3.2826000000000001E-2</v>
      </c>
      <c r="M1858">
        <v>3.2826000000000001E-2</v>
      </c>
      <c r="N1858" t="s">
        <v>14</v>
      </c>
    </row>
    <row r="1859" spans="1:14" x14ac:dyDescent="0.2">
      <c r="A1859" t="s">
        <v>10</v>
      </c>
      <c r="B1859" t="s">
        <v>13</v>
      </c>
      <c r="D1859">
        <v>0</v>
      </c>
      <c r="E1859">
        <v>0</v>
      </c>
      <c r="F1859">
        <v>12</v>
      </c>
      <c r="G1859">
        <v>12</v>
      </c>
      <c r="H1859">
        <v>0</v>
      </c>
      <c r="I1859">
        <v>1</v>
      </c>
      <c r="J1859">
        <v>5</v>
      </c>
      <c r="K1859">
        <v>5</v>
      </c>
      <c r="L1859">
        <v>3.5422500000000003E-2</v>
      </c>
      <c r="M1859">
        <v>3.5422500000000003E-2</v>
      </c>
      <c r="N1859" t="s">
        <v>14</v>
      </c>
    </row>
    <row r="1860" spans="1:14" x14ac:dyDescent="0.2">
      <c r="A1860" t="s">
        <v>10</v>
      </c>
      <c r="B1860" t="s">
        <v>13</v>
      </c>
      <c r="D1860">
        <v>0</v>
      </c>
      <c r="E1860">
        <v>0</v>
      </c>
      <c r="F1860">
        <v>12</v>
      </c>
      <c r="G1860">
        <v>12</v>
      </c>
      <c r="H1860">
        <v>0</v>
      </c>
      <c r="I1860">
        <v>1</v>
      </c>
      <c r="J1860">
        <v>6</v>
      </c>
      <c r="K1860">
        <v>6</v>
      </c>
      <c r="L1860">
        <v>3.1592500000000003E-2</v>
      </c>
      <c r="M1860">
        <v>3.1592500000000003E-2</v>
      </c>
      <c r="N1860" t="s">
        <v>14</v>
      </c>
    </row>
    <row r="1861" spans="1:14" x14ac:dyDescent="0.2">
      <c r="A1861" t="s">
        <v>10</v>
      </c>
      <c r="B1861" t="s">
        <v>13</v>
      </c>
      <c r="D1861">
        <v>0</v>
      </c>
      <c r="E1861">
        <v>0</v>
      </c>
      <c r="F1861">
        <v>12</v>
      </c>
      <c r="G1861">
        <v>12</v>
      </c>
      <c r="H1861">
        <v>1</v>
      </c>
      <c r="I1861">
        <v>2</v>
      </c>
      <c r="J1861">
        <v>0</v>
      </c>
      <c r="K1861">
        <v>0</v>
      </c>
      <c r="L1861">
        <v>3.10275E-2</v>
      </c>
      <c r="M1861">
        <v>3.10275E-2</v>
      </c>
      <c r="N1861" t="s">
        <v>14</v>
      </c>
    </row>
    <row r="1862" spans="1:14" x14ac:dyDescent="0.2">
      <c r="A1862" t="s">
        <v>10</v>
      </c>
      <c r="B1862" t="s">
        <v>13</v>
      </c>
      <c r="D1862">
        <v>0</v>
      </c>
      <c r="E1862">
        <v>0</v>
      </c>
      <c r="F1862">
        <v>12</v>
      </c>
      <c r="G1862">
        <v>12</v>
      </c>
      <c r="H1862">
        <v>1</v>
      </c>
      <c r="I1862">
        <v>2</v>
      </c>
      <c r="J1862">
        <v>1</v>
      </c>
      <c r="K1862">
        <v>1</v>
      </c>
      <c r="L1862">
        <v>2.8532499999999999E-2</v>
      </c>
      <c r="M1862">
        <v>2.8532499999999999E-2</v>
      </c>
      <c r="N1862" t="s">
        <v>14</v>
      </c>
    </row>
    <row r="1863" spans="1:14" x14ac:dyDescent="0.2">
      <c r="A1863" t="s">
        <v>10</v>
      </c>
      <c r="B1863" t="s">
        <v>13</v>
      </c>
      <c r="D1863">
        <v>0</v>
      </c>
      <c r="E1863">
        <v>0</v>
      </c>
      <c r="F1863">
        <v>12</v>
      </c>
      <c r="G1863">
        <v>12</v>
      </c>
      <c r="H1863">
        <v>1</v>
      </c>
      <c r="I1863">
        <v>2</v>
      </c>
      <c r="J1863">
        <v>2</v>
      </c>
      <c r="K1863">
        <v>2</v>
      </c>
      <c r="L1863">
        <v>3.4722000000000003E-2</v>
      </c>
      <c r="M1863">
        <v>3.4722000000000003E-2</v>
      </c>
      <c r="N1863" t="s">
        <v>14</v>
      </c>
    </row>
    <row r="1864" spans="1:14" x14ac:dyDescent="0.2">
      <c r="A1864" t="s">
        <v>10</v>
      </c>
      <c r="B1864" t="s">
        <v>13</v>
      </c>
      <c r="D1864">
        <v>0</v>
      </c>
      <c r="E1864">
        <v>0</v>
      </c>
      <c r="F1864">
        <v>12</v>
      </c>
      <c r="G1864">
        <v>12</v>
      </c>
      <c r="H1864">
        <v>1</v>
      </c>
      <c r="I1864">
        <v>2</v>
      </c>
      <c r="J1864">
        <v>3</v>
      </c>
      <c r="K1864">
        <v>3</v>
      </c>
      <c r="L1864">
        <v>3.1117999999999899E-2</v>
      </c>
      <c r="M1864">
        <v>3.1117999999999899E-2</v>
      </c>
      <c r="N1864" t="s">
        <v>14</v>
      </c>
    </row>
    <row r="1865" spans="1:14" x14ac:dyDescent="0.2">
      <c r="A1865" t="s">
        <v>10</v>
      </c>
      <c r="B1865" t="s">
        <v>13</v>
      </c>
      <c r="D1865">
        <v>0</v>
      </c>
      <c r="E1865">
        <v>0</v>
      </c>
      <c r="F1865">
        <v>12</v>
      </c>
      <c r="G1865">
        <v>12</v>
      </c>
      <c r="H1865">
        <v>1</v>
      </c>
      <c r="I1865">
        <v>2</v>
      </c>
      <c r="J1865">
        <v>4</v>
      </c>
      <c r="K1865">
        <v>4</v>
      </c>
      <c r="L1865">
        <v>3.0245999999999999E-2</v>
      </c>
      <c r="M1865">
        <v>3.0245999999999999E-2</v>
      </c>
      <c r="N1865" t="s">
        <v>14</v>
      </c>
    </row>
    <row r="1866" spans="1:14" x14ac:dyDescent="0.2">
      <c r="A1866" t="s">
        <v>10</v>
      </c>
      <c r="B1866" t="s">
        <v>13</v>
      </c>
      <c r="D1866">
        <v>0</v>
      </c>
      <c r="E1866">
        <v>0</v>
      </c>
      <c r="F1866">
        <v>12</v>
      </c>
      <c r="G1866">
        <v>12</v>
      </c>
      <c r="H1866">
        <v>1</v>
      </c>
      <c r="I1866">
        <v>2</v>
      </c>
      <c r="J1866">
        <v>5</v>
      </c>
      <c r="K1866">
        <v>5</v>
      </c>
      <c r="L1866">
        <v>3.3024999999999999E-2</v>
      </c>
      <c r="M1866">
        <v>3.3024999999999999E-2</v>
      </c>
      <c r="N1866" t="s">
        <v>14</v>
      </c>
    </row>
    <row r="1867" spans="1:14" x14ac:dyDescent="0.2">
      <c r="A1867" t="s">
        <v>10</v>
      </c>
      <c r="B1867" t="s">
        <v>13</v>
      </c>
      <c r="D1867">
        <v>0</v>
      </c>
      <c r="E1867">
        <v>0</v>
      </c>
      <c r="F1867">
        <v>12</v>
      </c>
      <c r="G1867">
        <v>12</v>
      </c>
      <c r="H1867">
        <v>1</v>
      </c>
      <c r="I1867">
        <v>2</v>
      </c>
      <c r="J1867">
        <v>6</v>
      </c>
      <c r="K1867">
        <v>6</v>
      </c>
      <c r="L1867">
        <v>2.989E-2</v>
      </c>
      <c r="M1867">
        <v>2.989E-2</v>
      </c>
      <c r="N1867" t="s">
        <v>14</v>
      </c>
    </row>
    <row r="1868" spans="1:14" x14ac:dyDescent="0.2">
      <c r="A1868" t="s">
        <v>10</v>
      </c>
      <c r="B1868" t="s">
        <v>13</v>
      </c>
      <c r="D1868">
        <v>0</v>
      </c>
      <c r="E1868">
        <v>0</v>
      </c>
      <c r="F1868">
        <v>12</v>
      </c>
      <c r="G1868">
        <v>12</v>
      </c>
      <c r="H1868">
        <v>2</v>
      </c>
      <c r="I1868">
        <v>3</v>
      </c>
      <c r="J1868">
        <v>0</v>
      </c>
      <c r="K1868">
        <v>0</v>
      </c>
      <c r="L1868">
        <v>3.0705E-2</v>
      </c>
      <c r="M1868">
        <v>3.0705E-2</v>
      </c>
      <c r="N1868" t="s">
        <v>14</v>
      </c>
    </row>
    <row r="1869" spans="1:14" x14ac:dyDescent="0.2">
      <c r="A1869" t="s">
        <v>10</v>
      </c>
      <c r="B1869" t="s">
        <v>13</v>
      </c>
      <c r="D1869">
        <v>0</v>
      </c>
      <c r="E1869">
        <v>0</v>
      </c>
      <c r="F1869">
        <v>12</v>
      </c>
      <c r="G1869">
        <v>12</v>
      </c>
      <c r="H1869">
        <v>2</v>
      </c>
      <c r="I1869">
        <v>3</v>
      </c>
      <c r="J1869">
        <v>1</v>
      </c>
      <c r="K1869">
        <v>1</v>
      </c>
      <c r="L1869">
        <v>2.7942499999999999E-2</v>
      </c>
      <c r="M1869">
        <v>2.7942499999999999E-2</v>
      </c>
      <c r="N1869" t="s">
        <v>14</v>
      </c>
    </row>
    <row r="1870" spans="1:14" x14ac:dyDescent="0.2">
      <c r="A1870" t="s">
        <v>10</v>
      </c>
      <c r="B1870" t="s">
        <v>13</v>
      </c>
      <c r="D1870">
        <v>0</v>
      </c>
      <c r="E1870">
        <v>0</v>
      </c>
      <c r="F1870">
        <v>12</v>
      </c>
      <c r="G1870">
        <v>12</v>
      </c>
      <c r="H1870">
        <v>2</v>
      </c>
      <c r="I1870">
        <v>3</v>
      </c>
      <c r="J1870">
        <v>2</v>
      </c>
      <c r="K1870">
        <v>2</v>
      </c>
      <c r="L1870">
        <v>3.3537999999999998E-2</v>
      </c>
      <c r="M1870">
        <v>3.3537999999999998E-2</v>
      </c>
      <c r="N1870" t="s">
        <v>14</v>
      </c>
    </row>
    <row r="1871" spans="1:14" x14ac:dyDescent="0.2">
      <c r="A1871" t="s">
        <v>10</v>
      </c>
      <c r="B1871" t="s">
        <v>13</v>
      </c>
      <c r="D1871">
        <v>0</v>
      </c>
      <c r="E1871">
        <v>0</v>
      </c>
      <c r="F1871">
        <v>12</v>
      </c>
      <c r="G1871">
        <v>12</v>
      </c>
      <c r="H1871">
        <v>2</v>
      </c>
      <c r="I1871">
        <v>3</v>
      </c>
      <c r="J1871">
        <v>3</v>
      </c>
      <c r="K1871">
        <v>3</v>
      </c>
      <c r="L1871">
        <v>2.98939999999999E-2</v>
      </c>
      <c r="M1871">
        <v>2.98939999999999E-2</v>
      </c>
      <c r="N1871" t="s">
        <v>14</v>
      </c>
    </row>
    <row r="1872" spans="1:14" x14ac:dyDescent="0.2">
      <c r="A1872" t="s">
        <v>10</v>
      </c>
      <c r="B1872" t="s">
        <v>13</v>
      </c>
      <c r="D1872">
        <v>0</v>
      </c>
      <c r="E1872">
        <v>0</v>
      </c>
      <c r="F1872">
        <v>12</v>
      </c>
      <c r="G1872">
        <v>12</v>
      </c>
      <c r="H1872">
        <v>2</v>
      </c>
      <c r="I1872">
        <v>3</v>
      </c>
      <c r="J1872">
        <v>4</v>
      </c>
      <c r="K1872">
        <v>4</v>
      </c>
      <c r="L1872">
        <v>2.8851999999999899E-2</v>
      </c>
      <c r="M1872">
        <v>2.8851999999999899E-2</v>
      </c>
      <c r="N1872" t="s">
        <v>14</v>
      </c>
    </row>
    <row r="1873" spans="1:14" x14ac:dyDescent="0.2">
      <c r="A1873" t="s">
        <v>10</v>
      </c>
      <c r="B1873" t="s">
        <v>13</v>
      </c>
      <c r="D1873">
        <v>0</v>
      </c>
      <c r="E1873">
        <v>0</v>
      </c>
      <c r="F1873">
        <v>12</v>
      </c>
      <c r="G1873">
        <v>12</v>
      </c>
      <c r="H1873">
        <v>2</v>
      </c>
      <c r="I1873">
        <v>3</v>
      </c>
      <c r="J1873">
        <v>5</v>
      </c>
      <c r="K1873">
        <v>5</v>
      </c>
      <c r="L1873">
        <v>3.1515000000000001E-2</v>
      </c>
      <c r="M1873">
        <v>3.1515000000000001E-2</v>
      </c>
      <c r="N1873" t="s">
        <v>14</v>
      </c>
    </row>
    <row r="1874" spans="1:14" x14ac:dyDescent="0.2">
      <c r="A1874" t="s">
        <v>10</v>
      </c>
      <c r="B1874" t="s">
        <v>13</v>
      </c>
      <c r="D1874">
        <v>0</v>
      </c>
      <c r="E1874">
        <v>0</v>
      </c>
      <c r="F1874">
        <v>12</v>
      </c>
      <c r="G1874">
        <v>12</v>
      </c>
      <c r="H1874">
        <v>2</v>
      </c>
      <c r="I1874">
        <v>3</v>
      </c>
      <c r="J1874">
        <v>6</v>
      </c>
      <c r="K1874">
        <v>6</v>
      </c>
      <c r="L1874">
        <v>2.8167500000000002E-2</v>
      </c>
      <c r="M1874">
        <v>2.8167500000000002E-2</v>
      </c>
      <c r="N1874" t="s">
        <v>14</v>
      </c>
    </row>
    <row r="1875" spans="1:14" x14ac:dyDescent="0.2">
      <c r="A1875" t="s">
        <v>10</v>
      </c>
      <c r="B1875" t="s">
        <v>13</v>
      </c>
      <c r="D1875">
        <v>0</v>
      </c>
      <c r="E1875">
        <v>0</v>
      </c>
      <c r="F1875">
        <v>12</v>
      </c>
      <c r="G1875">
        <v>12</v>
      </c>
      <c r="H1875">
        <v>3</v>
      </c>
      <c r="I1875">
        <v>4</v>
      </c>
      <c r="J1875">
        <v>0</v>
      </c>
      <c r="K1875">
        <v>0</v>
      </c>
      <c r="L1875">
        <v>3.0435E-2</v>
      </c>
      <c r="M1875">
        <v>3.0435E-2</v>
      </c>
      <c r="N1875" t="s">
        <v>14</v>
      </c>
    </row>
    <row r="1876" spans="1:14" x14ac:dyDescent="0.2">
      <c r="A1876" t="s">
        <v>10</v>
      </c>
      <c r="B1876" t="s">
        <v>13</v>
      </c>
      <c r="D1876">
        <v>0</v>
      </c>
      <c r="E1876">
        <v>0</v>
      </c>
      <c r="F1876">
        <v>12</v>
      </c>
      <c r="G1876">
        <v>12</v>
      </c>
      <c r="H1876">
        <v>3</v>
      </c>
      <c r="I1876">
        <v>4</v>
      </c>
      <c r="J1876">
        <v>1</v>
      </c>
      <c r="K1876">
        <v>1</v>
      </c>
      <c r="L1876">
        <v>2.8402500000000001E-2</v>
      </c>
      <c r="M1876">
        <v>2.8402500000000001E-2</v>
      </c>
      <c r="N1876" t="s">
        <v>14</v>
      </c>
    </row>
    <row r="1877" spans="1:14" x14ac:dyDescent="0.2">
      <c r="A1877" t="s">
        <v>10</v>
      </c>
      <c r="B1877" t="s">
        <v>13</v>
      </c>
      <c r="D1877">
        <v>0</v>
      </c>
      <c r="E1877">
        <v>0</v>
      </c>
      <c r="F1877">
        <v>12</v>
      </c>
      <c r="G1877">
        <v>12</v>
      </c>
      <c r="H1877">
        <v>3</v>
      </c>
      <c r="I1877">
        <v>4</v>
      </c>
      <c r="J1877">
        <v>2</v>
      </c>
      <c r="K1877">
        <v>2</v>
      </c>
      <c r="L1877">
        <v>3.3703999999999901E-2</v>
      </c>
      <c r="M1877">
        <v>3.3703999999999901E-2</v>
      </c>
      <c r="N1877" t="s">
        <v>14</v>
      </c>
    </row>
    <row r="1878" spans="1:14" x14ac:dyDescent="0.2">
      <c r="A1878" t="s">
        <v>10</v>
      </c>
      <c r="B1878" t="s">
        <v>13</v>
      </c>
      <c r="D1878">
        <v>0</v>
      </c>
      <c r="E1878">
        <v>0</v>
      </c>
      <c r="F1878">
        <v>12</v>
      </c>
      <c r="G1878">
        <v>12</v>
      </c>
      <c r="H1878">
        <v>3</v>
      </c>
      <c r="I1878">
        <v>4</v>
      </c>
      <c r="J1878">
        <v>3</v>
      </c>
      <c r="K1878">
        <v>3</v>
      </c>
      <c r="L1878">
        <v>2.9395999999999999E-2</v>
      </c>
      <c r="M1878">
        <v>2.9395999999999999E-2</v>
      </c>
      <c r="N1878" t="s">
        <v>14</v>
      </c>
    </row>
    <row r="1879" spans="1:14" x14ac:dyDescent="0.2">
      <c r="A1879" t="s">
        <v>10</v>
      </c>
      <c r="B1879" t="s">
        <v>13</v>
      </c>
      <c r="D1879">
        <v>0</v>
      </c>
      <c r="E1879">
        <v>0</v>
      </c>
      <c r="F1879">
        <v>12</v>
      </c>
      <c r="G1879">
        <v>12</v>
      </c>
      <c r="H1879">
        <v>3</v>
      </c>
      <c r="I1879">
        <v>4</v>
      </c>
      <c r="J1879">
        <v>4</v>
      </c>
      <c r="K1879">
        <v>4</v>
      </c>
      <c r="L1879">
        <v>2.8477999999999899E-2</v>
      </c>
      <c r="M1879">
        <v>2.8477999999999899E-2</v>
      </c>
      <c r="N1879" t="s">
        <v>14</v>
      </c>
    </row>
    <row r="1880" spans="1:14" x14ac:dyDescent="0.2">
      <c r="A1880" t="s">
        <v>10</v>
      </c>
      <c r="B1880" t="s">
        <v>13</v>
      </c>
      <c r="D1880">
        <v>0</v>
      </c>
      <c r="E1880">
        <v>0</v>
      </c>
      <c r="F1880">
        <v>12</v>
      </c>
      <c r="G1880">
        <v>12</v>
      </c>
      <c r="H1880">
        <v>3</v>
      </c>
      <c r="I1880">
        <v>4</v>
      </c>
      <c r="J1880">
        <v>5</v>
      </c>
      <c r="K1880">
        <v>5</v>
      </c>
      <c r="L1880">
        <v>2.9894999999999901E-2</v>
      </c>
      <c r="M1880">
        <v>2.9894999999999901E-2</v>
      </c>
      <c r="N1880" t="s">
        <v>14</v>
      </c>
    </row>
    <row r="1881" spans="1:14" x14ac:dyDescent="0.2">
      <c r="A1881" t="s">
        <v>10</v>
      </c>
      <c r="B1881" t="s">
        <v>13</v>
      </c>
      <c r="D1881">
        <v>0</v>
      </c>
      <c r="E1881">
        <v>0</v>
      </c>
      <c r="F1881">
        <v>12</v>
      </c>
      <c r="G1881">
        <v>12</v>
      </c>
      <c r="H1881">
        <v>3</v>
      </c>
      <c r="I1881">
        <v>4</v>
      </c>
      <c r="J1881">
        <v>6</v>
      </c>
      <c r="K1881">
        <v>6</v>
      </c>
      <c r="L1881">
        <v>2.76175E-2</v>
      </c>
      <c r="M1881">
        <v>2.76175E-2</v>
      </c>
      <c r="N1881" t="s">
        <v>14</v>
      </c>
    </row>
    <row r="1882" spans="1:14" x14ac:dyDescent="0.2">
      <c r="A1882" t="s">
        <v>10</v>
      </c>
      <c r="B1882" t="s">
        <v>13</v>
      </c>
      <c r="D1882">
        <v>0</v>
      </c>
      <c r="E1882">
        <v>0</v>
      </c>
      <c r="F1882">
        <v>12</v>
      </c>
      <c r="G1882">
        <v>12</v>
      </c>
      <c r="H1882">
        <v>4</v>
      </c>
      <c r="I1882">
        <v>5</v>
      </c>
      <c r="J1882">
        <v>0</v>
      </c>
      <c r="K1882">
        <v>0</v>
      </c>
      <c r="L1882">
        <v>3.1004999999999901E-2</v>
      </c>
      <c r="M1882">
        <v>3.1004999999999901E-2</v>
      </c>
      <c r="N1882" t="s">
        <v>14</v>
      </c>
    </row>
    <row r="1883" spans="1:14" x14ac:dyDescent="0.2">
      <c r="A1883" t="s">
        <v>10</v>
      </c>
      <c r="B1883" t="s">
        <v>13</v>
      </c>
      <c r="D1883">
        <v>0</v>
      </c>
      <c r="E1883">
        <v>0</v>
      </c>
      <c r="F1883">
        <v>12</v>
      </c>
      <c r="G1883">
        <v>12</v>
      </c>
      <c r="H1883">
        <v>4</v>
      </c>
      <c r="I1883">
        <v>5</v>
      </c>
      <c r="J1883">
        <v>1</v>
      </c>
      <c r="K1883">
        <v>1</v>
      </c>
      <c r="L1883">
        <v>2.9874999999999999E-2</v>
      </c>
      <c r="M1883">
        <v>2.9874999999999999E-2</v>
      </c>
      <c r="N1883" t="s">
        <v>14</v>
      </c>
    </row>
    <row r="1884" spans="1:14" x14ac:dyDescent="0.2">
      <c r="A1884" t="s">
        <v>10</v>
      </c>
      <c r="B1884" t="s">
        <v>13</v>
      </c>
      <c r="D1884">
        <v>0</v>
      </c>
      <c r="E1884">
        <v>0</v>
      </c>
      <c r="F1884">
        <v>12</v>
      </c>
      <c r="G1884">
        <v>12</v>
      </c>
      <c r="H1884">
        <v>4</v>
      </c>
      <c r="I1884">
        <v>5</v>
      </c>
      <c r="J1884">
        <v>2</v>
      </c>
      <c r="K1884">
        <v>2</v>
      </c>
      <c r="L1884">
        <v>3.4369999999999998E-2</v>
      </c>
      <c r="M1884">
        <v>3.4369999999999998E-2</v>
      </c>
      <c r="N1884" t="s">
        <v>14</v>
      </c>
    </row>
    <row r="1885" spans="1:14" x14ac:dyDescent="0.2">
      <c r="A1885" t="s">
        <v>10</v>
      </c>
      <c r="B1885" t="s">
        <v>13</v>
      </c>
      <c r="D1885">
        <v>0</v>
      </c>
      <c r="E1885">
        <v>0</v>
      </c>
      <c r="F1885">
        <v>12</v>
      </c>
      <c r="G1885">
        <v>12</v>
      </c>
      <c r="H1885">
        <v>4</v>
      </c>
      <c r="I1885">
        <v>5</v>
      </c>
      <c r="J1885">
        <v>3</v>
      </c>
      <c r="K1885">
        <v>3</v>
      </c>
      <c r="L1885">
        <v>2.9794000000000001E-2</v>
      </c>
      <c r="M1885">
        <v>2.9794000000000001E-2</v>
      </c>
      <c r="N1885" t="s">
        <v>14</v>
      </c>
    </row>
    <row r="1886" spans="1:14" x14ac:dyDescent="0.2">
      <c r="A1886" t="s">
        <v>10</v>
      </c>
      <c r="B1886" t="s">
        <v>13</v>
      </c>
      <c r="D1886">
        <v>0</v>
      </c>
      <c r="E1886">
        <v>0</v>
      </c>
      <c r="F1886">
        <v>12</v>
      </c>
      <c r="G1886">
        <v>12</v>
      </c>
      <c r="H1886">
        <v>4</v>
      </c>
      <c r="I1886">
        <v>5</v>
      </c>
      <c r="J1886">
        <v>4</v>
      </c>
      <c r="K1886">
        <v>4</v>
      </c>
      <c r="L1886">
        <v>3.0282E-2</v>
      </c>
      <c r="M1886">
        <v>3.0282E-2</v>
      </c>
      <c r="N1886" t="s">
        <v>14</v>
      </c>
    </row>
    <row r="1887" spans="1:14" x14ac:dyDescent="0.2">
      <c r="A1887" t="s">
        <v>10</v>
      </c>
      <c r="B1887" t="s">
        <v>13</v>
      </c>
      <c r="D1887">
        <v>0</v>
      </c>
      <c r="E1887">
        <v>0</v>
      </c>
      <c r="F1887">
        <v>12</v>
      </c>
      <c r="G1887">
        <v>12</v>
      </c>
      <c r="H1887">
        <v>4</v>
      </c>
      <c r="I1887">
        <v>5</v>
      </c>
      <c r="J1887">
        <v>5</v>
      </c>
      <c r="K1887">
        <v>5</v>
      </c>
      <c r="L1887">
        <v>2.9517499999999999E-2</v>
      </c>
      <c r="M1887">
        <v>2.9517499999999999E-2</v>
      </c>
      <c r="N1887" t="s">
        <v>14</v>
      </c>
    </row>
    <row r="1888" spans="1:14" x14ac:dyDescent="0.2">
      <c r="A1888" t="s">
        <v>10</v>
      </c>
      <c r="B1888" t="s">
        <v>13</v>
      </c>
      <c r="D1888">
        <v>0</v>
      </c>
      <c r="E1888">
        <v>0</v>
      </c>
      <c r="F1888">
        <v>12</v>
      </c>
      <c r="G1888">
        <v>12</v>
      </c>
      <c r="H1888">
        <v>4</v>
      </c>
      <c r="I1888">
        <v>5</v>
      </c>
      <c r="J1888">
        <v>6</v>
      </c>
      <c r="K1888">
        <v>6</v>
      </c>
      <c r="L1888">
        <v>2.8022499999999999E-2</v>
      </c>
      <c r="M1888">
        <v>2.8022499999999999E-2</v>
      </c>
      <c r="N1888" t="s">
        <v>14</v>
      </c>
    </row>
    <row r="1889" spans="1:14" x14ac:dyDescent="0.2">
      <c r="A1889" t="s">
        <v>10</v>
      </c>
      <c r="B1889" t="s">
        <v>13</v>
      </c>
      <c r="D1889">
        <v>0</v>
      </c>
      <c r="E1889">
        <v>0</v>
      </c>
      <c r="F1889">
        <v>12</v>
      </c>
      <c r="G1889">
        <v>12</v>
      </c>
      <c r="H1889">
        <v>5</v>
      </c>
      <c r="I1889">
        <v>6</v>
      </c>
      <c r="J1889">
        <v>0</v>
      </c>
      <c r="K1889">
        <v>0</v>
      </c>
      <c r="L1889">
        <v>3.4055000000000002E-2</v>
      </c>
      <c r="M1889">
        <v>3.4055000000000002E-2</v>
      </c>
      <c r="N1889" t="s">
        <v>14</v>
      </c>
    </row>
    <row r="1890" spans="1:14" x14ac:dyDescent="0.2">
      <c r="A1890" t="s">
        <v>10</v>
      </c>
      <c r="B1890" t="s">
        <v>13</v>
      </c>
      <c r="D1890">
        <v>0</v>
      </c>
      <c r="E1890">
        <v>0</v>
      </c>
      <c r="F1890">
        <v>12</v>
      </c>
      <c r="G1890">
        <v>12</v>
      </c>
      <c r="H1890">
        <v>5</v>
      </c>
      <c r="I1890">
        <v>6</v>
      </c>
      <c r="J1890">
        <v>1</v>
      </c>
      <c r="K1890">
        <v>1</v>
      </c>
      <c r="L1890">
        <v>3.4214999999999898E-2</v>
      </c>
      <c r="M1890">
        <v>3.4214999999999898E-2</v>
      </c>
      <c r="N1890" t="s">
        <v>14</v>
      </c>
    </row>
    <row r="1891" spans="1:14" x14ac:dyDescent="0.2">
      <c r="A1891" t="s">
        <v>10</v>
      </c>
      <c r="B1891" t="s">
        <v>13</v>
      </c>
      <c r="D1891">
        <v>0</v>
      </c>
      <c r="E1891">
        <v>0</v>
      </c>
      <c r="F1891">
        <v>12</v>
      </c>
      <c r="G1891">
        <v>12</v>
      </c>
      <c r="H1891">
        <v>5</v>
      </c>
      <c r="I1891">
        <v>6</v>
      </c>
      <c r="J1891">
        <v>2</v>
      </c>
      <c r="K1891">
        <v>2</v>
      </c>
      <c r="L1891">
        <v>3.8541999999999903E-2</v>
      </c>
      <c r="M1891">
        <v>3.8541999999999903E-2</v>
      </c>
      <c r="N1891" t="s">
        <v>14</v>
      </c>
    </row>
    <row r="1892" spans="1:14" x14ac:dyDescent="0.2">
      <c r="A1892" t="s">
        <v>10</v>
      </c>
      <c r="B1892" t="s">
        <v>13</v>
      </c>
      <c r="D1892">
        <v>0</v>
      </c>
      <c r="E1892">
        <v>0</v>
      </c>
      <c r="F1892">
        <v>12</v>
      </c>
      <c r="G1892">
        <v>12</v>
      </c>
      <c r="H1892">
        <v>5</v>
      </c>
      <c r="I1892">
        <v>6</v>
      </c>
      <c r="J1892">
        <v>3</v>
      </c>
      <c r="K1892">
        <v>3</v>
      </c>
      <c r="L1892">
        <v>3.3555999999999898E-2</v>
      </c>
      <c r="M1892">
        <v>3.3555999999999898E-2</v>
      </c>
      <c r="N1892" t="s">
        <v>14</v>
      </c>
    </row>
    <row r="1893" spans="1:14" x14ac:dyDescent="0.2">
      <c r="A1893" t="s">
        <v>10</v>
      </c>
      <c r="B1893" t="s">
        <v>13</v>
      </c>
      <c r="D1893">
        <v>0</v>
      </c>
      <c r="E1893">
        <v>0</v>
      </c>
      <c r="F1893">
        <v>12</v>
      </c>
      <c r="G1893">
        <v>12</v>
      </c>
      <c r="H1893">
        <v>5</v>
      </c>
      <c r="I1893">
        <v>6</v>
      </c>
      <c r="J1893">
        <v>4</v>
      </c>
      <c r="K1893">
        <v>4</v>
      </c>
      <c r="L1893">
        <v>3.3131999999999898E-2</v>
      </c>
      <c r="M1893">
        <v>3.3131999999999898E-2</v>
      </c>
      <c r="N1893" t="s">
        <v>14</v>
      </c>
    </row>
    <row r="1894" spans="1:14" x14ac:dyDescent="0.2">
      <c r="A1894" t="s">
        <v>10</v>
      </c>
      <c r="B1894" t="s">
        <v>13</v>
      </c>
      <c r="D1894">
        <v>0</v>
      </c>
      <c r="E1894">
        <v>0</v>
      </c>
      <c r="F1894">
        <v>12</v>
      </c>
      <c r="G1894">
        <v>12</v>
      </c>
      <c r="H1894">
        <v>5</v>
      </c>
      <c r="I1894">
        <v>6</v>
      </c>
      <c r="J1894">
        <v>5</v>
      </c>
      <c r="K1894">
        <v>5</v>
      </c>
      <c r="L1894">
        <v>2.9847499999999999E-2</v>
      </c>
      <c r="M1894">
        <v>2.9847499999999999E-2</v>
      </c>
      <c r="N1894" t="s">
        <v>14</v>
      </c>
    </row>
    <row r="1895" spans="1:14" x14ac:dyDescent="0.2">
      <c r="A1895" t="s">
        <v>10</v>
      </c>
      <c r="B1895" t="s">
        <v>13</v>
      </c>
      <c r="D1895">
        <v>0</v>
      </c>
      <c r="E1895">
        <v>0</v>
      </c>
      <c r="F1895">
        <v>12</v>
      </c>
      <c r="G1895">
        <v>12</v>
      </c>
      <c r="H1895">
        <v>5</v>
      </c>
      <c r="I1895">
        <v>6</v>
      </c>
      <c r="J1895">
        <v>6</v>
      </c>
      <c r="K1895">
        <v>6</v>
      </c>
      <c r="L1895">
        <v>2.90099999999999E-2</v>
      </c>
      <c r="M1895">
        <v>2.90099999999999E-2</v>
      </c>
      <c r="N1895" t="s">
        <v>14</v>
      </c>
    </row>
    <row r="1896" spans="1:14" x14ac:dyDescent="0.2">
      <c r="A1896" t="s">
        <v>10</v>
      </c>
      <c r="B1896" t="s">
        <v>13</v>
      </c>
      <c r="D1896">
        <v>0</v>
      </c>
      <c r="E1896">
        <v>0</v>
      </c>
      <c r="F1896">
        <v>12</v>
      </c>
      <c r="G1896">
        <v>12</v>
      </c>
      <c r="H1896">
        <v>6</v>
      </c>
      <c r="I1896">
        <v>7</v>
      </c>
      <c r="J1896">
        <v>0</v>
      </c>
      <c r="K1896">
        <v>0</v>
      </c>
      <c r="L1896">
        <v>4.0122499999999998E-2</v>
      </c>
      <c r="M1896">
        <v>4.0122499999999998E-2</v>
      </c>
      <c r="N1896" t="s">
        <v>14</v>
      </c>
    </row>
    <row r="1897" spans="1:14" x14ac:dyDescent="0.2">
      <c r="A1897" t="s">
        <v>10</v>
      </c>
      <c r="B1897" t="s">
        <v>13</v>
      </c>
      <c r="D1897">
        <v>0</v>
      </c>
      <c r="E1897">
        <v>0</v>
      </c>
      <c r="F1897">
        <v>12</v>
      </c>
      <c r="G1897">
        <v>12</v>
      </c>
      <c r="H1897">
        <v>6</v>
      </c>
      <c r="I1897">
        <v>7</v>
      </c>
      <c r="J1897">
        <v>1</v>
      </c>
      <c r="K1897">
        <v>1</v>
      </c>
      <c r="L1897">
        <v>4.0607499999999998E-2</v>
      </c>
      <c r="M1897">
        <v>4.0607499999999998E-2</v>
      </c>
      <c r="N1897" t="s">
        <v>14</v>
      </c>
    </row>
    <row r="1898" spans="1:14" x14ac:dyDescent="0.2">
      <c r="A1898" t="s">
        <v>10</v>
      </c>
      <c r="B1898" t="s">
        <v>13</v>
      </c>
      <c r="D1898">
        <v>0</v>
      </c>
      <c r="E1898">
        <v>0</v>
      </c>
      <c r="F1898">
        <v>12</v>
      </c>
      <c r="G1898">
        <v>12</v>
      </c>
      <c r="H1898">
        <v>6</v>
      </c>
      <c r="I1898">
        <v>7</v>
      </c>
      <c r="J1898">
        <v>2</v>
      </c>
      <c r="K1898">
        <v>2</v>
      </c>
      <c r="L1898">
        <v>4.4993999999999999E-2</v>
      </c>
      <c r="M1898">
        <v>4.4993999999999999E-2</v>
      </c>
      <c r="N1898" t="s">
        <v>14</v>
      </c>
    </row>
    <row r="1899" spans="1:14" x14ac:dyDescent="0.2">
      <c r="A1899" t="s">
        <v>10</v>
      </c>
      <c r="B1899" t="s">
        <v>13</v>
      </c>
      <c r="D1899">
        <v>0</v>
      </c>
      <c r="E1899">
        <v>0</v>
      </c>
      <c r="F1899">
        <v>12</v>
      </c>
      <c r="G1899">
        <v>12</v>
      </c>
      <c r="H1899">
        <v>6</v>
      </c>
      <c r="I1899">
        <v>7</v>
      </c>
      <c r="J1899">
        <v>3</v>
      </c>
      <c r="K1899">
        <v>3</v>
      </c>
      <c r="L1899">
        <v>4.1293999999999997E-2</v>
      </c>
      <c r="M1899">
        <v>4.1293999999999997E-2</v>
      </c>
      <c r="N1899" t="s">
        <v>14</v>
      </c>
    </row>
    <row r="1900" spans="1:14" x14ac:dyDescent="0.2">
      <c r="A1900" t="s">
        <v>10</v>
      </c>
      <c r="B1900" t="s">
        <v>13</v>
      </c>
      <c r="D1900">
        <v>0</v>
      </c>
      <c r="E1900">
        <v>0</v>
      </c>
      <c r="F1900">
        <v>12</v>
      </c>
      <c r="G1900">
        <v>12</v>
      </c>
      <c r="H1900">
        <v>6</v>
      </c>
      <c r="I1900">
        <v>7</v>
      </c>
      <c r="J1900">
        <v>4</v>
      </c>
      <c r="K1900">
        <v>4</v>
      </c>
      <c r="L1900">
        <v>3.6367999999999998E-2</v>
      </c>
      <c r="M1900">
        <v>3.6367999999999998E-2</v>
      </c>
      <c r="N1900" t="s">
        <v>14</v>
      </c>
    </row>
    <row r="1901" spans="1:14" x14ac:dyDescent="0.2">
      <c r="A1901" t="s">
        <v>10</v>
      </c>
      <c r="B1901" t="s">
        <v>13</v>
      </c>
      <c r="D1901">
        <v>0</v>
      </c>
      <c r="E1901">
        <v>0</v>
      </c>
      <c r="F1901">
        <v>12</v>
      </c>
      <c r="G1901">
        <v>12</v>
      </c>
      <c r="H1901">
        <v>6</v>
      </c>
      <c r="I1901">
        <v>7</v>
      </c>
      <c r="J1901">
        <v>5</v>
      </c>
      <c r="K1901">
        <v>5</v>
      </c>
      <c r="L1901">
        <v>3.2202500000000002E-2</v>
      </c>
      <c r="M1901">
        <v>3.2202500000000002E-2</v>
      </c>
      <c r="N1901" t="s">
        <v>14</v>
      </c>
    </row>
    <row r="1902" spans="1:14" x14ac:dyDescent="0.2">
      <c r="A1902" t="s">
        <v>10</v>
      </c>
      <c r="B1902" t="s">
        <v>13</v>
      </c>
      <c r="D1902">
        <v>0</v>
      </c>
      <c r="E1902">
        <v>0</v>
      </c>
      <c r="F1902">
        <v>12</v>
      </c>
      <c r="G1902">
        <v>12</v>
      </c>
      <c r="H1902">
        <v>6</v>
      </c>
      <c r="I1902">
        <v>7</v>
      </c>
      <c r="J1902">
        <v>6</v>
      </c>
      <c r="K1902">
        <v>6</v>
      </c>
      <c r="L1902">
        <v>2.9737499999999899E-2</v>
      </c>
      <c r="M1902">
        <v>2.9737499999999899E-2</v>
      </c>
      <c r="N1902" t="s">
        <v>14</v>
      </c>
    </row>
    <row r="1903" spans="1:14" x14ac:dyDescent="0.2">
      <c r="A1903" t="s">
        <v>10</v>
      </c>
      <c r="B1903" t="s">
        <v>13</v>
      </c>
      <c r="D1903">
        <v>0</v>
      </c>
      <c r="E1903">
        <v>0</v>
      </c>
      <c r="F1903">
        <v>12</v>
      </c>
      <c r="G1903">
        <v>12</v>
      </c>
      <c r="H1903">
        <v>7</v>
      </c>
      <c r="I1903">
        <v>8</v>
      </c>
      <c r="J1903">
        <v>0</v>
      </c>
      <c r="K1903">
        <v>0</v>
      </c>
      <c r="L1903">
        <v>4.4187499999999998E-2</v>
      </c>
      <c r="M1903">
        <v>4.4187499999999998E-2</v>
      </c>
      <c r="N1903" t="s">
        <v>14</v>
      </c>
    </row>
    <row r="1904" spans="1:14" x14ac:dyDescent="0.2">
      <c r="A1904" t="s">
        <v>10</v>
      </c>
      <c r="B1904" t="s">
        <v>13</v>
      </c>
      <c r="D1904">
        <v>0</v>
      </c>
      <c r="E1904">
        <v>0</v>
      </c>
      <c r="F1904">
        <v>12</v>
      </c>
      <c r="G1904">
        <v>12</v>
      </c>
      <c r="H1904">
        <v>7</v>
      </c>
      <c r="I1904">
        <v>8</v>
      </c>
      <c r="J1904">
        <v>1</v>
      </c>
      <c r="K1904">
        <v>1</v>
      </c>
      <c r="L1904">
        <v>4.4372500000000002E-2</v>
      </c>
      <c r="M1904">
        <v>4.4372500000000002E-2</v>
      </c>
      <c r="N1904" t="s">
        <v>14</v>
      </c>
    </row>
    <row r="1905" spans="1:14" x14ac:dyDescent="0.2">
      <c r="A1905" t="s">
        <v>10</v>
      </c>
      <c r="B1905" t="s">
        <v>13</v>
      </c>
      <c r="D1905">
        <v>0</v>
      </c>
      <c r="E1905">
        <v>0</v>
      </c>
      <c r="F1905">
        <v>12</v>
      </c>
      <c r="G1905">
        <v>12</v>
      </c>
      <c r="H1905">
        <v>7</v>
      </c>
      <c r="I1905">
        <v>8</v>
      </c>
      <c r="J1905">
        <v>2</v>
      </c>
      <c r="K1905">
        <v>2</v>
      </c>
      <c r="L1905">
        <v>4.8663999999999999E-2</v>
      </c>
      <c r="M1905">
        <v>4.8663999999999999E-2</v>
      </c>
      <c r="N1905" t="s">
        <v>14</v>
      </c>
    </row>
    <row r="1906" spans="1:14" x14ac:dyDescent="0.2">
      <c r="A1906" t="s">
        <v>10</v>
      </c>
      <c r="B1906" t="s">
        <v>13</v>
      </c>
      <c r="D1906">
        <v>0</v>
      </c>
      <c r="E1906">
        <v>0</v>
      </c>
      <c r="F1906">
        <v>12</v>
      </c>
      <c r="G1906">
        <v>12</v>
      </c>
      <c r="H1906">
        <v>7</v>
      </c>
      <c r="I1906">
        <v>8</v>
      </c>
      <c r="J1906">
        <v>3</v>
      </c>
      <c r="K1906">
        <v>3</v>
      </c>
      <c r="L1906">
        <v>4.4192000000000002E-2</v>
      </c>
      <c r="M1906">
        <v>4.4192000000000002E-2</v>
      </c>
      <c r="N1906" t="s">
        <v>14</v>
      </c>
    </row>
    <row r="1907" spans="1:14" x14ac:dyDescent="0.2">
      <c r="A1907" t="s">
        <v>10</v>
      </c>
      <c r="B1907" t="s">
        <v>13</v>
      </c>
      <c r="D1907">
        <v>0</v>
      </c>
      <c r="E1907">
        <v>0</v>
      </c>
      <c r="F1907">
        <v>12</v>
      </c>
      <c r="G1907">
        <v>12</v>
      </c>
      <c r="H1907">
        <v>7</v>
      </c>
      <c r="I1907">
        <v>8</v>
      </c>
      <c r="J1907">
        <v>4</v>
      </c>
      <c r="K1907">
        <v>4</v>
      </c>
      <c r="L1907">
        <v>4.1570000000000003E-2</v>
      </c>
      <c r="M1907">
        <v>4.1570000000000003E-2</v>
      </c>
      <c r="N1907" t="s">
        <v>14</v>
      </c>
    </row>
    <row r="1908" spans="1:14" x14ac:dyDescent="0.2">
      <c r="A1908" t="s">
        <v>10</v>
      </c>
      <c r="B1908" t="s">
        <v>13</v>
      </c>
      <c r="D1908">
        <v>0</v>
      </c>
      <c r="E1908">
        <v>0</v>
      </c>
      <c r="F1908">
        <v>12</v>
      </c>
      <c r="G1908">
        <v>12</v>
      </c>
      <c r="H1908">
        <v>7</v>
      </c>
      <c r="I1908">
        <v>8</v>
      </c>
      <c r="J1908">
        <v>5</v>
      </c>
      <c r="K1908">
        <v>5</v>
      </c>
      <c r="L1908">
        <v>3.36025E-2</v>
      </c>
      <c r="M1908">
        <v>3.36025E-2</v>
      </c>
      <c r="N1908" t="s">
        <v>14</v>
      </c>
    </row>
    <row r="1909" spans="1:14" x14ac:dyDescent="0.2">
      <c r="A1909" t="s">
        <v>10</v>
      </c>
      <c r="B1909" t="s">
        <v>13</v>
      </c>
      <c r="D1909">
        <v>0</v>
      </c>
      <c r="E1909">
        <v>0</v>
      </c>
      <c r="F1909">
        <v>12</v>
      </c>
      <c r="G1909">
        <v>12</v>
      </c>
      <c r="H1909">
        <v>7</v>
      </c>
      <c r="I1909">
        <v>8</v>
      </c>
      <c r="J1909">
        <v>6</v>
      </c>
      <c r="K1909">
        <v>6</v>
      </c>
      <c r="L1909">
        <v>3.1322499999999899E-2</v>
      </c>
      <c r="M1909">
        <v>3.1322499999999899E-2</v>
      </c>
      <c r="N1909" t="s">
        <v>14</v>
      </c>
    </row>
    <row r="1910" spans="1:14" x14ac:dyDescent="0.2">
      <c r="A1910" t="s">
        <v>10</v>
      </c>
      <c r="B1910" t="s">
        <v>13</v>
      </c>
      <c r="D1910">
        <v>0</v>
      </c>
      <c r="E1910">
        <v>0</v>
      </c>
      <c r="F1910">
        <v>12</v>
      </c>
      <c r="G1910">
        <v>12</v>
      </c>
      <c r="H1910">
        <v>8</v>
      </c>
      <c r="I1910">
        <v>9</v>
      </c>
      <c r="J1910">
        <v>0</v>
      </c>
      <c r="K1910">
        <v>0</v>
      </c>
      <c r="L1910">
        <v>4.3645000000000003E-2</v>
      </c>
      <c r="M1910">
        <v>4.3645000000000003E-2</v>
      </c>
      <c r="N1910" t="s">
        <v>14</v>
      </c>
    </row>
    <row r="1911" spans="1:14" x14ac:dyDescent="0.2">
      <c r="A1911" t="s">
        <v>10</v>
      </c>
      <c r="B1911" t="s">
        <v>13</v>
      </c>
      <c r="D1911">
        <v>0</v>
      </c>
      <c r="E1911">
        <v>0</v>
      </c>
      <c r="F1911">
        <v>12</v>
      </c>
      <c r="G1911">
        <v>12</v>
      </c>
      <c r="H1911">
        <v>8</v>
      </c>
      <c r="I1911">
        <v>9</v>
      </c>
      <c r="J1911">
        <v>1</v>
      </c>
      <c r="K1911">
        <v>1</v>
      </c>
      <c r="L1911">
        <v>4.3749999999999997E-2</v>
      </c>
      <c r="M1911">
        <v>4.3749999999999997E-2</v>
      </c>
      <c r="N1911" t="s">
        <v>14</v>
      </c>
    </row>
    <row r="1912" spans="1:14" x14ac:dyDescent="0.2">
      <c r="A1912" t="s">
        <v>10</v>
      </c>
      <c r="B1912" t="s">
        <v>13</v>
      </c>
      <c r="D1912">
        <v>0</v>
      </c>
      <c r="E1912">
        <v>0</v>
      </c>
      <c r="F1912">
        <v>12</v>
      </c>
      <c r="G1912">
        <v>12</v>
      </c>
      <c r="H1912">
        <v>8</v>
      </c>
      <c r="I1912">
        <v>9</v>
      </c>
      <c r="J1912">
        <v>2</v>
      </c>
      <c r="K1912">
        <v>2</v>
      </c>
      <c r="L1912">
        <v>4.793E-2</v>
      </c>
      <c r="M1912">
        <v>4.793E-2</v>
      </c>
      <c r="N1912" t="s">
        <v>14</v>
      </c>
    </row>
    <row r="1913" spans="1:14" x14ac:dyDescent="0.2">
      <c r="A1913" t="s">
        <v>10</v>
      </c>
      <c r="B1913" t="s">
        <v>13</v>
      </c>
      <c r="D1913">
        <v>0</v>
      </c>
      <c r="E1913">
        <v>0</v>
      </c>
      <c r="F1913">
        <v>12</v>
      </c>
      <c r="G1913">
        <v>12</v>
      </c>
      <c r="H1913">
        <v>8</v>
      </c>
      <c r="I1913">
        <v>9</v>
      </c>
      <c r="J1913">
        <v>3</v>
      </c>
      <c r="K1913">
        <v>3</v>
      </c>
      <c r="L1913">
        <v>4.4136000000000002E-2</v>
      </c>
      <c r="M1913">
        <v>4.4136000000000002E-2</v>
      </c>
      <c r="N1913" t="s">
        <v>14</v>
      </c>
    </row>
    <row r="1914" spans="1:14" x14ac:dyDescent="0.2">
      <c r="A1914" t="s">
        <v>10</v>
      </c>
      <c r="B1914" t="s">
        <v>13</v>
      </c>
      <c r="D1914">
        <v>0</v>
      </c>
      <c r="E1914">
        <v>0</v>
      </c>
      <c r="F1914">
        <v>12</v>
      </c>
      <c r="G1914">
        <v>12</v>
      </c>
      <c r="H1914">
        <v>8</v>
      </c>
      <c r="I1914">
        <v>9</v>
      </c>
      <c r="J1914">
        <v>4</v>
      </c>
      <c r="K1914">
        <v>4</v>
      </c>
      <c r="L1914">
        <v>4.09539999999999E-2</v>
      </c>
      <c r="M1914">
        <v>4.09539999999999E-2</v>
      </c>
      <c r="N1914" t="s">
        <v>14</v>
      </c>
    </row>
    <row r="1915" spans="1:14" x14ac:dyDescent="0.2">
      <c r="A1915" t="s">
        <v>10</v>
      </c>
      <c r="B1915" t="s">
        <v>13</v>
      </c>
      <c r="D1915">
        <v>0</v>
      </c>
      <c r="E1915">
        <v>0</v>
      </c>
      <c r="F1915">
        <v>12</v>
      </c>
      <c r="G1915">
        <v>12</v>
      </c>
      <c r="H1915">
        <v>8</v>
      </c>
      <c r="I1915">
        <v>9</v>
      </c>
      <c r="J1915">
        <v>5</v>
      </c>
      <c r="K1915">
        <v>5</v>
      </c>
      <c r="L1915">
        <v>3.8280000000000002E-2</v>
      </c>
      <c r="M1915">
        <v>3.8280000000000002E-2</v>
      </c>
      <c r="N1915" t="s">
        <v>14</v>
      </c>
    </row>
    <row r="1916" spans="1:14" x14ac:dyDescent="0.2">
      <c r="A1916" t="s">
        <v>10</v>
      </c>
      <c r="B1916" t="s">
        <v>13</v>
      </c>
      <c r="D1916">
        <v>0</v>
      </c>
      <c r="E1916">
        <v>0</v>
      </c>
      <c r="F1916">
        <v>12</v>
      </c>
      <c r="G1916">
        <v>12</v>
      </c>
      <c r="H1916">
        <v>8</v>
      </c>
      <c r="I1916">
        <v>9</v>
      </c>
      <c r="J1916">
        <v>6</v>
      </c>
      <c r="K1916">
        <v>6</v>
      </c>
      <c r="L1916">
        <v>3.5025000000000001E-2</v>
      </c>
      <c r="M1916">
        <v>3.5025000000000001E-2</v>
      </c>
      <c r="N1916" t="s">
        <v>14</v>
      </c>
    </row>
    <row r="1917" spans="1:14" x14ac:dyDescent="0.2">
      <c r="A1917" t="s">
        <v>10</v>
      </c>
      <c r="B1917" t="s">
        <v>13</v>
      </c>
      <c r="D1917">
        <v>0</v>
      </c>
      <c r="E1917">
        <v>0</v>
      </c>
      <c r="F1917">
        <v>12</v>
      </c>
      <c r="G1917">
        <v>12</v>
      </c>
      <c r="H1917">
        <v>9</v>
      </c>
      <c r="I1917">
        <v>10</v>
      </c>
      <c r="J1917">
        <v>0</v>
      </c>
      <c r="K1917">
        <v>0</v>
      </c>
      <c r="L1917">
        <v>4.3790000000000003E-2</v>
      </c>
      <c r="M1917">
        <v>4.3790000000000003E-2</v>
      </c>
      <c r="N1917" t="s">
        <v>14</v>
      </c>
    </row>
    <row r="1918" spans="1:14" x14ac:dyDescent="0.2">
      <c r="A1918" t="s">
        <v>10</v>
      </c>
      <c r="B1918" t="s">
        <v>13</v>
      </c>
      <c r="D1918">
        <v>0</v>
      </c>
      <c r="E1918">
        <v>0</v>
      </c>
      <c r="F1918">
        <v>12</v>
      </c>
      <c r="G1918">
        <v>12</v>
      </c>
      <c r="H1918">
        <v>9</v>
      </c>
      <c r="I1918">
        <v>10</v>
      </c>
      <c r="J1918">
        <v>1</v>
      </c>
      <c r="K1918">
        <v>1</v>
      </c>
      <c r="L1918">
        <v>4.3062499999999997E-2</v>
      </c>
      <c r="M1918">
        <v>4.3062499999999997E-2</v>
      </c>
      <c r="N1918" t="s">
        <v>14</v>
      </c>
    </row>
    <row r="1919" spans="1:14" x14ac:dyDescent="0.2">
      <c r="A1919" t="s">
        <v>10</v>
      </c>
      <c r="B1919" t="s">
        <v>13</v>
      </c>
      <c r="D1919">
        <v>0</v>
      </c>
      <c r="E1919">
        <v>0</v>
      </c>
      <c r="F1919">
        <v>12</v>
      </c>
      <c r="G1919">
        <v>12</v>
      </c>
      <c r="H1919">
        <v>9</v>
      </c>
      <c r="I1919">
        <v>10</v>
      </c>
      <c r="J1919">
        <v>2</v>
      </c>
      <c r="K1919">
        <v>2</v>
      </c>
      <c r="L1919">
        <v>4.6863999999999899E-2</v>
      </c>
      <c r="M1919">
        <v>4.6863999999999899E-2</v>
      </c>
      <c r="N1919" t="s">
        <v>14</v>
      </c>
    </row>
    <row r="1920" spans="1:14" x14ac:dyDescent="0.2">
      <c r="A1920" t="s">
        <v>10</v>
      </c>
      <c r="B1920" t="s">
        <v>13</v>
      </c>
      <c r="D1920">
        <v>0</v>
      </c>
      <c r="E1920">
        <v>0</v>
      </c>
      <c r="F1920">
        <v>12</v>
      </c>
      <c r="G1920">
        <v>12</v>
      </c>
      <c r="H1920">
        <v>9</v>
      </c>
      <c r="I1920">
        <v>10</v>
      </c>
      <c r="J1920">
        <v>3</v>
      </c>
      <c r="K1920">
        <v>3</v>
      </c>
      <c r="L1920">
        <v>4.3095999999999898E-2</v>
      </c>
      <c r="M1920">
        <v>4.3095999999999898E-2</v>
      </c>
      <c r="N1920" t="s">
        <v>14</v>
      </c>
    </row>
    <row r="1921" spans="1:14" x14ac:dyDescent="0.2">
      <c r="A1921" t="s">
        <v>10</v>
      </c>
      <c r="B1921" t="s">
        <v>13</v>
      </c>
      <c r="D1921">
        <v>0</v>
      </c>
      <c r="E1921">
        <v>0</v>
      </c>
      <c r="F1921">
        <v>12</v>
      </c>
      <c r="G1921">
        <v>12</v>
      </c>
      <c r="H1921">
        <v>9</v>
      </c>
      <c r="I1921">
        <v>10</v>
      </c>
      <c r="J1921">
        <v>4</v>
      </c>
      <c r="K1921">
        <v>4</v>
      </c>
      <c r="L1921">
        <v>4.0869999999999997E-2</v>
      </c>
      <c r="M1921">
        <v>4.0869999999999997E-2</v>
      </c>
      <c r="N1921" t="s">
        <v>14</v>
      </c>
    </row>
    <row r="1922" spans="1:14" x14ac:dyDescent="0.2">
      <c r="A1922" t="s">
        <v>10</v>
      </c>
      <c r="B1922" t="s">
        <v>13</v>
      </c>
      <c r="D1922">
        <v>0</v>
      </c>
      <c r="E1922">
        <v>0</v>
      </c>
      <c r="F1922">
        <v>12</v>
      </c>
      <c r="G1922">
        <v>12</v>
      </c>
      <c r="H1922">
        <v>9</v>
      </c>
      <c r="I1922">
        <v>10</v>
      </c>
      <c r="J1922">
        <v>5</v>
      </c>
      <c r="K1922">
        <v>5</v>
      </c>
      <c r="L1922">
        <v>3.8795000000000003E-2</v>
      </c>
      <c r="M1922">
        <v>3.8795000000000003E-2</v>
      </c>
      <c r="N1922" t="s">
        <v>14</v>
      </c>
    </row>
    <row r="1923" spans="1:14" x14ac:dyDescent="0.2">
      <c r="A1923" t="s">
        <v>10</v>
      </c>
      <c r="B1923" t="s">
        <v>13</v>
      </c>
      <c r="D1923">
        <v>0</v>
      </c>
      <c r="E1923">
        <v>0</v>
      </c>
      <c r="F1923">
        <v>12</v>
      </c>
      <c r="G1923">
        <v>12</v>
      </c>
      <c r="H1923">
        <v>9</v>
      </c>
      <c r="I1923">
        <v>10</v>
      </c>
      <c r="J1923">
        <v>6</v>
      </c>
      <c r="K1923">
        <v>6</v>
      </c>
      <c r="L1923">
        <v>3.6119999999999999E-2</v>
      </c>
      <c r="M1923">
        <v>3.6119999999999999E-2</v>
      </c>
      <c r="N1923" t="s">
        <v>14</v>
      </c>
    </row>
    <row r="1924" spans="1:14" x14ac:dyDescent="0.2">
      <c r="A1924" t="s">
        <v>10</v>
      </c>
      <c r="B1924" t="s">
        <v>13</v>
      </c>
      <c r="D1924">
        <v>0</v>
      </c>
      <c r="E1924">
        <v>0</v>
      </c>
      <c r="F1924">
        <v>12</v>
      </c>
      <c r="G1924">
        <v>12</v>
      </c>
      <c r="H1924">
        <v>10</v>
      </c>
      <c r="I1924">
        <v>11</v>
      </c>
      <c r="J1924">
        <v>0</v>
      </c>
      <c r="K1924">
        <v>0</v>
      </c>
      <c r="L1924">
        <v>4.1704999999999999E-2</v>
      </c>
      <c r="M1924">
        <v>4.1704999999999999E-2</v>
      </c>
      <c r="N1924" t="s">
        <v>14</v>
      </c>
    </row>
    <row r="1925" spans="1:14" x14ac:dyDescent="0.2">
      <c r="A1925" t="s">
        <v>10</v>
      </c>
      <c r="B1925" t="s">
        <v>13</v>
      </c>
      <c r="D1925">
        <v>0</v>
      </c>
      <c r="E1925">
        <v>0</v>
      </c>
      <c r="F1925">
        <v>12</v>
      </c>
      <c r="G1925">
        <v>12</v>
      </c>
      <c r="H1925">
        <v>10</v>
      </c>
      <c r="I1925">
        <v>11</v>
      </c>
      <c r="J1925">
        <v>1</v>
      </c>
      <c r="K1925">
        <v>1</v>
      </c>
      <c r="L1925">
        <v>4.333E-2</v>
      </c>
      <c r="M1925">
        <v>4.333E-2</v>
      </c>
      <c r="N1925" t="s">
        <v>14</v>
      </c>
    </row>
    <row r="1926" spans="1:14" x14ac:dyDescent="0.2">
      <c r="A1926" t="s">
        <v>10</v>
      </c>
      <c r="B1926" t="s">
        <v>13</v>
      </c>
      <c r="D1926">
        <v>0</v>
      </c>
      <c r="E1926">
        <v>0</v>
      </c>
      <c r="F1926">
        <v>12</v>
      </c>
      <c r="G1926">
        <v>12</v>
      </c>
      <c r="H1926">
        <v>10</v>
      </c>
      <c r="I1926">
        <v>11</v>
      </c>
      <c r="J1926">
        <v>2</v>
      </c>
      <c r="K1926">
        <v>2</v>
      </c>
      <c r="L1926">
        <v>4.6314000000000001E-2</v>
      </c>
      <c r="M1926">
        <v>4.6314000000000001E-2</v>
      </c>
      <c r="N1926" t="s">
        <v>14</v>
      </c>
    </row>
    <row r="1927" spans="1:14" x14ac:dyDescent="0.2">
      <c r="A1927" t="s">
        <v>10</v>
      </c>
      <c r="B1927" t="s">
        <v>13</v>
      </c>
      <c r="D1927">
        <v>0</v>
      </c>
      <c r="E1927">
        <v>0</v>
      </c>
      <c r="F1927">
        <v>12</v>
      </c>
      <c r="G1927">
        <v>12</v>
      </c>
      <c r="H1927">
        <v>10</v>
      </c>
      <c r="I1927">
        <v>11</v>
      </c>
      <c r="J1927">
        <v>3</v>
      </c>
      <c r="K1927">
        <v>3</v>
      </c>
      <c r="L1927">
        <v>4.3624000000000003E-2</v>
      </c>
      <c r="M1927">
        <v>4.3624000000000003E-2</v>
      </c>
      <c r="N1927" t="s">
        <v>14</v>
      </c>
    </row>
    <row r="1928" spans="1:14" x14ac:dyDescent="0.2">
      <c r="A1928" t="s">
        <v>10</v>
      </c>
      <c r="B1928" t="s">
        <v>13</v>
      </c>
      <c r="D1928">
        <v>0</v>
      </c>
      <c r="E1928">
        <v>0</v>
      </c>
      <c r="F1928">
        <v>12</v>
      </c>
      <c r="G1928">
        <v>12</v>
      </c>
      <c r="H1928">
        <v>10</v>
      </c>
      <c r="I1928">
        <v>11</v>
      </c>
      <c r="J1928">
        <v>4</v>
      </c>
      <c r="K1928">
        <v>4</v>
      </c>
      <c r="L1928">
        <v>4.0250000000000001E-2</v>
      </c>
      <c r="M1928">
        <v>4.0250000000000001E-2</v>
      </c>
      <c r="N1928" t="s">
        <v>14</v>
      </c>
    </row>
    <row r="1929" spans="1:14" x14ac:dyDescent="0.2">
      <c r="A1929" t="s">
        <v>10</v>
      </c>
      <c r="B1929" t="s">
        <v>13</v>
      </c>
      <c r="D1929">
        <v>0</v>
      </c>
      <c r="E1929">
        <v>0</v>
      </c>
      <c r="F1929">
        <v>12</v>
      </c>
      <c r="G1929">
        <v>12</v>
      </c>
      <c r="H1929">
        <v>10</v>
      </c>
      <c r="I1929">
        <v>11</v>
      </c>
      <c r="J1929">
        <v>5</v>
      </c>
      <c r="K1929">
        <v>5</v>
      </c>
      <c r="L1929">
        <v>3.9074999999999999E-2</v>
      </c>
      <c r="M1929">
        <v>3.9074999999999999E-2</v>
      </c>
      <c r="N1929" t="s">
        <v>14</v>
      </c>
    </row>
    <row r="1930" spans="1:14" x14ac:dyDescent="0.2">
      <c r="A1930" t="s">
        <v>10</v>
      </c>
      <c r="B1930" t="s">
        <v>13</v>
      </c>
      <c r="D1930">
        <v>0</v>
      </c>
      <c r="E1930">
        <v>0</v>
      </c>
      <c r="F1930">
        <v>12</v>
      </c>
      <c r="G1930">
        <v>12</v>
      </c>
      <c r="H1930">
        <v>10</v>
      </c>
      <c r="I1930">
        <v>11</v>
      </c>
      <c r="J1930">
        <v>6</v>
      </c>
      <c r="K1930">
        <v>6</v>
      </c>
      <c r="L1930">
        <v>3.6147499999999999E-2</v>
      </c>
      <c r="M1930">
        <v>3.6147499999999999E-2</v>
      </c>
      <c r="N1930" t="s">
        <v>14</v>
      </c>
    </row>
    <row r="1931" spans="1:14" x14ac:dyDescent="0.2">
      <c r="A1931" t="s">
        <v>10</v>
      </c>
      <c r="B1931" t="s">
        <v>13</v>
      </c>
      <c r="D1931">
        <v>0</v>
      </c>
      <c r="E1931">
        <v>0</v>
      </c>
      <c r="F1931">
        <v>12</v>
      </c>
      <c r="G1931">
        <v>12</v>
      </c>
      <c r="H1931">
        <v>11</v>
      </c>
      <c r="I1931">
        <v>12</v>
      </c>
      <c r="J1931">
        <v>0</v>
      </c>
      <c r="K1931">
        <v>0</v>
      </c>
      <c r="L1931">
        <v>4.07E-2</v>
      </c>
      <c r="M1931">
        <v>4.07E-2</v>
      </c>
      <c r="N1931" t="s">
        <v>14</v>
      </c>
    </row>
    <row r="1932" spans="1:14" x14ac:dyDescent="0.2">
      <c r="A1932" t="s">
        <v>10</v>
      </c>
      <c r="B1932" t="s">
        <v>13</v>
      </c>
      <c r="D1932">
        <v>0</v>
      </c>
      <c r="E1932">
        <v>0</v>
      </c>
      <c r="F1932">
        <v>12</v>
      </c>
      <c r="G1932">
        <v>12</v>
      </c>
      <c r="H1932">
        <v>11</v>
      </c>
      <c r="I1932">
        <v>12</v>
      </c>
      <c r="J1932">
        <v>1</v>
      </c>
      <c r="K1932">
        <v>1</v>
      </c>
      <c r="L1932">
        <v>4.24E-2</v>
      </c>
      <c r="M1932">
        <v>4.24E-2</v>
      </c>
      <c r="N1932" t="s">
        <v>14</v>
      </c>
    </row>
    <row r="1933" spans="1:14" x14ac:dyDescent="0.2">
      <c r="A1933" t="s">
        <v>10</v>
      </c>
      <c r="B1933" t="s">
        <v>13</v>
      </c>
      <c r="D1933">
        <v>0</v>
      </c>
      <c r="E1933">
        <v>0</v>
      </c>
      <c r="F1933">
        <v>12</v>
      </c>
      <c r="G1933">
        <v>12</v>
      </c>
      <c r="H1933">
        <v>11</v>
      </c>
      <c r="I1933">
        <v>12</v>
      </c>
      <c r="J1933">
        <v>2</v>
      </c>
      <c r="K1933">
        <v>2</v>
      </c>
      <c r="L1933">
        <v>4.4844000000000002E-2</v>
      </c>
      <c r="M1933">
        <v>4.4844000000000002E-2</v>
      </c>
      <c r="N1933" t="s">
        <v>14</v>
      </c>
    </row>
    <row r="1934" spans="1:14" x14ac:dyDescent="0.2">
      <c r="A1934" t="s">
        <v>10</v>
      </c>
      <c r="B1934" t="s">
        <v>13</v>
      </c>
      <c r="D1934">
        <v>0</v>
      </c>
      <c r="E1934">
        <v>0</v>
      </c>
      <c r="F1934">
        <v>12</v>
      </c>
      <c r="G1934">
        <v>12</v>
      </c>
      <c r="H1934">
        <v>11</v>
      </c>
      <c r="I1934">
        <v>12</v>
      </c>
      <c r="J1934">
        <v>3</v>
      </c>
      <c r="K1934">
        <v>3</v>
      </c>
      <c r="L1934">
        <v>4.3861999999999998E-2</v>
      </c>
      <c r="M1934">
        <v>4.3861999999999998E-2</v>
      </c>
      <c r="N1934" t="s">
        <v>14</v>
      </c>
    </row>
    <row r="1935" spans="1:14" x14ac:dyDescent="0.2">
      <c r="A1935" t="s">
        <v>10</v>
      </c>
      <c r="B1935" t="s">
        <v>13</v>
      </c>
      <c r="D1935">
        <v>0</v>
      </c>
      <c r="E1935">
        <v>0</v>
      </c>
      <c r="F1935">
        <v>12</v>
      </c>
      <c r="G1935">
        <v>12</v>
      </c>
      <c r="H1935">
        <v>11</v>
      </c>
      <c r="I1935">
        <v>12</v>
      </c>
      <c r="J1935">
        <v>4</v>
      </c>
      <c r="K1935">
        <v>4</v>
      </c>
      <c r="L1935">
        <v>4.0219999999999999E-2</v>
      </c>
      <c r="M1935">
        <v>4.0219999999999999E-2</v>
      </c>
      <c r="N1935" t="s">
        <v>14</v>
      </c>
    </row>
    <row r="1936" spans="1:14" x14ac:dyDescent="0.2">
      <c r="A1936" t="s">
        <v>10</v>
      </c>
      <c r="B1936" t="s">
        <v>13</v>
      </c>
      <c r="D1936">
        <v>0</v>
      </c>
      <c r="E1936">
        <v>0</v>
      </c>
      <c r="F1936">
        <v>12</v>
      </c>
      <c r="G1936">
        <v>12</v>
      </c>
      <c r="H1936">
        <v>11</v>
      </c>
      <c r="I1936">
        <v>12</v>
      </c>
      <c r="J1936">
        <v>5</v>
      </c>
      <c r="K1936">
        <v>5</v>
      </c>
      <c r="L1936">
        <v>3.8960000000000002E-2</v>
      </c>
      <c r="M1936">
        <v>3.8960000000000002E-2</v>
      </c>
      <c r="N1936" t="s">
        <v>14</v>
      </c>
    </row>
    <row r="1937" spans="1:14" x14ac:dyDescent="0.2">
      <c r="A1937" t="s">
        <v>10</v>
      </c>
      <c r="B1937" t="s">
        <v>13</v>
      </c>
      <c r="D1937">
        <v>0</v>
      </c>
      <c r="E1937">
        <v>0</v>
      </c>
      <c r="F1937">
        <v>12</v>
      </c>
      <c r="G1937">
        <v>12</v>
      </c>
      <c r="H1937">
        <v>11</v>
      </c>
      <c r="I1937">
        <v>12</v>
      </c>
      <c r="J1937">
        <v>6</v>
      </c>
      <c r="K1937">
        <v>6</v>
      </c>
      <c r="L1937">
        <v>3.5639999999999998E-2</v>
      </c>
      <c r="M1937">
        <v>3.5639999999999998E-2</v>
      </c>
      <c r="N1937" t="s">
        <v>14</v>
      </c>
    </row>
    <row r="1938" spans="1:14" x14ac:dyDescent="0.2">
      <c r="A1938" t="s">
        <v>10</v>
      </c>
      <c r="B1938" t="s">
        <v>13</v>
      </c>
      <c r="D1938">
        <v>0</v>
      </c>
      <c r="E1938">
        <v>0</v>
      </c>
      <c r="F1938">
        <v>12</v>
      </c>
      <c r="G1938">
        <v>12</v>
      </c>
      <c r="H1938">
        <v>12</v>
      </c>
      <c r="I1938">
        <v>13</v>
      </c>
      <c r="J1938">
        <v>0</v>
      </c>
      <c r="K1938">
        <v>0</v>
      </c>
      <c r="L1938">
        <v>3.8374999999999999E-2</v>
      </c>
      <c r="M1938">
        <v>3.8374999999999999E-2</v>
      </c>
      <c r="N1938" t="s">
        <v>14</v>
      </c>
    </row>
    <row r="1939" spans="1:14" x14ac:dyDescent="0.2">
      <c r="A1939" t="s">
        <v>10</v>
      </c>
      <c r="B1939" t="s">
        <v>13</v>
      </c>
      <c r="D1939">
        <v>0</v>
      </c>
      <c r="E1939">
        <v>0</v>
      </c>
      <c r="F1939">
        <v>12</v>
      </c>
      <c r="G1939">
        <v>12</v>
      </c>
      <c r="H1939">
        <v>12</v>
      </c>
      <c r="I1939">
        <v>13</v>
      </c>
      <c r="J1939">
        <v>1</v>
      </c>
      <c r="K1939">
        <v>1</v>
      </c>
      <c r="L1939">
        <v>4.1607499999999999E-2</v>
      </c>
      <c r="M1939">
        <v>4.1607499999999999E-2</v>
      </c>
      <c r="N1939" t="s">
        <v>14</v>
      </c>
    </row>
    <row r="1940" spans="1:14" x14ac:dyDescent="0.2">
      <c r="A1940" t="s">
        <v>10</v>
      </c>
      <c r="B1940" t="s">
        <v>13</v>
      </c>
      <c r="D1940">
        <v>0</v>
      </c>
      <c r="E1940">
        <v>0</v>
      </c>
      <c r="F1940">
        <v>12</v>
      </c>
      <c r="G1940">
        <v>12</v>
      </c>
      <c r="H1940">
        <v>12</v>
      </c>
      <c r="I1940">
        <v>13</v>
      </c>
      <c r="J1940">
        <v>2</v>
      </c>
      <c r="K1940">
        <v>2</v>
      </c>
      <c r="L1940">
        <v>4.2962E-2</v>
      </c>
      <c r="M1940">
        <v>4.2962E-2</v>
      </c>
      <c r="N1940" t="s">
        <v>14</v>
      </c>
    </row>
    <row r="1941" spans="1:14" x14ac:dyDescent="0.2">
      <c r="A1941" t="s">
        <v>10</v>
      </c>
      <c r="B1941" t="s">
        <v>13</v>
      </c>
      <c r="D1941">
        <v>0</v>
      </c>
      <c r="E1941">
        <v>0</v>
      </c>
      <c r="F1941">
        <v>12</v>
      </c>
      <c r="G1941">
        <v>12</v>
      </c>
      <c r="H1941">
        <v>12</v>
      </c>
      <c r="I1941">
        <v>13</v>
      </c>
      <c r="J1941">
        <v>3</v>
      </c>
      <c r="K1941">
        <v>3</v>
      </c>
      <c r="L1941">
        <v>4.2523999999999999E-2</v>
      </c>
      <c r="M1941">
        <v>4.2523999999999999E-2</v>
      </c>
      <c r="N1941" t="s">
        <v>14</v>
      </c>
    </row>
    <row r="1942" spans="1:14" x14ac:dyDescent="0.2">
      <c r="A1942" t="s">
        <v>10</v>
      </c>
      <c r="B1942" t="s">
        <v>13</v>
      </c>
      <c r="D1942">
        <v>0</v>
      </c>
      <c r="E1942">
        <v>0</v>
      </c>
      <c r="F1942">
        <v>12</v>
      </c>
      <c r="G1942">
        <v>12</v>
      </c>
      <c r="H1942">
        <v>12</v>
      </c>
      <c r="I1942">
        <v>13</v>
      </c>
      <c r="J1942">
        <v>4</v>
      </c>
      <c r="K1942">
        <v>4</v>
      </c>
      <c r="L1942">
        <v>3.9309999999999998E-2</v>
      </c>
      <c r="M1942">
        <v>3.9309999999999998E-2</v>
      </c>
      <c r="N1942" t="s">
        <v>14</v>
      </c>
    </row>
    <row r="1943" spans="1:14" x14ac:dyDescent="0.2">
      <c r="A1943" t="s">
        <v>10</v>
      </c>
      <c r="B1943" t="s">
        <v>13</v>
      </c>
      <c r="D1943">
        <v>0</v>
      </c>
      <c r="E1943">
        <v>0</v>
      </c>
      <c r="F1943">
        <v>12</v>
      </c>
      <c r="G1943">
        <v>12</v>
      </c>
      <c r="H1943">
        <v>12</v>
      </c>
      <c r="I1943">
        <v>13</v>
      </c>
      <c r="J1943">
        <v>5</v>
      </c>
      <c r="K1943">
        <v>5</v>
      </c>
      <c r="L1943">
        <v>3.7752499999999897E-2</v>
      </c>
      <c r="M1943">
        <v>3.7752499999999897E-2</v>
      </c>
      <c r="N1943" t="s">
        <v>14</v>
      </c>
    </row>
    <row r="1944" spans="1:14" x14ac:dyDescent="0.2">
      <c r="A1944" t="s">
        <v>10</v>
      </c>
      <c r="B1944" t="s">
        <v>13</v>
      </c>
      <c r="D1944">
        <v>0</v>
      </c>
      <c r="E1944">
        <v>0</v>
      </c>
      <c r="F1944">
        <v>12</v>
      </c>
      <c r="G1944">
        <v>12</v>
      </c>
      <c r="H1944">
        <v>12</v>
      </c>
      <c r="I1944">
        <v>13</v>
      </c>
      <c r="J1944">
        <v>6</v>
      </c>
      <c r="K1944">
        <v>6</v>
      </c>
      <c r="L1944">
        <v>3.5034999999999997E-2</v>
      </c>
      <c r="M1944">
        <v>3.5034999999999997E-2</v>
      </c>
      <c r="N1944" t="s">
        <v>14</v>
      </c>
    </row>
    <row r="1945" spans="1:14" x14ac:dyDescent="0.2">
      <c r="A1945" t="s">
        <v>10</v>
      </c>
      <c r="B1945" t="s">
        <v>13</v>
      </c>
      <c r="D1945">
        <v>0</v>
      </c>
      <c r="E1945">
        <v>0</v>
      </c>
      <c r="F1945">
        <v>12</v>
      </c>
      <c r="G1945">
        <v>12</v>
      </c>
      <c r="H1945">
        <v>13</v>
      </c>
      <c r="I1945">
        <v>14</v>
      </c>
      <c r="J1945">
        <v>0</v>
      </c>
      <c r="K1945">
        <v>0</v>
      </c>
      <c r="L1945">
        <v>3.77375E-2</v>
      </c>
      <c r="M1945">
        <v>3.77375E-2</v>
      </c>
      <c r="N1945" t="s">
        <v>14</v>
      </c>
    </row>
    <row r="1946" spans="1:14" x14ac:dyDescent="0.2">
      <c r="A1946" t="s">
        <v>10</v>
      </c>
      <c r="B1946" t="s">
        <v>13</v>
      </c>
      <c r="D1946">
        <v>0</v>
      </c>
      <c r="E1946">
        <v>0</v>
      </c>
      <c r="F1946">
        <v>12</v>
      </c>
      <c r="G1946">
        <v>12</v>
      </c>
      <c r="H1946">
        <v>13</v>
      </c>
      <c r="I1946">
        <v>14</v>
      </c>
      <c r="J1946">
        <v>1</v>
      </c>
      <c r="K1946">
        <v>1</v>
      </c>
      <c r="L1946">
        <v>4.1607499999999999E-2</v>
      </c>
      <c r="M1946">
        <v>4.1607499999999999E-2</v>
      </c>
      <c r="N1946" t="s">
        <v>14</v>
      </c>
    </row>
    <row r="1947" spans="1:14" x14ac:dyDescent="0.2">
      <c r="A1947" t="s">
        <v>10</v>
      </c>
      <c r="B1947" t="s">
        <v>13</v>
      </c>
      <c r="D1947">
        <v>0</v>
      </c>
      <c r="E1947">
        <v>0</v>
      </c>
      <c r="F1947">
        <v>12</v>
      </c>
      <c r="G1947">
        <v>12</v>
      </c>
      <c r="H1947">
        <v>13</v>
      </c>
      <c r="I1947">
        <v>14</v>
      </c>
      <c r="J1947">
        <v>2</v>
      </c>
      <c r="K1947">
        <v>2</v>
      </c>
      <c r="L1947">
        <v>4.2881999999999899E-2</v>
      </c>
      <c r="M1947">
        <v>4.2881999999999899E-2</v>
      </c>
      <c r="N1947" t="s">
        <v>14</v>
      </c>
    </row>
    <row r="1948" spans="1:14" x14ac:dyDescent="0.2">
      <c r="A1948" t="s">
        <v>10</v>
      </c>
      <c r="B1948" t="s">
        <v>13</v>
      </c>
      <c r="D1948">
        <v>0</v>
      </c>
      <c r="E1948">
        <v>0</v>
      </c>
      <c r="F1948">
        <v>12</v>
      </c>
      <c r="G1948">
        <v>12</v>
      </c>
      <c r="H1948">
        <v>13</v>
      </c>
      <c r="I1948">
        <v>14</v>
      </c>
      <c r="J1948">
        <v>3</v>
      </c>
      <c r="K1948">
        <v>3</v>
      </c>
      <c r="L1948">
        <v>4.1597999999999899E-2</v>
      </c>
      <c r="M1948">
        <v>4.1597999999999899E-2</v>
      </c>
      <c r="N1948" t="s">
        <v>14</v>
      </c>
    </row>
    <row r="1949" spans="1:14" x14ac:dyDescent="0.2">
      <c r="A1949" t="s">
        <v>10</v>
      </c>
      <c r="B1949" t="s">
        <v>13</v>
      </c>
      <c r="D1949">
        <v>0</v>
      </c>
      <c r="E1949">
        <v>0</v>
      </c>
      <c r="F1949">
        <v>12</v>
      </c>
      <c r="G1949">
        <v>12</v>
      </c>
      <c r="H1949">
        <v>13</v>
      </c>
      <c r="I1949">
        <v>14</v>
      </c>
      <c r="J1949">
        <v>4</v>
      </c>
      <c r="K1949">
        <v>4</v>
      </c>
      <c r="L1949">
        <v>3.9045999999999997E-2</v>
      </c>
      <c r="M1949">
        <v>3.9045999999999997E-2</v>
      </c>
      <c r="N1949" t="s">
        <v>14</v>
      </c>
    </row>
    <row r="1950" spans="1:14" x14ac:dyDescent="0.2">
      <c r="A1950" t="s">
        <v>10</v>
      </c>
      <c r="B1950" t="s">
        <v>13</v>
      </c>
      <c r="D1950">
        <v>0</v>
      </c>
      <c r="E1950">
        <v>0</v>
      </c>
      <c r="F1950">
        <v>12</v>
      </c>
      <c r="G1950">
        <v>12</v>
      </c>
      <c r="H1950">
        <v>13</v>
      </c>
      <c r="I1950">
        <v>14</v>
      </c>
      <c r="J1950">
        <v>5</v>
      </c>
      <c r="K1950">
        <v>5</v>
      </c>
      <c r="L1950">
        <v>3.7467500000000001E-2</v>
      </c>
      <c r="M1950">
        <v>3.7467500000000001E-2</v>
      </c>
      <c r="N1950" t="s">
        <v>14</v>
      </c>
    </row>
    <row r="1951" spans="1:14" x14ac:dyDescent="0.2">
      <c r="A1951" t="s">
        <v>10</v>
      </c>
      <c r="B1951" t="s">
        <v>13</v>
      </c>
      <c r="D1951">
        <v>0</v>
      </c>
      <c r="E1951">
        <v>0</v>
      </c>
      <c r="F1951">
        <v>12</v>
      </c>
      <c r="G1951">
        <v>12</v>
      </c>
      <c r="H1951">
        <v>13</v>
      </c>
      <c r="I1951">
        <v>14</v>
      </c>
      <c r="J1951">
        <v>6</v>
      </c>
      <c r="K1951">
        <v>6</v>
      </c>
      <c r="L1951">
        <v>3.4775E-2</v>
      </c>
      <c r="M1951">
        <v>3.4775E-2</v>
      </c>
      <c r="N1951" t="s">
        <v>14</v>
      </c>
    </row>
    <row r="1952" spans="1:14" x14ac:dyDescent="0.2">
      <c r="A1952" t="s">
        <v>10</v>
      </c>
      <c r="B1952" t="s">
        <v>13</v>
      </c>
      <c r="D1952">
        <v>0</v>
      </c>
      <c r="E1952">
        <v>0</v>
      </c>
      <c r="F1952">
        <v>12</v>
      </c>
      <c r="G1952">
        <v>12</v>
      </c>
      <c r="H1952">
        <v>14</v>
      </c>
      <c r="I1952">
        <v>15</v>
      </c>
      <c r="J1952">
        <v>0</v>
      </c>
      <c r="K1952">
        <v>0</v>
      </c>
      <c r="L1952">
        <v>3.5167499999999997E-2</v>
      </c>
      <c r="M1952">
        <v>3.5167499999999997E-2</v>
      </c>
      <c r="N1952" t="s">
        <v>14</v>
      </c>
    </row>
    <row r="1953" spans="1:14" x14ac:dyDescent="0.2">
      <c r="A1953" t="s">
        <v>10</v>
      </c>
      <c r="B1953" t="s">
        <v>13</v>
      </c>
      <c r="D1953">
        <v>0</v>
      </c>
      <c r="E1953">
        <v>0</v>
      </c>
      <c r="F1953">
        <v>12</v>
      </c>
      <c r="G1953">
        <v>12</v>
      </c>
      <c r="H1953">
        <v>14</v>
      </c>
      <c r="I1953">
        <v>15</v>
      </c>
      <c r="J1953">
        <v>1</v>
      </c>
      <c r="K1953">
        <v>1</v>
      </c>
      <c r="L1953">
        <v>4.1669999999999999E-2</v>
      </c>
      <c r="M1953">
        <v>4.1669999999999999E-2</v>
      </c>
      <c r="N1953" t="s">
        <v>14</v>
      </c>
    </row>
    <row r="1954" spans="1:14" x14ac:dyDescent="0.2">
      <c r="A1954" t="s">
        <v>10</v>
      </c>
      <c r="B1954" t="s">
        <v>13</v>
      </c>
      <c r="D1954">
        <v>0</v>
      </c>
      <c r="E1954">
        <v>0</v>
      </c>
      <c r="F1954">
        <v>12</v>
      </c>
      <c r="G1954">
        <v>12</v>
      </c>
      <c r="H1954">
        <v>14</v>
      </c>
      <c r="I1954">
        <v>15</v>
      </c>
      <c r="J1954">
        <v>2</v>
      </c>
      <c r="K1954">
        <v>2</v>
      </c>
      <c r="L1954">
        <v>4.3187999999999997E-2</v>
      </c>
      <c r="M1954">
        <v>4.3187999999999997E-2</v>
      </c>
      <c r="N1954" t="s">
        <v>14</v>
      </c>
    </row>
    <row r="1955" spans="1:14" x14ac:dyDescent="0.2">
      <c r="A1955" t="s">
        <v>10</v>
      </c>
      <c r="B1955" t="s">
        <v>13</v>
      </c>
      <c r="D1955">
        <v>0</v>
      </c>
      <c r="E1955">
        <v>0</v>
      </c>
      <c r="F1955">
        <v>12</v>
      </c>
      <c r="G1955">
        <v>12</v>
      </c>
      <c r="H1955">
        <v>14</v>
      </c>
      <c r="I1955">
        <v>15</v>
      </c>
      <c r="J1955">
        <v>3</v>
      </c>
      <c r="K1955">
        <v>3</v>
      </c>
      <c r="L1955">
        <v>4.1152000000000001E-2</v>
      </c>
      <c r="M1955">
        <v>4.1152000000000001E-2</v>
      </c>
      <c r="N1955" t="s">
        <v>14</v>
      </c>
    </row>
    <row r="1956" spans="1:14" x14ac:dyDescent="0.2">
      <c r="A1956" t="s">
        <v>10</v>
      </c>
      <c r="B1956" t="s">
        <v>13</v>
      </c>
      <c r="D1956">
        <v>0</v>
      </c>
      <c r="E1956">
        <v>0</v>
      </c>
      <c r="F1956">
        <v>12</v>
      </c>
      <c r="G1956">
        <v>12</v>
      </c>
      <c r="H1956">
        <v>14</v>
      </c>
      <c r="I1956">
        <v>15</v>
      </c>
      <c r="J1956">
        <v>4</v>
      </c>
      <c r="K1956">
        <v>4</v>
      </c>
      <c r="L1956">
        <v>3.8646E-2</v>
      </c>
      <c r="M1956">
        <v>3.8646E-2</v>
      </c>
      <c r="N1956" t="s">
        <v>14</v>
      </c>
    </row>
    <row r="1957" spans="1:14" x14ac:dyDescent="0.2">
      <c r="A1957" t="s">
        <v>10</v>
      </c>
      <c r="B1957" t="s">
        <v>13</v>
      </c>
      <c r="D1957">
        <v>0</v>
      </c>
      <c r="E1957">
        <v>0</v>
      </c>
      <c r="F1957">
        <v>12</v>
      </c>
      <c r="G1957">
        <v>12</v>
      </c>
      <c r="H1957">
        <v>14</v>
      </c>
      <c r="I1957">
        <v>15</v>
      </c>
      <c r="J1957">
        <v>5</v>
      </c>
      <c r="K1957">
        <v>5</v>
      </c>
      <c r="L1957">
        <v>3.6784999999999998E-2</v>
      </c>
      <c r="M1957">
        <v>3.6784999999999998E-2</v>
      </c>
      <c r="N1957" t="s">
        <v>14</v>
      </c>
    </row>
    <row r="1958" spans="1:14" x14ac:dyDescent="0.2">
      <c r="A1958" t="s">
        <v>10</v>
      </c>
      <c r="B1958" t="s">
        <v>13</v>
      </c>
      <c r="D1958">
        <v>0</v>
      </c>
      <c r="E1958">
        <v>0</v>
      </c>
      <c r="F1958">
        <v>12</v>
      </c>
      <c r="G1958">
        <v>12</v>
      </c>
      <c r="H1958">
        <v>14</v>
      </c>
      <c r="I1958">
        <v>15</v>
      </c>
      <c r="J1958">
        <v>6</v>
      </c>
      <c r="K1958">
        <v>6</v>
      </c>
      <c r="L1958">
        <v>3.4887500000000002E-2</v>
      </c>
      <c r="M1958">
        <v>3.4887500000000002E-2</v>
      </c>
      <c r="N1958" t="s">
        <v>14</v>
      </c>
    </row>
    <row r="1959" spans="1:14" x14ac:dyDescent="0.2">
      <c r="A1959" t="s">
        <v>10</v>
      </c>
      <c r="B1959" t="s">
        <v>13</v>
      </c>
      <c r="D1959">
        <v>0</v>
      </c>
      <c r="E1959">
        <v>0</v>
      </c>
      <c r="F1959">
        <v>12</v>
      </c>
      <c r="G1959">
        <v>12</v>
      </c>
      <c r="H1959">
        <v>15</v>
      </c>
      <c r="I1959">
        <v>16</v>
      </c>
      <c r="J1959">
        <v>0</v>
      </c>
      <c r="K1959">
        <v>0</v>
      </c>
      <c r="L1959">
        <v>3.5290000000000002E-2</v>
      </c>
      <c r="M1959">
        <v>3.5290000000000002E-2</v>
      </c>
      <c r="N1959" t="s">
        <v>14</v>
      </c>
    </row>
    <row r="1960" spans="1:14" x14ac:dyDescent="0.2">
      <c r="A1960" t="s">
        <v>10</v>
      </c>
      <c r="B1960" t="s">
        <v>13</v>
      </c>
      <c r="D1960">
        <v>0</v>
      </c>
      <c r="E1960">
        <v>0</v>
      </c>
      <c r="F1960">
        <v>12</v>
      </c>
      <c r="G1960">
        <v>12</v>
      </c>
      <c r="H1960">
        <v>15</v>
      </c>
      <c r="I1960">
        <v>16</v>
      </c>
      <c r="J1960">
        <v>1</v>
      </c>
      <c r="K1960">
        <v>1</v>
      </c>
      <c r="L1960">
        <v>4.2894999999999898E-2</v>
      </c>
      <c r="M1960">
        <v>4.2894999999999898E-2</v>
      </c>
      <c r="N1960" t="s">
        <v>14</v>
      </c>
    </row>
    <row r="1961" spans="1:14" x14ac:dyDescent="0.2">
      <c r="A1961" t="s">
        <v>10</v>
      </c>
      <c r="B1961" t="s">
        <v>13</v>
      </c>
      <c r="D1961">
        <v>0</v>
      </c>
      <c r="E1961">
        <v>0</v>
      </c>
      <c r="F1961">
        <v>12</v>
      </c>
      <c r="G1961">
        <v>12</v>
      </c>
      <c r="H1961">
        <v>15</v>
      </c>
      <c r="I1961">
        <v>16</v>
      </c>
      <c r="J1961">
        <v>2</v>
      </c>
      <c r="K1961">
        <v>2</v>
      </c>
      <c r="L1961">
        <v>4.4116000000000002E-2</v>
      </c>
      <c r="M1961">
        <v>4.4116000000000002E-2</v>
      </c>
      <c r="N1961" t="s">
        <v>14</v>
      </c>
    </row>
    <row r="1962" spans="1:14" x14ac:dyDescent="0.2">
      <c r="A1962" t="s">
        <v>10</v>
      </c>
      <c r="B1962" t="s">
        <v>13</v>
      </c>
      <c r="D1962">
        <v>0</v>
      </c>
      <c r="E1962">
        <v>0</v>
      </c>
      <c r="F1962">
        <v>12</v>
      </c>
      <c r="G1962">
        <v>12</v>
      </c>
      <c r="H1962">
        <v>15</v>
      </c>
      <c r="I1962">
        <v>16</v>
      </c>
      <c r="J1962">
        <v>3</v>
      </c>
      <c r="K1962">
        <v>3</v>
      </c>
      <c r="L1962">
        <v>4.2203999999999998E-2</v>
      </c>
      <c r="M1962">
        <v>4.2203999999999998E-2</v>
      </c>
      <c r="N1962" t="s">
        <v>14</v>
      </c>
    </row>
    <row r="1963" spans="1:14" x14ac:dyDescent="0.2">
      <c r="A1963" t="s">
        <v>10</v>
      </c>
      <c r="B1963" t="s">
        <v>13</v>
      </c>
      <c r="D1963">
        <v>0</v>
      </c>
      <c r="E1963">
        <v>0</v>
      </c>
      <c r="F1963">
        <v>12</v>
      </c>
      <c r="G1963">
        <v>12</v>
      </c>
      <c r="H1963">
        <v>15</v>
      </c>
      <c r="I1963">
        <v>16</v>
      </c>
      <c r="J1963">
        <v>4</v>
      </c>
      <c r="K1963">
        <v>4</v>
      </c>
      <c r="L1963">
        <v>3.8730000000000001E-2</v>
      </c>
      <c r="M1963">
        <v>3.8730000000000001E-2</v>
      </c>
      <c r="N1963" t="s">
        <v>14</v>
      </c>
    </row>
    <row r="1964" spans="1:14" x14ac:dyDescent="0.2">
      <c r="A1964" t="s">
        <v>10</v>
      </c>
      <c r="B1964" t="s">
        <v>13</v>
      </c>
      <c r="D1964">
        <v>0</v>
      </c>
      <c r="E1964">
        <v>0</v>
      </c>
      <c r="F1964">
        <v>12</v>
      </c>
      <c r="G1964">
        <v>12</v>
      </c>
      <c r="H1964">
        <v>15</v>
      </c>
      <c r="I1964">
        <v>16</v>
      </c>
      <c r="J1964">
        <v>5</v>
      </c>
      <c r="K1964">
        <v>5</v>
      </c>
      <c r="L1964">
        <v>3.7472499999999999E-2</v>
      </c>
      <c r="M1964">
        <v>3.7472499999999999E-2</v>
      </c>
      <c r="N1964" t="s">
        <v>14</v>
      </c>
    </row>
    <row r="1965" spans="1:14" x14ac:dyDescent="0.2">
      <c r="A1965" t="s">
        <v>10</v>
      </c>
      <c r="B1965" t="s">
        <v>13</v>
      </c>
      <c r="D1965">
        <v>0</v>
      </c>
      <c r="E1965">
        <v>0</v>
      </c>
      <c r="F1965">
        <v>12</v>
      </c>
      <c r="G1965">
        <v>12</v>
      </c>
      <c r="H1965">
        <v>15</v>
      </c>
      <c r="I1965">
        <v>16</v>
      </c>
      <c r="J1965">
        <v>6</v>
      </c>
      <c r="K1965">
        <v>6</v>
      </c>
      <c r="L1965">
        <v>3.653E-2</v>
      </c>
      <c r="M1965">
        <v>3.653E-2</v>
      </c>
      <c r="N1965" t="s">
        <v>14</v>
      </c>
    </row>
    <row r="1966" spans="1:14" x14ac:dyDescent="0.2">
      <c r="A1966" t="s">
        <v>10</v>
      </c>
      <c r="B1966" t="s">
        <v>13</v>
      </c>
      <c r="D1966">
        <v>0</v>
      </c>
      <c r="E1966">
        <v>0</v>
      </c>
      <c r="F1966">
        <v>12</v>
      </c>
      <c r="G1966">
        <v>12</v>
      </c>
      <c r="H1966">
        <v>16</v>
      </c>
      <c r="I1966">
        <v>17</v>
      </c>
      <c r="J1966">
        <v>0</v>
      </c>
      <c r="K1966">
        <v>0</v>
      </c>
      <c r="L1966">
        <v>4.3102500000000002E-2</v>
      </c>
      <c r="M1966">
        <v>4.3102500000000002E-2</v>
      </c>
      <c r="N1966" t="s">
        <v>14</v>
      </c>
    </row>
    <row r="1967" spans="1:14" x14ac:dyDescent="0.2">
      <c r="A1967" t="s">
        <v>10</v>
      </c>
      <c r="B1967" t="s">
        <v>13</v>
      </c>
      <c r="D1967">
        <v>0</v>
      </c>
      <c r="E1967">
        <v>0</v>
      </c>
      <c r="F1967">
        <v>12</v>
      </c>
      <c r="G1967">
        <v>12</v>
      </c>
      <c r="H1967">
        <v>16</v>
      </c>
      <c r="I1967">
        <v>17</v>
      </c>
      <c r="J1967">
        <v>1</v>
      </c>
      <c r="K1967">
        <v>1</v>
      </c>
      <c r="L1967">
        <v>5.0900000000000001E-2</v>
      </c>
      <c r="M1967">
        <v>5.0900000000000001E-2</v>
      </c>
      <c r="N1967" t="s">
        <v>14</v>
      </c>
    </row>
    <row r="1968" spans="1:14" x14ac:dyDescent="0.2">
      <c r="A1968" t="s">
        <v>10</v>
      </c>
      <c r="B1968" t="s">
        <v>13</v>
      </c>
      <c r="D1968">
        <v>0</v>
      </c>
      <c r="E1968">
        <v>0</v>
      </c>
      <c r="F1968">
        <v>12</v>
      </c>
      <c r="G1968">
        <v>12</v>
      </c>
      <c r="H1968">
        <v>16</v>
      </c>
      <c r="I1968">
        <v>17</v>
      </c>
      <c r="J1968">
        <v>2</v>
      </c>
      <c r="K1968">
        <v>2</v>
      </c>
      <c r="L1968">
        <v>5.0793999999999999E-2</v>
      </c>
      <c r="M1968">
        <v>5.0793999999999999E-2</v>
      </c>
      <c r="N1968" t="s">
        <v>14</v>
      </c>
    </row>
    <row r="1969" spans="1:14" x14ac:dyDescent="0.2">
      <c r="A1969" t="s">
        <v>10</v>
      </c>
      <c r="B1969" t="s">
        <v>13</v>
      </c>
      <c r="D1969">
        <v>0</v>
      </c>
      <c r="E1969">
        <v>0</v>
      </c>
      <c r="F1969">
        <v>12</v>
      </c>
      <c r="G1969">
        <v>12</v>
      </c>
      <c r="H1969">
        <v>16</v>
      </c>
      <c r="I1969">
        <v>17</v>
      </c>
      <c r="J1969">
        <v>3</v>
      </c>
      <c r="K1969">
        <v>3</v>
      </c>
      <c r="L1969">
        <v>4.9324E-2</v>
      </c>
      <c r="M1969">
        <v>4.9324E-2</v>
      </c>
      <c r="N1969" t="s">
        <v>14</v>
      </c>
    </row>
    <row r="1970" spans="1:14" x14ac:dyDescent="0.2">
      <c r="A1970" t="s">
        <v>10</v>
      </c>
      <c r="B1970" t="s">
        <v>13</v>
      </c>
      <c r="D1970">
        <v>0</v>
      </c>
      <c r="E1970">
        <v>0</v>
      </c>
      <c r="F1970">
        <v>12</v>
      </c>
      <c r="G1970">
        <v>12</v>
      </c>
      <c r="H1970">
        <v>16</v>
      </c>
      <c r="I1970">
        <v>17</v>
      </c>
      <c r="J1970">
        <v>4</v>
      </c>
      <c r="K1970">
        <v>4</v>
      </c>
      <c r="L1970">
        <v>4.5679999999999901E-2</v>
      </c>
      <c r="M1970">
        <v>4.5679999999999901E-2</v>
      </c>
      <c r="N1970" t="s">
        <v>14</v>
      </c>
    </row>
    <row r="1971" spans="1:14" x14ac:dyDescent="0.2">
      <c r="A1971" t="s">
        <v>10</v>
      </c>
      <c r="B1971" t="s">
        <v>13</v>
      </c>
      <c r="D1971">
        <v>0</v>
      </c>
      <c r="E1971">
        <v>0</v>
      </c>
      <c r="F1971">
        <v>12</v>
      </c>
      <c r="G1971">
        <v>12</v>
      </c>
      <c r="H1971">
        <v>16</v>
      </c>
      <c r="I1971">
        <v>17</v>
      </c>
      <c r="J1971">
        <v>5</v>
      </c>
      <c r="K1971">
        <v>5</v>
      </c>
      <c r="L1971">
        <v>4.39675E-2</v>
      </c>
      <c r="M1971">
        <v>4.39675E-2</v>
      </c>
      <c r="N1971" t="s">
        <v>14</v>
      </c>
    </row>
    <row r="1972" spans="1:14" x14ac:dyDescent="0.2">
      <c r="A1972" t="s">
        <v>10</v>
      </c>
      <c r="B1972" t="s">
        <v>13</v>
      </c>
      <c r="D1972">
        <v>0</v>
      </c>
      <c r="E1972">
        <v>0</v>
      </c>
      <c r="F1972">
        <v>12</v>
      </c>
      <c r="G1972">
        <v>12</v>
      </c>
      <c r="H1972">
        <v>16</v>
      </c>
      <c r="I1972">
        <v>17</v>
      </c>
      <c r="J1972">
        <v>6</v>
      </c>
      <c r="K1972">
        <v>6</v>
      </c>
      <c r="L1972">
        <v>4.3565E-2</v>
      </c>
      <c r="M1972">
        <v>4.3565E-2</v>
      </c>
      <c r="N1972" t="s">
        <v>14</v>
      </c>
    </row>
    <row r="1973" spans="1:14" x14ac:dyDescent="0.2">
      <c r="A1973" t="s">
        <v>10</v>
      </c>
      <c r="B1973" t="s">
        <v>13</v>
      </c>
      <c r="D1973">
        <v>0</v>
      </c>
      <c r="E1973">
        <v>0</v>
      </c>
      <c r="F1973">
        <v>12</v>
      </c>
      <c r="G1973">
        <v>12</v>
      </c>
      <c r="H1973">
        <v>17</v>
      </c>
      <c r="I1973">
        <v>18</v>
      </c>
      <c r="J1973">
        <v>0</v>
      </c>
      <c r="K1973">
        <v>0</v>
      </c>
      <c r="L1973">
        <v>5.2642499999999898E-2</v>
      </c>
      <c r="M1973">
        <v>5.2642499999999898E-2</v>
      </c>
      <c r="N1973" t="s">
        <v>14</v>
      </c>
    </row>
    <row r="1974" spans="1:14" x14ac:dyDescent="0.2">
      <c r="A1974" t="s">
        <v>10</v>
      </c>
      <c r="B1974" t="s">
        <v>13</v>
      </c>
      <c r="D1974">
        <v>0</v>
      </c>
      <c r="E1974">
        <v>0</v>
      </c>
      <c r="F1974">
        <v>12</v>
      </c>
      <c r="G1974">
        <v>12</v>
      </c>
      <c r="H1974">
        <v>17</v>
      </c>
      <c r="I1974">
        <v>18</v>
      </c>
      <c r="J1974">
        <v>1</v>
      </c>
      <c r="K1974">
        <v>1</v>
      </c>
      <c r="L1974">
        <v>6.5879999999999994E-2</v>
      </c>
      <c r="M1974">
        <v>6.5879999999999994E-2</v>
      </c>
      <c r="N1974" t="s">
        <v>14</v>
      </c>
    </row>
    <row r="1975" spans="1:14" x14ac:dyDescent="0.2">
      <c r="A1975" t="s">
        <v>10</v>
      </c>
      <c r="B1975" t="s">
        <v>13</v>
      </c>
      <c r="D1975">
        <v>0</v>
      </c>
      <c r="E1975">
        <v>0</v>
      </c>
      <c r="F1975">
        <v>12</v>
      </c>
      <c r="G1975">
        <v>12</v>
      </c>
      <c r="H1975">
        <v>17</v>
      </c>
      <c r="I1975">
        <v>18</v>
      </c>
      <c r="J1975">
        <v>2</v>
      </c>
      <c r="K1975">
        <v>2</v>
      </c>
      <c r="L1975">
        <v>5.8548000000000003E-2</v>
      </c>
      <c r="M1975">
        <v>5.8548000000000003E-2</v>
      </c>
      <c r="N1975" t="s">
        <v>14</v>
      </c>
    </row>
    <row r="1976" spans="1:14" x14ac:dyDescent="0.2">
      <c r="A1976" t="s">
        <v>10</v>
      </c>
      <c r="B1976" t="s">
        <v>13</v>
      </c>
      <c r="D1976">
        <v>0</v>
      </c>
      <c r="E1976">
        <v>0</v>
      </c>
      <c r="F1976">
        <v>12</v>
      </c>
      <c r="G1976">
        <v>12</v>
      </c>
      <c r="H1976">
        <v>17</v>
      </c>
      <c r="I1976">
        <v>18</v>
      </c>
      <c r="J1976">
        <v>3</v>
      </c>
      <c r="K1976">
        <v>3</v>
      </c>
      <c r="L1976">
        <v>5.8195999999999998E-2</v>
      </c>
      <c r="M1976">
        <v>5.8195999999999998E-2</v>
      </c>
      <c r="N1976" t="s">
        <v>14</v>
      </c>
    </row>
    <row r="1977" spans="1:14" x14ac:dyDescent="0.2">
      <c r="A1977" t="s">
        <v>10</v>
      </c>
      <c r="B1977" t="s">
        <v>13</v>
      </c>
      <c r="D1977">
        <v>0</v>
      </c>
      <c r="E1977">
        <v>0</v>
      </c>
      <c r="F1977">
        <v>12</v>
      </c>
      <c r="G1977">
        <v>12</v>
      </c>
      <c r="H1977">
        <v>17</v>
      </c>
      <c r="I1977">
        <v>18</v>
      </c>
      <c r="J1977">
        <v>4</v>
      </c>
      <c r="K1977">
        <v>4</v>
      </c>
      <c r="L1977">
        <v>5.1256000000000003E-2</v>
      </c>
      <c r="M1977">
        <v>5.1256000000000003E-2</v>
      </c>
      <c r="N1977" t="s">
        <v>14</v>
      </c>
    </row>
    <row r="1978" spans="1:14" x14ac:dyDescent="0.2">
      <c r="A1978" t="s">
        <v>10</v>
      </c>
      <c r="B1978" t="s">
        <v>13</v>
      </c>
      <c r="D1978">
        <v>0</v>
      </c>
      <c r="E1978">
        <v>0</v>
      </c>
      <c r="F1978">
        <v>12</v>
      </c>
      <c r="G1978">
        <v>12</v>
      </c>
      <c r="H1978">
        <v>17</v>
      </c>
      <c r="I1978">
        <v>18</v>
      </c>
      <c r="J1978">
        <v>5</v>
      </c>
      <c r="K1978">
        <v>5</v>
      </c>
      <c r="L1978">
        <v>5.3942499999999997E-2</v>
      </c>
      <c r="M1978">
        <v>5.3942499999999997E-2</v>
      </c>
      <c r="N1978" t="s">
        <v>14</v>
      </c>
    </row>
    <row r="1979" spans="1:14" x14ac:dyDescent="0.2">
      <c r="A1979" t="s">
        <v>10</v>
      </c>
      <c r="B1979" t="s">
        <v>13</v>
      </c>
      <c r="D1979">
        <v>0</v>
      </c>
      <c r="E1979">
        <v>0</v>
      </c>
      <c r="F1979">
        <v>12</v>
      </c>
      <c r="G1979">
        <v>12</v>
      </c>
      <c r="H1979">
        <v>17</v>
      </c>
      <c r="I1979">
        <v>18</v>
      </c>
      <c r="J1979">
        <v>6</v>
      </c>
      <c r="K1979">
        <v>6</v>
      </c>
      <c r="L1979">
        <v>5.4369999999999898E-2</v>
      </c>
      <c r="M1979">
        <v>5.4369999999999898E-2</v>
      </c>
      <c r="N1979" t="s">
        <v>14</v>
      </c>
    </row>
    <row r="1980" spans="1:14" x14ac:dyDescent="0.2">
      <c r="A1980" t="s">
        <v>10</v>
      </c>
      <c r="B1980" t="s">
        <v>13</v>
      </c>
      <c r="D1980">
        <v>0</v>
      </c>
      <c r="E1980">
        <v>0</v>
      </c>
      <c r="F1980">
        <v>12</v>
      </c>
      <c r="G1980">
        <v>12</v>
      </c>
      <c r="H1980">
        <v>18</v>
      </c>
      <c r="I1980">
        <v>19</v>
      </c>
      <c r="J1980">
        <v>0</v>
      </c>
      <c r="K1980">
        <v>0</v>
      </c>
      <c r="L1980">
        <v>4.5925000000000001E-2</v>
      </c>
      <c r="M1980">
        <v>4.5925000000000001E-2</v>
      </c>
      <c r="N1980" t="s">
        <v>14</v>
      </c>
    </row>
    <row r="1981" spans="1:14" x14ac:dyDescent="0.2">
      <c r="A1981" t="s">
        <v>10</v>
      </c>
      <c r="B1981" t="s">
        <v>13</v>
      </c>
      <c r="D1981">
        <v>0</v>
      </c>
      <c r="E1981">
        <v>0</v>
      </c>
      <c r="F1981">
        <v>12</v>
      </c>
      <c r="G1981">
        <v>12</v>
      </c>
      <c r="H1981">
        <v>18</v>
      </c>
      <c r="I1981">
        <v>19</v>
      </c>
      <c r="J1981">
        <v>1</v>
      </c>
      <c r="K1981">
        <v>1</v>
      </c>
      <c r="L1981">
        <v>5.6392499999999998E-2</v>
      </c>
      <c r="M1981">
        <v>5.6392499999999998E-2</v>
      </c>
      <c r="N1981" t="s">
        <v>14</v>
      </c>
    </row>
    <row r="1982" spans="1:14" x14ac:dyDescent="0.2">
      <c r="A1982" t="s">
        <v>10</v>
      </c>
      <c r="B1982" t="s">
        <v>13</v>
      </c>
      <c r="D1982">
        <v>0</v>
      </c>
      <c r="E1982">
        <v>0</v>
      </c>
      <c r="F1982">
        <v>12</v>
      </c>
      <c r="G1982">
        <v>12</v>
      </c>
      <c r="H1982">
        <v>18</v>
      </c>
      <c r="I1982">
        <v>19</v>
      </c>
      <c r="J1982">
        <v>2</v>
      </c>
      <c r="K1982">
        <v>2</v>
      </c>
      <c r="L1982">
        <v>5.3095999999999997E-2</v>
      </c>
      <c r="M1982">
        <v>5.3095999999999997E-2</v>
      </c>
      <c r="N1982" t="s">
        <v>14</v>
      </c>
    </row>
    <row r="1983" spans="1:14" x14ac:dyDescent="0.2">
      <c r="A1983" t="s">
        <v>10</v>
      </c>
      <c r="B1983" t="s">
        <v>13</v>
      </c>
      <c r="D1983">
        <v>0</v>
      </c>
      <c r="E1983">
        <v>0</v>
      </c>
      <c r="F1983">
        <v>12</v>
      </c>
      <c r="G1983">
        <v>12</v>
      </c>
      <c r="H1983">
        <v>18</v>
      </c>
      <c r="I1983">
        <v>19</v>
      </c>
      <c r="J1983">
        <v>3</v>
      </c>
      <c r="K1983">
        <v>3</v>
      </c>
      <c r="L1983">
        <v>5.0937999999999997E-2</v>
      </c>
      <c r="M1983">
        <v>5.0937999999999997E-2</v>
      </c>
      <c r="N1983" t="s">
        <v>14</v>
      </c>
    </row>
    <row r="1984" spans="1:14" x14ac:dyDescent="0.2">
      <c r="A1984" t="s">
        <v>10</v>
      </c>
      <c r="B1984" t="s">
        <v>13</v>
      </c>
      <c r="D1984">
        <v>0</v>
      </c>
      <c r="E1984">
        <v>0</v>
      </c>
      <c r="F1984">
        <v>12</v>
      </c>
      <c r="G1984">
        <v>12</v>
      </c>
      <c r="H1984">
        <v>18</v>
      </c>
      <c r="I1984">
        <v>19</v>
      </c>
      <c r="J1984">
        <v>4</v>
      </c>
      <c r="K1984">
        <v>4</v>
      </c>
      <c r="L1984">
        <v>4.6272000000000001E-2</v>
      </c>
      <c r="M1984">
        <v>4.6272000000000001E-2</v>
      </c>
      <c r="N1984" t="s">
        <v>14</v>
      </c>
    </row>
    <row r="1985" spans="1:14" x14ac:dyDescent="0.2">
      <c r="A1985" t="s">
        <v>10</v>
      </c>
      <c r="B1985" t="s">
        <v>13</v>
      </c>
      <c r="D1985">
        <v>0</v>
      </c>
      <c r="E1985">
        <v>0</v>
      </c>
      <c r="F1985">
        <v>12</v>
      </c>
      <c r="G1985">
        <v>12</v>
      </c>
      <c r="H1985">
        <v>18</v>
      </c>
      <c r="I1985">
        <v>19</v>
      </c>
      <c r="J1985">
        <v>5</v>
      </c>
      <c r="K1985">
        <v>5</v>
      </c>
      <c r="L1985">
        <v>4.8472499999999898E-2</v>
      </c>
      <c r="M1985">
        <v>4.8472499999999898E-2</v>
      </c>
      <c r="N1985" t="s">
        <v>14</v>
      </c>
    </row>
    <row r="1986" spans="1:14" x14ac:dyDescent="0.2">
      <c r="A1986" t="s">
        <v>10</v>
      </c>
      <c r="B1986" t="s">
        <v>13</v>
      </c>
      <c r="D1986">
        <v>0</v>
      </c>
      <c r="E1986">
        <v>0</v>
      </c>
      <c r="F1986">
        <v>12</v>
      </c>
      <c r="G1986">
        <v>12</v>
      </c>
      <c r="H1986">
        <v>18</v>
      </c>
      <c r="I1986">
        <v>19</v>
      </c>
      <c r="J1986">
        <v>6</v>
      </c>
      <c r="K1986">
        <v>6</v>
      </c>
      <c r="L1986">
        <v>4.8087499999999998E-2</v>
      </c>
      <c r="M1986">
        <v>4.8087499999999998E-2</v>
      </c>
      <c r="N1986" t="s">
        <v>14</v>
      </c>
    </row>
    <row r="1987" spans="1:14" x14ac:dyDescent="0.2">
      <c r="A1987" t="s">
        <v>10</v>
      </c>
      <c r="B1987" t="s">
        <v>13</v>
      </c>
      <c r="D1987">
        <v>0</v>
      </c>
      <c r="E1987">
        <v>0</v>
      </c>
      <c r="F1987">
        <v>12</v>
      </c>
      <c r="G1987">
        <v>12</v>
      </c>
      <c r="H1987">
        <v>19</v>
      </c>
      <c r="I1987">
        <v>20</v>
      </c>
      <c r="J1987">
        <v>0</v>
      </c>
      <c r="K1987">
        <v>0</v>
      </c>
      <c r="L1987">
        <v>4.2625000000000003E-2</v>
      </c>
      <c r="M1987">
        <v>4.2625000000000003E-2</v>
      </c>
      <c r="N1987" t="s">
        <v>14</v>
      </c>
    </row>
    <row r="1988" spans="1:14" x14ac:dyDescent="0.2">
      <c r="A1988" t="s">
        <v>10</v>
      </c>
      <c r="B1988" t="s">
        <v>13</v>
      </c>
      <c r="D1988">
        <v>0</v>
      </c>
      <c r="E1988">
        <v>0</v>
      </c>
      <c r="F1988">
        <v>12</v>
      </c>
      <c r="G1988">
        <v>12</v>
      </c>
      <c r="H1988">
        <v>19</v>
      </c>
      <c r="I1988">
        <v>20</v>
      </c>
      <c r="J1988">
        <v>1</v>
      </c>
      <c r="K1988">
        <v>1</v>
      </c>
      <c r="L1988">
        <v>5.11975E-2</v>
      </c>
      <c r="M1988">
        <v>5.11975E-2</v>
      </c>
      <c r="N1988" t="s">
        <v>14</v>
      </c>
    </row>
    <row r="1989" spans="1:14" x14ac:dyDescent="0.2">
      <c r="A1989" t="s">
        <v>10</v>
      </c>
      <c r="B1989" t="s">
        <v>13</v>
      </c>
      <c r="D1989">
        <v>0</v>
      </c>
      <c r="E1989">
        <v>0</v>
      </c>
      <c r="F1989">
        <v>12</v>
      </c>
      <c r="G1989">
        <v>12</v>
      </c>
      <c r="H1989">
        <v>19</v>
      </c>
      <c r="I1989">
        <v>20</v>
      </c>
      <c r="J1989">
        <v>2</v>
      </c>
      <c r="K1989">
        <v>2</v>
      </c>
      <c r="L1989">
        <v>4.7600000000000003E-2</v>
      </c>
      <c r="M1989">
        <v>4.7600000000000003E-2</v>
      </c>
      <c r="N1989" t="s">
        <v>14</v>
      </c>
    </row>
    <row r="1990" spans="1:14" x14ac:dyDescent="0.2">
      <c r="A1990" t="s">
        <v>10</v>
      </c>
      <c r="B1990" t="s">
        <v>13</v>
      </c>
      <c r="D1990">
        <v>0</v>
      </c>
      <c r="E1990">
        <v>0</v>
      </c>
      <c r="F1990">
        <v>12</v>
      </c>
      <c r="G1990">
        <v>12</v>
      </c>
      <c r="H1990">
        <v>19</v>
      </c>
      <c r="I1990">
        <v>20</v>
      </c>
      <c r="J1990">
        <v>3</v>
      </c>
      <c r="K1990">
        <v>3</v>
      </c>
      <c r="L1990">
        <v>4.4989999999999898E-2</v>
      </c>
      <c r="M1990">
        <v>4.4989999999999898E-2</v>
      </c>
      <c r="N1990" t="s">
        <v>14</v>
      </c>
    </row>
    <row r="1991" spans="1:14" x14ac:dyDescent="0.2">
      <c r="A1991" t="s">
        <v>10</v>
      </c>
      <c r="B1991" t="s">
        <v>13</v>
      </c>
      <c r="D1991">
        <v>0</v>
      </c>
      <c r="E1991">
        <v>0</v>
      </c>
      <c r="F1991">
        <v>12</v>
      </c>
      <c r="G1991">
        <v>12</v>
      </c>
      <c r="H1991">
        <v>19</v>
      </c>
      <c r="I1991">
        <v>20</v>
      </c>
      <c r="J1991">
        <v>4</v>
      </c>
      <c r="K1991">
        <v>4</v>
      </c>
      <c r="L1991">
        <v>4.1875999999999997E-2</v>
      </c>
      <c r="M1991">
        <v>4.1875999999999997E-2</v>
      </c>
      <c r="N1991" t="s">
        <v>14</v>
      </c>
    </row>
    <row r="1992" spans="1:14" x14ac:dyDescent="0.2">
      <c r="A1992" t="s">
        <v>10</v>
      </c>
      <c r="B1992" t="s">
        <v>13</v>
      </c>
      <c r="D1992">
        <v>0</v>
      </c>
      <c r="E1992">
        <v>0</v>
      </c>
      <c r="F1992">
        <v>12</v>
      </c>
      <c r="G1992">
        <v>12</v>
      </c>
      <c r="H1992">
        <v>19</v>
      </c>
      <c r="I1992">
        <v>20</v>
      </c>
      <c r="J1992">
        <v>5</v>
      </c>
      <c r="K1992">
        <v>5</v>
      </c>
      <c r="L1992">
        <v>4.3235000000000003E-2</v>
      </c>
      <c r="M1992">
        <v>4.3235000000000003E-2</v>
      </c>
      <c r="N1992" t="s">
        <v>14</v>
      </c>
    </row>
    <row r="1993" spans="1:14" x14ac:dyDescent="0.2">
      <c r="A1993" t="s">
        <v>10</v>
      </c>
      <c r="B1993" t="s">
        <v>13</v>
      </c>
      <c r="D1993">
        <v>0</v>
      </c>
      <c r="E1993">
        <v>0</v>
      </c>
      <c r="F1993">
        <v>12</v>
      </c>
      <c r="G1993">
        <v>12</v>
      </c>
      <c r="H1993">
        <v>19</v>
      </c>
      <c r="I1993">
        <v>20</v>
      </c>
      <c r="J1993">
        <v>6</v>
      </c>
      <c r="K1993">
        <v>6</v>
      </c>
      <c r="L1993">
        <v>4.4124999999999998E-2</v>
      </c>
      <c r="M1993">
        <v>4.4124999999999998E-2</v>
      </c>
      <c r="N1993" t="s">
        <v>14</v>
      </c>
    </row>
    <row r="1994" spans="1:14" x14ac:dyDescent="0.2">
      <c r="A1994" t="s">
        <v>10</v>
      </c>
      <c r="B1994" t="s">
        <v>13</v>
      </c>
      <c r="D1994">
        <v>0</v>
      </c>
      <c r="E1994">
        <v>0</v>
      </c>
      <c r="F1994">
        <v>12</v>
      </c>
      <c r="G1994">
        <v>12</v>
      </c>
      <c r="H1994">
        <v>20</v>
      </c>
      <c r="I1994">
        <v>21</v>
      </c>
      <c r="J1994">
        <v>0</v>
      </c>
      <c r="K1994">
        <v>0</v>
      </c>
      <c r="L1994">
        <v>3.8612499999999897E-2</v>
      </c>
      <c r="M1994">
        <v>3.8612499999999897E-2</v>
      </c>
      <c r="N1994" t="s">
        <v>14</v>
      </c>
    </row>
    <row r="1995" spans="1:14" x14ac:dyDescent="0.2">
      <c r="A1995" t="s">
        <v>10</v>
      </c>
      <c r="B1995" t="s">
        <v>13</v>
      </c>
      <c r="D1995">
        <v>0</v>
      </c>
      <c r="E1995">
        <v>0</v>
      </c>
      <c r="F1995">
        <v>12</v>
      </c>
      <c r="G1995">
        <v>12</v>
      </c>
      <c r="H1995">
        <v>20</v>
      </c>
      <c r="I1995">
        <v>21</v>
      </c>
      <c r="J1995">
        <v>1</v>
      </c>
      <c r="K1995">
        <v>1</v>
      </c>
      <c r="L1995">
        <v>4.7924999999999898E-2</v>
      </c>
      <c r="M1995">
        <v>4.7924999999999898E-2</v>
      </c>
      <c r="N1995" t="s">
        <v>14</v>
      </c>
    </row>
    <row r="1996" spans="1:14" x14ac:dyDescent="0.2">
      <c r="A1996" t="s">
        <v>10</v>
      </c>
      <c r="B1996" t="s">
        <v>13</v>
      </c>
      <c r="D1996">
        <v>0</v>
      </c>
      <c r="E1996">
        <v>0</v>
      </c>
      <c r="F1996">
        <v>12</v>
      </c>
      <c r="G1996">
        <v>12</v>
      </c>
      <c r="H1996">
        <v>20</v>
      </c>
      <c r="I1996">
        <v>21</v>
      </c>
      <c r="J1996">
        <v>2</v>
      </c>
      <c r="K1996">
        <v>2</v>
      </c>
      <c r="L1996">
        <v>4.5165999999999998E-2</v>
      </c>
      <c r="M1996">
        <v>4.5165999999999998E-2</v>
      </c>
      <c r="N1996" t="s">
        <v>14</v>
      </c>
    </row>
    <row r="1997" spans="1:14" x14ac:dyDescent="0.2">
      <c r="A1997" t="s">
        <v>10</v>
      </c>
      <c r="B1997" t="s">
        <v>13</v>
      </c>
      <c r="D1997">
        <v>0</v>
      </c>
      <c r="E1997">
        <v>0</v>
      </c>
      <c r="F1997">
        <v>12</v>
      </c>
      <c r="G1997">
        <v>12</v>
      </c>
      <c r="H1997">
        <v>20</v>
      </c>
      <c r="I1997">
        <v>21</v>
      </c>
      <c r="J1997">
        <v>3</v>
      </c>
      <c r="K1997">
        <v>3</v>
      </c>
      <c r="L1997">
        <v>4.2043999999999998E-2</v>
      </c>
      <c r="M1997">
        <v>4.2043999999999998E-2</v>
      </c>
      <c r="N1997" t="s">
        <v>14</v>
      </c>
    </row>
    <row r="1998" spans="1:14" x14ac:dyDescent="0.2">
      <c r="A1998" t="s">
        <v>10</v>
      </c>
      <c r="B1998" t="s">
        <v>13</v>
      </c>
      <c r="D1998">
        <v>0</v>
      </c>
      <c r="E1998">
        <v>0</v>
      </c>
      <c r="F1998">
        <v>12</v>
      </c>
      <c r="G1998">
        <v>12</v>
      </c>
      <c r="H1998">
        <v>20</v>
      </c>
      <c r="I1998">
        <v>21</v>
      </c>
      <c r="J1998">
        <v>4</v>
      </c>
      <c r="K1998">
        <v>4</v>
      </c>
      <c r="L1998">
        <v>3.9327999999999898E-2</v>
      </c>
      <c r="M1998">
        <v>3.9327999999999898E-2</v>
      </c>
      <c r="N1998" t="s">
        <v>14</v>
      </c>
    </row>
    <row r="1999" spans="1:14" x14ac:dyDescent="0.2">
      <c r="A1999" t="s">
        <v>10</v>
      </c>
      <c r="B1999" t="s">
        <v>13</v>
      </c>
      <c r="D1999">
        <v>0</v>
      </c>
      <c r="E1999">
        <v>0</v>
      </c>
      <c r="F1999">
        <v>12</v>
      </c>
      <c r="G1999">
        <v>12</v>
      </c>
      <c r="H1999">
        <v>20</v>
      </c>
      <c r="I1999">
        <v>21</v>
      </c>
      <c r="J1999">
        <v>5</v>
      </c>
      <c r="K1999">
        <v>5</v>
      </c>
      <c r="L1999">
        <v>4.0289999999999999E-2</v>
      </c>
      <c r="M1999">
        <v>4.0289999999999999E-2</v>
      </c>
      <c r="N1999" t="s">
        <v>14</v>
      </c>
    </row>
    <row r="2000" spans="1:14" x14ac:dyDescent="0.2">
      <c r="A2000" t="s">
        <v>10</v>
      </c>
      <c r="B2000" t="s">
        <v>13</v>
      </c>
      <c r="D2000">
        <v>0</v>
      </c>
      <c r="E2000">
        <v>0</v>
      </c>
      <c r="F2000">
        <v>12</v>
      </c>
      <c r="G2000">
        <v>12</v>
      </c>
      <c r="H2000">
        <v>20</v>
      </c>
      <c r="I2000">
        <v>21</v>
      </c>
      <c r="J2000">
        <v>6</v>
      </c>
      <c r="K2000">
        <v>6</v>
      </c>
      <c r="L2000">
        <v>4.2084999999999997E-2</v>
      </c>
      <c r="M2000">
        <v>4.2084999999999997E-2</v>
      </c>
      <c r="N2000" t="s">
        <v>14</v>
      </c>
    </row>
    <row r="2001" spans="1:14" x14ac:dyDescent="0.2">
      <c r="A2001" t="s">
        <v>10</v>
      </c>
      <c r="B2001" t="s">
        <v>13</v>
      </c>
      <c r="D2001">
        <v>0</v>
      </c>
      <c r="E2001">
        <v>0</v>
      </c>
      <c r="F2001">
        <v>12</v>
      </c>
      <c r="G2001">
        <v>12</v>
      </c>
      <c r="H2001">
        <v>21</v>
      </c>
      <c r="I2001">
        <v>22</v>
      </c>
      <c r="J2001">
        <v>0</v>
      </c>
      <c r="K2001">
        <v>0</v>
      </c>
      <c r="L2001">
        <v>3.5055000000000003E-2</v>
      </c>
      <c r="M2001">
        <v>3.5055000000000003E-2</v>
      </c>
      <c r="N2001" t="s">
        <v>14</v>
      </c>
    </row>
    <row r="2002" spans="1:14" x14ac:dyDescent="0.2">
      <c r="A2002" t="s">
        <v>10</v>
      </c>
      <c r="B2002" t="s">
        <v>13</v>
      </c>
      <c r="D2002">
        <v>0</v>
      </c>
      <c r="E2002">
        <v>0</v>
      </c>
      <c r="F2002">
        <v>12</v>
      </c>
      <c r="G2002">
        <v>12</v>
      </c>
      <c r="H2002">
        <v>21</v>
      </c>
      <c r="I2002">
        <v>22</v>
      </c>
      <c r="J2002">
        <v>1</v>
      </c>
      <c r="K2002">
        <v>1</v>
      </c>
      <c r="L2002">
        <v>4.4239999999999897E-2</v>
      </c>
      <c r="M2002">
        <v>4.4239999999999897E-2</v>
      </c>
      <c r="N2002" t="s">
        <v>14</v>
      </c>
    </row>
    <row r="2003" spans="1:14" x14ac:dyDescent="0.2">
      <c r="A2003" t="s">
        <v>10</v>
      </c>
      <c r="B2003" t="s">
        <v>13</v>
      </c>
      <c r="D2003">
        <v>0</v>
      </c>
      <c r="E2003">
        <v>0</v>
      </c>
      <c r="F2003">
        <v>12</v>
      </c>
      <c r="G2003">
        <v>12</v>
      </c>
      <c r="H2003">
        <v>21</v>
      </c>
      <c r="I2003">
        <v>22</v>
      </c>
      <c r="J2003">
        <v>2</v>
      </c>
      <c r="K2003">
        <v>2</v>
      </c>
      <c r="L2003">
        <v>4.0612000000000002E-2</v>
      </c>
      <c r="M2003">
        <v>4.0612000000000002E-2</v>
      </c>
      <c r="N2003" t="s">
        <v>14</v>
      </c>
    </row>
    <row r="2004" spans="1:14" x14ac:dyDescent="0.2">
      <c r="A2004" t="s">
        <v>10</v>
      </c>
      <c r="B2004" t="s">
        <v>13</v>
      </c>
      <c r="D2004">
        <v>0</v>
      </c>
      <c r="E2004">
        <v>0</v>
      </c>
      <c r="F2004">
        <v>12</v>
      </c>
      <c r="G2004">
        <v>12</v>
      </c>
      <c r="H2004">
        <v>21</v>
      </c>
      <c r="I2004">
        <v>22</v>
      </c>
      <c r="J2004">
        <v>3</v>
      </c>
      <c r="K2004">
        <v>3</v>
      </c>
      <c r="L2004">
        <v>3.8850000000000003E-2</v>
      </c>
      <c r="M2004">
        <v>3.8850000000000003E-2</v>
      </c>
      <c r="N2004" t="s">
        <v>14</v>
      </c>
    </row>
    <row r="2005" spans="1:14" x14ac:dyDescent="0.2">
      <c r="A2005" t="s">
        <v>10</v>
      </c>
      <c r="B2005" t="s">
        <v>13</v>
      </c>
      <c r="D2005">
        <v>0</v>
      </c>
      <c r="E2005">
        <v>0</v>
      </c>
      <c r="F2005">
        <v>12</v>
      </c>
      <c r="G2005">
        <v>12</v>
      </c>
      <c r="H2005">
        <v>21</v>
      </c>
      <c r="I2005">
        <v>22</v>
      </c>
      <c r="J2005">
        <v>4</v>
      </c>
      <c r="K2005">
        <v>4</v>
      </c>
      <c r="L2005">
        <v>3.7564E-2</v>
      </c>
      <c r="M2005">
        <v>3.7564E-2</v>
      </c>
      <c r="N2005" t="s">
        <v>14</v>
      </c>
    </row>
    <row r="2006" spans="1:14" x14ac:dyDescent="0.2">
      <c r="A2006" t="s">
        <v>10</v>
      </c>
      <c r="B2006" t="s">
        <v>13</v>
      </c>
      <c r="D2006">
        <v>0</v>
      </c>
      <c r="E2006">
        <v>0</v>
      </c>
      <c r="F2006">
        <v>12</v>
      </c>
      <c r="G2006">
        <v>12</v>
      </c>
      <c r="H2006">
        <v>21</v>
      </c>
      <c r="I2006">
        <v>22</v>
      </c>
      <c r="J2006">
        <v>5</v>
      </c>
      <c r="K2006">
        <v>5</v>
      </c>
      <c r="L2006">
        <v>3.7089999999999998E-2</v>
      </c>
      <c r="M2006">
        <v>3.7089999999999998E-2</v>
      </c>
      <c r="N2006" t="s">
        <v>14</v>
      </c>
    </row>
    <row r="2007" spans="1:14" x14ac:dyDescent="0.2">
      <c r="A2007" t="s">
        <v>10</v>
      </c>
      <c r="B2007" t="s">
        <v>13</v>
      </c>
      <c r="D2007">
        <v>0</v>
      </c>
      <c r="E2007">
        <v>0</v>
      </c>
      <c r="F2007">
        <v>12</v>
      </c>
      <c r="G2007">
        <v>12</v>
      </c>
      <c r="H2007">
        <v>21</v>
      </c>
      <c r="I2007">
        <v>22</v>
      </c>
      <c r="J2007">
        <v>6</v>
      </c>
      <c r="K2007">
        <v>6</v>
      </c>
      <c r="L2007">
        <v>3.82225E-2</v>
      </c>
      <c r="M2007">
        <v>3.82225E-2</v>
      </c>
      <c r="N2007" t="s">
        <v>14</v>
      </c>
    </row>
    <row r="2008" spans="1:14" x14ac:dyDescent="0.2">
      <c r="A2008" t="s">
        <v>10</v>
      </c>
      <c r="B2008" t="s">
        <v>13</v>
      </c>
      <c r="D2008">
        <v>0</v>
      </c>
      <c r="E2008">
        <v>0</v>
      </c>
      <c r="F2008">
        <v>12</v>
      </c>
      <c r="G2008">
        <v>12</v>
      </c>
      <c r="H2008">
        <v>22</v>
      </c>
      <c r="I2008">
        <v>23</v>
      </c>
      <c r="J2008">
        <v>0</v>
      </c>
      <c r="K2008">
        <v>0</v>
      </c>
      <c r="L2008">
        <v>3.3212499999999999E-2</v>
      </c>
      <c r="M2008">
        <v>3.3212499999999999E-2</v>
      </c>
      <c r="N2008" t="s">
        <v>14</v>
      </c>
    </row>
    <row r="2009" spans="1:14" x14ac:dyDescent="0.2">
      <c r="A2009" t="s">
        <v>10</v>
      </c>
      <c r="B2009" t="s">
        <v>13</v>
      </c>
      <c r="D2009">
        <v>0</v>
      </c>
      <c r="E2009">
        <v>0</v>
      </c>
      <c r="F2009">
        <v>12</v>
      </c>
      <c r="G2009">
        <v>12</v>
      </c>
      <c r="H2009">
        <v>22</v>
      </c>
      <c r="I2009">
        <v>23</v>
      </c>
      <c r="J2009">
        <v>1</v>
      </c>
      <c r="K2009">
        <v>1</v>
      </c>
      <c r="L2009">
        <v>4.1644999999999897E-2</v>
      </c>
      <c r="M2009">
        <v>4.1644999999999897E-2</v>
      </c>
      <c r="N2009" t="s">
        <v>14</v>
      </c>
    </row>
    <row r="2010" spans="1:14" x14ac:dyDescent="0.2">
      <c r="A2010" t="s">
        <v>10</v>
      </c>
      <c r="B2010" t="s">
        <v>13</v>
      </c>
      <c r="D2010">
        <v>0</v>
      </c>
      <c r="E2010">
        <v>0</v>
      </c>
      <c r="F2010">
        <v>12</v>
      </c>
      <c r="G2010">
        <v>12</v>
      </c>
      <c r="H2010">
        <v>22</v>
      </c>
      <c r="I2010">
        <v>23</v>
      </c>
      <c r="J2010">
        <v>2</v>
      </c>
      <c r="K2010">
        <v>2</v>
      </c>
      <c r="L2010">
        <v>3.8073999999999997E-2</v>
      </c>
      <c r="M2010">
        <v>3.8073999999999997E-2</v>
      </c>
      <c r="N2010" t="s">
        <v>14</v>
      </c>
    </row>
    <row r="2011" spans="1:14" x14ac:dyDescent="0.2">
      <c r="A2011" t="s">
        <v>10</v>
      </c>
      <c r="B2011" t="s">
        <v>13</v>
      </c>
      <c r="D2011">
        <v>0</v>
      </c>
      <c r="E2011">
        <v>0</v>
      </c>
      <c r="F2011">
        <v>12</v>
      </c>
      <c r="G2011">
        <v>12</v>
      </c>
      <c r="H2011">
        <v>22</v>
      </c>
      <c r="I2011">
        <v>23</v>
      </c>
      <c r="J2011">
        <v>3</v>
      </c>
      <c r="K2011">
        <v>3</v>
      </c>
      <c r="L2011">
        <v>3.7367999999999998E-2</v>
      </c>
      <c r="M2011">
        <v>3.7367999999999998E-2</v>
      </c>
      <c r="N2011" t="s">
        <v>14</v>
      </c>
    </row>
    <row r="2012" spans="1:14" x14ac:dyDescent="0.2">
      <c r="A2012" t="s">
        <v>10</v>
      </c>
      <c r="B2012" t="s">
        <v>13</v>
      </c>
      <c r="D2012">
        <v>0</v>
      </c>
      <c r="E2012">
        <v>0</v>
      </c>
      <c r="F2012">
        <v>12</v>
      </c>
      <c r="G2012">
        <v>12</v>
      </c>
      <c r="H2012">
        <v>22</v>
      </c>
      <c r="I2012">
        <v>23</v>
      </c>
      <c r="J2012">
        <v>4</v>
      </c>
      <c r="K2012">
        <v>4</v>
      </c>
      <c r="L2012">
        <v>3.5839999999999997E-2</v>
      </c>
      <c r="M2012">
        <v>3.5839999999999997E-2</v>
      </c>
      <c r="N2012" t="s">
        <v>14</v>
      </c>
    </row>
    <row r="2013" spans="1:14" x14ac:dyDescent="0.2">
      <c r="A2013" t="s">
        <v>10</v>
      </c>
      <c r="B2013" t="s">
        <v>13</v>
      </c>
      <c r="D2013">
        <v>0</v>
      </c>
      <c r="E2013">
        <v>0</v>
      </c>
      <c r="F2013">
        <v>12</v>
      </c>
      <c r="G2013">
        <v>12</v>
      </c>
      <c r="H2013">
        <v>22</v>
      </c>
      <c r="I2013">
        <v>23</v>
      </c>
      <c r="J2013">
        <v>5</v>
      </c>
      <c r="K2013">
        <v>5</v>
      </c>
      <c r="L2013">
        <v>3.5277500000000003E-2</v>
      </c>
      <c r="M2013">
        <v>3.5277500000000003E-2</v>
      </c>
      <c r="N2013" t="s">
        <v>14</v>
      </c>
    </row>
    <row r="2014" spans="1:14" x14ac:dyDescent="0.2">
      <c r="A2014" t="s">
        <v>10</v>
      </c>
      <c r="B2014" t="s">
        <v>13</v>
      </c>
      <c r="D2014">
        <v>0</v>
      </c>
      <c r="E2014">
        <v>0</v>
      </c>
      <c r="F2014">
        <v>12</v>
      </c>
      <c r="G2014">
        <v>12</v>
      </c>
      <c r="H2014">
        <v>22</v>
      </c>
      <c r="I2014">
        <v>23</v>
      </c>
      <c r="J2014">
        <v>6</v>
      </c>
      <c r="K2014">
        <v>6</v>
      </c>
      <c r="L2014">
        <v>3.5834999999999999E-2</v>
      </c>
      <c r="M2014">
        <v>3.5834999999999999E-2</v>
      </c>
      <c r="N2014" t="s">
        <v>14</v>
      </c>
    </row>
    <row r="2015" spans="1:14" x14ac:dyDescent="0.2">
      <c r="A2015" t="s">
        <v>10</v>
      </c>
      <c r="B2015" t="s">
        <v>13</v>
      </c>
      <c r="D2015">
        <v>0</v>
      </c>
      <c r="E2015">
        <v>0</v>
      </c>
      <c r="F2015">
        <v>12</v>
      </c>
      <c r="G2015">
        <v>12</v>
      </c>
      <c r="H2015">
        <v>23</v>
      </c>
      <c r="I2015">
        <v>24</v>
      </c>
      <c r="J2015">
        <v>0</v>
      </c>
      <c r="K2015">
        <v>0</v>
      </c>
      <c r="L2015">
        <v>3.1544999999999997E-2</v>
      </c>
      <c r="M2015">
        <v>3.1544999999999997E-2</v>
      </c>
      <c r="N2015" t="s">
        <v>14</v>
      </c>
    </row>
    <row r="2016" spans="1:14" x14ac:dyDescent="0.2">
      <c r="A2016" t="s">
        <v>10</v>
      </c>
      <c r="B2016" t="s">
        <v>13</v>
      </c>
      <c r="D2016">
        <v>0</v>
      </c>
      <c r="E2016">
        <v>0</v>
      </c>
      <c r="F2016">
        <v>12</v>
      </c>
      <c r="G2016">
        <v>12</v>
      </c>
      <c r="H2016">
        <v>23</v>
      </c>
      <c r="I2016">
        <v>24</v>
      </c>
      <c r="J2016">
        <v>1</v>
      </c>
      <c r="K2016">
        <v>1</v>
      </c>
      <c r="L2016">
        <v>3.9047499999999999E-2</v>
      </c>
      <c r="M2016">
        <v>3.9047499999999999E-2</v>
      </c>
      <c r="N2016" t="s">
        <v>14</v>
      </c>
    </row>
    <row r="2017" spans="1:14" x14ac:dyDescent="0.2">
      <c r="A2017" t="s">
        <v>10</v>
      </c>
      <c r="B2017" t="s">
        <v>13</v>
      </c>
      <c r="D2017">
        <v>0</v>
      </c>
      <c r="E2017">
        <v>0</v>
      </c>
      <c r="F2017">
        <v>12</v>
      </c>
      <c r="G2017">
        <v>12</v>
      </c>
      <c r="H2017">
        <v>23</v>
      </c>
      <c r="I2017">
        <v>24</v>
      </c>
      <c r="J2017">
        <v>2</v>
      </c>
      <c r="K2017">
        <v>2</v>
      </c>
      <c r="L2017">
        <v>3.6355999999999999E-2</v>
      </c>
      <c r="M2017">
        <v>3.6355999999999999E-2</v>
      </c>
      <c r="N2017" t="s">
        <v>14</v>
      </c>
    </row>
    <row r="2018" spans="1:14" x14ac:dyDescent="0.2">
      <c r="A2018" t="s">
        <v>10</v>
      </c>
      <c r="B2018" t="s">
        <v>13</v>
      </c>
      <c r="D2018">
        <v>0</v>
      </c>
      <c r="E2018">
        <v>0</v>
      </c>
      <c r="F2018">
        <v>12</v>
      </c>
      <c r="G2018">
        <v>12</v>
      </c>
      <c r="H2018">
        <v>23</v>
      </c>
      <c r="I2018">
        <v>24</v>
      </c>
      <c r="J2018">
        <v>3</v>
      </c>
      <c r="K2018">
        <v>3</v>
      </c>
      <c r="L2018">
        <v>3.5369999999999999E-2</v>
      </c>
      <c r="M2018">
        <v>3.5369999999999999E-2</v>
      </c>
      <c r="N2018" t="s">
        <v>14</v>
      </c>
    </row>
    <row r="2019" spans="1:14" x14ac:dyDescent="0.2">
      <c r="A2019" t="s">
        <v>10</v>
      </c>
      <c r="B2019" t="s">
        <v>13</v>
      </c>
      <c r="D2019">
        <v>0</v>
      </c>
      <c r="E2019">
        <v>0</v>
      </c>
      <c r="F2019">
        <v>12</v>
      </c>
      <c r="G2019">
        <v>12</v>
      </c>
      <c r="H2019">
        <v>23</v>
      </c>
      <c r="I2019">
        <v>24</v>
      </c>
      <c r="J2019">
        <v>4</v>
      </c>
      <c r="K2019">
        <v>4</v>
      </c>
      <c r="L2019">
        <v>3.4250000000000003E-2</v>
      </c>
      <c r="M2019">
        <v>3.4250000000000003E-2</v>
      </c>
      <c r="N2019" t="s">
        <v>14</v>
      </c>
    </row>
    <row r="2020" spans="1:14" x14ac:dyDescent="0.2">
      <c r="A2020" t="s">
        <v>10</v>
      </c>
      <c r="B2020" t="s">
        <v>13</v>
      </c>
      <c r="D2020">
        <v>0</v>
      </c>
      <c r="E2020">
        <v>0</v>
      </c>
      <c r="F2020">
        <v>12</v>
      </c>
      <c r="G2020">
        <v>12</v>
      </c>
      <c r="H2020">
        <v>23</v>
      </c>
      <c r="I2020">
        <v>24</v>
      </c>
      <c r="J2020">
        <v>5</v>
      </c>
      <c r="K2020">
        <v>5</v>
      </c>
      <c r="L2020">
        <v>3.2820000000000002E-2</v>
      </c>
      <c r="M2020">
        <v>3.2820000000000002E-2</v>
      </c>
      <c r="N2020" t="s">
        <v>14</v>
      </c>
    </row>
    <row r="2021" spans="1:14" x14ac:dyDescent="0.2">
      <c r="A2021" t="s">
        <v>10</v>
      </c>
      <c r="B2021" t="s">
        <v>13</v>
      </c>
      <c r="D2021">
        <v>0</v>
      </c>
      <c r="E2021">
        <v>0</v>
      </c>
      <c r="F2021">
        <v>12</v>
      </c>
      <c r="G2021">
        <v>12</v>
      </c>
      <c r="H2021">
        <v>23</v>
      </c>
      <c r="I2021">
        <v>24</v>
      </c>
      <c r="J2021">
        <v>6</v>
      </c>
      <c r="K2021">
        <v>6</v>
      </c>
      <c r="L2021">
        <v>3.1905000000000003E-2</v>
      </c>
      <c r="M2021">
        <v>3.1905000000000003E-2</v>
      </c>
      <c r="N2021" t="s">
        <v>14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O9"/>
  <sheetViews>
    <sheetView workbookViewId="0">
      <selection activeCell="M3" sqref="M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242.12</v>
      </c>
      <c r="M2">
        <v>242.12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4.6815299999999997E-2</v>
      </c>
      <c r="M3">
        <v>4.6815299999999997E-2</v>
      </c>
      <c r="N3" t="s">
        <v>14</v>
      </c>
      <c r="O3" t="s">
        <v>103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8</v>
      </c>
      <c r="J4">
        <v>0</v>
      </c>
      <c r="K4">
        <v>4</v>
      </c>
      <c r="L4">
        <f>2.03251*0.75</f>
        <v>1.5243824999999998</v>
      </c>
      <c r="M4">
        <f>2.03251*0.75</f>
        <v>1.5243824999999998</v>
      </c>
      <c r="N4" t="s">
        <v>17</v>
      </c>
      <c r="O4" t="s">
        <v>82</v>
      </c>
    </row>
    <row r="5" spans="1:15" x14ac:dyDescent="0.2">
      <c r="A5" t="s">
        <v>10</v>
      </c>
      <c r="B5" t="s">
        <v>15</v>
      </c>
      <c r="C5" t="s">
        <v>33</v>
      </c>
      <c r="D5">
        <v>0</v>
      </c>
      <c r="E5">
        <v>0</v>
      </c>
      <c r="F5">
        <v>1</v>
      </c>
      <c r="G5">
        <v>12</v>
      </c>
      <c r="H5">
        <v>8</v>
      </c>
      <c r="I5">
        <v>20</v>
      </c>
      <c r="J5">
        <v>0</v>
      </c>
      <c r="K5">
        <v>4</v>
      </c>
      <c r="L5">
        <v>2.0325099999999998</v>
      </c>
      <c r="M5">
        <v>2.0325099999999998</v>
      </c>
      <c r="N5" t="s">
        <v>17</v>
      </c>
      <c r="O5" t="s">
        <v>102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20</v>
      </c>
      <c r="I6">
        <v>24</v>
      </c>
      <c r="J6">
        <v>0</v>
      </c>
      <c r="K6">
        <v>4</v>
      </c>
      <c r="L6">
        <f>2.03251*0.75</f>
        <v>1.5243824999999998</v>
      </c>
      <c r="M6">
        <f>2.03251*0.75</f>
        <v>1.5243824999999998</v>
      </c>
      <c r="N6" t="s">
        <v>17</v>
      </c>
    </row>
    <row r="7" spans="1:15" x14ac:dyDescent="0.2">
      <c r="A7" t="s">
        <v>10</v>
      </c>
      <c r="B7" t="s">
        <v>15</v>
      </c>
      <c r="C7" t="s">
        <v>33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f>2.03251*0.75</f>
        <v>1.5243824999999998</v>
      </c>
      <c r="M7">
        <f>2.03251*0.75</f>
        <v>1.5243824999999998</v>
      </c>
      <c r="N7" t="s">
        <v>17</v>
      </c>
    </row>
    <row r="8" spans="1:15" x14ac:dyDescent="0.2">
      <c r="A8" t="s">
        <v>21</v>
      </c>
      <c r="B8" t="s">
        <v>11</v>
      </c>
      <c r="L8">
        <v>92.13</v>
      </c>
      <c r="M8">
        <v>92.13</v>
      </c>
      <c r="N8" t="s">
        <v>12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f>0.18204/1.037</f>
        <v>0.17554484088717456</v>
      </c>
      <c r="M9" s="7">
        <f>L9/2.83168</f>
        <v>6.199317750846655E-2</v>
      </c>
      <c r="N9" t="s">
        <v>85</v>
      </c>
      <c r="O9" t="s">
        <v>63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O24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65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">
      <c r="A23" t="s">
        <v>21</v>
      </c>
      <c r="B23" t="s">
        <v>11</v>
      </c>
      <c r="L23">
        <v>33</v>
      </c>
      <c r="M23">
        <v>33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0.39135999999999999</v>
      </c>
      <c r="M24" s="7">
        <f>L24/2.83168</f>
        <v>0.13820770708554639</v>
      </c>
      <c r="N24" t="s">
        <v>85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29"/>
  <sheetViews>
    <sheetView zoomScaleNormal="100" workbookViewId="0">
      <selection activeCell="L25" sqref="L2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658.15</v>
      </c>
      <c r="M2">
        <v>658.15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10</v>
      </c>
      <c r="J3">
        <v>0</v>
      </c>
      <c r="K3">
        <v>4</v>
      </c>
      <c r="L3">
        <f>0.006693+0.020717</f>
        <v>2.741E-2</v>
      </c>
      <c r="M3">
        <f>0.006693+0.020717</f>
        <v>2.741E-2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10</v>
      </c>
      <c r="I4">
        <v>22</v>
      </c>
      <c r="J4">
        <v>0</v>
      </c>
      <c r="K4">
        <v>4</v>
      </c>
      <c r="L4">
        <f>0.006693+0.028172</f>
        <v>3.4865E-2</v>
      </c>
      <c r="M4">
        <f>0.006693+0.028172</f>
        <v>3.4865E-2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22</v>
      </c>
      <c r="I5">
        <v>24</v>
      </c>
      <c r="J5">
        <v>0</v>
      </c>
      <c r="K5">
        <v>4</v>
      </c>
      <c r="L5">
        <f t="shared" ref="L5:M7" si="0">0.006693+0.020717</f>
        <v>2.741E-2</v>
      </c>
      <c r="M5">
        <f t="shared" si="0"/>
        <v>2.741E-2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0</v>
      </c>
      <c r="I6">
        <v>24</v>
      </c>
      <c r="J6">
        <v>0</v>
      </c>
      <c r="K6">
        <v>6</v>
      </c>
      <c r="L6">
        <f t="shared" si="0"/>
        <v>2.741E-2</v>
      </c>
      <c r="M6">
        <f t="shared" si="0"/>
        <v>2.741E-2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4</v>
      </c>
      <c r="G7">
        <v>5</v>
      </c>
      <c r="H7">
        <v>0</v>
      </c>
      <c r="I7">
        <v>6</v>
      </c>
      <c r="J7">
        <v>0</v>
      </c>
      <c r="K7">
        <v>4</v>
      </c>
      <c r="L7">
        <f t="shared" si="0"/>
        <v>2.741E-2</v>
      </c>
      <c r="M7">
        <f t="shared" si="0"/>
        <v>2.741E-2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5</v>
      </c>
      <c r="H8">
        <v>6</v>
      </c>
      <c r="I8">
        <v>22</v>
      </c>
      <c r="J8">
        <v>0</v>
      </c>
      <c r="K8">
        <v>4</v>
      </c>
      <c r="L8">
        <f>0.006693+0.028172</f>
        <v>3.4865E-2</v>
      </c>
      <c r="M8">
        <f>0.006693+0.028172</f>
        <v>3.4865E-2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5</v>
      </c>
      <c r="H9">
        <v>22</v>
      </c>
      <c r="I9">
        <v>24</v>
      </c>
      <c r="J9">
        <v>0</v>
      </c>
      <c r="K9">
        <v>4</v>
      </c>
      <c r="L9">
        <f>0.006693+0.020717</f>
        <v>2.741E-2</v>
      </c>
      <c r="M9">
        <f>0.006693+0.020717</f>
        <v>2.741E-2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5</v>
      </c>
      <c r="H10">
        <v>0</v>
      </c>
      <c r="I10">
        <v>24</v>
      </c>
      <c r="J10">
        <v>0</v>
      </c>
      <c r="K10">
        <v>6</v>
      </c>
      <c r="L10">
        <f>0.006693+0.020717</f>
        <v>2.741E-2</v>
      </c>
      <c r="M10">
        <f>0.006693+0.020717</f>
        <v>2.741E-2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6</v>
      </c>
      <c r="J11">
        <v>0</v>
      </c>
      <c r="K11">
        <v>4</v>
      </c>
      <c r="L11">
        <f>0.006693+0.015836</f>
        <v>2.2529E-2</v>
      </c>
      <c r="M11">
        <f>0.006693+0.015836</f>
        <v>2.2529E-2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6</v>
      </c>
      <c r="I12">
        <v>22</v>
      </c>
      <c r="J12">
        <v>0</v>
      </c>
      <c r="K12">
        <v>4</v>
      </c>
      <c r="L12">
        <f>0.006693+0.022032</f>
        <v>2.8725000000000001E-2</v>
      </c>
      <c r="M12">
        <f>0.006693+0.022032</f>
        <v>2.8725000000000001E-2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22</v>
      </c>
      <c r="I13">
        <v>24</v>
      </c>
      <c r="J13">
        <v>0</v>
      </c>
      <c r="K13">
        <v>4</v>
      </c>
      <c r="L13">
        <f>0.006693+0.015836</f>
        <v>2.2529E-2</v>
      </c>
      <c r="M13">
        <f>0.006693+0.015836</f>
        <v>2.2529E-2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0</v>
      </c>
      <c r="K14">
        <v>6</v>
      </c>
      <c r="L14">
        <f>0.006693+0.015836</f>
        <v>2.2529E-2</v>
      </c>
      <c r="M14">
        <f>0.006693+0.015836</f>
        <v>2.2529E-2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10</v>
      </c>
      <c r="H15">
        <v>0</v>
      </c>
      <c r="I15">
        <v>6</v>
      </c>
      <c r="J15">
        <v>0</v>
      </c>
      <c r="K15">
        <v>4</v>
      </c>
      <c r="L15">
        <f>0.006693+0.020717</f>
        <v>2.741E-2</v>
      </c>
      <c r="M15">
        <f>0.006693+0.020717</f>
        <v>2.741E-2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10</v>
      </c>
      <c r="H16">
        <v>6</v>
      </c>
      <c r="I16">
        <v>22</v>
      </c>
      <c r="J16">
        <v>0</v>
      </c>
      <c r="K16">
        <v>4</v>
      </c>
      <c r="L16">
        <f>0.006693+0.028172</f>
        <v>3.4865E-2</v>
      </c>
      <c r="M16">
        <f>0.006693+0.028172</f>
        <v>3.4865E-2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10</v>
      </c>
      <c r="H17">
        <v>22</v>
      </c>
      <c r="I17">
        <v>24</v>
      </c>
      <c r="J17">
        <v>0</v>
      </c>
      <c r="K17">
        <v>4</v>
      </c>
      <c r="L17">
        <f t="shared" ref="L17:M19" si="1">0.006693+0.020717</f>
        <v>2.741E-2</v>
      </c>
      <c r="M17">
        <f t="shared" si="1"/>
        <v>2.741E-2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10</v>
      </c>
      <c r="H18">
        <v>0</v>
      </c>
      <c r="I18">
        <v>24</v>
      </c>
      <c r="J18">
        <v>0</v>
      </c>
      <c r="K18">
        <v>6</v>
      </c>
      <c r="L18">
        <f t="shared" si="1"/>
        <v>2.741E-2</v>
      </c>
      <c r="M18">
        <f t="shared" si="1"/>
        <v>2.741E-2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10</v>
      </c>
      <c r="J19">
        <v>0</v>
      </c>
      <c r="K19">
        <v>4</v>
      </c>
      <c r="L19">
        <f t="shared" si="1"/>
        <v>2.741E-2</v>
      </c>
      <c r="M19">
        <f t="shared" si="1"/>
        <v>2.741E-2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11</v>
      </c>
      <c r="G20">
        <v>12</v>
      </c>
      <c r="H20">
        <v>10</v>
      </c>
      <c r="I20">
        <v>22</v>
      </c>
      <c r="J20">
        <v>0</v>
      </c>
      <c r="K20">
        <v>4</v>
      </c>
      <c r="L20">
        <f>0.006693+0.028172</f>
        <v>3.4865E-2</v>
      </c>
      <c r="M20">
        <f>0.006693+0.028172</f>
        <v>3.4865E-2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11</v>
      </c>
      <c r="G21">
        <v>12</v>
      </c>
      <c r="H21">
        <v>22</v>
      </c>
      <c r="I21">
        <v>24</v>
      </c>
      <c r="J21">
        <v>0</v>
      </c>
      <c r="K21">
        <v>4</v>
      </c>
      <c r="L21">
        <f>0.006693+0.020717</f>
        <v>2.741E-2</v>
      </c>
      <c r="M21">
        <f>0.006693+0.020717</f>
        <v>2.741E-2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11</v>
      </c>
      <c r="G22">
        <v>12</v>
      </c>
      <c r="H22">
        <v>0</v>
      </c>
      <c r="I22">
        <v>24</v>
      </c>
      <c r="J22">
        <v>0</v>
      </c>
      <c r="K22">
        <v>6</v>
      </c>
      <c r="L22">
        <f>0.006693+0.020717</f>
        <v>2.741E-2</v>
      </c>
      <c r="M22">
        <f>0.006693+0.020717</f>
        <v>2.741E-2</v>
      </c>
      <c r="N22" t="s">
        <v>14</v>
      </c>
    </row>
    <row r="23" spans="1:15" x14ac:dyDescent="0.2">
      <c r="A23" t="s">
        <v>10</v>
      </c>
      <c r="B23" t="s">
        <v>15</v>
      </c>
      <c r="C23" t="s">
        <v>16</v>
      </c>
      <c r="D23">
        <v>0</v>
      </c>
      <c r="E23">
        <v>0</v>
      </c>
      <c r="F23">
        <v>1</v>
      </c>
      <c r="G23">
        <v>3</v>
      </c>
      <c r="H23">
        <v>10</v>
      </c>
      <c r="I23">
        <v>22</v>
      </c>
      <c r="J23">
        <v>0</v>
      </c>
      <c r="K23">
        <v>4</v>
      </c>
      <c r="L23">
        <f>5.2243+5.392192</f>
        <v>10.616492000000001</v>
      </c>
      <c r="M23">
        <f>5.2243+5.392192</f>
        <v>10.616492000000001</v>
      </c>
      <c r="N23" t="s">
        <v>17</v>
      </c>
    </row>
    <row r="24" spans="1:15" x14ac:dyDescent="0.2">
      <c r="A24" t="s">
        <v>10</v>
      </c>
      <c r="B24" t="s">
        <v>15</v>
      </c>
      <c r="C24" t="s">
        <v>19</v>
      </c>
      <c r="D24">
        <v>0</v>
      </c>
      <c r="E24">
        <v>0</v>
      </c>
      <c r="F24">
        <v>4</v>
      </c>
      <c r="G24">
        <v>5</v>
      </c>
      <c r="H24">
        <v>6</v>
      </c>
      <c r="I24">
        <v>22</v>
      </c>
      <c r="J24">
        <v>0</v>
      </c>
      <c r="K24">
        <v>4</v>
      </c>
      <c r="L24">
        <f>5.2243+5.392192</f>
        <v>10.616492000000001</v>
      </c>
      <c r="M24">
        <f>5.2243+5.392192</f>
        <v>10.616492000000001</v>
      </c>
      <c r="N24" t="s">
        <v>17</v>
      </c>
    </row>
    <row r="25" spans="1:15" x14ac:dyDescent="0.2">
      <c r="A25" t="s">
        <v>10</v>
      </c>
      <c r="B25" t="s">
        <v>15</v>
      </c>
      <c r="C25" t="s">
        <v>18</v>
      </c>
      <c r="D25">
        <v>0</v>
      </c>
      <c r="E25">
        <v>0</v>
      </c>
      <c r="F25">
        <v>6</v>
      </c>
      <c r="G25">
        <v>9</v>
      </c>
      <c r="H25">
        <v>6</v>
      </c>
      <c r="I25">
        <v>22</v>
      </c>
      <c r="J25">
        <v>0</v>
      </c>
      <c r="K25">
        <v>4</v>
      </c>
      <c r="L25">
        <f>5.2243+7.392075</f>
        <v>12.616375000000001</v>
      </c>
      <c r="M25">
        <f>5.2243+7.392075</f>
        <v>12.616375000000001</v>
      </c>
      <c r="N25" t="s">
        <v>17</v>
      </c>
    </row>
    <row r="26" spans="1:15" x14ac:dyDescent="0.2">
      <c r="A26" t="s">
        <v>10</v>
      </c>
      <c r="B26" t="s">
        <v>15</v>
      </c>
      <c r="C26" t="s">
        <v>66</v>
      </c>
      <c r="D26">
        <v>0</v>
      </c>
      <c r="E26">
        <v>0</v>
      </c>
      <c r="F26">
        <v>10</v>
      </c>
      <c r="G26">
        <v>10</v>
      </c>
      <c r="H26">
        <v>6</v>
      </c>
      <c r="I26">
        <v>22</v>
      </c>
      <c r="J26">
        <v>0</v>
      </c>
      <c r="K26">
        <v>4</v>
      </c>
      <c r="L26">
        <f>5.2243+5.392192</f>
        <v>10.616492000000001</v>
      </c>
      <c r="M26">
        <f>5.2243+5.392192</f>
        <v>10.616492000000001</v>
      </c>
      <c r="N26" t="s">
        <v>17</v>
      </c>
    </row>
    <row r="27" spans="1:15" x14ac:dyDescent="0.2">
      <c r="A27" t="s">
        <v>10</v>
      </c>
      <c r="B27" t="s">
        <v>15</v>
      </c>
      <c r="C27" t="s">
        <v>67</v>
      </c>
      <c r="D27">
        <v>0</v>
      </c>
      <c r="E27">
        <v>0</v>
      </c>
      <c r="F27">
        <v>11</v>
      </c>
      <c r="G27">
        <v>12</v>
      </c>
      <c r="H27">
        <v>10</v>
      </c>
      <c r="I27">
        <v>22</v>
      </c>
      <c r="J27">
        <v>0</v>
      </c>
      <c r="K27">
        <v>4</v>
      </c>
      <c r="L27">
        <f>5.2243+5.392192</f>
        <v>10.616492000000001</v>
      </c>
      <c r="M27">
        <f>5.2243+5.392192</f>
        <v>10.616492000000001</v>
      </c>
      <c r="N27" t="s">
        <v>17</v>
      </c>
    </row>
    <row r="28" spans="1:15" x14ac:dyDescent="0.2">
      <c r="A28" t="s">
        <v>21</v>
      </c>
      <c r="B28" t="s">
        <v>11</v>
      </c>
      <c r="L28">
        <v>55.59</v>
      </c>
      <c r="M28">
        <v>55.59</v>
      </c>
      <c r="N28" t="s">
        <v>12</v>
      </c>
    </row>
    <row r="29" spans="1:15" x14ac:dyDescent="0.2">
      <c r="A29" t="s">
        <v>21</v>
      </c>
      <c r="B29" t="s">
        <v>13</v>
      </c>
      <c r="D29">
        <v>0</v>
      </c>
      <c r="E29">
        <v>0</v>
      </c>
      <c r="F29">
        <v>1</v>
      </c>
      <c r="G29">
        <v>12</v>
      </c>
      <c r="H29">
        <v>0</v>
      </c>
      <c r="I29">
        <v>24</v>
      </c>
      <c r="J29">
        <v>0</v>
      </c>
      <c r="K29">
        <v>6</v>
      </c>
      <c r="L29">
        <f>(0.38042+0.45665)/1.037</f>
        <v>0.80720347155255545</v>
      </c>
      <c r="M29" s="7">
        <f>L29/2.83168</f>
        <v>0.28506168477813715</v>
      </c>
      <c r="N29" t="s">
        <v>85</v>
      </c>
      <c r="O29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9.5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115.31</v>
      </c>
      <c r="M2">
        <v>115.31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4.1200000000000001E-2</v>
      </c>
      <c r="M3">
        <v>4.1200000000000001E-2</v>
      </c>
      <c r="N3" t="s">
        <v>14</v>
      </c>
    </row>
    <row r="4" spans="1:15" x14ac:dyDescent="0.2">
      <c r="A4" t="s">
        <v>10</v>
      </c>
      <c r="B4" t="s">
        <v>13</v>
      </c>
      <c r="D4">
        <v>300</v>
      </c>
      <c r="E4">
        <v>300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v>3.5999999999999997E-2</v>
      </c>
      <c r="M4">
        <v>3.5999999999999997E-2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0</v>
      </c>
      <c r="I5">
        <v>24</v>
      </c>
      <c r="J5">
        <v>0</v>
      </c>
      <c r="K5">
        <v>6</v>
      </c>
      <c r="L5">
        <v>5.5E-2</v>
      </c>
      <c r="M5">
        <v>5.5E-2</v>
      </c>
      <c r="N5" t="s">
        <v>14</v>
      </c>
    </row>
    <row r="6" spans="1:15" x14ac:dyDescent="0.2">
      <c r="A6" t="s">
        <v>10</v>
      </c>
      <c r="B6" t="s">
        <v>13</v>
      </c>
      <c r="D6">
        <v>300</v>
      </c>
      <c r="E6">
        <v>300</v>
      </c>
      <c r="F6">
        <v>6</v>
      </c>
      <c r="G6">
        <v>9</v>
      </c>
      <c r="H6">
        <v>0</v>
      </c>
      <c r="I6">
        <v>24</v>
      </c>
      <c r="J6">
        <v>0</v>
      </c>
      <c r="K6">
        <v>6</v>
      </c>
      <c r="L6">
        <v>5.04E-2</v>
      </c>
      <c r="M6">
        <v>5.04E-2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10</v>
      </c>
      <c r="G7">
        <v>12</v>
      </c>
      <c r="H7">
        <v>0</v>
      </c>
      <c r="I7">
        <v>24</v>
      </c>
      <c r="J7">
        <v>0</v>
      </c>
      <c r="K7">
        <v>6</v>
      </c>
      <c r="L7">
        <v>4.1200000000000001E-2</v>
      </c>
      <c r="M7">
        <v>4.1200000000000001E-2</v>
      </c>
      <c r="N7" t="s">
        <v>14</v>
      </c>
    </row>
    <row r="8" spans="1:15" x14ac:dyDescent="0.2">
      <c r="A8" t="s">
        <v>10</v>
      </c>
      <c r="B8" t="s">
        <v>13</v>
      </c>
      <c r="D8">
        <v>300</v>
      </c>
      <c r="E8">
        <v>300</v>
      </c>
      <c r="F8">
        <v>10</v>
      </c>
      <c r="G8">
        <v>12</v>
      </c>
      <c r="H8">
        <v>0</v>
      </c>
      <c r="I8">
        <v>24</v>
      </c>
      <c r="J8">
        <v>0</v>
      </c>
      <c r="K8">
        <v>6</v>
      </c>
      <c r="L8">
        <v>3.5999999999999997E-2</v>
      </c>
      <c r="M8">
        <v>3.5999999999999997E-2</v>
      </c>
      <c r="N8" t="s">
        <v>14</v>
      </c>
    </row>
    <row r="9" spans="1:15" x14ac:dyDescent="0.2">
      <c r="A9" t="s">
        <v>10</v>
      </c>
      <c r="B9" t="s">
        <v>15</v>
      </c>
      <c r="C9" t="s">
        <v>23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10.17</v>
      </c>
      <c r="M9">
        <v>10.17</v>
      </c>
      <c r="N9" t="s">
        <v>17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O38"/>
  <sheetViews>
    <sheetView workbookViewId="0">
      <selection activeCell="P34" sqref="P3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119.61</v>
      </c>
      <c r="M2">
        <v>119.61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0.002568+0.000055</f>
        <v>2.6229999999999999E-3</v>
      </c>
      <c r="M3">
        <f>0.002568+0.000055</f>
        <v>2.6229999999999999E-3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22</v>
      </c>
      <c r="J4">
        <v>0</v>
      </c>
      <c r="K4">
        <v>4</v>
      </c>
      <c r="L4">
        <f>0.003814+0.000055</f>
        <v>3.869E-3</v>
      </c>
      <c r="M4">
        <f>0.003814+0.000055</f>
        <v>3.869E-3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0.002568+0.000055</f>
        <v>2.6229999999999999E-3</v>
      </c>
      <c r="M5">
        <f>0.002568+0.000055</f>
        <v>2.6229999999999999E-3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0.002568+0.000055</f>
        <v>2.6229999999999999E-3</v>
      </c>
      <c r="M6">
        <f>0.002568+0.000055</f>
        <v>2.6229999999999999E-3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0.003814+0.000055</f>
        <v>3.869E-3</v>
      </c>
      <c r="M7">
        <f>0.003814+0.000055</f>
        <v>3.869E-3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 t="shared" ref="L8:M11" si="0">0.002568+0.000055</f>
        <v>2.6229999999999999E-3</v>
      </c>
      <c r="M8">
        <f t="shared" si="0"/>
        <v>2.6229999999999999E-3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 t="shared" si="0"/>
        <v>2.6229999999999999E-3</v>
      </c>
      <c r="M9">
        <f t="shared" si="0"/>
        <v>2.6229999999999999E-3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 t="shared" si="0"/>
        <v>2.6229999999999999E-3</v>
      </c>
      <c r="M10">
        <f t="shared" si="0"/>
        <v>2.6229999999999999E-3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7</v>
      </c>
      <c r="J11">
        <v>0</v>
      </c>
      <c r="K11">
        <v>4</v>
      </c>
      <c r="L11">
        <f t="shared" si="0"/>
        <v>2.6229999999999999E-3</v>
      </c>
      <c r="M11">
        <f t="shared" si="0"/>
        <v>2.6229999999999999E-3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7</v>
      </c>
      <c r="I12">
        <v>22</v>
      </c>
      <c r="J12">
        <v>0</v>
      </c>
      <c r="K12">
        <v>4</v>
      </c>
      <c r="L12">
        <f>0.003814+0.000055</f>
        <v>3.869E-3</v>
      </c>
      <c r="M12">
        <f>0.003814+0.000055</f>
        <v>3.869E-3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0.002568+0.000055</f>
        <v>2.6229999999999999E-3</v>
      </c>
      <c r="M13">
        <f>0.002568+0.000055</f>
        <v>2.6229999999999999E-3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0.002568+0.000055</f>
        <v>2.6229999999999999E-3</v>
      </c>
      <c r="M14">
        <f>0.002568+0.000055</f>
        <v>2.6229999999999999E-3</v>
      </c>
      <c r="N14" t="s">
        <v>14</v>
      </c>
    </row>
    <row r="15" spans="1:15" x14ac:dyDescent="0.2">
      <c r="A15" t="s">
        <v>10</v>
      </c>
      <c r="B15" t="s">
        <v>15</v>
      </c>
      <c r="C15" t="s">
        <v>49</v>
      </c>
      <c r="D15">
        <v>0</v>
      </c>
      <c r="E15">
        <v>0</v>
      </c>
      <c r="F15">
        <v>1</v>
      </c>
      <c r="G15">
        <v>5</v>
      </c>
      <c r="H15">
        <v>0</v>
      </c>
      <c r="I15">
        <v>7</v>
      </c>
      <c r="J15">
        <v>0</v>
      </c>
      <c r="K15">
        <v>4</v>
      </c>
      <c r="L15">
        <f>0.597+0.94-0.397</f>
        <v>1.1399999999999999</v>
      </c>
      <c r="M15">
        <f>0.597+0.94-0.397</f>
        <v>1.1399999999999999</v>
      </c>
      <c r="N15" t="s">
        <v>17</v>
      </c>
    </row>
    <row r="16" spans="1:15" x14ac:dyDescent="0.2">
      <c r="A16" t="s">
        <v>10</v>
      </c>
      <c r="B16" t="s">
        <v>15</v>
      </c>
      <c r="C16" t="s">
        <v>50</v>
      </c>
      <c r="D16">
        <v>0</v>
      </c>
      <c r="E16">
        <v>0</v>
      </c>
      <c r="F16">
        <v>1</v>
      </c>
      <c r="G16">
        <v>5</v>
      </c>
      <c r="H16">
        <v>7</v>
      </c>
      <c r="I16">
        <v>22</v>
      </c>
      <c r="J16">
        <v>0</v>
      </c>
      <c r="K16">
        <v>4</v>
      </c>
      <c r="L16">
        <f>10.537+2.371+0.94-0.397</f>
        <v>13.451000000000001</v>
      </c>
      <c r="M16">
        <f>10.537+2.371+0.94-0.397</f>
        <v>13.451000000000001</v>
      </c>
      <c r="N16" t="s">
        <v>17</v>
      </c>
    </row>
    <row r="17" spans="1:14" x14ac:dyDescent="0.2">
      <c r="A17" t="s">
        <v>10</v>
      </c>
      <c r="B17" t="s">
        <v>15</v>
      </c>
      <c r="C17" t="s">
        <v>49</v>
      </c>
      <c r="D17">
        <v>0</v>
      </c>
      <c r="E17">
        <v>0</v>
      </c>
      <c r="F17">
        <v>1</v>
      </c>
      <c r="G17">
        <v>5</v>
      </c>
      <c r="H17">
        <v>22</v>
      </c>
      <c r="I17">
        <v>24</v>
      </c>
      <c r="J17">
        <v>0</v>
      </c>
      <c r="K17">
        <v>4</v>
      </c>
      <c r="L17">
        <f t="shared" ref="L17:M19" si="1">0.597+0.94-0.397</f>
        <v>1.1399999999999999</v>
      </c>
      <c r="M17">
        <f t="shared" si="1"/>
        <v>1.1399999999999999</v>
      </c>
      <c r="N17" t="s">
        <v>17</v>
      </c>
    </row>
    <row r="18" spans="1:14" x14ac:dyDescent="0.2">
      <c r="A18" t="s">
        <v>10</v>
      </c>
      <c r="B18" t="s">
        <v>15</v>
      </c>
      <c r="C18" t="s">
        <v>49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 t="shared" si="1"/>
        <v>1.1399999999999999</v>
      </c>
      <c r="M18">
        <f t="shared" si="1"/>
        <v>1.1399999999999999</v>
      </c>
      <c r="N18" t="s">
        <v>17</v>
      </c>
    </row>
    <row r="19" spans="1:14" x14ac:dyDescent="0.2">
      <c r="A19" t="s">
        <v>10</v>
      </c>
      <c r="B19" t="s">
        <v>15</v>
      </c>
      <c r="C19" t="s">
        <v>51</v>
      </c>
      <c r="D19">
        <v>0</v>
      </c>
      <c r="E19">
        <v>0</v>
      </c>
      <c r="F19">
        <v>6</v>
      </c>
      <c r="G19">
        <v>9</v>
      </c>
      <c r="H19">
        <v>0</v>
      </c>
      <c r="I19">
        <v>10</v>
      </c>
      <c r="J19">
        <v>0</v>
      </c>
      <c r="K19">
        <v>4</v>
      </c>
      <c r="L19">
        <f t="shared" si="1"/>
        <v>1.1399999999999999</v>
      </c>
      <c r="M19">
        <f t="shared" si="1"/>
        <v>1.1399999999999999</v>
      </c>
      <c r="N19" t="s">
        <v>17</v>
      </c>
    </row>
    <row r="20" spans="1:14" x14ac:dyDescent="0.2">
      <c r="A20" t="s">
        <v>10</v>
      </c>
      <c r="B20" t="s">
        <v>15</v>
      </c>
      <c r="C20" t="s">
        <v>52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4</v>
      </c>
      <c r="L20">
        <f>10.537+2.371+0.94-0.397</f>
        <v>13.451000000000001</v>
      </c>
      <c r="M20">
        <f>10.537+2.371+0.94-0.397</f>
        <v>13.451000000000001</v>
      </c>
      <c r="N20" t="s">
        <v>17</v>
      </c>
    </row>
    <row r="21" spans="1:14" x14ac:dyDescent="0.2">
      <c r="A21" t="s">
        <v>10</v>
      </c>
      <c r="B21" t="s">
        <v>15</v>
      </c>
      <c r="C21" t="s">
        <v>51</v>
      </c>
      <c r="D21">
        <v>0</v>
      </c>
      <c r="E21">
        <v>0</v>
      </c>
      <c r="F21">
        <v>6</v>
      </c>
      <c r="G21">
        <v>9</v>
      </c>
      <c r="H21">
        <v>22</v>
      </c>
      <c r="I21">
        <v>24</v>
      </c>
      <c r="J21">
        <v>0</v>
      </c>
      <c r="K21">
        <v>4</v>
      </c>
      <c r="L21">
        <f t="shared" ref="L21:M23" si="2">0.597+0.94-0.397</f>
        <v>1.1399999999999999</v>
      </c>
      <c r="M21">
        <f t="shared" si="2"/>
        <v>1.1399999999999999</v>
      </c>
      <c r="N21" t="s">
        <v>17</v>
      </c>
    </row>
    <row r="22" spans="1:14" x14ac:dyDescent="0.2">
      <c r="A22" t="s">
        <v>10</v>
      </c>
      <c r="B22" t="s">
        <v>15</v>
      </c>
      <c r="C22" t="s">
        <v>51</v>
      </c>
      <c r="D22">
        <v>0</v>
      </c>
      <c r="E22">
        <v>0</v>
      </c>
      <c r="F22">
        <v>6</v>
      </c>
      <c r="G22">
        <v>9</v>
      </c>
      <c r="H22">
        <v>0</v>
      </c>
      <c r="I22">
        <v>24</v>
      </c>
      <c r="J22">
        <v>5</v>
      </c>
      <c r="K22">
        <v>6</v>
      </c>
      <c r="L22">
        <f t="shared" si="2"/>
        <v>1.1399999999999999</v>
      </c>
      <c r="M22">
        <f t="shared" si="2"/>
        <v>1.1399999999999999</v>
      </c>
      <c r="N22" t="s">
        <v>17</v>
      </c>
    </row>
    <row r="23" spans="1:14" x14ac:dyDescent="0.2">
      <c r="A23" t="s">
        <v>10</v>
      </c>
      <c r="B23" t="s">
        <v>15</v>
      </c>
      <c r="C23" t="s">
        <v>53</v>
      </c>
      <c r="D23">
        <v>0</v>
      </c>
      <c r="E23">
        <v>0</v>
      </c>
      <c r="F23">
        <v>10</v>
      </c>
      <c r="G23">
        <v>12</v>
      </c>
      <c r="H23">
        <v>0</v>
      </c>
      <c r="I23">
        <v>7</v>
      </c>
      <c r="J23">
        <v>0</v>
      </c>
      <c r="K23">
        <v>4</v>
      </c>
      <c r="L23">
        <f t="shared" si="2"/>
        <v>1.1399999999999999</v>
      </c>
      <c r="M23">
        <f t="shared" si="2"/>
        <v>1.1399999999999999</v>
      </c>
      <c r="N23" t="s">
        <v>17</v>
      </c>
    </row>
    <row r="24" spans="1:14" x14ac:dyDescent="0.2">
      <c r="A24" t="s">
        <v>10</v>
      </c>
      <c r="B24" t="s">
        <v>15</v>
      </c>
      <c r="C24" t="s">
        <v>54</v>
      </c>
      <c r="D24">
        <v>0</v>
      </c>
      <c r="E24">
        <v>0</v>
      </c>
      <c r="F24">
        <v>10</v>
      </c>
      <c r="G24">
        <v>12</v>
      </c>
      <c r="H24">
        <v>7</v>
      </c>
      <c r="I24">
        <v>22</v>
      </c>
      <c r="J24">
        <v>0</v>
      </c>
      <c r="K24">
        <v>4</v>
      </c>
      <c r="L24">
        <f>10.537+2.371+0.94-0.397</f>
        <v>13.451000000000001</v>
      </c>
      <c r="M24">
        <f>10.537+2.371+0.94-0.397</f>
        <v>13.451000000000001</v>
      </c>
      <c r="N24" t="s">
        <v>17</v>
      </c>
    </row>
    <row r="25" spans="1:14" x14ac:dyDescent="0.2">
      <c r="A25" t="s">
        <v>10</v>
      </c>
      <c r="B25" t="s">
        <v>15</v>
      </c>
      <c r="C25" t="s">
        <v>53</v>
      </c>
      <c r="D25">
        <v>0</v>
      </c>
      <c r="E25">
        <v>0</v>
      </c>
      <c r="F25">
        <v>10</v>
      </c>
      <c r="G25">
        <v>12</v>
      </c>
      <c r="H25">
        <v>22</v>
      </c>
      <c r="I25">
        <v>24</v>
      </c>
      <c r="J25">
        <v>0</v>
      </c>
      <c r="K25">
        <v>4</v>
      </c>
      <c r="L25">
        <f>0.597+0.94-0.397</f>
        <v>1.1399999999999999</v>
      </c>
      <c r="M25">
        <f>0.597+0.94-0.397</f>
        <v>1.1399999999999999</v>
      </c>
      <c r="N25" t="s">
        <v>17</v>
      </c>
    </row>
    <row r="26" spans="1:14" x14ac:dyDescent="0.2">
      <c r="A26" t="s">
        <v>10</v>
      </c>
      <c r="B26" t="s">
        <v>15</v>
      </c>
      <c r="C26" t="s">
        <v>53</v>
      </c>
      <c r="D26">
        <v>0</v>
      </c>
      <c r="E26">
        <v>0</v>
      </c>
      <c r="F26">
        <v>10</v>
      </c>
      <c r="G26">
        <v>12</v>
      </c>
      <c r="H26">
        <v>0</v>
      </c>
      <c r="I26">
        <v>24</v>
      </c>
      <c r="J26">
        <v>5</v>
      </c>
      <c r="K26">
        <v>6</v>
      </c>
      <c r="L26">
        <f>0.597+0.94-0.397</f>
        <v>1.1399999999999999</v>
      </c>
      <c r="M26">
        <f>0.597+0.94-0.397</f>
        <v>1.1399999999999999</v>
      </c>
      <c r="N26" t="s">
        <v>17</v>
      </c>
    </row>
    <row r="27" spans="1:14" x14ac:dyDescent="0.2">
      <c r="A27" t="s">
        <v>10</v>
      </c>
      <c r="B27" t="s">
        <v>15</v>
      </c>
      <c r="C27" t="s">
        <v>49</v>
      </c>
      <c r="D27">
        <v>5000</v>
      </c>
      <c r="E27">
        <v>0</v>
      </c>
      <c r="F27">
        <v>1</v>
      </c>
      <c r="G27">
        <v>5</v>
      </c>
      <c r="H27">
        <v>0</v>
      </c>
      <c r="I27">
        <v>7</v>
      </c>
      <c r="J27">
        <v>0</v>
      </c>
      <c r="K27">
        <v>4</v>
      </c>
      <c r="L27">
        <f>0.597 - 0.3+0.709</f>
        <v>1.006</v>
      </c>
      <c r="M27">
        <f>0.597 - 0.3+0.709</f>
        <v>1.006</v>
      </c>
      <c r="N27" t="s">
        <v>17</v>
      </c>
    </row>
    <row r="28" spans="1:14" x14ac:dyDescent="0.2">
      <c r="A28" t="s">
        <v>10</v>
      </c>
      <c r="B28" t="s">
        <v>15</v>
      </c>
      <c r="C28" t="s">
        <v>50</v>
      </c>
      <c r="D28">
        <v>5000</v>
      </c>
      <c r="E28">
        <v>0</v>
      </c>
      <c r="F28">
        <v>1</v>
      </c>
      <c r="G28">
        <v>5</v>
      </c>
      <c r="H28">
        <v>7</v>
      </c>
      <c r="I28">
        <v>22</v>
      </c>
      <c r="J28">
        <v>0</v>
      </c>
      <c r="K28">
        <v>4</v>
      </c>
      <c r="L28">
        <f>10.537+2.371- 0.3+0.709</f>
        <v>13.317</v>
      </c>
      <c r="M28">
        <f>10.537+2.371- 0.3+0.709</f>
        <v>13.317</v>
      </c>
      <c r="N28" t="s">
        <v>17</v>
      </c>
    </row>
    <row r="29" spans="1:14" x14ac:dyDescent="0.2">
      <c r="A29" t="s">
        <v>10</v>
      </c>
      <c r="B29" t="s">
        <v>15</v>
      </c>
      <c r="C29" t="s">
        <v>49</v>
      </c>
      <c r="D29">
        <v>5000</v>
      </c>
      <c r="E29">
        <v>0</v>
      </c>
      <c r="F29">
        <v>1</v>
      </c>
      <c r="G29">
        <v>5</v>
      </c>
      <c r="H29">
        <v>22</v>
      </c>
      <c r="I29">
        <v>24</v>
      </c>
      <c r="J29">
        <v>0</v>
      </c>
      <c r="K29">
        <v>4</v>
      </c>
      <c r="L29">
        <f t="shared" ref="L29:M31" si="3">0.597 - 0.3+0.709</f>
        <v>1.006</v>
      </c>
      <c r="M29">
        <f t="shared" si="3"/>
        <v>1.006</v>
      </c>
      <c r="N29" t="s">
        <v>17</v>
      </c>
    </row>
    <row r="30" spans="1:14" x14ac:dyDescent="0.2">
      <c r="A30" t="s">
        <v>10</v>
      </c>
      <c r="B30" t="s">
        <v>15</v>
      </c>
      <c r="C30" t="s">
        <v>49</v>
      </c>
      <c r="D30">
        <v>5000</v>
      </c>
      <c r="E30">
        <v>0</v>
      </c>
      <c r="F30">
        <v>1</v>
      </c>
      <c r="G30">
        <v>5</v>
      </c>
      <c r="H30">
        <v>0</v>
      </c>
      <c r="I30">
        <v>24</v>
      </c>
      <c r="J30">
        <v>5</v>
      </c>
      <c r="K30">
        <v>6</v>
      </c>
      <c r="L30">
        <f t="shared" si="3"/>
        <v>1.006</v>
      </c>
      <c r="M30">
        <f t="shared" si="3"/>
        <v>1.006</v>
      </c>
      <c r="N30" t="s">
        <v>17</v>
      </c>
    </row>
    <row r="31" spans="1:14" x14ac:dyDescent="0.2">
      <c r="A31" t="s">
        <v>10</v>
      </c>
      <c r="B31" t="s">
        <v>15</v>
      </c>
      <c r="C31" t="s">
        <v>51</v>
      </c>
      <c r="D31">
        <v>5000</v>
      </c>
      <c r="E31">
        <v>0</v>
      </c>
      <c r="F31">
        <v>6</v>
      </c>
      <c r="G31">
        <v>9</v>
      </c>
      <c r="H31">
        <v>0</v>
      </c>
      <c r="I31">
        <v>10</v>
      </c>
      <c r="J31">
        <v>0</v>
      </c>
      <c r="K31">
        <v>4</v>
      </c>
      <c r="L31">
        <f t="shared" si="3"/>
        <v>1.006</v>
      </c>
      <c r="M31">
        <f t="shared" si="3"/>
        <v>1.006</v>
      </c>
      <c r="N31" t="s">
        <v>17</v>
      </c>
    </row>
    <row r="32" spans="1:14" x14ac:dyDescent="0.2">
      <c r="A32" t="s">
        <v>10</v>
      </c>
      <c r="B32" t="s">
        <v>15</v>
      </c>
      <c r="C32" t="s">
        <v>52</v>
      </c>
      <c r="D32">
        <v>5000</v>
      </c>
      <c r="E32">
        <v>0</v>
      </c>
      <c r="F32">
        <v>6</v>
      </c>
      <c r="G32">
        <v>9</v>
      </c>
      <c r="H32">
        <v>10</v>
      </c>
      <c r="I32">
        <v>22</v>
      </c>
      <c r="J32">
        <v>0</v>
      </c>
      <c r="K32">
        <v>4</v>
      </c>
      <c r="L32">
        <f>10.537+2.371- 0.3+0.709</f>
        <v>13.317</v>
      </c>
      <c r="M32">
        <f>10.537+2.371- 0.3+0.709</f>
        <v>13.317</v>
      </c>
      <c r="N32" t="s">
        <v>17</v>
      </c>
    </row>
    <row r="33" spans="1:14" x14ac:dyDescent="0.2">
      <c r="A33" t="s">
        <v>10</v>
      </c>
      <c r="B33" t="s">
        <v>15</v>
      </c>
      <c r="C33" t="s">
        <v>51</v>
      </c>
      <c r="D33">
        <v>5000</v>
      </c>
      <c r="E33">
        <v>0</v>
      </c>
      <c r="F33">
        <v>6</v>
      </c>
      <c r="G33">
        <v>9</v>
      </c>
      <c r="H33">
        <v>22</v>
      </c>
      <c r="I33">
        <v>24</v>
      </c>
      <c r="J33">
        <v>0</v>
      </c>
      <c r="K33">
        <v>4</v>
      </c>
      <c r="L33">
        <f t="shared" ref="L33:M35" si="4">0.597 - 0.3+0.709</f>
        <v>1.006</v>
      </c>
      <c r="M33">
        <f t="shared" si="4"/>
        <v>1.006</v>
      </c>
      <c r="N33" t="s">
        <v>17</v>
      </c>
    </row>
    <row r="34" spans="1:14" x14ac:dyDescent="0.2">
      <c r="A34" t="s">
        <v>10</v>
      </c>
      <c r="B34" t="s">
        <v>15</v>
      </c>
      <c r="C34" t="s">
        <v>51</v>
      </c>
      <c r="D34">
        <v>5000</v>
      </c>
      <c r="E34">
        <v>0</v>
      </c>
      <c r="F34">
        <v>6</v>
      </c>
      <c r="G34">
        <v>9</v>
      </c>
      <c r="H34">
        <v>0</v>
      </c>
      <c r="I34">
        <v>24</v>
      </c>
      <c r="J34">
        <v>5</v>
      </c>
      <c r="K34">
        <v>6</v>
      </c>
      <c r="L34">
        <f t="shared" si="4"/>
        <v>1.006</v>
      </c>
      <c r="M34">
        <f t="shared" si="4"/>
        <v>1.006</v>
      </c>
      <c r="N34" t="s">
        <v>17</v>
      </c>
    </row>
    <row r="35" spans="1:14" x14ac:dyDescent="0.2">
      <c r="A35" t="s">
        <v>10</v>
      </c>
      <c r="B35" t="s">
        <v>15</v>
      </c>
      <c r="C35" t="s">
        <v>53</v>
      </c>
      <c r="D35">
        <v>5000</v>
      </c>
      <c r="E35">
        <v>0</v>
      </c>
      <c r="F35">
        <v>10</v>
      </c>
      <c r="G35">
        <v>12</v>
      </c>
      <c r="H35">
        <v>0</v>
      </c>
      <c r="I35">
        <v>7</v>
      </c>
      <c r="J35">
        <v>0</v>
      </c>
      <c r="K35">
        <v>4</v>
      </c>
      <c r="L35">
        <f t="shared" si="4"/>
        <v>1.006</v>
      </c>
      <c r="M35">
        <f t="shared" si="4"/>
        <v>1.006</v>
      </c>
      <c r="N35" t="s">
        <v>17</v>
      </c>
    </row>
    <row r="36" spans="1:14" x14ac:dyDescent="0.2">
      <c r="A36" t="s">
        <v>10</v>
      </c>
      <c r="B36" t="s">
        <v>15</v>
      </c>
      <c r="C36" t="s">
        <v>54</v>
      </c>
      <c r="D36">
        <v>5000</v>
      </c>
      <c r="E36">
        <v>0</v>
      </c>
      <c r="F36">
        <v>10</v>
      </c>
      <c r="G36">
        <v>12</v>
      </c>
      <c r="H36">
        <v>7</v>
      </c>
      <c r="I36">
        <v>22</v>
      </c>
      <c r="J36">
        <v>0</v>
      </c>
      <c r="K36">
        <v>4</v>
      </c>
      <c r="L36">
        <f>10.537+2.371- 0.3+0.709</f>
        <v>13.317</v>
      </c>
      <c r="M36">
        <f>10.537+2.371- 0.3+0.709</f>
        <v>13.317</v>
      </c>
      <c r="N36" t="s">
        <v>17</v>
      </c>
    </row>
    <row r="37" spans="1:14" x14ac:dyDescent="0.2">
      <c r="A37" t="s">
        <v>10</v>
      </c>
      <c r="B37" t="s">
        <v>15</v>
      </c>
      <c r="C37" t="s">
        <v>53</v>
      </c>
      <c r="D37">
        <v>5000</v>
      </c>
      <c r="E37">
        <v>0</v>
      </c>
      <c r="F37">
        <v>10</v>
      </c>
      <c r="G37">
        <v>12</v>
      </c>
      <c r="H37">
        <v>22</v>
      </c>
      <c r="I37">
        <v>24</v>
      </c>
      <c r="J37">
        <v>0</v>
      </c>
      <c r="K37">
        <v>4</v>
      </c>
      <c r="L37">
        <f>0.597 - 0.3+0.709</f>
        <v>1.006</v>
      </c>
      <c r="M37">
        <f>0.597 - 0.3+0.709</f>
        <v>1.006</v>
      </c>
      <c r="N37" t="s">
        <v>17</v>
      </c>
    </row>
    <row r="38" spans="1:14" x14ac:dyDescent="0.2">
      <c r="A38" t="s">
        <v>10</v>
      </c>
      <c r="B38" t="s">
        <v>15</v>
      </c>
      <c r="C38" t="s">
        <v>53</v>
      </c>
      <c r="D38">
        <v>5000</v>
      </c>
      <c r="E38">
        <v>0</v>
      </c>
      <c r="F38">
        <v>10</v>
      </c>
      <c r="G38">
        <v>12</v>
      </c>
      <c r="H38">
        <v>0</v>
      </c>
      <c r="I38">
        <v>24</v>
      </c>
      <c r="J38">
        <v>5</v>
      </c>
      <c r="K38">
        <v>6</v>
      </c>
      <c r="L38">
        <f>0.597 - 0.3+0.709</f>
        <v>1.006</v>
      </c>
      <c r="M38">
        <f>0.597 - 0.3+0.709</f>
        <v>1.006</v>
      </c>
      <c r="N38" t="s">
        <v>17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3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85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29" si="0">L26/2.83168</f>
        <v>0.54395623799299364</v>
      </c>
      <c r="N26" t="s">
        <v>85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85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85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85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>L30/2.83168</f>
        <v>0.46354107808791956</v>
      </c>
      <c r="N30" t="s">
        <v>85</v>
      </c>
    </row>
  </sheetData>
  <phoneticPr fontId="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1.7531000000000001</v>
      </c>
      <c r="M4">
        <v>1.7531000000000001</v>
      </c>
      <c r="N4" t="s">
        <v>17</v>
      </c>
      <c r="O4" t="s">
        <v>43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9.7321000000000009</v>
      </c>
      <c r="M5">
        <v>9.7321000000000009</v>
      </c>
      <c r="N5" t="s">
        <v>17</v>
      </c>
    </row>
    <row r="6" spans="1:15" x14ac:dyDescent="0.2">
      <c r="A6" t="s">
        <v>21</v>
      </c>
      <c r="B6" t="s">
        <v>11</v>
      </c>
      <c r="L6">
        <v>17.75</v>
      </c>
      <c r="M6">
        <v>17.75</v>
      </c>
      <c r="N6" t="s">
        <v>12</v>
      </c>
    </row>
    <row r="7" spans="1:15" x14ac:dyDescent="0.2">
      <c r="A7" t="s">
        <v>21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0.32505600000000001</v>
      </c>
      <c r="M7" s="6">
        <f>L7/2.83168</f>
        <v>0.11479263193581196</v>
      </c>
      <c r="N7" t="s">
        <v>85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O53"/>
  <sheetViews>
    <sheetView workbookViewId="0">
      <selection activeCell="C4" sqref="C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21</v>
      </c>
      <c r="B2" t="s">
        <v>11</v>
      </c>
      <c r="L2">
        <v>500</v>
      </c>
      <c r="M2">
        <v>500</v>
      </c>
      <c r="N2" t="s">
        <v>12</v>
      </c>
    </row>
    <row r="3" spans="1:15" x14ac:dyDescent="0.2">
      <c r="A3" t="s">
        <v>21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4</v>
      </c>
      <c r="L3">
        <v>2.7858200000000002</v>
      </c>
      <c r="M3" s="7">
        <f t="shared" ref="M3" si="0">L3/2.83168</f>
        <v>0.98380466719403326</v>
      </c>
      <c r="N3" t="s">
        <v>85</v>
      </c>
    </row>
    <row r="4" spans="1:15" x14ac:dyDescent="0.2">
      <c r="A4" t="s">
        <v>10</v>
      </c>
      <c r="B4" t="s">
        <v>11</v>
      </c>
      <c r="L4">
        <v>375</v>
      </c>
      <c r="M4">
        <v>375</v>
      </c>
      <c r="N4" t="s">
        <v>12</v>
      </c>
    </row>
    <row r="5" spans="1:15" x14ac:dyDescent="0.2">
      <c r="A5" t="s">
        <v>10</v>
      </c>
      <c r="B5" t="s">
        <v>15</v>
      </c>
      <c r="C5" t="s">
        <v>33</v>
      </c>
      <c r="D5">
        <v>0</v>
      </c>
      <c r="E5">
        <v>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26.5</v>
      </c>
      <c r="M5">
        <v>26.5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9</v>
      </c>
      <c r="J6">
        <v>0</v>
      </c>
      <c r="K6">
        <v>6</v>
      </c>
      <c r="L6">
        <f>0.13543+0.0492</f>
        <v>0.18462999999999999</v>
      </c>
      <c r="M6">
        <f>0.13543+0.0492</f>
        <v>0.18462999999999999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</v>
      </c>
      <c r="H7">
        <v>9</v>
      </c>
      <c r="I7">
        <v>17</v>
      </c>
      <c r="J7">
        <v>0</v>
      </c>
      <c r="K7">
        <v>6</v>
      </c>
      <c r="L7">
        <f>0.13543-0.0008</f>
        <v>0.13463</v>
      </c>
      <c r="M7">
        <f>0.13543-0.0008</f>
        <v>0.13463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</v>
      </c>
      <c r="H8">
        <v>17</v>
      </c>
      <c r="I8">
        <v>22</v>
      </c>
      <c r="J8">
        <v>0</v>
      </c>
      <c r="K8">
        <v>6</v>
      </c>
      <c r="L8">
        <f>0.13543+0.0792</f>
        <v>0.21462999999999999</v>
      </c>
      <c r="M8">
        <f>0.13543+0.0792</f>
        <v>0.21462999999999999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</v>
      </c>
      <c r="H9">
        <v>22</v>
      </c>
      <c r="I9">
        <v>24</v>
      </c>
      <c r="J9">
        <v>0</v>
      </c>
      <c r="K9">
        <v>6</v>
      </c>
      <c r="L9">
        <f>0.13543+0.0492</f>
        <v>0.18462999999999999</v>
      </c>
      <c r="M9">
        <f>0.13543+0.0492</f>
        <v>0.18462999999999999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9</v>
      </c>
      <c r="J10">
        <v>0</v>
      </c>
      <c r="K10">
        <v>6</v>
      </c>
      <c r="L10">
        <f>0.14523+0.0492</f>
        <v>0.19442999999999999</v>
      </c>
      <c r="M10">
        <f>0.14523+0.0492</f>
        <v>0.19442999999999999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2</v>
      </c>
      <c r="G11">
        <v>2</v>
      </c>
      <c r="H11">
        <v>9</v>
      </c>
      <c r="I11">
        <v>17</v>
      </c>
      <c r="J11">
        <v>0</v>
      </c>
      <c r="K11">
        <v>6</v>
      </c>
      <c r="L11">
        <f>0.14523-0.0008</f>
        <v>0.14443</v>
      </c>
      <c r="M11">
        <f>0.14523-0.0008</f>
        <v>0.14443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2</v>
      </c>
      <c r="G12">
        <v>2</v>
      </c>
      <c r="H12">
        <v>17</v>
      </c>
      <c r="I12">
        <v>22</v>
      </c>
      <c r="J12">
        <v>0</v>
      </c>
      <c r="K12">
        <v>6</v>
      </c>
      <c r="L12">
        <f>0.14523+0.0792</f>
        <v>0.22443000000000002</v>
      </c>
      <c r="M12">
        <f>0.14523+0.0792</f>
        <v>0.22443000000000002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2</v>
      </c>
      <c r="G13">
        <v>2</v>
      </c>
      <c r="H13">
        <v>22</v>
      </c>
      <c r="I13">
        <v>24</v>
      </c>
      <c r="J13">
        <v>0</v>
      </c>
      <c r="K13">
        <v>6</v>
      </c>
      <c r="L13">
        <f>0.14523+0.0492</f>
        <v>0.19442999999999999</v>
      </c>
      <c r="M13">
        <f>0.14523+0.0492</f>
        <v>0.19442999999999999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9</v>
      </c>
      <c r="J14">
        <v>0</v>
      </c>
      <c r="K14">
        <v>6</v>
      </c>
      <c r="L14">
        <f>0.15091+0.0492</f>
        <v>0.20010999999999998</v>
      </c>
      <c r="M14">
        <f>0.15091+0.0492</f>
        <v>0.20010999999999998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3</v>
      </c>
      <c r="G15">
        <v>3</v>
      </c>
      <c r="H15">
        <v>9</v>
      </c>
      <c r="I15">
        <v>17</v>
      </c>
      <c r="J15">
        <v>0</v>
      </c>
      <c r="K15">
        <v>6</v>
      </c>
      <c r="L15">
        <f>0.15091-0.0008</f>
        <v>0.15010999999999999</v>
      </c>
      <c r="M15">
        <f>0.15091-0.0008</f>
        <v>0.15010999999999999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3</v>
      </c>
      <c r="G16">
        <v>3</v>
      </c>
      <c r="H16">
        <v>17</v>
      </c>
      <c r="I16">
        <v>22</v>
      </c>
      <c r="J16">
        <v>0</v>
      </c>
      <c r="K16">
        <v>6</v>
      </c>
      <c r="L16">
        <f>0.15091+0.0792</f>
        <v>0.23010999999999998</v>
      </c>
      <c r="M16">
        <f>0.15091+0.0792</f>
        <v>0.23010999999999998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3</v>
      </c>
      <c r="H17">
        <v>22</v>
      </c>
      <c r="I17">
        <v>24</v>
      </c>
      <c r="J17">
        <v>0</v>
      </c>
      <c r="K17">
        <v>6</v>
      </c>
      <c r="L17">
        <f>0.15091+0.0492</f>
        <v>0.20010999999999998</v>
      </c>
      <c r="M17">
        <f>0.15091+0.0492</f>
        <v>0.20010999999999998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4</v>
      </c>
      <c r="G18">
        <v>4</v>
      </c>
      <c r="H18">
        <v>0</v>
      </c>
      <c r="I18">
        <v>9</v>
      </c>
      <c r="J18">
        <v>0</v>
      </c>
      <c r="K18">
        <v>6</v>
      </c>
      <c r="L18">
        <f>0.15486+0.0492</f>
        <v>0.20405999999999999</v>
      </c>
      <c r="M18">
        <f>0.15486+0.0492</f>
        <v>0.20405999999999999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4</v>
      </c>
      <c r="G19">
        <v>4</v>
      </c>
      <c r="H19">
        <v>9</v>
      </c>
      <c r="I19">
        <v>17</v>
      </c>
      <c r="J19">
        <v>0</v>
      </c>
      <c r="K19">
        <v>6</v>
      </c>
      <c r="L19">
        <f>0.15486-0.0008</f>
        <v>0.15406</v>
      </c>
      <c r="M19">
        <f>0.15486-0.0008</f>
        <v>0.15406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4</v>
      </c>
      <c r="G20">
        <v>4</v>
      </c>
      <c r="H20">
        <v>17</v>
      </c>
      <c r="I20">
        <v>22</v>
      </c>
      <c r="J20">
        <v>0</v>
      </c>
      <c r="K20">
        <v>6</v>
      </c>
      <c r="L20">
        <f>0.15486+0.0792</f>
        <v>0.23405999999999999</v>
      </c>
      <c r="M20">
        <f>0.15486+0.0792</f>
        <v>0.23405999999999999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4</v>
      </c>
      <c r="G21">
        <v>4</v>
      </c>
      <c r="H21">
        <v>22</v>
      </c>
      <c r="I21">
        <v>24</v>
      </c>
      <c r="J21">
        <v>0</v>
      </c>
      <c r="K21">
        <v>6</v>
      </c>
      <c r="L21">
        <f>0.15486+0.0492</f>
        <v>0.20405999999999999</v>
      </c>
      <c r="M21">
        <f>0.15486+0.0492</f>
        <v>0.20405999999999999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5</v>
      </c>
      <c r="G22">
        <v>5</v>
      </c>
      <c r="H22">
        <v>0</v>
      </c>
      <c r="I22">
        <v>9</v>
      </c>
      <c r="J22">
        <v>0</v>
      </c>
      <c r="K22">
        <v>6</v>
      </c>
      <c r="L22">
        <f>0.16982+0.0492</f>
        <v>0.21901999999999999</v>
      </c>
      <c r="M22">
        <f>0.16982+0.0492</f>
        <v>0.21901999999999999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5</v>
      </c>
      <c r="G23">
        <v>5</v>
      </c>
      <c r="H23">
        <v>9</v>
      </c>
      <c r="I23">
        <v>17</v>
      </c>
      <c r="J23">
        <v>0</v>
      </c>
      <c r="K23">
        <v>6</v>
      </c>
      <c r="L23">
        <f>0.16982-0.0008</f>
        <v>0.16902</v>
      </c>
      <c r="M23">
        <f>0.16982-0.0008</f>
        <v>0.16902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5</v>
      </c>
      <c r="G24">
        <v>5</v>
      </c>
      <c r="H24">
        <v>17</v>
      </c>
      <c r="I24">
        <v>22</v>
      </c>
      <c r="J24">
        <v>0</v>
      </c>
      <c r="K24">
        <v>6</v>
      </c>
      <c r="L24">
        <f>0.16982+0.0792</f>
        <v>0.24902000000000002</v>
      </c>
      <c r="M24">
        <f>0.16982+0.0792</f>
        <v>0.24902000000000002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5</v>
      </c>
      <c r="G25">
        <v>5</v>
      </c>
      <c r="H25">
        <v>22</v>
      </c>
      <c r="I25">
        <v>24</v>
      </c>
      <c r="J25">
        <v>0</v>
      </c>
      <c r="K25">
        <v>6</v>
      </c>
      <c r="L25">
        <f>0.16982+0.0492</f>
        <v>0.21901999999999999</v>
      </c>
      <c r="M25">
        <f>0.16982+0.0492</f>
        <v>0.21901999999999999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6</v>
      </c>
      <c r="G26">
        <v>6</v>
      </c>
      <c r="H26">
        <v>0</v>
      </c>
      <c r="I26">
        <v>9</v>
      </c>
      <c r="J26">
        <v>0</v>
      </c>
      <c r="K26">
        <v>6</v>
      </c>
      <c r="L26">
        <f>0.16726+0.0492</f>
        <v>0.21645999999999999</v>
      </c>
      <c r="M26">
        <f>0.16726+0.0492</f>
        <v>0.21645999999999999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6</v>
      </c>
      <c r="G27">
        <v>6</v>
      </c>
      <c r="H27">
        <v>9</v>
      </c>
      <c r="I27">
        <v>17</v>
      </c>
      <c r="J27">
        <v>0</v>
      </c>
      <c r="K27">
        <v>6</v>
      </c>
      <c r="L27">
        <f>0.16726-0.0008</f>
        <v>0.16646</v>
      </c>
      <c r="M27">
        <f>0.16726-0.0008</f>
        <v>0.16646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6</v>
      </c>
      <c r="G28">
        <v>6</v>
      </c>
      <c r="H28">
        <v>17</v>
      </c>
      <c r="I28">
        <v>22</v>
      </c>
      <c r="J28">
        <v>0</v>
      </c>
      <c r="K28">
        <v>6</v>
      </c>
      <c r="L28">
        <f>0.16726+0.0792</f>
        <v>0.24646000000000001</v>
      </c>
      <c r="M28">
        <f>0.16726+0.0792</f>
        <v>0.24646000000000001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6</v>
      </c>
      <c r="G29">
        <v>6</v>
      </c>
      <c r="H29">
        <v>22</v>
      </c>
      <c r="I29">
        <v>24</v>
      </c>
      <c r="J29">
        <v>0</v>
      </c>
      <c r="K29">
        <v>6</v>
      </c>
      <c r="L29">
        <f>0.16726+0.0492</f>
        <v>0.21645999999999999</v>
      </c>
      <c r="M29">
        <f>0.16726+0.0492</f>
        <v>0.21645999999999999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7</v>
      </c>
      <c r="G30">
        <v>7</v>
      </c>
      <c r="H30">
        <v>0</v>
      </c>
      <c r="I30">
        <v>9</v>
      </c>
      <c r="J30">
        <v>0</v>
      </c>
      <c r="K30">
        <v>6</v>
      </c>
      <c r="L30">
        <f>0.1704+0.0492</f>
        <v>0.21959999999999999</v>
      </c>
      <c r="M30">
        <f>0.1704+0.0492</f>
        <v>0.21959999999999999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7</v>
      </c>
      <c r="G31">
        <v>7</v>
      </c>
      <c r="H31">
        <v>9</v>
      </c>
      <c r="I31">
        <v>17</v>
      </c>
      <c r="J31">
        <v>0</v>
      </c>
      <c r="K31">
        <v>6</v>
      </c>
      <c r="L31">
        <f>0.1704-0.0008</f>
        <v>0.1696</v>
      </c>
      <c r="M31">
        <f>0.1704-0.0008</f>
        <v>0.1696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7</v>
      </c>
      <c r="G32">
        <v>7</v>
      </c>
      <c r="H32">
        <v>17</v>
      </c>
      <c r="I32">
        <v>22</v>
      </c>
      <c r="J32">
        <v>0</v>
      </c>
      <c r="K32">
        <v>6</v>
      </c>
      <c r="L32">
        <f>0.1704+0.0792</f>
        <v>0.24959999999999999</v>
      </c>
      <c r="M32">
        <f>0.1704+0.0792</f>
        <v>0.24959999999999999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7</v>
      </c>
      <c r="G33">
        <v>7</v>
      </c>
      <c r="H33">
        <v>22</v>
      </c>
      <c r="I33">
        <v>24</v>
      </c>
      <c r="J33">
        <v>0</v>
      </c>
      <c r="K33">
        <v>6</v>
      </c>
      <c r="L33">
        <f>0.1704+0.0492</f>
        <v>0.21959999999999999</v>
      </c>
      <c r="M33">
        <f>0.1704+0.0492</f>
        <v>0.21959999999999999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8</v>
      </c>
      <c r="G34">
        <v>8</v>
      </c>
      <c r="H34">
        <v>0</v>
      </c>
      <c r="I34">
        <v>9</v>
      </c>
      <c r="J34">
        <v>0</v>
      </c>
      <c r="K34">
        <v>6</v>
      </c>
      <c r="L34">
        <f>0.18134+0.0492</f>
        <v>0.23053999999999999</v>
      </c>
      <c r="M34">
        <f>0.18134+0.0492</f>
        <v>0.23053999999999999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8</v>
      </c>
      <c r="G35">
        <v>8</v>
      </c>
      <c r="H35">
        <v>9</v>
      </c>
      <c r="I35">
        <v>17</v>
      </c>
      <c r="J35">
        <v>0</v>
      </c>
      <c r="K35">
        <v>6</v>
      </c>
      <c r="L35">
        <f>0.18134-0.0008</f>
        <v>0.18054000000000001</v>
      </c>
      <c r="M35">
        <f>0.18134-0.0008</f>
        <v>0.18054000000000001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8</v>
      </c>
      <c r="G36">
        <v>8</v>
      </c>
      <c r="H36">
        <v>17</v>
      </c>
      <c r="I36">
        <v>22</v>
      </c>
      <c r="J36">
        <v>0</v>
      </c>
      <c r="K36">
        <v>6</v>
      </c>
      <c r="L36">
        <f>0.18134+0.0792</f>
        <v>0.26053999999999999</v>
      </c>
      <c r="M36">
        <f>0.18134+0.0792</f>
        <v>0.26053999999999999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8</v>
      </c>
      <c r="G37">
        <v>8</v>
      </c>
      <c r="H37">
        <v>22</v>
      </c>
      <c r="I37">
        <v>24</v>
      </c>
      <c r="J37">
        <v>0</v>
      </c>
      <c r="K37">
        <v>6</v>
      </c>
      <c r="L37">
        <f>0.18134+0.0492</f>
        <v>0.23053999999999999</v>
      </c>
      <c r="M37">
        <f>0.18134+0.0492</f>
        <v>0.23053999999999999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9</v>
      </c>
      <c r="G38">
        <v>9</v>
      </c>
      <c r="H38">
        <v>0</v>
      </c>
      <c r="I38">
        <v>9</v>
      </c>
      <c r="J38">
        <v>0</v>
      </c>
      <c r="K38">
        <v>6</v>
      </c>
      <c r="L38">
        <f>0.18588+0.0492</f>
        <v>0.23507999999999998</v>
      </c>
      <c r="M38">
        <f>0.18588+0.0492</f>
        <v>0.23507999999999998</v>
      </c>
      <c r="N38" t="s">
        <v>14</v>
      </c>
    </row>
    <row r="39" spans="1:14" x14ac:dyDescent="0.2">
      <c r="A39" t="s">
        <v>10</v>
      </c>
      <c r="B39" t="s">
        <v>13</v>
      </c>
      <c r="D39">
        <v>0</v>
      </c>
      <c r="E39">
        <v>0</v>
      </c>
      <c r="F39">
        <v>9</v>
      </c>
      <c r="G39">
        <v>9</v>
      </c>
      <c r="H39">
        <v>9</v>
      </c>
      <c r="I39">
        <v>17</v>
      </c>
      <c r="J39">
        <v>0</v>
      </c>
      <c r="K39">
        <v>6</v>
      </c>
      <c r="L39">
        <f>0.18588-0.0008</f>
        <v>0.18507999999999999</v>
      </c>
      <c r="M39">
        <f>0.18588-0.0008</f>
        <v>0.18507999999999999</v>
      </c>
      <c r="N39" t="s">
        <v>14</v>
      </c>
    </row>
    <row r="40" spans="1:14" x14ac:dyDescent="0.2">
      <c r="A40" t="s">
        <v>10</v>
      </c>
      <c r="B40" t="s">
        <v>13</v>
      </c>
      <c r="D40">
        <v>0</v>
      </c>
      <c r="E40">
        <v>0</v>
      </c>
      <c r="F40">
        <v>9</v>
      </c>
      <c r="G40">
        <v>9</v>
      </c>
      <c r="H40">
        <v>17</v>
      </c>
      <c r="I40">
        <v>22</v>
      </c>
      <c r="J40">
        <v>0</v>
      </c>
      <c r="K40">
        <v>6</v>
      </c>
      <c r="L40">
        <f>0.18588+0.0792</f>
        <v>0.26507999999999998</v>
      </c>
      <c r="M40">
        <f>0.18588+0.0792</f>
        <v>0.26507999999999998</v>
      </c>
      <c r="N40" t="s">
        <v>14</v>
      </c>
    </row>
    <row r="41" spans="1:14" x14ac:dyDescent="0.2">
      <c r="A41" t="s">
        <v>10</v>
      </c>
      <c r="B41" t="s">
        <v>13</v>
      </c>
      <c r="D41">
        <v>0</v>
      </c>
      <c r="E41">
        <v>0</v>
      </c>
      <c r="F41">
        <v>9</v>
      </c>
      <c r="G41">
        <v>9</v>
      </c>
      <c r="H41">
        <v>22</v>
      </c>
      <c r="I41">
        <v>24</v>
      </c>
      <c r="J41">
        <v>0</v>
      </c>
      <c r="K41">
        <v>6</v>
      </c>
      <c r="L41">
        <f>0.18588+0.0492</f>
        <v>0.23507999999999998</v>
      </c>
      <c r="M41">
        <f>0.18588+0.0492</f>
        <v>0.23507999999999998</v>
      </c>
      <c r="N41" t="s">
        <v>14</v>
      </c>
    </row>
    <row r="42" spans="1:14" x14ac:dyDescent="0.2">
      <c r="A42" t="s">
        <v>10</v>
      </c>
      <c r="B42" t="s">
        <v>13</v>
      </c>
      <c r="D42">
        <v>0</v>
      </c>
      <c r="E42">
        <v>0</v>
      </c>
      <c r="F42">
        <v>10</v>
      </c>
      <c r="G42">
        <v>10</v>
      </c>
      <c r="H42">
        <v>0</v>
      </c>
      <c r="I42">
        <v>9</v>
      </c>
      <c r="J42">
        <v>0</v>
      </c>
      <c r="K42">
        <v>6</v>
      </c>
      <c r="L42">
        <f>0.18447+0.0492</f>
        <v>0.23366999999999999</v>
      </c>
      <c r="M42">
        <f>0.18447+0.0492</f>
        <v>0.23366999999999999</v>
      </c>
      <c r="N42" t="s">
        <v>14</v>
      </c>
    </row>
    <row r="43" spans="1:14" x14ac:dyDescent="0.2">
      <c r="A43" t="s">
        <v>10</v>
      </c>
      <c r="B43" t="s">
        <v>13</v>
      </c>
      <c r="D43">
        <v>0</v>
      </c>
      <c r="E43">
        <v>0</v>
      </c>
      <c r="F43">
        <v>10</v>
      </c>
      <c r="G43">
        <v>10</v>
      </c>
      <c r="H43">
        <v>9</v>
      </c>
      <c r="I43">
        <v>17</v>
      </c>
      <c r="J43">
        <v>0</v>
      </c>
      <c r="K43">
        <v>6</v>
      </c>
      <c r="L43">
        <f>0.18447-0.0008</f>
        <v>0.18367</v>
      </c>
      <c r="M43">
        <f>0.18447-0.0008</f>
        <v>0.18367</v>
      </c>
      <c r="N43" t="s">
        <v>14</v>
      </c>
    </row>
    <row r="44" spans="1:14" x14ac:dyDescent="0.2">
      <c r="A44" t="s">
        <v>10</v>
      </c>
      <c r="B44" t="s">
        <v>13</v>
      </c>
      <c r="D44">
        <v>0</v>
      </c>
      <c r="E44">
        <v>0</v>
      </c>
      <c r="F44">
        <v>10</v>
      </c>
      <c r="G44">
        <v>10</v>
      </c>
      <c r="H44">
        <v>17</v>
      </c>
      <c r="I44">
        <v>22</v>
      </c>
      <c r="J44">
        <v>0</v>
      </c>
      <c r="K44">
        <v>6</v>
      </c>
      <c r="L44">
        <f>0.18447+0.0792</f>
        <v>0.26367000000000002</v>
      </c>
      <c r="M44">
        <f>0.18447+0.0792</f>
        <v>0.26367000000000002</v>
      </c>
      <c r="N44" t="s">
        <v>14</v>
      </c>
    </row>
    <row r="45" spans="1:14" x14ac:dyDescent="0.2">
      <c r="A45" t="s">
        <v>10</v>
      </c>
      <c r="B45" t="s">
        <v>13</v>
      </c>
      <c r="D45">
        <v>0</v>
      </c>
      <c r="E45">
        <v>0</v>
      </c>
      <c r="F45">
        <v>10</v>
      </c>
      <c r="G45">
        <v>10</v>
      </c>
      <c r="H45">
        <v>22</v>
      </c>
      <c r="I45">
        <v>24</v>
      </c>
      <c r="J45">
        <v>0</v>
      </c>
      <c r="K45">
        <v>6</v>
      </c>
      <c r="L45">
        <f>0.18447+0.0492</f>
        <v>0.23366999999999999</v>
      </c>
      <c r="M45">
        <f>0.18447+0.0492</f>
        <v>0.23366999999999999</v>
      </c>
      <c r="N45" t="s">
        <v>14</v>
      </c>
    </row>
    <row r="46" spans="1:14" x14ac:dyDescent="0.2">
      <c r="A46" t="s">
        <v>10</v>
      </c>
      <c r="B46" t="s">
        <v>13</v>
      </c>
      <c r="D46">
        <v>0</v>
      </c>
      <c r="E46">
        <v>0</v>
      </c>
      <c r="F46">
        <v>11</v>
      </c>
      <c r="G46">
        <v>11</v>
      </c>
      <c r="H46">
        <v>0</v>
      </c>
      <c r="I46">
        <v>9</v>
      </c>
      <c r="J46">
        <v>0</v>
      </c>
      <c r="K46">
        <v>6</v>
      </c>
      <c r="L46">
        <f>0.1947+0.0492</f>
        <v>0.24390000000000001</v>
      </c>
      <c r="M46">
        <f>0.1947+0.0492</f>
        <v>0.24390000000000001</v>
      </c>
      <c r="N46" t="s">
        <v>14</v>
      </c>
    </row>
    <row r="47" spans="1:14" x14ac:dyDescent="0.2">
      <c r="A47" t="s">
        <v>10</v>
      </c>
      <c r="B47" t="s">
        <v>13</v>
      </c>
      <c r="D47">
        <v>0</v>
      </c>
      <c r="E47">
        <v>0</v>
      </c>
      <c r="F47">
        <v>11</v>
      </c>
      <c r="G47">
        <v>11</v>
      </c>
      <c r="H47">
        <v>9</v>
      </c>
      <c r="I47">
        <v>17</v>
      </c>
      <c r="J47">
        <v>0</v>
      </c>
      <c r="K47">
        <v>6</v>
      </c>
      <c r="L47">
        <f>0.1947-0.0008</f>
        <v>0.19390000000000002</v>
      </c>
      <c r="M47">
        <f>0.1947-0.0008</f>
        <v>0.19390000000000002</v>
      </c>
      <c r="N47" t="s">
        <v>14</v>
      </c>
    </row>
    <row r="48" spans="1:14" x14ac:dyDescent="0.2">
      <c r="A48" t="s">
        <v>10</v>
      </c>
      <c r="B48" t="s">
        <v>13</v>
      </c>
      <c r="D48">
        <v>0</v>
      </c>
      <c r="E48">
        <v>0</v>
      </c>
      <c r="F48">
        <v>11</v>
      </c>
      <c r="G48">
        <v>11</v>
      </c>
      <c r="H48">
        <v>17</v>
      </c>
      <c r="I48">
        <v>22</v>
      </c>
      <c r="J48">
        <v>0</v>
      </c>
      <c r="K48">
        <v>6</v>
      </c>
      <c r="L48">
        <f>0.1947+0.0792</f>
        <v>0.27390000000000003</v>
      </c>
      <c r="M48">
        <f>0.1947+0.0792</f>
        <v>0.27390000000000003</v>
      </c>
      <c r="N48" t="s">
        <v>14</v>
      </c>
    </row>
    <row r="49" spans="1:14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22</v>
      </c>
      <c r="I49">
        <v>24</v>
      </c>
      <c r="J49">
        <v>0</v>
      </c>
      <c r="K49">
        <v>6</v>
      </c>
      <c r="L49">
        <f>0.1947+0.0492</f>
        <v>0.24390000000000001</v>
      </c>
      <c r="M49">
        <f>0.1947+0.0492</f>
        <v>0.24390000000000001</v>
      </c>
      <c r="N49" t="s">
        <v>14</v>
      </c>
    </row>
    <row r="50" spans="1:14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9</v>
      </c>
      <c r="J50">
        <v>0</v>
      </c>
      <c r="K50">
        <v>6</v>
      </c>
      <c r="L50">
        <f>0.20549+0.0492</f>
        <v>0.25469000000000003</v>
      </c>
      <c r="M50">
        <f>0.20549+0.0492</f>
        <v>0.25469000000000003</v>
      </c>
      <c r="N50" t="s">
        <v>14</v>
      </c>
    </row>
    <row r="51" spans="1:14" x14ac:dyDescent="0.2">
      <c r="A51" t="s">
        <v>10</v>
      </c>
      <c r="B51" t="s">
        <v>13</v>
      </c>
      <c r="D51">
        <v>0</v>
      </c>
      <c r="E51">
        <v>0</v>
      </c>
      <c r="F51">
        <v>12</v>
      </c>
      <c r="G51">
        <v>12</v>
      </c>
      <c r="H51">
        <v>9</v>
      </c>
      <c r="I51">
        <v>17</v>
      </c>
      <c r="J51">
        <v>0</v>
      </c>
      <c r="K51">
        <v>6</v>
      </c>
      <c r="L51">
        <f>0.20549-0.0008</f>
        <v>0.20469000000000001</v>
      </c>
      <c r="M51">
        <f>0.20549-0.0008</f>
        <v>0.20469000000000001</v>
      </c>
      <c r="N51" t="s">
        <v>14</v>
      </c>
    </row>
    <row r="52" spans="1:14" x14ac:dyDescent="0.2">
      <c r="A52" t="s">
        <v>10</v>
      </c>
      <c r="B52" t="s">
        <v>13</v>
      </c>
      <c r="D52">
        <v>0</v>
      </c>
      <c r="E52">
        <v>0</v>
      </c>
      <c r="F52">
        <v>12</v>
      </c>
      <c r="G52">
        <v>12</v>
      </c>
      <c r="H52">
        <v>17</v>
      </c>
      <c r="I52">
        <v>22</v>
      </c>
      <c r="J52">
        <v>0</v>
      </c>
      <c r="K52">
        <v>6</v>
      </c>
      <c r="L52">
        <f>0.20549+0.0792</f>
        <v>0.28469</v>
      </c>
      <c r="M52">
        <f>0.20549+0.0792</f>
        <v>0.28469</v>
      </c>
      <c r="N52" t="s">
        <v>14</v>
      </c>
    </row>
    <row r="53" spans="1:14" x14ac:dyDescent="0.2">
      <c r="A53" t="s">
        <v>10</v>
      </c>
      <c r="B53" t="s">
        <v>13</v>
      </c>
      <c r="D53">
        <v>0</v>
      </c>
      <c r="E53">
        <v>0</v>
      </c>
      <c r="F53">
        <v>12</v>
      </c>
      <c r="G53">
        <v>12</v>
      </c>
      <c r="H53">
        <v>22</v>
      </c>
      <c r="I53">
        <v>24</v>
      </c>
      <c r="J53">
        <v>0</v>
      </c>
      <c r="K53">
        <v>6</v>
      </c>
      <c r="L53">
        <f>0.20549+0.0492</f>
        <v>0.25469000000000003</v>
      </c>
      <c r="M53">
        <f>0.20549+0.0492</f>
        <v>0.25469000000000003</v>
      </c>
      <c r="N53" t="s">
        <v>14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O8"/>
  <sheetViews>
    <sheetView workbookViewId="0">
      <selection activeCell="L4" sqref="L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3.66406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62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3.795846+1.779077</f>
        <v>5.5749230000000001</v>
      </c>
      <c r="M4">
        <f>3.795846+1.779077</f>
        <v>5.5749230000000001</v>
      </c>
      <c r="N4" t="s">
        <v>17</v>
      </c>
    </row>
    <row r="5" spans="1:15" x14ac:dyDescent="0.2">
      <c r="A5" t="s">
        <v>21</v>
      </c>
      <c r="B5" t="s">
        <v>11</v>
      </c>
      <c r="L5">
        <v>970.75</v>
      </c>
      <c r="M5">
        <v>970.75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2.8459999999999999E-2</v>
      </c>
      <c r="M6" s="6">
        <f>L6/2.83168</f>
        <v>1.0050570685953214E-2</v>
      </c>
      <c r="N6" t="s">
        <v>85</v>
      </c>
      <c r="O6" t="s">
        <v>69</v>
      </c>
    </row>
    <row r="7" spans="1:15" x14ac:dyDescent="0.2">
      <c r="A7" t="s">
        <v>21</v>
      </c>
      <c r="B7" t="s">
        <v>13</v>
      </c>
      <c r="D7">
        <v>15000</v>
      </c>
      <c r="E7">
        <f>D7*2.83168</f>
        <v>42475.199999999997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2.0750000000000001E-2</v>
      </c>
      <c r="M7" s="6">
        <f>L7/2.83168</f>
        <v>7.32780540174031E-3</v>
      </c>
      <c r="N7" t="s">
        <v>85</v>
      </c>
    </row>
    <row r="8" spans="1:15" x14ac:dyDescent="0.2">
      <c r="A8" t="s">
        <v>21</v>
      </c>
      <c r="B8" t="s">
        <v>13</v>
      </c>
      <c r="D8">
        <v>50000</v>
      </c>
      <c r="E8">
        <f>D8*2.83168</f>
        <v>141584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3.2699999999999999E-3</v>
      </c>
      <c r="M8" s="6">
        <f>L8/2.83168</f>
        <v>1.1547915018646174E-3</v>
      </c>
      <c r="N8" t="s">
        <v>85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O25"/>
  <sheetViews>
    <sheetView workbookViewId="0">
      <selection activeCell="L3" sqref="L3:L2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150+238.878</f>
        <v>388.87799999999999</v>
      </c>
      <c r="M2">
        <f>150+238.878</f>
        <v>388.87799999999999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6</v>
      </c>
      <c r="J3">
        <v>0</v>
      </c>
      <c r="K3">
        <v>4</v>
      </c>
      <c r="L3">
        <f>0.003154+0.000447+0.001623+0.013815+0.024284</f>
        <v>4.3323E-2</v>
      </c>
      <c r="M3">
        <f>0.003154+0.000447+0.001623+0.013815+0.024284</f>
        <v>4.3323E-2</v>
      </c>
      <c r="N3" t="s">
        <v>14</v>
      </c>
      <c r="O3" t="s">
        <v>98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6</v>
      </c>
      <c r="I4">
        <v>12</v>
      </c>
      <c r="J4">
        <v>0</v>
      </c>
      <c r="K4">
        <v>4</v>
      </c>
      <c r="L4">
        <f>0.003154+0.000447+0.001623+0.013815+0.037215</f>
        <v>5.6253999999999998E-2</v>
      </c>
      <c r="M4">
        <f>0.003154+0.000447+0.001623+0.013815+0.037215</f>
        <v>5.6253999999999998E-2</v>
      </c>
      <c r="N4" t="s">
        <v>14</v>
      </c>
      <c r="O4" t="s">
        <v>99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12</v>
      </c>
      <c r="I5">
        <v>18</v>
      </c>
      <c r="J5">
        <v>0</v>
      </c>
      <c r="K5">
        <v>4</v>
      </c>
      <c r="L5">
        <f>0.003154+0.000447+0.001623+0.013815+0.048567</f>
        <v>6.7605999999999999E-2</v>
      </c>
      <c r="M5">
        <f>0.003154+0.000447+0.001623+0.013815+0.048567</f>
        <v>6.7605999999999999E-2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18</v>
      </c>
      <c r="I6">
        <v>22</v>
      </c>
      <c r="J6">
        <v>0</v>
      </c>
      <c r="K6">
        <v>4</v>
      </c>
      <c r="L6">
        <f>0.003154+0.000447+0.001623+0.013815+0.037215</f>
        <v>5.6253999999999998E-2</v>
      </c>
      <c r="M6">
        <f>0.003154+0.000447+0.001623+0.013815+0.037215</f>
        <v>5.6253999999999998E-2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22</v>
      </c>
      <c r="I7">
        <v>24</v>
      </c>
      <c r="J7">
        <v>0</v>
      </c>
      <c r="K7">
        <v>4</v>
      </c>
      <c r="L7">
        <f>0.003154+0.000447+0.001623+0.013815+0.024284</f>
        <v>4.3323E-2</v>
      </c>
      <c r="M7">
        <f>0.003154+0.000447+0.001623+0.013815+0.024284</f>
        <v>4.3323E-2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8</v>
      </c>
      <c r="H8">
        <v>0</v>
      </c>
      <c r="I8">
        <v>6</v>
      </c>
      <c r="J8">
        <v>0</v>
      </c>
      <c r="K8">
        <v>4</v>
      </c>
      <c r="L8">
        <f>0.003154+0.000447+0.001623+0.013815+0.031373</f>
        <v>5.0411999999999998E-2</v>
      </c>
      <c r="M8">
        <f>0.003154+0.000447+0.001623+0.013815+0.031373</f>
        <v>5.0411999999999998E-2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6</v>
      </c>
      <c r="I9">
        <v>12</v>
      </c>
      <c r="J9">
        <v>0</v>
      </c>
      <c r="K9">
        <v>4</v>
      </c>
      <c r="L9">
        <f>0.003154+0.000447+0.001623+0.013815+0.040864</f>
        <v>5.9902999999999998E-2</v>
      </c>
      <c r="M9">
        <f>0.003154+0.000447+0.001623+0.013815+0.040864</f>
        <v>5.9902999999999998E-2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8</v>
      </c>
      <c r="H10">
        <v>12</v>
      </c>
      <c r="I10">
        <v>18</v>
      </c>
      <c r="J10">
        <v>0</v>
      </c>
      <c r="K10">
        <v>4</v>
      </c>
      <c r="L10">
        <f>0.003154+0.000447+0.001623+0.013815+0.062747</f>
        <v>8.1785999999999998E-2</v>
      </c>
      <c r="M10">
        <f>0.003154+0.000447+0.001623+0.013815+0.062747</f>
        <v>8.1785999999999998E-2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8</v>
      </c>
      <c r="H11">
        <v>18</v>
      </c>
      <c r="I11">
        <v>22</v>
      </c>
      <c r="J11">
        <v>0</v>
      </c>
      <c r="K11">
        <v>4</v>
      </c>
      <c r="L11">
        <f>0.003154+0.000447+0.001623+0.013815+0.040864</f>
        <v>5.9902999999999998E-2</v>
      </c>
      <c r="M11">
        <f>0.003154+0.000447+0.001623+0.013815+0.040864</f>
        <v>5.9902999999999998E-2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8</v>
      </c>
      <c r="H12">
        <v>22</v>
      </c>
      <c r="I12">
        <v>24</v>
      </c>
      <c r="J12">
        <v>0</v>
      </c>
      <c r="K12">
        <v>4</v>
      </c>
      <c r="L12">
        <f>0.003154+0.000447+0.001623+0.013815+0.031373</f>
        <v>5.0411999999999998E-2</v>
      </c>
      <c r="M12">
        <f>0.003154+0.000447+0.001623+0.013815+0.031373</f>
        <v>5.0411999999999998E-2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9</v>
      </c>
      <c r="G13">
        <v>12</v>
      </c>
      <c r="H13">
        <v>0</v>
      </c>
      <c r="I13">
        <v>6</v>
      </c>
      <c r="J13">
        <v>0</v>
      </c>
      <c r="K13">
        <v>4</v>
      </c>
      <c r="L13">
        <f>0.003154+0.000447+0.001623+0.013815+0.024284</f>
        <v>4.3323E-2</v>
      </c>
      <c r="M13">
        <f>0.003154+0.000447+0.001623+0.013815+0.024284</f>
        <v>4.3323E-2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9</v>
      </c>
      <c r="G14">
        <v>12</v>
      </c>
      <c r="H14">
        <v>6</v>
      </c>
      <c r="I14">
        <v>12</v>
      </c>
      <c r="J14">
        <v>0</v>
      </c>
      <c r="K14">
        <v>4</v>
      </c>
      <c r="L14">
        <f>0.003154+0.000447+0.001623+0.013815+0.037215</f>
        <v>5.6253999999999998E-2</v>
      </c>
      <c r="M14">
        <f>0.003154+0.000447+0.001623+0.013815+0.037215</f>
        <v>5.6253999999999998E-2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9</v>
      </c>
      <c r="G15">
        <v>12</v>
      </c>
      <c r="H15">
        <v>12</v>
      </c>
      <c r="I15">
        <v>18</v>
      </c>
      <c r="J15">
        <v>0</v>
      </c>
      <c r="K15">
        <v>4</v>
      </c>
      <c r="L15">
        <f>0.003154+0.000447+0.001623+0.013815+0.048567</f>
        <v>6.7605999999999999E-2</v>
      </c>
      <c r="M15">
        <f>0.003154+0.000447+0.001623+0.013815+0.048567</f>
        <v>6.7605999999999999E-2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9</v>
      </c>
      <c r="G16">
        <v>12</v>
      </c>
      <c r="H16">
        <v>18</v>
      </c>
      <c r="I16">
        <v>22</v>
      </c>
      <c r="J16">
        <v>0</v>
      </c>
      <c r="K16">
        <v>4</v>
      </c>
      <c r="L16">
        <f>0.003154+0.000447+0.001623+0.013815+0.037215</f>
        <v>5.6253999999999998E-2</v>
      </c>
      <c r="M16">
        <f>0.003154+0.000447+0.001623+0.013815+0.037215</f>
        <v>5.6253999999999998E-2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9</v>
      </c>
      <c r="G17">
        <v>12</v>
      </c>
      <c r="H17">
        <v>22</v>
      </c>
      <c r="I17">
        <v>24</v>
      </c>
      <c r="J17">
        <v>0</v>
      </c>
      <c r="K17">
        <v>4</v>
      </c>
      <c r="L17">
        <f>0.003154+0.000447+0.001623+0.013815+0.024284</f>
        <v>4.3323E-2</v>
      </c>
      <c r="M17">
        <f>0.003154+0.000447+0.001623+0.013815+0.024284</f>
        <v>4.3323E-2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>0.003154+0.000447+0.001623+0.013815+0.024284</f>
        <v>4.3323E-2</v>
      </c>
      <c r="M18">
        <f>0.003154+0.000447+0.001623+0.013815+0.024284</f>
        <v>4.3323E-2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8</v>
      </c>
      <c r="H19">
        <v>0</v>
      </c>
      <c r="I19">
        <v>24</v>
      </c>
      <c r="J19">
        <v>5</v>
      </c>
      <c r="K19">
        <v>6</v>
      </c>
      <c r="L19">
        <f>0.003154+0.000447+0.001623+0.013815+0.031373</f>
        <v>5.0411999999999998E-2</v>
      </c>
      <c r="M19">
        <f>0.003154+0.000447+0.001623+0.013815+0.031373</f>
        <v>5.0411999999999998E-2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9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0.003154+0.000447+0.001623+0.013815+0.024284</f>
        <v>4.3323E-2</v>
      </c>
      <c r="M20">
        <f>0.003154+0.000447+0.001623+0.013815+0.024284</f>
        <v>4.3323E-2</v>
      </c>
      <c r="N20" t="s">
        <v>14</v>
      </c>
    </row>
    <row r="21" spans="1:15" x14ac:dyDescent="0.2">
      <c r="A21" t="s">
        <v>10</v>
      </c>
      <c r="B21" t="s">
        <v>15</v>
      </c>
      <c r="C21" t="s">
        <v>33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2.255+1.1102</f>
        <v>3.3651999999999997</v>
      </c>
      <c r="M21">
        <f>2.255+1.1102</f>
        <v>3.3651999999999997</v>
      </c>
      <c r="N21" t="s">
        <v>17</v>
      </c>
      <c r="O21" t="s">
        <v>89</v>
      </c>
    </row>
    <row r="22" spans="1:15" x14ac:dyDescent="0.2">
      <c r="A22" t="s">
        <v>21</v>
      </c>
      <c r="B22" t="s">
        <v>11</v>
      </c>
      <c r="L22">
        <v>60</v>
      </c>
      <c r="M22">
        <v>60</v>
      </c>
      <c r="N22" t="s">
        <v>12</v>
      </c>
    </row>
    <row r="23" spans="1:15" x14ac:dyDescent="0.2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>
        <f>(1.25+5.597)/10.37</f>
        <v>0.66027000964320159</v>
      </c>
      <c r="M23" s="6">
        <f>L23/2.83168</f>
        <v>0.23317253702508814</v>
      </c>
      <c r="N23" t="s">
        <v>85</v>
      </c>
      <c r="O23" t="s">
        <v>70</v>
      </c>
    </row>
    <row r="24" spans="1:15" x14ac:dyDescent="0.2">
      <c r="A24" t="s">
        <v>21</v>
      </c>
      <c r="B24" t="s">
        <v>13</v>
      </c>
      <c r="D24">
        <f>100*10.37</f>
        <v>1037</v>
      </c>
      <c r="E24" s="10">
        <f>D24*2.83168</f>
        <v>2936.4521599999998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f>(0.97+5.597)/10.37</f>
        <v>0.63326904532304729</v>
      </c>
      <c r="M24" s="6">
        <f>L24/2.83168</f>
        <v>0.22363722077460987</v>
      </c>
      <c r="N24" t="s">
        <v>85</v>
      </c>
    </row>
    <row r="25" spans="1:15" x14ac:dyDescent="0.2">
      <c r="A25" t="s">
        <v>21</v>
      </c>
      <c r="B25" t="s">
        <v>13</v>
      </c>
      <c r="D25">
        <f>500*10.37</f>
        <v>5185</v>
      </c>
      <c r="E25" s="10">
        <f>D25*2.83168</f>
        <v>14682.2608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f>(0.82+5.597)/10.37</f>
        <v>0.61880424300867898</v>
      </c>
      <c r="M25" s="6">
        <f>L25/2.83168</f>
        <v>0.21852901564042512</v>
      </c>
      <c r="N25" t="s">
        <v>85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O14"/>
  <sheetViews>
    <sheetView workbookViewId="0">
      <selection activeCell="E15" sqref="E1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3.66406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32.9</v>
      </c>
      <c r="M11" s="8">
        <f>L11/2.83168</f>
        <v>11.618544468301502</v>
      </c>
      <c r="N11" t="s">
        <v>85</v>
      </c>
    </row>
    <row r="12" spans="1:15" x14ac:dyDescent="0.2">
      <c r="A12" t="s">
        <v>21</v>
      </c>
      <c r="B12" t="s">
        <v>13</v>
      </c>
      <c r="D12">
        <v>3</v>
      </c>
      <c r="E12" s="10">
        <f>D12*2.83168</f>
        <v>8.4950399999999995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0.92230000000000001</v>
      </c>
      <c r="M12" s="8">
        <f>L12/2.83168</f>
        <v>0.32570770708554642</v>
      </c>
      <c r="N12" t="s">
        <v>85</v>
      </c>
    </row>
    <row r="13" spans="1:15" x14ac:dyDescent="0.2">
      <c r="A13" t="s">
        <v>21</v>
      </c>
      <c r="B13" t="s">
        <v>13</v>
      </c>
      <c r="D13">
        <v>90</v>
      </c>
      <c r="E13" s="10">
        <f>D13*2.83168</f>
        <v>254.85120000000001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0.48399999999999999</v>
      </c>
      <c r="M13" s="8">
        <f>L13/2.83168</f>
        <v>0.17092326816589445</v>
      </c>
      <c r="N13" t="s">
        <v>85</v>
      </c>
    </row>
    <row r="14" spans="1:15" x14ac:dyDescent="0.2">
      <c r="A14" t="s">
        <v>21</v>
      </c>
      <c r="B14" t="s">
        <v>13</v>
      </c>
      <c r="D14">
        <v>3000</v>
      </c>
      <c r="E14">
        <f>D14*2.83168</f>
        <v>8495.0399999999991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0.33350000000000002</v>
      </c>
      <c r="M14" s="8">
        <f>L14/2.83168</f>
        <v>0.11777460730025992</v>
      </c>
      <c r="N14" t="s">
        <v>85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O4"/>
  <sheetViews>
    <sheetView workbookViewId="0">
      <selection activeCell="I4" sqref="I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138.5</v>
      </c>
      <c r="M2">
        <v>138.5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0.0303+0.00995</f>
        <v>4.0250000000000001E-2</v>
      </c>
      <c r="M3">
        <f>0.0303+0.00995</f>
        <v>4.0250000000000001E-2</v>
      </c>
      <c r="N3" t="s">
        <v>14</v>
      </c>
      <c r="O3" t="s">
        <v>105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6.72</v>
      </c>
      <c r="M4">
        <v>6.72</v>
      </c>
      <c r="N4" t="s">
        <v>17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85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85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85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85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85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85</v>
      </c>
    </row>
  </sheetData>
  <phoneticPr fontId="3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O30"/>
  <sheetViews>
    <sheetView workbookViewId="0">
      <selection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6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85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85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85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85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85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"/>
  <sheetViews>
    <sheetView workbookViewId="0">
      <selection activeCell="D1" sqref="D1:E1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7</v>
      </c>
      <c r="J3">
        <v>0</v>
      </c>
      <c r="K3">
        <v>6</v>
      </c>
      <c r="L3">
        <v>0.117135</v>
      </c>
      <c r="M3">
        <v>0.117135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24</v>
      </c>
      <c r="J4">
        <v>0</v>
      </c>
      <c r="K4">
        <v>6</v>
      </c>
      <c r="L4">
        <f>0.0221+0.113535</f>
        <v>0.13563500000000001</v>
      </c>
      <c r="M4">
        <f>0.0221+0.113535</f>
        <v>0.13563500000000001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7</v>
      </c>
      <c r="I5">
        <v>10</v>
      </c>
      <c r="J5">
        <v>0</v>
      </c>
      <c r="K5">
        <v>5</v>
      </c>
      <c r="L5">
        <f>0.0221+0.113535</f>
        <v>0.13563500000000001</v>
      </c>
      <c r="M5">
        <f>0.0221+0.113535</f>
        <v>0.13563500000000001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10</v>
      </c>
      <c r="I6">
        <v>22</v>
      </c>
      <c r="J6">
        <v>0</v>
      </c>
      <c r="K6">
        <v>5</v>
      </c>
      <c r="L6">
        <f>0.0344+0.113535</f>
        <v>0.14793499999999998</v>
      </c>
      <c r="M6">
        <f>0.0344+0.113535</f>
        <v>0.14793499999999998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22</v>
      </c>
      <c r="I7">
        <v>24</v>
      </c>
      <c r="J7">
        <v>0</v>
      </c>
      <c r="K7">
        <v>5</v>
      </c>
      <c r="L7">
        <f t="shared" ref="L7:M9" si="0">0.0221+0.113535</f>
        <v>0.13563500000000001</v>
      </c>
      <c r="M7">
        <f t="shared" si="0"/>
        <v>0.13563500000000001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7</v>
      </c>
      <c r="I8">
        <v>24</v>
      </c>
      <c r="J8">
        <v>6</v>
      </c>
      <c r="K8">
        <v>6</v>
      </c>
      <c r="L8">
        <f t="shared" si="0"/>
        <v>0.13563500000000001</v>
      </c>
      <c r="M8">
        <f t="shared" si="0"/>
        <v>0.13563500000000001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7</v>
      </c>
      <c r="I9">
        <v>24</v>
      </c>
      <c r="J9">
        <v>0</v>
      </c>
      <c r="K9">
        <v>6</v>
      </c>
      <c r="L9">
        <f t="shared" si="0"/>
        <v>0.13563500000000001</v>
      </c>
      <c r="M9">
        <f t="shared" si="0"/>
        <v>0.13563500000000001</v>
      </c>
      <c r="N9" t="s">
        <v>14</v>
      </c>
    </row>
    <row r="10" spans="1:15" x14ac:dyDescent="0.2">
      <c r="A10" t="s">
        <v>10</v>
      </c>
      <c r="B10" t="s">
        <v>15</v>
      </c>
      <c r="C10" t="s">
        <v>20</v>
      </c>
      <c r="D10">
        <v>0</v>
      </c>
      <c r="E10">
        <v>0</v>
      </c>
      <c r="F10">
        <v>1</v>
      </c>
      <c r="G10">
        <v>12</v>
      </c>
      <c r="H10">
        <v>0</v>
      </c>
      <c r="I10">
        <v>7</v>
      </c>
      <c r="J10">
        <v>0</v>
      </c>
      <c r="K10">
        <v>6</v>
      </c>
      <c r="L10">
        <v>0</v>
      </c>
      <c r="M10">
        <v>0</v>
      </c>
      <c r="N10" t="s">
        <v>17</v>
      </c>
    </row>
    <row r="11" spans="1:15" x14ac:dyDescent="0.2">
      <c r="A11" t="s">
        <v>10</v>
      </c>
      <c r="B11" t="s">
        <v>15</v>
      </c>
      <c r="C11" t="s">
        <v>25</v>
      </c>
      <c r="D11">
        <v>0</v>
      </c>
      <c r="E11">
        <v>0</v>
      </c>
      <c r="F11">
        <v>1</v>
      </c>
      <c r="G11">
        <v>5</v>
      </c>
      <c r="H11">
        <v>7</v>
      </c>
      <c r="I11">
        <v>24</v>
      </c>
      <c r="J11">
        <v>0</v>
      </c>
      <c r="K11">
        <v>6</v>
      </c>
      <c r="L11">
        <v>6.28</v>
      </c>
      <c r="M11">
        <v>6.28</v>
      </c>
      <c r="N11" t="s">
        <v>17</v>
      </c>
    </row>
    <row r="12" spans="1:15" x14ac:dyDescent="0.2">
      <c r="A12" t="s">
        <v>10</v>
      </c>
      <c r="B12" t="s">
        <v>15</v>
      </c>
      <c r="C12" t="s">
        <v>26</v>
      </c>
      <c r="D12">
        <v>0</v>
      </c>
      <c r="E12">
        <v>0</v>
      </c>
      <c r="F12">
        <v>6</v>
      </c>
      <c r="G12">
        <v>9</v>
      </c>
      <c r="H12">
        <v>7</v>
      </c>
      <c r="I12">
        <v>10</v>
      </c>
      <c r="J12">
        <v>0</v>
      </c>
      <c r="K12">
        <v>5</v>
      </c>
      <c r="L12">
        <v>6.28</v>
      </c>
      <c r="M12">
        <v>6.28</v>
      </c>
      <c r="N12" t="s">
        <v>17</v>
      </c>
    </row>
    <row r="13" spans="1:15" x14ac:dyDescent="0.2">
      <c r="A13" t="s">
        <v>10</v>
      </c>
      <c r="B13" t="s">
        <v>15</v>
      </c>
      <c r="C13" t="s">
        <v>27</v>
      </c>
      <c r="D13">
        <v>0</v>
      </c>
      <c r="E13">
        <v>0</v>
      </c>
      <c r="F13">
        <v>6</v>
      </c>
      <c r="G13">
        <v>9</v>
      </c>
      <c r="H13">
        <v>10</v>
      </c>
      <c r="I13">
        <v>22</v>
      </c>
      <c r="J13">
        <v>0</v>
      </c>
      <c r="K13">
        <v>5</v>
      </c>
      <c r="L13">
        <v>25.63</v>
      </c>
      <c r="M13">
        <v>25.63</v>
      </c>
      <c r="N13" t="s">
        <v>17</v>
      </c>
    </row>
    <row r="14" spans="1:15" x14ac:dyDescent="0.2">
      <c r="A14" t="s">
        <v>10</v>
      </c>
      <c r="B14" t="s">
        <v>15</v>
      </c>
      <c r="C14" t="s">
        <v>26</v>
      </c>
      <c r="D14">
        <v>0</v>
      </c>
      <c r="E14">
        <v>0</v>
      </c>
      <c r="F14">
        <v>6</v>
      </c>
      <c r="G14">
        <v>9</v>
      </c>
      <c r="H14">
        <v>22</v>
      </c>
      <c r="I14">
        <v>24</v>
      </c>
      <c r="J14">
        <v>0</v>
      </c>
      <c r="K14">
        <v>5</v>
      </c>
      <c r="L14">
        <v>6.28</v>
      </c>
      <c r="M14">
        <v>6.28</v>
      </c>
      <c r="N14" t="s">
        <v>17</v>
      </c>
    </row>
    <row r="15" spans="1:15" x14ac:dyDescent="0.2">
      <c r="A15" t="s">
        <v>10</v>
      </c>
      <c r="B15" t="s">
        <v>15</v>
      </c>
      <c r="C15" t="s">
        <v>28</v>
      </c>
      <c r="D15">
        <v>0</v>
      </c>
      <c r="E15">
        <v>0</v>
      </c>
      <c r="F15">
        <v>1</v>
      </c>
      <c r="G15">
        <v>5</v>
      </c>
      <c r="H15">
        <v>7</v>
      </c>
      <c r="I15">
        <v>24</v>
      </c>
      <c r="J15">
        <v>0</v>
      </c>
      <c r="K15">
        <v>6</v>
      </c>
      <c r="L15">
        <v>6.28</v>
      </c>
      <c r="M15">
        <v>6.28</v>
      </c>
      <c r="N15" t="s">
        <v>17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13.67</v>
      </c>
      <c r="M2">
        <v>13.67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20</v>
      </c>
      <c r="D3">
        <v>0</v>
      </c>
      <c r="E3">
        <v>0</v>
      </c>
      <c r="F3">
        <v>1</v>
      </c>
      <c r="G3">
        <v>12</v>
      </c>
      <c r="H3">
        <v>0</v>
      </c>
      <c r="I3">
        <v>11</v>
      </c>
      <c r="J3">
        <v>0</v>
      </c>
      <c r="K3">
        <v>4</v>
      </c>
      <c r="L3" s="7">
        <f>(14.07+17.1+2.92)/4.5</f>
        <v>7.5755555555555567</v>
      </c>
      <c r="M3" s="7">
        <f>(14.07+17.1+2.92)/4.5</f>
        <v>7.5755555555555567</v>
      </c>
      <c r="N3" t="s">
        <v>17</v>
      </c>
    </row>
    <row r="4" spans="1:15" x14ac:dyDescent="0.2">
      <c r="A4" t="s">
        <v>10</v>
      </c>
      <c r="B4" t="s">
        <v>15</v>
      </c>
      <c r="C4" t="s">
        <v>58</v>
      </c>
      <c r="D4">
        <v>0</v>
      </c>
      <c r="E4">
        <v>0</v>
      </c>
      <c r="F4">
        <v>1</v>
      </c>
      <c r="G4">
        <v>12</v>
      </c>
      <c r="H4">
        <v>11</v>
      </c>
      <c r="I4">
        <v>19</v>
      </c>
      <c r="J4">
        <v>0</v>
      </c>
      <c r="K4">
        <v>4</v>
      </c>
      <c r="L4">
        <f>14.07+17.1+2.92</f>
        <v>34.090000000000003</v>
      </c>
      <c r="M4">
        <f>14.07+17.1+2.92</f>
        <v>34.090000000000003</v>
      </c>
      <c r="N4" t="s">
        <v>17</v>
      </c>
    </row>
    <row r="5" spans="1:15" x14ac:dyDescent="0.2">
      <c r="A5" t="s">
        <v>10</v>
      </c>
      <c r="B5" t="s">
        <v>15</v>
      </c>
      <c r="C5" t="s">
        <v>20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 s="7">
        <f>(14.07+17.1+2.92)/4.5</f>
        <v>7.5755555555555567</v>
      </c>
      <c r="M5" s="7">
        <f>(14.07+17.1+2.92)/4.5</f>
        <v>7.5755555555555567</v>
      </c>
      <c r="N5" t="s">
        <v>17</v>
      </c>
    </row>
    <row r="6" spans="1:15" x14ac:dyDescent="0.2">
      <c r="A6" t="s">
        <v>10</v>
      </c>
      <c r="B6" t="s">
        <v>15</v>
      </c>
      <c r="C6" t="s">
        <v>20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 s="7">
        <f>(14.07+17.1+2.92)/4.5</f>
        <v>7.5755555555555567</v>
      </c>
      <c r="M6" s="7">
        <f>(14.07+17.1+2.92)/4.5</f>
        <v>7.5755555555555567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4.1709999999999997E-2</v>
      </c>
      <c r="M7">
        <v>4.1709999999999997E-2</v>
      </c>
      <c r="N7" t="s">
        <v>14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O1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1149.23</v>
      </c>
      <c r="M2">
        <v>1149.23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7.4120000000000005E-2</v>
      </c>
      <c r="M3">
        <v>7.4120000000000005E-2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v>8.7440000000000004E-2</v>
      </c>
      <c r="M4">
        <v>8.7440000000000004E-2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v>7.4120000000000005E-2</v>
      </c>
      <c r="M5">
        <v>7.4120000000000005E-2</v>
      </c>
      <c r="N5" t="s">
        <v>14</v>
      </c>
    </row>
    <row r="6" spans="1:15" x14ac:dyDescent="0.2">
      <c r="A6" t="s">
        <v>10</v>
      </c>
      <c r="B6" t="s">
        <v>15</v>
      </c>
      <c r="C6" t="s">
        <v>39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9.9149999999999991</v>
      </c>
      <c r="M6">
        <v>9.9149999999999991</v>
      </c>
      <c r="N6" t="s">
        <v>17</v>
      </c>
    </row>
    <row r="7" spans="1:15" x14ac:dyDescent="0.2">
      <c r="A7" t="s">
        <v>10</v>
      </c>
      <c r="B7" t="s">
        <v>15</v>
      </c>
      <c r="C7" t="s">
        <v>40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0</v>
      </c>
      <c r="K7">
        <v>6</v>
      </c>
      <c r="L7">
        <v>14.589</v>
      </c>
      <c r="M7">
        <v>14.589</v>
      </c>
      <c r="N7" t="s">
        <v>17</v>
      </c>
    </row>
    <row r="8" spans="1:15" x14ac:dyDescent="0.2">
      <c r="A8" t="s">
        <v>10</v>
      </c>
      <c r="B8" t="s">
        <v>15</v>
      </c>
      <c r="C8" t="s">
        <v>41</v>
      </c>
      <c r="D8">
        <v>0</v>
      </c>
      <c r="E8">
        <v>0</v>
      </c>
      <c r="F8">
        <v>10</v>
      </c>
      <c r="G8">
        <v>12</v>
      </c>
      <c r="H8">
        <v>0</v>
      </c>
      <c r="I8">
        <v>24</v>
      </c>
      <c r="J8">
        <v>0</v>
      </c>
      <c r="K8">
        <v>6</v>
      </c>
      <c r="L8">
        <v>9.9149999999999991</v>
      </c>
      <c r="M8">
        <v>9.9149999999999991</v>
      </c>
      <c r="N8" t="s">
        <v>17</v>
      </c>
    </row>
    <row r="9" spans="1:15" x14ac:dyDescent="0.2">
      <c r="A9" t="s">
        <v>10</v>
      </c>
      <c r="B9" t="s">
        <v>15</v>
      </c>
      <c r="C9" t="s">
        <v>39</v>
      </c>
      <c r="D9">
        <v>2500</v>
      </c>
      <c r="E9">
        <v>2500</v>
      </c>
      <c r="F9">
        <v>1</v>
      </c>
      <c r="G9">
        <v>5</v>
      </c>
      <c r="H9">
        <v>0</v>
      </c>
      <c r="I9">
        <v>24</v>
      </c>
      <c r="J9">
        <v>0</v>
      </c>
      <c r="K9">
        <v>6</v>
      </c>
      <c r="L9">
        <v>7.74</v>
      </c>
      <c r="M9">
        <v>7.74</v>
      </c>
      <c r="N9" t="s">
        <v>17</v>
      </c>
    </row>
    <row r="10" spans="1:15" x14ac:dyDescent="0.2">
      <c r="A10" t="s">
        <v>10</v>
      </c>
      <c r="B10" t="s">
        <v>15</v>
      </c>
      <c r="C10" t="s">
        <v>40</v>
      </c>
      <c r="D10">
        <v>2500</v>
      </c>
      <c r="E10">
        <v>2500</v>
      </c>
      <c r="F10">
        <v>6</v>
      </c>
      <c r="G10">
        <v>9</v>
      </c>
      <c r="H10">
        <v>0</v>
      </c>
      <c r="I10">
        <v>24</v>
      </c>
      <c r="J10">
        <v>0</v>
      </c>
      <c r="K10">
        <v>6</v>
      </c>
      <c r="L10">
        <v>11.672000000000001</v>
      </c>
      <c r="M10">
        <v>11.672000000000001</v>
      </c>
      <c r="N10" t="s">
        <v>17</v>
      </c>
    </row>
    <row r="11" spans="1:15" x14ac:dyDescent="0.2">
      <c r="A11" t="s">
        <v>10</v>
      </c>
      <c r="B11" t="s">
        <v>15</v>
      </c>
      <c r="C11" t="s">
        <v>41</v>
      </c>
      <c r="D11">
        <v>2500</v>
      </c>
      <c r="E11">
        <v>2500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7.74</v>
      </c>
      <c r="M11">
        <v>7.74</v>
      </c>
      <c r="N11" t="s">
        <v>17</v>
      </c>
    </row>
    <row r="12" spans="1:15" x14ac:dyDescent="0.2">
      <c r="A12" t="s">
        <v>10</v>
      </c>
      <c r="B12" t="s">
        <v>15</v>
      </c>
      <c r="C12" t="s">
        <v>39</v>
      </c>
      <c r="D12">
        <v>5000</v>
      </c>
      <c r="E12">
        <v>5000</v>
      </c>
      <c r="F12">
        <v>1</v>
      </c>
      <c r="G12">
        <v>5</v>
      </c>
      <c r="H12">
        <v>0</v>
      </c>
      <c r="I12">
        <v>24</v>
      </c>
      <c r="J12">
        <v>0</v>
      </c>
      <c r="K12">
        <v>6</v>
      </c>
      <c r="L12">
        <v>6.827</v>
      </c>
      <c r="M12">
        <v>6.827</v>
      </c>
      <c r="N12" t="s">
        <v>17</v>
      </c>
    </row>
    <row r="13" spans="1:15" x14ac:dyDescent="0.2">
      <c r="A13" t="s">
        <v>10</v>
      </c>
      <c r="B13" t="s">
        <v>15</v>
      </c>
      <c r="C13" t="s">
        <v>40</v>
      </c>
      <c r="D13">
        <v>5000</v>
      </c>
      <c r="E13">
        <v>5000</v>
      </c>
      <c r="F13">
        <v>6</v>
      </c>
      <c r="G13">
        <v>9</v>
      </c>
      <c r="H13">
        <v>0</v>
      </c>
      <c r="I13">
        <v>24</v>
      </c>
      <c r="J13">
        <v>0</v>
      </c>
      <c r="K13">
        <v>6</v>
      </c>
      <c r="L13">
        <v>9.7759999999999998</v>
      </c>
      <c r="M13">
        <v>9.7759999999999998</v>
      </c>
      <c r="N13" t="s">
        <v>17</v>
      </c>
    </row>
    <row r="14" spans="1:15" x14ac:dyDescent="0.2">
      <c r="A14" t="s">
        <v>10</v>
      </c>
      <c r="B14" t="s">
        <v>15</v>
      </c>
      <c r="C14" t="s">
        <v>41</v>
      </c>
      <c r="D14">
        <v>5000</v>
      </c>
      <c r="E14">
        <v>5000</v>
      </c>
      <c r="F14">
        <v>10</v>
      </c>
      <c r="G14">
        <v>12</v>
      </c>
      <c r="H14">
        <v>0</v>
      </c>
      <c r="I14">
        <v>24</v>
      </c>
      <c r="J14">
        <v>0</v>
      </c>
      <c r="K14">
        <v>6</v>
      </c>
      <c r="L14">
        <v>6.827</v>
      </c>
      <c r="M14">
        <v>6.827</v>
      </c>
      <c r="N14" t="s">
        <v>17</v>
      </c>
    </row>
    <row r="15" spans="1:15" x14ac:dyDescent="0.2">
      <c r="A15" t="s">
        <v>10</v>
      </c>
      <c r="B15" t="s">
        <v>15</v>
      </c>
      <c r="C15" t="s">
        <v>39</v>
      </c>
      <c r="D15">
        <v>7500</v>
      </c>
      <c r="E15">
        <v>7500</v>
      </c>
      <c r="F15">
        <v>1</v>
      </c>
      <c r="G15">
        <v>5</v>
      </c>
      <c r="H15">
        <v>0</v>
      </c>
      <c r="I15">
        <v>24</v>
      </c>
      <c r="J15">
        <v>0</v>
      </c>
      <c r="K15">
        <v>6</v>
      </c>
      <c r="L15">
        <v>5.2569999999999997</v>
      </c>
      <c r="M15">
        <v>5.2569999999999997</v>
      </c>
      <c r="N15" t="s">
        <v>17</v>
      </c>
    </row>
    <row r="16" spans="1:15" x14ac:dyDescent="0.2">
      <c r="A16" t="s">
        <v>10</v>
      </c>
      <c r="B16" t="s">
        <v>15</v>
      </c>
      <c r="C16" t="s">
        <v>40</v>
      </c>
      <c r="D16">
        <v>7500</v>
      </c>
      <c r="E16">
        <v>7500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v>7.1379999999999999</v>
      </c>
      <c r="M16">
        <v>7.1379999999999999</v>
      </c>
      <c r="N16" t="s">
        <v>17</v>
      </c>
    </row>
    <row r="17" spans="1:14" x14ac:dyDescent="0.2">
      <c r="A17" t="s">
        <v>10</v>
      </c>
      <c r="B17" t="s">
        <v>15</v>
      </c>
      <c r="C17" t="s">
        <v>41</v>
      </c>
      <c r="D17">
        <v>7500</v>
      </c>
      <c r="E17">
        <v>7500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v>5.2569999999999997</v>
      </c>
      <c r="M17">
        <v>5.2569999999999997</v>
      </c>
      <c r="N17" t="s">
        <v>17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O18"/>
  <sheetViews>
    <sheetView workbookViewId="0">
      <selection activeCell="B16" sqref="B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21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1.7531000000000001</v>
      </c>
      <c r="M4">
        <v>1.7531000000000001</v>
      </c>
      <c r="N4" t="s">
        <v>17</v>
      </c>
      <c r="O4" t="s">
        <v>43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9.7321000000000009</v>
      </c>
      <c r="M5">
        <v>9.7321000000000009</v>
      </c>
      <c r="N5" t="s">
        <v>17</v>
      </c>
    </row>
    <row r="6" spans="1:15" x14ac:dyDescent="0.2">
      <c r="A6" t="s">
        <v>21</v>
      </c>
      <c r="B6" t="s">
        <v>11</v>
      </c>
      <c r="L6">
        <v>17.75</v>
      </c>
      <c r="M6">
        <v>17.75</v>
      </c>
      <c r="N6" t="s">
        <v>12</v>
      </c>
    </row>
    <row r="7" spans="1:15" x14ac:dyDescent="0.2">
      <c r="A7" t="s">
        <v>21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0.32505600000000001</v>
      </c>
      <c r="M7" s="7">
        <f t="shared" ref="M7" si="0">L7/2.83168</f>
        <v>0.11479263193581196</v>
      </c>
      <c r="N7" t="s">
        <v>85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O26"/>
  <sheetViews>
    <sheetView workbookViewId="0">
      <selection activeCell="O20" sqref="O2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150</v>
      </c>
      <c r="M2">
        <v>150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1.7328+0.5533</f>
        <v>2.2860999999999998</v>
      </c>
      <c r="M3">
        <f>1.7328+0.5533</f>
        <v>2.2860999999999998</v>
      </c>
      <c r="N3" t="s">
        <v>17</v>
      </c>
      <c r="O3" t="s">
        <v>89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0</v>
      </c>
      <c r="I4">
        <v>6</v>
      </c>
      <c r="J4">
        <v>0</v>
      </c>
      <c r="K4">
        <v>4</v>
      </c>
      <c r="L4">
        <f>0.001022+0.001623+0.000384+0.012692+0.024284</f>
        <v>4.0004999999999999E-2</v>
      </c>
      <c r="M4">
        <f>0.001022+0.001623+0.000384+0.012692+0.024284</f>
        <v>4.0004999999999999E-2</v>
      </c>
      <c r="N4" t="s">
        <v>14</v>
      </c>
      <c r="O4" t="s">
        <v>98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6</v>
      </c>
      <c r="I5">
        <v>12</v>
      </c>
      <c r="J5">
        <v>0</v>
      </c>
      <c r="K5">
        <v>4</v>
      </c>
      <c r="L5">
        <f>0.001022+0.001623+0.000384+0.012692+0.037215</f>
        <v>5.2935999999999997E-2</v>
      </c>
      <c r="M5">
        <f>0.001022+0.001623+0.000384+0.012692+0.037215</f>
        <v>5.2935999999999997E-2</v>
      </c>
      <c r="N5" t="s">
        <v>14</v>
      </c>
      <c r="O5" t="s">
        <v>99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12</v>
      </c>
      <c r="I6">
        <v>18</v>
      </c>
      <c r="J6">
        <v>0</v>
      </c>
      <c r="K6">
        <v>4</v>
      </c>
      <c r="L6">
        <f>0.001022+0.001623+0.000384+0.012692+0.048567</f>
        <v>6.4287999999999998E-2</v>
      </c>
      <c r="M6">
        <f>0.001022+0.001623+0.000384+0.012692+0.048567</f>
        <v>6.4287999999999998E-2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18</v>
      </c>
      <c r="I7">
        <v>22</v>
      </c>
      <c r="J7">
        <v>0</v>
      </c>
      <c r="K7">
        <v>4</v>
      </c>
      <c r="L7">
        <f>0.001022+0.001623+0.000384+0.012692+0.037215</f>
        <v>5.2935999999999997E-2</v>
      </c>
      <c r="M7">
        <f>0.001022+0.001623+0.000384+0.012692+0.037215</f>
        <v>5.2935999999999997E-2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22</v>
      </c>
      <c r="I8">
        <v>24</v>
      </c>
      <c r="J8">
        <v>0</v>
      </c>
      <c r="K8">
        <v>4</v>
      </c>
      <c r="L8">
        <f>0.001022+0.001623+0.000384+0.012692+0.024284</f>
        <v>4.0004999999999999E-2</v>
      </c>
      <c r="M8">
        <f>0.001022+0.001623+0.000384+0.012692+0.024284</f>
        <v>4.0004999999999999E-2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0</v>
      </c>
      <c r="I9">
        <v>6</v>
      </c>
      <c r="J9">
        <v>0</v>
      </c>
      <c r="K9">
        <v>4</v>
      </c>
      <c r="L9">
        <f>0.001022+0.001623+0.000384+0.012692+0.031373</f>
        <v>4.7093999999999997E-2</v>
      </c>
      <c r="M9">
        <f>0.001022+0.001623+0.000384+0.012692+0.031373</f>
        <v>4.7093999999999997E-2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8</v>
      </c>
      <c r="H10">
        <v>6</v>
      </c>
      <c r="I10">
        <v>12</v>
      </c>
      <c r="J10">
        <v>0</v>
      </c>
      <c r="K10">
        <v>4</v>
      </c>
      <c r="L10">
        <f>0.001022+0.001623+0.000384+0.012692+0.040864</f>
        <v>5.6584999999999996E-2</v>
      </c>
      <c r="M10">
        <f>0.001022+0.001623+0.000384+0.012692+0.040864</f>
        <v>5.6584999999999996E-2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8</v>
      </c>
      <c r="H11">
        <v>12</v>
      </c>
      <c r="I11">
        <v>18</v>
      </c>
      <c r="J11">
        <v>0</v>
      </c>
      <c r="K11">
        <v>4</v>
      </c>
      <c r="L11">
        <f>0.001022+0.001623+0.000384+0.012692+0.062747</f>
        <v>7.8467999999999996E-2</v>
      </c>
      <c r="M11">
        <f>0.001022+0.001623+0.000384+0.012692+0.062747</f>
        <v>7.8467999999999996E-2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8</v>
      </c>
      <c r="H12">
        <v>18</v>
      </c>
      <c r="I12">
        <v>22</v>
      </c>
      <c r="J12">
        <v>0</v>
      </c>
      <c r="K12">
        <v>4</v>
      </c>
      <c r="L12">
        <f>0.001022+0.001623+0.000384+0.012692+0.040864</f>
        <v>5.6584999999999996E-2</v>
      </c>
      <c r="M12">
        <f>0.001022+0.001623+0.000384+0.012692+0.040864</f>
        <v>5.6584999999999996E-2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8</v>
      </c>
      <c r="H13">
        <v>22</v>
      </c>
      <c r="I13">
        <v>24</v>
      </c>
      <c r="J13">
        <v>0</v>
      </c>
      <c r="K13">
        <v>4</v>
      </c>
      <c r="L13">
        <f>0.001022+0.001623+0.000384+0.012692+0.031373</f>
        <v>4.7093999999999997E-2</v>
      </c>
      <c r="M13">
        <f>0.001022+0.001623+0.000384+0.012692+0.031373</f>
        <v>4.7093999999999997E-2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9</v>
      </c>
      <c r="G14">
        <v>12</v>
      </c>
      <c r="H14">
        <v>0</v>
      </c>
      <c r="I14">
        <v>6</v>
      </c>
      <c r="J14">
        <v>0</v>
      </c>
      <c r="K14">
        <v>4</v>
      </c>
      <c r="L14">
        <f>0.001022+0.001623+0.000384+0.012692+0.024284</f>
        <v>4.0004999999999999E-2</v>
      </c>
      <c r="M14">
        <f>0.001022+0.001623+0.000384+0.012692+0.024284</f>
        <v>4.0004999999999999E-2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9</v>
      </c>
      <c r="G15">
        <v>12</v>
      </c>
      <c r="H15">
        <v>6</v>
      </c>
      <c r="I15">
        <v>12</v>
      </c>
      <c r="J15">
        <v>0</v>
      </c>
      <c r="K15">
        <v>4</v>
      </c>
      <c r="L15">
        <f>0.001022+0.001623+0.000384+0.012692+0.037215</f>
        <v>5.2935999999999997E-2</v>
      </c>
      <c r="M15">
        <f>0.001022+0.001623+0.000384+0.012692+0.037215</f>
        <v>5.2935999999999997E-2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9</v>
      </c>
      <c r="G16">
        <v>12</v>
      </c>
      <c r="H16">
        <v>12</v>
      </c>
      <c r="I16">
        <v>18</v>
      </c>
      <c r="J16">
        <v>0</v>
      </c>
      <c r="K16">
        <v>4</v>
      </c>
      <c r="L16">
        <f>0.001022+0.001623+0.000384+0.012692+0.048567</f>
        <v>6.4287999999999998E-2</v>
      </c>
      <c r="M16">
        <f>0.001022+0.001623+0.000384+0.012692+0.048567</f>
        <v>6.4287999999999998E-2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9</v>
      </c>
      <c r="G17">
        <v>12</v>
      </c>
      <c r="H17">
        <v>18</v>
      </c>
      <c r="I17">
        <v>22</v>
      </c>
      <c r="J17">
        <v>0</v>
      </c>
      <c r="K17">
        <v>4</v>
      </c>
      <c r="L17">
        <f>0.001022+0.001623+0.000384+0.012692+0.037215</f>
        <v>5.2935999999999997E-2</v>
      </c>
      <c r="M17">
        <f>0.001022+0.001623+0.000384+0.012692+0.037215</f>
        <v>5.2935999999999997E-2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9</v>
      </c>
      <c r="G18">
        <v>12</v>
      </c>
      <c r="H18">
        <v>22</v>
      </c>
      <c r="I18">
        <v>24</v>
      </c>
      <c r="J18">
        <v>0</v>
      </c>
      <c r="K18">
        <v>4</v>
      </c>
      <c r="L18">
        <f>0.001022+0.001623+0.000384+0.012692+0.024284</f>
        <v>4.0004999999999999E-2</v>
      </c>
      <c r="M18">
        <f>0.001022+0.001623+0.000384+0.012692+0.024284</f>
        <v>4.0004999999999999E-2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</v>
      </c>
      <c r="G19">
        <v>5</v>
      </c>
      <c r="H19">
        <v>0</v>
      </c>
      <c r="I19">
        <v>24</v>
      </c>
      <c r="J19">
        <v>5</v>
      </c>
      <c r="K19">
        <v>6</v>
      </c>
      <c r="L19">
        <f>0.001022+0.001623+0.000384+0.012692+0.024284</f>
        <v>4.0004999999999999E-2</v>
      </c>
      <c r="M19">
        <f>0.001022+0.001623+0.000384+0.012692+0.024284</f>
        <v>4.0004999999999999E-2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8</v>
      </c>
      <c r="H20">
        <v>0</v>
      </c>
      <c r="I20">
        <v>24</v>
      </c>
      <c r="J20">
        <v>5</v>
      </c>
      <c r="K20">
        <v>6</v>
      </c>
      <c r="L20">
        <f>0.001022+0.001623+0.000384+0.012692+0.031373</f>
        <v>4.7093999999999997E-2</v>
      </c>
      <c r="M20">
        <f>0.001022+0.001623+0.000384+0.012692+0.031373</f>
        <v>4.7093999999999997E-2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9</v>
      </c>
      <c r="G21">
        <v>12</v>
      </c>
      <c r="H21">
        <v>0</v>
      </c>
      <c r="I21">
        <v>24</v>
      </c>
      <c r="J21">
        <v>5</v>
      </c>
      <c r="K21">
        <v>6</v>
      </c>
      <c r="L21">
        <f>0.001022+0.001623+0.000384+0.012692+0.024284</f>
        <v>4.0004999999999999E-2</v>
      </c>
      <c r="M21">
        <f>0.001022+0.001623+0.000384+0.012692+0.024284</f>
        <v>4.0004999999999999E-2</v>
      </c>
      <c r="N21" t="s">
        <v>14</v>
      </c>
    </row>
    <row r="22" spans="1:14" x14ac:dyDescent="0.2">
      <c r="A22" t="s">
        <v>21</v>
      </c>
      <c r="B22" t="s">
        <v>11</v>
      </c>
      <c r="L22">
        <v>559.53</v>
      </c>
      <c r="M22">
        <v>559.53</v>
      </c>
      <c r="N22" t="s">
        <v>12</v>
      </c>
    </row>
    <row r="23" spans="1:14" x14ac:dyDescent="0.2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 s="7">
        <f>0.3865/10.87</f>
        <v>3.5556577736890527E-2</v>
      </c>
      <c r="M23" s="7">
        <f t="shared" ref="M23" si="0">L23/2.83168</f>
        <v>1.2556707585917381E-2</v>
      </c>
      <c r="N23" t="s">
        <v>85</v>
      </c>
    </row>
    <row r="24" spans="1:14" x14ac:dyDescent="0.2">
      <c r="A24" t="s">
        <v>21</v>
      </c>
      <c r="B24" t="s">
        <v>13</v>
      </c>
      <c r="D24">
        <f>2000*10.87</f>
        <v>21740</v>
      </c>
      <c r="E24" s="10">
        <f>D24*2.83168</f>
        <v>61560.7232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 s="7">
        <f>0.237/10.87</f>
        <v>2.1803127874885007E-2</v>
      </c>
      <c r="M24" s="7">
        <f>L24/2.83168</f>
        <v>7.6997146128393772E-3</v>
      </c>
      <c r="N24" t="s">
        <v>85</v>
      </c>
    </row>
    <row r="25" spans="1:14" x14ac:dyDescent="0.2">
      <c r="A25" t="s">
        <v>21</v>
      </c>
      <c r="B25" t="s">
        <v>13</v>
      </c>
      <c r="D25">
        <f>13000*10.87+D24</f>
        <v>163050</v>
      </c>
      <c r="E25" s="10">
        <f>D25*2.83168</f>
        <v>461705.424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 s="7">
        <f>0.2068/10.87</f>
        <v>1.9024839006439746E-2</v>
      </c>
      <c r="M25" s="7">
        <f t="shared" ref="M25" si="1">L25/2.83168</f>
        <v>6.7185695440303093E-3</v>
      </c>
      <c r="N25" t="s">
        <v>85</v>
      </c>
    </row>
    <row r="26" spans="1:14" x14ac:dyDescent="0.2">
      <c r="A26" t="s">
        <v>21</v>
      </c>
      <c r="B26" t="s">
        <v>13</v>
      </c>
      <c r="D26">
        <f>85000*10.87+D25</f>
        <v>1087000</v>
      </c>
      <c r="E26">
        <f>D26*2.83168</f>
        <v>3078036.16</v>
      </c>
      <c r="F26">
        <v>1</v>
      </c>
      <c r="G26">
        <v>12</v>
      </c>
      <c r="H26">
        <v>0</v>
      </c>
      <c r="I26">
        <v>24</v>
      </c>
      <c r="J26">
        <v>0</v>
      </c>
      <c r="K26">
        <v>6</v>
      </c>
      <c r="L26" s="7">
        <f>0.1635/10.87</f>
        <v>1.5041398344066238E-2</v>
      </c>
      <c r="M26" s="7">
        <f t="shared" ref="M26" si="2">L26/2.83168</f>
        <v>5.3118284354398233E-3</v>
      </c>
      <c r="N26" t="s">
        <v>85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2000</v>
      </c>
      <c r="M2">
        <v>2000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4.9320000000000003E-2</v>
      </c>
      <c r="M3">
        <v>4.9320000000000003E-2</v>
      </c>
      <c r="N3" t="s">
        <v>14</v>
      </c>
      <c r="O3" t="s">
        <v>61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10.77</v>
      </c>
      <c r="M4">
        <v>10.77</v>
      </c>
      <c r="N4" t="s">
        <v>17</v>
      </c>
    </row>
    <row r="7" spans="1:15" x14ac:dyDescent="0.2">
      <c r="A7" s="1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O12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O26"/>
  <sheetViews>
    <sheetView workbookViewId="0">
      <selection activeCell="L10" sqref="L1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4" t="s">
        <v>1</v>
      </c>
      <c r="D1" s="1" t="s">
        <v>88</v>
      </c>
      <c r="E1" s="1" t="s">
        <v>87</v>
      </c>
      <c r="F1" s="1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1" t="s">
        <v>84</v>
      </c>
      <c r="M1" s="1" t="s">
        <v>83</v>
      </c>
      <c r="N1" s="4" t="s">
        <v>8</v>
      </c>
      <c r="O1" s="4" t="s">
        <v>9</v>
      </c>
    </row>
    <row r="2" spans="1:15" x14ac:dyDescent="0.2">
      <c r="A2" t="s">
        <v>10</v>
      </c>
      <c r="B2" t="s">
        <v>11</v>
      </c>
      <c r="F2" s="2"/>
      <c r="L2">
        <v>230</v>
      </c>
      <c r="M2">
        <v>230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0.134901+0.02471</f>
        <v>0.159611</v>
      </c>
      <c r="M3">
        <f>0.134901+0.02471</f>
        <v>0.159611</v>
      </c>
      <c r="N3" t="s">
        <v>14</v>
      </c>
      <c r="O3" t="s">
        <v>94</v>
      </c>
    </row>
    <row r="4" spans="1:15" x14ac:dyDescent="0.2">
      <c r="A4" t="s">
        <v>10</v>
      </c>
      <c r="B4" t="s">
        <v>13</v>
      </c>
      <c r="D4">
        <v>3000</v>
      </c>
      <c r="E4">
        <v>3000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f>0.12234+0.02471</f>
        <v>0.14705000000000001</v>
      </c>
      <c r="M4">
        <f>0.12234+0.02471</f>
        <v>0.14705000000000001</v>
      </c>
      <c r="N4" t="s">
        <v>14</v>
      </c>
    </row>
    <row r="5" spans="1:15" x14ac:dyDescent="0.2">
      <c r="A5" t="s">
        <v>10</v>
      </c>
      <c r="B5" s="5" t="s">
        <v>13</v>
      </c>
      <c r="D5">
        <v>10000</v>
      </c>
      <c r="E5">
        <v>10000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f>0.104345+0.02471</f>
        <v>0.129055</v>
      </c>
      <c r="M5">
        <f>0.104345+0.02471</f>
        <v>0.129055</v>
      </c>
      <c r="N5" t="s">
        <v>14</v>
      </c>
    </row>
    <row r="6" spans="1:15" x14ac:dyDescent="0.2">
      <c r="A6" t="s">
        <v>10</v>
      </c>
      <c r="B6" t="s">
        <v>13</v>
      </c>
      <c r="D6">
        <v>200000</v>
      </c>
      <c r="E6">
        <v>200000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f>0.080448+0.02471</f>
        <v>0.105158</v>
      </c>
      <c r="M6">
        <f>0.080448+0.02471</f>
        <v>0.105158</v>
      </c>
      <c r="N6" t="s">
        <v>14</v>
      </c>
    </row>
    <row r="7" spans="1:15" x14ac:dyDescent="0.2">
      <c r="A7" t="s">
        <v>10</v>
      </c>
      <c r="B7" t="s">
        <v>13</v>
      </c>
      <c r="D7" s="10">
        <v>1276333.33333333</v>
      </c>
      <c r="E7" s="10">
        <v>1276333.33333333</v>
      </c>
      <c r="F7">
        <v>1</v>
      </c>
      <c r="G7">
        <v>5</v>
      </c>
      <c r="H7">
        <v>0</v>
      </c>
      <c r="I7">
        <v>24</v>
      </c>
      <c r="J7">
        <v>0</v>
      </c>
      <c r="K7">
        <v>6</v>
      </c>
      <c r="L7">
        <f>0.013858+0.02471</f>
        <v>3.8567999999999998E-2</v>
      </c>
      <c r="M7">
        <f>0.013858+0.02471</f>
        <v>3.8567999999999998E-2</v>
      </c>
      <c r="N7" t="s">
        <v>14</v>
      </c>
    </row>
    <row r="8" spans="1:15" x14ac:dyDescent="0.2">
      <c r="A8" t="s">
        <v>10</v>
      </c>
      <c r="B8" t="s">
        <v>13</v>
      </c>
      <c r="D8" s="10">
        <v>2552666.6666666698</v>
      </c>
      <c r="E8" s="10">
        <v>2552666.6666666698</v>
      </c>
      <c r="F8">
        <v>1</v>
      </c>
      <c r="G8">
        <v>5</v>
      </c>
      <c r="H8">
        <v>0</v>
      </c>
      <c r="I8">
        <v>24</v>
      </c>
      <c r="J8">
        <v>0</v>
      </c>
      <c r="K8">
        <v>6</v>
      </c>
      <c r="L8">
        <f>0.010449+0.02471</f>
        <v>3.5158999999999996E-2</v>
      </c>
      <c r="M8">
        <f>0.010449+0.02471</f>
        <v>3.5158999999999996E-2</v>
      </c>
      <c r="N8" t="s">
        <v>14</v>
      </c>
    </row>
    <row r="9" spans="1:15" x14ac:dyDescent="0.2">
      <c r="A9" t="s">
        <v>10</v>
      </c>
      <c r="B9" t="s">
        <v>13</v>
      </c>
      <c r="D9">
        <v>3829000</v>
      </c>
      <c r="E9">
        <v>3829000</v>
      </c>
      <c r="F9">
        <v>1</v>
      </c>
      <c r="G9">
        <v>5</v>
      </c>
      <c r="H9">
        <v>0</v>
      </c>
      <c r="I9">
        <v>24</v>
      </c>
      <c r="J9">
        <v>0</v>
      </c>
      <c r="K9">
        <v>6</v>
      </c>
      <c r="L9">
        <f>0.007841+0.02471</f>
        <v>3.2550999999999997E-2</v>
      </c>
      <c r="M9">
        <f>0.007841+0.02471</f>
        <v>3.2550999999999997E-2</v>
      </c>
      <c r="N9" t="s">
        <v>14</v>
      </c>
      <c r="O9" s="1"/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0</v>
      </c>
      <c r="K10">
        <v>6</v>
      </c>
      <c r="L10">
        <f>0.134901+0.025022</f>
        <v>0.15992299999999998</v>
      </c>
      <c r="M10">
        <f>0.134901+0.025022</f>
        <v>0.15992299999999998</v>
      </c>
      <c r="N10" t="s">
        <v>14</v>
      </c>
    </row>
    <row r="11" spans="1:15" x14ac:dyDescent="0.2">
      <c r="A11" t="s">
        <v>10</v>
      </c>
      <c r="B11" t="s">
        <v>13</v>
      </c>
      <c r="D11">
        <v>3000</v>
      </c>
      <c r="E11">
        <v>3000</v>
      </c>
      <c r="F11">
        <v>6</v>
      </c>
      <c r="G11">
        <v>9</v>
      </c>
      <c r="H11">
        <v>0</v>
      </c>
      <c r="I11">
        <v>24</v>
      </c>
      <c r="J11">
        <v>0</v>
      </c>
      <c r="K11">
        <v>6</v>
      </c>
      <c r="L11">
        <f>0.12234+0.025022</f>
        <v>0.14736199999999999</v>
      </c>
      <c r="M11">
        <f>0.12234+0.025022</f>
        <v>0.14736199999999999</v>
      </c>
      <c r="N11" t="s">
        <v>14</v>
      </c>
    </row>
    <row r="12" spans="1:15" x14ac:dyDescent="0.2">
      <c r="A12" t="s">
        <v>10</v>
      </c>
      <c r="B12" s="5" t="s">
        <v>13</v>
      </c>
      <c r="D12">
        <v>10000</v>
      </c>
      <c r="E12">
        <v>10000</v>
      </c>
      <c r="F12">
        <v>6</v>
      </c>
      <c r="G12">
        <v>9</v>
      </c>
      <c r="H12">
        <v>0</v>
      </c>
      <c r="I12">
        <v>24</v>
      </c>
      <c r="J12">
        <v>0</v>
      </c>
      <c r="K12">
        <v>6</v>
      </c>
      <c r="L12">
        <f>0.104345+0.025022</f>
        <v>0.12936699999999998</v>
      </c>
      <c r="M12">
        <f>0.104345+0.025022</f>
        <v>0.12936699999999998</v>
      </c>
      <c r="N12" t="s">
        <v>14</v>
      </c>
    </row>
    <row r="13" spans="1:15" x14ac:dyDescent="0.2">
      <c r="A13" t="s">
        <v>10</v>
      </c>
      <c r="B13" t="s">
        <v>13</v>
      </c>
      <c r="D13">
        <v>200000</v>
      </c>
      <c r="E13">
        <v>200000</v>
      </c>
      <c r="F13">
        <v>6</v>
      </c>
      <c r="G13">
        <v>9</v>
      </c>
      <c r="H13">
        <v>0</v>
      </c>
      <c r="I13">
        <v>24</v>
      </c>
      <c r="J13">
        <v>0</v>
      </c>
      <c r="K13">
        <v>6</v>
      </c>
      <c r="L13">
        <f>0.080448+0.025022</f>
        <v>0.10547000000000001</v>
      </c>
      <c r="M13">
        <f>0.080448+0.025022</f>
        <v>0.10547000000000001</v>
      </c>
      <c r="N13" t="s">
        <v>14</v>
      </c>
    </row>
    <row r="14" spans="1:15" x14ac:dyDescent="0.2">
      <c r="A14" t="s">
        <v>10</v>
      </c>
      <c r="B14" t="s">
        <v>13</v>
      </c>
      <c r="D14" s="10">
        <v>1276333.33333333</v>
      </c>
      <c r="E14" s="10">
        <v>1276333.33333333</v>
      </c>
      <c r="F14">
        <v>6</v>
      </c>
      <c r="G14">
        <v>9</v>
      </c>
      <c r="H14">
        <v>0</v>
      </c>
      <c r="I14">
        <v>24</v>
      </c>
      <c r="J14">
        <v>0</v>
      </c>
      <c r="K14">
        <v>6</v>
      </c>
      <c r="L14">
        <f>0.013858+0.025022</f>
        <v>3.8879999999999998E-2</v>
      </c>
      <c r="M14">
        <f>0.013858+0.025022</f>
        <v>3.8879999999999998E-2</v>
      </c>
      <c r="N14" t="s">
        <v>14</v>
      </c>
    </row>
    <row r="15" spans="1:15" x14ac:dyDescent="0.2">
      <c r="A15" t="s">
        <v>10</v>
      </c>
      <c r="B15" t="s">
        <v>13</v>
      </c>
      <c r="D15" s="10">
        <v>2552666.6666666698</v>
      </c>
      <c r="E15" s="10">
        <v>2552666.6666666698</v>
      </c>
      <c r="F15">
        <v>6</v>
      </c>
      <c r="G15">
        <v>9</v>
      </c>
      <c r="H15">
        <v>0</v>
      </c>
      <c r="I15">
        <v>24</v>
      </c>
      <c r="J15">
        <v>0</v>
      </c>
      <c r="K15">
        <v>6</v>
      </c>
      <c r="L15">
        <f>0.010449+0.025022</f>
        <v>3.5471000000000003E-2</v>
      </c>
      <c r="M15">
        <f>0.010449+0.025022</f>
        <v>3.5471000000000003E-2</v>
      </c>
      <c r="N15" t="s">
        <v>14</v>
      </c>
    </row>
    <row r="16" spans="1:15" x14ac:dyDescent="0.2">
      <c r="A16" t="s">
        <v>10</v>
      </c>
      <c r="B16" t="s">
        <v>13</v>
      </c>
      <c r="D16">
        <v>3829000</v>
      </c>
      <c r="E16">
        <v>3829000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f>0.007841+0.025022</f>
        <v>3.2863000000000003E-2</v>
      </c>
      <c r="M16">
        <f>0.007841+0.025022</f>
        <v>3.2863000000000003E-2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f>0.134901+0.02471</f>
        <v>0.159611</v>
      </c>
      <c r="M17">
        <f>0.134901+0.02471</f>
        <v>0.159611</v>
      </c>
      <c r="N17" t="s">
        <v>14</v>
      </c>
    </row>
    <row r="18" spans="1:14" x14ac:dyDescent="0.2">
      <c r="A18" t="s">
        <v>10</v>
      </c>
      <c r="B18" t="s">
        <v>13</v>
      </c>
      <c r="D18">
        <v>3000</v>
      </c>
      <c r="E18">
        <v>3000</v>
      </c>
      <c r="F18">
        <v>10</v>
      </c>
      <c r="G18">
        <v>12</v>
      </c>
      <c r="H18">
        <v>0</v>
      </c>
      <c r="I18">
        <v>24</v>
      </c>
      <c r="J18">
        <v>0</v>
      </c>
      <c r="K18">
        <v>6</v>
      </c>
      <c r="L18">
        <f>0.12234+0.02471</f>
        <v>0.14705000000000001</v>
      </c>
      <c r="M18">
        <f>0.12234+0.02471</f>
        <v>0.14705000000000001</v>
      </c>
      <c r="N18" t="s">
        <v>14</v>
      </c>
    </row>
    <row r="19" spans="1:14" x14ac:dyDescent="0.2">
      <c r="A19" t="s">
        <v>10</v>
      </c>
      <c r="B19" s="5" t="s">
        <v>13</v>
      </c>
      <c r="D19">
        <v>10000</v>
      </c>
      <c r="E19">
        <v>10000</v>
      </c>
      <c r="F19">
        <v>10</v>
      </c>
      <c r="G19">
        <v>12</v>
      </c>
      <c r="H19">
        <v>0</v>
      </c>
      <c r="I19">
        <v>24</v>
      </c>
      <c r="J19">
        <v>0</v>
      </c>
      <c r="K19">
        <v>6</v>
      </c>
      <c r="L19">
        <f>0.104345+0.02471</f>
        <v>0.129055</v>
      </c>
      <c r="M19">
        <f>0.104345+0.02471</f>
        <v>0.129055</v>
      </c>
      <c r="N19" t="s">
        <v>14</v>
      </c>
    </row>
    <row r="20" spans="1:14" x14ac:dyDescent="0.2">
      <c r="A20" t="s">
        <v>10</v>
      </c>
      <c r="B20" t="s">
        <v>13</v>
      </c>
      <c r="D20">
        <v>200000</v>
      </c>
      <c r="E20">
        <v>200000</v>
      </c>
      <c r="F20">
        <v>10</v>
      </c>
      <c r="G20">
        <v>12</v>
      </c>
      <c r="H20">
        <v>0</v>
      </c>
      <c r="I20">
        <v>24</v>
      </c>
      <c r="J20">
        <v>0</v>
      </c>
      <c r="K20">
        <v>6</v>
      </c>
      <c r="L20">
        <f>0.080448+0.02471</f>
        <v>0.105158</v>
      </c>
      <c r="M20">
        <f>0.080448+0.02471</f>
        <v>0.105158</v>
      </c>
      <c r="N20" t="s">
        <v>14</v>
      </c>
    </row>
    <row r="21" spans="1:14" x14ac:dyDescent="0.2">
      <c r="A21" t="s">
        <v>10</v>
      </c>
      <c r="B21" t="s">
        <v>13</v>
      </c>
      <c r="D21" s="10">
        <v>1276333.33333333</v>
      </c>
      <c r="E21" s="10">
        <v>1276333.33333333</v>
      </c>
      <c r="F21">
        <v>10</v>
      </c>
      <c r="G21">
        <v>12</v>
      </c>
      <c r="H21">
        <v>0</v>
      </c>
      <c r="I21">
        <v>24</v>
      </c>
      <c r="J21">
        <v>0</v>
      </c>
      <c r="K21">
        <v>6</v>
      </c>
      <c r="L21">
        <f>0.013858+0.02471</f>
        <v>3.8567999999999998E-2</v>
      </c>
      <c r="M21">
        <f>0.013858+0.02471</f>
        <v>3.8567999999999998E-2</v>
      </c>
      <c r="N21" t="s">
        <v>14</v>
      </c>
    </row>
    <row r="22" spans="1:14" x14ac:dyDescent="0.2">
      <c r="A22" t="s">
        <v>10</v>
      </c>
      <c r="B22" t="s">
        <v>13</v>
      </c>
      <c r="D22" s="10">
        <v>2552666.6666666698</v>
      </c>
      <c r="E22" s="10">
        <v>2552666.6666666698</v>
      </c>
      <c r="F22">
        <v>10</v>
      </c>
      <c r="G22">
        <v>12</v>
      </c>
      <c r="H22">
        <v>0</v>
      </c>
      <c r="I22">
        <v>24</v>
      </c>
      <c r="J22">
        <v>0</v>
      </c>
      <c r="K22">
        <v>6</v>
      </c>
      <c r="L22">
        <f>0.010449+0.02471</f>
        <v>3.5158999999999996E-2</v>
      </c>
      <c r="M22">
        <f>0.010449+0.02471</f>
        <v>3.5158999999999996E-2</v>
      </c>
      <c r="N22" t="s">
        <v>14</v>
      </c>
    </row>
    <row r="23" spans="1:14" x14ac:dyDescent="0.2">
      <c r="A23" t="s">
        <v>10</v>
      </c>
      <c r="B23" t="s">
        <v>13</v>
      </c>
      <c r="D23">
        <v>3829000</v>
      </c>
      <c r="E23">
        <v>3829000</v>
      </c>
      <c r="F23">
        <v>10</v>
      </c>
      <c r="G23">
        <v>12</v>
      </c>
      <c r="H23">
        <v>0</v>
      </c>
      <c r="I23">
        <v>24</v>
      </c>
      <c r="J23">
        <v>0</v>
      </c>
      <c r="K23">
        <v>6</v>
      </c>
      <c r="L23">
        <f>0.007841+0.02471</f>
        <v>3.2550999999999997E-2</v>
      </c>
      <c r="M23">
        <f>0.007841+0.02471</f>
        <v>3.2550999999999997E-2</v>
      </c>
      <c r="N23" t="s">
        <v>14</v>
      </c>
    </row>
    <row r="24" spans="1:14" x14ac:dyDescent="0.2">
      <c r="A24" t="s">
        <v>10</v>
      </c>
      <c r="B24" t="s">
        <v>15</v>
      </c>
      <c r="C24" t="s">
        <v>33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9.6999999999999993</v>
      </c>
      <c r="M24">
        <v>9.6999999999999993</v>
      </c>
      <c r="N24" t="s">
        <v>17</v>
      </c>
    </row>
    <row r="25" spans="1:14" x14ac:dyDescent="0.2">
      <c r="A25" t="s">
        <v>21</v>
      </c>
      <c r="B25" t="s">
        <v>11</v>
      </c>
      <c r="L25">
        <v>1263.96</v>
      </c>
      <c r="M25">
        <v>1263.96</v>
      </c>
      <c r="N25" t="s">
        <v>12</v>
      </c>
    </row>
    <row r="26" spans="1:14" x14ac:dyDescent="0.2">
      <c r="A26" t="s">
        <v>21</v>
      </c>
      <c r="B26" t="s">
        <v>13</v>
      </c>
      <c r="D26">
        <v>0</v>
      </c>
      <c r="E26">
        <v>0</v>
      </c>
      <c r="F26">
        <v>1</v>
      </c>
      <c r="G26">
        <v>12</v>
      </c>
      <c r="H26">
        <v>0</v>
      </c>
      <c r="I26">
        <v>24</v>
      </c>
      <c r="J26">
        <v>0</v>
      </c>
      <c r="K26">
        <v>6</v>
      </c>
      <c r="L26">
        <v>1.1292</v>
      </c>
      <c r="M26" s="6">
        <f>L26/2.83168</f>
        <v>0.39877387275398352</v>
      </c>
      <c r="N26" t="s">
        <v>85</v>
      </c>
    </row>
  </sheetData>
  <hyperlinks>
    <hyperlink ref="F2" r:id="rId1" display="https://www.atlantagaslight.com/content/dam/southern-co-gas/agl/pdfs/agl-bill-calculators/2021-bill-calculators/december-2021/agl-tariff_effective_12-1-21_clean.docx" xr:uid="{00000000-0004-0000-2E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O22"/>
  <sheetViews>
    <sheetView workbookViewId="0">
      <selection activeCell="E16" sqref="A1:O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24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85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85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O16"/>
  <sheetViews>
    <sheetView workbookViewId="0">
      <selection activeCell="D3" sqref="D3:D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214.1</v>
      </c>
      <c r="M2">
        <v>214.1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4.5909999999999999E-2</v>
      </c>
      <c r="M3">
        <v>4.5909999999999999E-2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10</v>
      </c>
      <c r="J4">
        <v>0</v>
      </c>
      <c r="K4">
        <v>6</v>
      </c>
      <c r="L4">
        <v>4.428E-2</v>
      </c>
      <c r="M4">
        <v>4.428E-2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10</v>
      </c>
      <c r="I5">
        <v>13</v>
      </c>
      <c r="J5">
        <v>0</v>
      </c>
      <c r="K5">
        <v>6</v>
      </c>
      <c r="L5">
        <v>5.6120000000000003E-2</v>
      </c>
      <c r="M5">
        <v>5.6120000000000003E-2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13</v>
      </c>
      <c r="I6">
        <v>19</v>
      </c>
      <c r="J6">
        <v>0</v>
      </c>
      <c r="K6">
        <v>6</v>
      </c>
      <c r="L6">
        <v>8.1680000000000003E-2</v>
      </c>
      <c r="M6">
        <v>8.1680000000000003E-2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19</v>
      </c>
      <c r="I7">
        <v>22</v>
      </c>
      <c r="J7">
        <v>0</v>
      </c>
      <c r="K7">
        <v>6</v>
      </c>
      <c r="L7">
        <v>5.6120000000000003E-2</v>
      </c>
      <c r="M7">
        <v>5.6120000000000003E-2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6</v>
      </c>
      <c r="L8">
        <v>4.428E-2</v>
      </c>
      <c r="M8">
        <v>4.428E-2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4.5909999999999999E-2</v>
      </c>
      <c r="M9">
        <v>4.5909999999999999E-2</v>
      </c>
      <c r="N9" t="s">
        <v>14</v>
      </c>
    </row>
    <row r="10" spans="1:15" x14ac:dyDescent="0.2">
      <c r="A10" t="s">
        <v>10</v>
      </c>
      <c r="B10" t="s">
        <v>15</v>
      </c>
      <c r="C10" t="s">
        <v>39</v>
      </c>
      <c r="D10">
        <v>0</v>
      </c>
      <c r="E10">
        <v>0</v>
      </c>
      <c r="F10">
        <v>1</v>
      </c>
      <c r="G10">
        <v>5</v>
      </c>
      <c r="H10">
        <v>0</v>
      </c>
      <c r="I10">
        <v>24</v>
      </c>
      <c r="J10">
        <v>0</v>
      </c>
      <c r="K10">
        <v>6</v>
      </c>
      <c r="L10">
        <f>2.73+0.85</f>
        <v>3.58</v>
      </c>
      <c r="M10">
        <f>2.73+0.85</f>
        <v>3.58</v>
      </c>
      <c r="N10" t="s">
        <v>17</v>
      </c>
    </row>
    <row r="11" spans="1:15" x14ac:dyDescent="0.2">
      <c r="A11" t="s">
        <v>10</v>
      </c>
      <c r="B11" t="s">
        <v>15</v>
      </c>
      <c r="C11" t="s">
        <v>56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6</v>
      </c>
      <c r="L11">
        <f>2.73</f>
        <v>2.73</v>
      </c>
      <c r="M11">
        <f>2.73</f>
        <v>2.73</v>
      </c>
      <c r="N11" t="s">
        <v>17</v>
      </c>
    </row>
    <row r="12" spans="1:15" x14ac:dyDescent="0.2">
      <c r="A12" t="s">
        <v>10</v>
      </c>
      <c r="B12" t="s">
        <v>15</v>
      </c>
      <c r="C12" t="s">
        <v>26</v>
      </c>
      <c r="D12">
        <v>0</v>
      </c>
      <c r="E12">
        <v>0</v>
      </c>
      <c r="F12">
        <v>6</v>
      </c>
      <c r="G12">
        <v>9</v>
      </c>
      <c r="H12">
        <v>10</v>
      </c>
      <c r="I12">
        <v>13</v>
      </c>
      <c r="J12">
        <v>0</v>
      </c>
      <c r="K12">
        <v>6</v>
      </c>
      <c r="L12">
        <f>2.73+3.36</f>
        <v>6.09</v>
      </c>
      <c r="M12">
        <f>2.73+3.36</f>
        <v>6.09</v>
      </c>
      <c r="N12" t="s">
        <v>17</v>
      </c>
    </row>
    <row r="13" spans="1:15" x14ac:dyDescent="0.2">
      <c r="A13" t="s">
        <v>10</v>
      </c>
      <c r="B13" t="s">
        <v>15</v>
      </c>
      <c r="C13" t="s">
        <v>57</v>
      </c>
      <c r="D13">
        <v>0</v>
      </c>
      <c r="E13">
        <v>0</v>
      </c>
      <c r="F13">
        <v>6</v>
      </c>
      <c r="G13">
        <v>9</v>
      </c>
      <c r="H13">
        <v>13</v>
      </c>
      <c r="I13">
        <v>19</v>
      </c>
      <c r="J13">
        <v>0</v>
      </c>
      <c r="K13">
        <v>6</v>
      </c>
      <c r="L13">
        <f>2.73+13.61</f>
        <v>16.34</v>
      </c>
      <c r="M13">
        <f>2.73+13.61</f>
        <v>16.34</v>
      </c>
      <c r="N13" t="s">
        <v>17</v>
      </c>
    </row>
    <row r="14" spans="1:15" x14ac:dyDescent="0.2">
      <c r="A14" t="s">
        <v>10</v>
      </c>
      <c r="B14" t="s">
        <v>15</v>
      </c>
      <c r="C14" t="s">
        <v>26</v>
      </c>
      <c r="D14">
        <v>0</v>
      </c>
      <c r="E14">
        <v>0</v>
      </c>
      <c r="F14">
        <v>6</v>
      </c>
      <c r="G14">
        <v>9</v>
      </c>
      <c r="H14">
        <v>19</v>
      </c>
      <c r="I14">
        <v>22</v>
      </c>
      <c r="J14">
        <v>0</v>
      </c>
      <c r="K14">
        <v>6</v>
      </c>
      <c r="L14">
        <f>2.73+3.36</f>
        <v>6.09</v>
      </c>
      <c r="M14">
        <f>2.73+3.36</f>
        <v>6.09</v>
      </c>
      <c r="N14" t="s">
        <v>17</v>
      </c>
    </row>
    <row r="15" spans="1:15" x14ac:dyDescent="0.2">
      <c r="A15" t="s">
        <v>10</v>
      </c>
      <c r="B15" t="s">
        <v>15</v>
      </c>
      <c r="C15" t="s">
        <v>56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6</v>
      </c>
      <c r="L15">
        <f>2.73</f>
        <v>2.73</v>
      </c>
      <c r="M15">
        <f>2.73</f>
        <v>2.73</v>
      </c>
      <c r="N15" t="s">
        <v>17</v>
      </c>
    </row>
    <row r="16" spans="1:15" x14ac:dyDescent="0.2">
      <c r="A16" t="s">
        <v>10</v>
      </c>
      <c r="B16" t="s">
        <v>15</v>
      </c>
      <c r="C16" t="s">
        <v>41</v>
      </c>
      <c r="D16">
        <v>0</v>
      </c>
      <c r="E16">
        <v>0</v>
      </c>
      <c r="F16">
        <v>10</v>
      </c>
      <c r="G16">
        <v>12</v>
      </c>
      <c r="H16">
        <v>0</v>
      </c>
      <c r="I16">
        <v>24</v>
      </c>
      <c r="J16">
        <v>0</v>
      </c>
      <c r="K16">
        <v>6</v>
      </c>
      <c r="L16">
        <f>2.73+0.85</f>
        <v>3.58</v>
      </c>
      <c r="M16">
        <f>2.73+0.85</f>
        <v>3.58</v>
      </c>
      <c r="N16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6"/>
  <sheetViews>
    <sheetView workbookViewId="0">
      <selection activeCell="D17" sqref="D1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0.113535</v>
      </c>
      <c r="M3">
        <v>0.113535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7</v>
      </c>
      <c r="J4">
        <v>0</v>
      </c>
      <c r="K4">
        <v>6</v>
      </c>
      <c r="L4">
        <v>3.5999999999999999E-3</v>
      </c>
      <c r="M4">
        <v>3.5999999999999999E-3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7</v>
      </c>
      <c r="I5">
        <v>24</v>
      </c>
      <c r="J5">
        <v>0</v>
      </c>
      <c r="K5">
        <v>6</v>
      </c>
      <c r="L5">
        <v>2.2100000000000002E-2</v>
      </c>
      <c r="M5">
        <v>2.2100000000000002E-2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7</v>
      </c>
      <c r="I6">
        <v>10</v>
      </c>
      <c r="J6">
        <v>0</v>
      </c>
      <c r="K6">
        <v>5</v>
      </c>
      <c r="L6">
        <v>2.2100000000000002E-2</v>
      </c>
      <c r="M6">
        <v>2.2100000000000002E-2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10</v>
      </c>
      <c r="I7">
        <v>22</v>
      </c>
      <c r="J7">
        <v>0</v>
      </c>
      <c r="K7">
        <v>5</v>
      </c>
      <c r="L7">
        <v>3.44E-2</v>
      </c>
      <c r="M7">
        <v>3.44E-2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5</v>
      </c>
      <c r="L8">
        <v>2.2100000000000002E-2</v>
      </c>
      <c r="M8">
        <v>2.2100000000000002E-2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7</v>
      </c>
      <c r="I9">
        <v>24</v>
      </c>
      <c r="J9">
        <v>6</v>
      </c>
      <c r="K9">
        <v>6</v>
      </c>
      <c r="L9">
        <v>2.2100000000000002E-2</v>
      </c>
      <c r="M9">
        <v>2.2100000000000002E-2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10</v>
      </c>
      <c r="G10">
        <v>12</v>
      </c>
      <c r="H10">
        <v>7</v>
      </c>
      <c r="I10">
        <v>24</v>
      </c>
      <c r="J10">
        <v>0</v>
      </c>
      <c r="K10">
        <v>6</v>
      </c>
      <c r="L10">
        <v>2.2100000000000002E-2</v>
      </c>
      <c r="M10">
        <v>2.2100000000000002E-2</v>
      </c>
      <c r="N10" t="s">
        <v>14</v>
      </c>
    </row>
    <row r="11" spans="1:15" x14ac:dyDescent="0.2">
      <c r="A11" t="s">
        <v>10</v>
      </c>
      <c r="B11" t="s">
        <v>15</v>
      </c>
      <c r="C11" t="s">
        <v>20</v>
      </c>
      <c r="D11">
        <v>0</v>
      </c>
      <c r="E11">
        <v>0</v>
      </c>
      <c r="F11">
        <v>1</v>
      </c>
      <c r="G11">
        <v>12</v>
      </c>
      <c r="H11">
        <v>0</v>
      </c>
      <c r="I11">
        <v>7</v>
      </c>
      <c r="J11">
        <v>0</v>
      </c>
      <c r="K11">
        <v>6</v>
      </c>
      <c r="L11">
        <v>0</v>
      </c>
      <c r="M11">
        <v>0</v>
      </c>
      <c r="N11" t="s">
        <v>17</v>
      </c>
    </row>
    <row r="12" spans="1:15" x14ac:dyDescent="0.2">
      <c r="A12" t="s">
        <v>10</v>
      </c>
      <c r="B12" t="s">
        <v>15</v>
      </c>
      <c r="C12" t="s">
        <v>25</v>
      </c>
      <c r="D12">
        <v>0</v>
      </c>
      <c r="E12">
        <v>0</v>
      </c>
      <c r="F12">
        <v>1</v>
      </c>
      <c r="G12">
        <v>5</v>
      </c>
      <c r="H12">
        <v>7</v>
      </c>
      <c r="I12">
        <v>24</v>
      </c>
      <c r="J12">
        <v>0</v>
      </c>
      <c r="K12">
        <v>6</v>
      </c>
      <c r="L12">
        <v>6.28</v>
      </c>
      <c r="M12">
        <v>6.28</v>
      </c>
      <c r="N12" t="s">
        <v>17</v>
      </c>
    </row>
    <row r="13" spans="1:15" x14ac:dyDescent="0.2">
      <c r="A13" t="s">
        <v>10</v>
      </c>
      <c r="B13" t="s">
        <v>15</v>
      </c>
      <c r="C13" t="s">
        <v>26</v>
      </c>
      <c r="D13">
        <v>0</v>
      </c>
      <c r="E13">
        <v>0</v>
      </c>
      <c r="F13">
        <v>6</v>
      </c>
      <c r="G13">
        <v>9</v>
      </c>
      <c r="H13">
        <v>7</v>
      </c>
      <c r="I13">
        <v>10</v>
      </c>
      <c r="J13">
        <v>0</v>
      </c>
      <c r="K13">
        <v>5</v>
      </c>
      <c r="L13">
        <v>6.28</v>
      </c>
      <c r="M13">
        <v>6.28</v>
      </c>
      <c r="N13" t="s">
        <v>17</v>
      </c>
    </row>
    <row r="14" spans="1:15" x14ac:dyDescent="0.2">
      <c r="A14" t="s">
        <v>10</v>
      </c>
      <c r="B14" t="s">
        <v>15</v>
      </c>
      <c r="C14" t="s">
        <v>27</v>
      </c>
      <c r="D14">
        <v>0</v>
      </c>
      <c r="E14">
        <v>0</v>
      </c>
      <c r="F14">
        <v>6</v>
      </c>
      <c r="G14">
        <v>9</v>
      </c>
      <c r="H14">
        <v>10</v>
      </c>
      <c r="I14">
        <v>22</v>
      </c>
      <c r="J14">
        <v>0</v>
      </c>
      <c r="K14">
        <v>5</v>
      </c>
      <c r="L14">
        <v>25.63</v>
      </c>
      <c r="M14">
        <v>25.63</v>
      </c>
      <c r="N14" t="s">
        <v>17</v>
      </c>
    </row>
    <row r="15" spans="1:15" x14ac:dyDescent="0.2">
      <c r="A15" t="s">
        <v>10</v>
      </c>
      <c r="B15" t="s">
        <v>15</v>
      </c>
      <c r="C15" t="s">
        <v>26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5</v>
      </c>
      <c r="L15">
        <v>6.28</v>
      </c>
      <c r="M15">
        <v>6.28</v>
      </c>
      <c r="N15" t="s">
        <v>17</v>
      </c>
    </row>
    <row r="16" spans="1:15" x14ac:dyDescent="0.2">
      <c r="A16" t="s">
        <v>10</v>
      </c>
      <c r="B16" t="s">
        <v>15</v>
      </c>
      <c r="C16" t="s">
        <v>28</v>
      </c>
      <c r="D16">
        <v>0</v>
      </c>
      <c r="E16">
        <v>0</v>
      </c>
      <c r="F16">
        <v>1</v>
      </c>
      <c r="G16">
        <v>5</v>
      </c>
      <c r="H16">
        <v>7</v>
      </c>
      <c r="I16">
        <v>24</v>
      </c>
      <c r="J16">
        <v>0</v>
      </c>
      <c r="K16">
        <v>6</v>
      </c>
      <c r="L16">
        <v>6.28</v>
      </c>
      <c r="M16">
        <v>6.28</v>
      </c>
      <c r="N16" t="s">
        <v>17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O54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1655.26+350</f>
        <v>2005.26</v>
      </c>
      <c r="M2">
        <f>1655.26+350</f>
        <v>2005.26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0.04639+0.01679</f>
        <v>6.318E-2</v>
      </c>
      <c r="M3">
        <f>0.04639+0.01679</f>
        <v>6.318E-2</v>
      </c>
      <c r="N3" t="s">
        <v>14</v>
      </c>
      <c r="O3" t="s">
        <v>92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0.07332+0.01679</f>
        <v>9.0109999999999996E-2</v>
      </c>
      <c r="M4">
        <f>0.07332+0.01679</f>
        <v>9.0109999999999996E-2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0.04639+0.01679</f>
        <v>6.318E-2</v>
      </c>
      <c r="M5">
        <f>0.04639+0.01679</f>
        <v>6.318E-2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4</v>
      </c>
      <c r="J6">
        <v>0</v>
      </c>
      <c r="K6">
        <v>4</v>
      </c>
      <c r="L6">
        <f>0.04639+0.0159</f>
        <v>6.2289999999999998E-2</v>
      </c>
      <c r="M6">
        <f>0.04639+0.0159</f>
        <v>6.2289999999999998E-2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4</v>
      </c>
      <c r="I7">
        <v>10</v>
      </c>
      <c r="J7">
        <v>0</v>
      </c>
      <c r="K7">
        <v>4</v>
      </c>
      <c r="L7">
        <f>0.07332+0.0159</f>
        <v>8.9219999999999994E-2</v>
      </c>
      <c r="M7">
        <f>0.07332+0.0159</f>
        <v>8.9219999999999994E-2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10</v>
      </c>
      <c r="I8">
        <v>24</v>
      </c>
      <c r="J8">
        <v>0</v>
      </c>
      <c r="K8">
        <v>4</v>
      </c>
      <c r="L8">
        <f>0.04639+0.0159</f>
        <v>6.2289999999999998E-2</v>
      </c>
      <c r="M8">
        <f>0.04639+0.0159</f>
        <v>6.2289999999999998E-2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3</v>
      </c>
      <c r="G9">
        <v>3</v>
      </c>
      <c r="H9">
        <v>0</v>
      </c>
      <c r="I9">
        <v>4</v>
      </c>
      <c r="J9">
        <v>0</v>
      </c>
      <c r="K9">
        <v>4</v>
      </c>
      <c r="L9">
        <f>0.04639+0.01664</f>
        <v>6.3030000000000003E-2</v>
      </c>
      <c r="M9">
        <f>0.04639+0.01664</f>
        <v>6.3030000000000003E-2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3</v>
      </c>
      <c r="G10">
        <v>3</v>
      </c>
      <c r="H10">
        <v>4</v>
      </c>
      <c r="I10">
        <v>10</v>
      </c>
      <c r="J10">
        <v>0</v>
      </c>
      <c r="K10">
        <v>4</v>
      </c>
      <c r="L10">
        <f>0.07332+0.01664</f>
        <v>8.9959999999999998E-2</v>
      </c>
      <c r="M10">
        <f>0.07332+0.01664</f>
        <v>8.9959999999999998E-2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10</v>
      </c>
      <c r="I11">
        <v>24</v>
      </c>
      <c r="J11">
        <v>0</v>
      </c>
      <c r="K11">
        <v>4</v>
      </c>
      <c r="L11">
        <f>0.04639+0.01664</f>
        <v>6.3030000000000003E-2</v>
      </c>
      <c r="M11">
        <f>0.04639+0.01664</f>
        <v>6.3030000000000003E-2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4</v>
      </c>
      <c r="G12">
        <v>4</v>
      </c>
      <c r="H12">
        <v>0</v>
      </c>
      <c r="I12">
        <v>13</v>
      </c>
      <c r="J12">
        <v>0</v>
      </c>
      <c r="K12">
        <v>4</v>
      </c>
      <c r="L12">
        <f>0.04639+0.02167</f>
        <v>6.8059999999999996E-2</v>
      </c>
      <c r="M12">
        <f>0.04639+0.02167</f>
        <v>6.8059999999999996E-2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4</v>
      </c>
      <c r="G13">
        <v>4</v>
      </c>
      <c r="H13">
        <v>13</v>
      </c>
      <c r="I13">
        <v>19</v>
      </c>
      <c r="J13">
        <v>0</v>
      </c>
      <c r="K13">
        <v>4</v>
      </c>
      <c r="L13">
        <f>0.07332+0.02167</f>
        <v>9.4989999999999991E-2</v>
      </c>
      <c r="M13">
        <f>0.07332+0.02167</f>
        <v>9.4989999999999991E-2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4</v>
      </c>
      <c r="G14">
        <v>4</v>
      </c>
      <c r="H14">
        <v>20</v>
      </c>
      <c r="I14">
        <v>24</v>
      </c>
      <c r="J14">
        <v>0</v>
      </c>
      <c r="K14">
        <v>4</v>
      </c>
      <c r="L14">
        <f>0.04639+0.02167</f>
        <v>6.8059999999999996E-2</v>
      </c>
      <c r="M14">
        <f>0.04639+0.02167</f>
        <v>6.8059999999999996E-2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5</v>
      </c>
      <c r="G15">
        <v>5</v>
      </c>
      <c r="H15">
        <v>0</v>
      </c>
      <c r="I15">
        <v>13</v>
      </c>
      <c r="J15">
        <v>0</v>
      </c>
      <c r="K15">
        <v>4</v>
      </c>
      <c r="L15">
        <f>0.04639+0.01837</f>
        <v>6.4759999999999998E-2</v>
      </c>
      <c r="M15">
        <f>0.04639+0.01837</f>
        <v>6.4759999999999998E-2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13</v>
      </c>
      <c r="I16">
        <v>19</v>
      </c>
      <c r="J16">
        <v>0</v>
      </c>
      <c r="K16">
        <v>4</v>
      </c>
      <c r="L16">
        <f>0.07332+0.01837</f>
        <v>9.1689999999999994E-2</v>
      </c>
      <c r="M16">
        <f>0.07332+0.01837</f>
        <v>9.1689999999999994E-2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5</v>
      </c>
      <c r="G17">
        <v>5</v>
      </c>
      <c r="H17">
        <v>20</v>
      </c>
      <c r="I17">
        <v>24</v>
      </c>
      <c r="J17">
        <v>0</v>
      </c>
      <c r="K17">
        <v>4</v>
      </c>
      <c r="L17">
        <f>0.04639+0.01837</f>
        <v>6.4759999999999998E-2</v>
      </c>
      <c r="M17">
        <f>0.04639+0.01837</f>
        <v>6.4759999999999998E-2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0</v>
      </c>
      <c r="I18">
        <v>13</v>
      </c>
      <c r="J18">
        <v>0</v>
      </c>
      <c r="K18">
        <v>4</v>
      </c>
      <c r="L18">
        <f>0.04639+0.01845</f>
        <v>6.4840000000000009E-2</v>
      </c>
      <c r="M18">
        <f>0.04639+0.01845</f>
        <v>6.4840000000000009E-2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13</v>
      </c>
      <c r="I19">
        <v>19</v>
      </c>
      <c r="J19">
        <v>0</v>
      </c>
      <c r="K19">
        <v>4</v>
      </c>
      <c r="L19">
        <f>0.07332+0.01845</f>
        <v>9.176999999999999E-2</v>
      </c>
      <c r="M19">
        <f>0.07332+0.01845</f>
        <v>9.176999999999999E-2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20</v>
      </c>
      <c r="I20">
        <v>24</v>
      </c>
      <c r="J20">
        <v>0</v>
      </c>
      <c r="K20">
        <v>4</v>
      </c>
      <c r="L20">
        <f>0.04639+0.01845</f>
        <v>6.4840000000000009E-2</v>
      </c>
      <c r="M20">
        <f>0.04639+0.01845</f>
        <v>6.4840000000000009E-2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0.04639+0.02024</f>
        <v>6.6629999999999995E-2</v>
      </c>
      <c r="M21">
        <f>0.04639+0.02024</f>
        <v>6.6629999999999995E-2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0.07332+0.02024</f>
        <v>9.3560000000000004E-2</v>
      </c>
      <c r="M22">
        <f>0.07332+0.02024</f>
        <v>9.3560000000000004E-2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0.04639+0.02024</f>
        <v>6.6629999999999995E-2</v>
      </c>
      <c r="M23">
        <f>0.04639+0.02024</f>
        <v>6.6629999999999995E-2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0</v>
      </c>
      <c r="I24">
        <v>13</v>
      </c>
      <c r="J24">
        <v>0</v>
      </c>
      <c r="K24">
        <v>4</v>
      </c>
      <c r="L24">
        <f>0.04639+0.01995</f>
        <v>6.6339999999999996E-2</v>
      </c>
      <c r="M24">
        <f>0.04639+0.01995</f>
        <v>6.6339999999999996E-2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13</v>
      </c>
      <c r="I25">
        <v>19</v>
      </c>
      <c r="J25">
        <v>0</v>
      </c>
      <c r="K25">
        <v>4</v>
      </c>
      <c r="L25">
        <f>0.07332+0.01995</f>
        <v>9.3269999999999992E-2</v>
      </c>
      <c r="M25">
        <f>0.07332+0.01995</f>
        <v>9.3269999999999992E-2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20</v>
      </c>
      <c r="I26">
        <v>24</v>
      </c>
      <c r="J26">
        <v>0</v>
      </c>
      <c r="K26">
        <v>4</v>
      </c>
      <c r="L26">
        <f>0.04639+0.01995</f>
        <v>6.6339999999999996E-2</v>
      </c>
      <c r="M26">
        <f>0.04639+0.01995</f>
        <v>6.6339999999999996E-2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13</v>
      </c>
      <c r="J27">
        <v>0</v>
      </c>
      <c r="K27">
        <v>4</v>
      </c>
      <c r="L27">
        <f>0.04639+0.01918</f>
        <v>6.5570000000000003E-2</v>
      </c>
      <c r="M27">
        <f>0.04639+0.01918</f>
        <v>6.5570000000000003E-2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13</v>
      </c>
      <c r="I28">
        <v>19</v>
      </c>
      <c r="J28">
        <v>0</v>
      </c>
      <c r="K28">
        <v>4</v>
      </c>
      <c r="L28">
        <f>0.07332+0.01918</f>
        <v>9.2499999999999999E-2</v>
      </c>
      <c r="M28">
        <f>0.07332+0.01918</f>
        <v>9.2499999999999999E-2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20</v>
      </c>
      <c r="I29">
        <v>24</v>
      </c>
      <c r="J29">
        <v>0</v>
      </c>
      <c r="K29">
        <v>4</v>
      </c>
      <c r="L29">
        <f>0.04639+0.01918</f>
        <v>6.5570000000000003E-2</v>
      </c>
      <c r="M29">
        <f>0.04639+0.01918</f>
        <v>6.5570000000000003E-2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10</v>
      </c>
      <c r="G30">
        <v>10</v>
      </c>
      <c r="H30">
        <v>0</v>
      </c>
      <c r="I30">
        <v>13</v>
      </c>
      <c r="J30">
        <v>0</v>
      </c>
      <c r="K30">
        <v>4</v>
      </c>
      <c r="L30">
        <f>0.04639+0.0002126</f>
        <v>4.6602600000000001E-2</v>
      </c>
      <c r="M30">
        <f>0.04639+0.0002126</f>
        <v>4.6602600000000001E-2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10</v>
      </c>
      <c r="G31">
        <v>10</v>
      </c>
      <c r="H31">
        <v>13</v>
      </c>
      <c r="I31">
        <v>19</v>
      </c>
      <c r="J31">
        <v>0</v>
      </c>
      <c r="K31">
        <v>4</v>
      </c>
      <c r="L31">
        <f>0.07332+0.0002126</f>
        <v>7.353259999999999E-2</v>
      </c>
      <c r="M31">
        <f>0.07332+0.0002126</f>
        <v>7.353259999999999E-2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10</v>
      </c>
      <c r="G32">
        <v>10</v>
      </c>
      <c r="H32">
        <v>20</v>
      </c>
      <c r="I32">
        <v>24</v>
      </c>
      <c r="J32">
        <v>0</v>
      </c>
      <c r="K32">
        <v>4</v>
      </c>
      <c r="L32">
        <f>0.04639+0.0002126</f>
        <v>4.6602600000000001E-2</v>
      </c>
      <c r="M32">
        <f>0.04639+0.0002126</f>
        <v>4.6602600000000001E-2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11</v>
      </c>
      <c r="G33">
        <v>11</v>
      </c>
      <c r="H33">
        <v>0</v>
      </c>
      <c r="I33">
        <v>4</v>
      </c>
      <c r="J33">
        <v>0</v>
      </c>
      <c r="K33">
        <v>4</v>
      </c>
      <c r="L33">
        <f>0.04639+0.02334</f>
        <v>6.973E-2</v>
      </c>
      <c r="M33">
        <f>0.04639+0.02334</f>
        <v>6.973E-2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4</v>
      </c>
      <c r="I34">
        <v>10</v>
      </c>
      <c r="J34">
        <v>0</v>
      </c>
      <c r="K34">
        <v>4</v>
      </c>
      <c r="L34">
        <f>0.07332+0.02334</f>
        <v>9.6659999999999996E-2</v>
      </c>
      <c r="M34">
        <f>0.07332+0.02334</f>
        <v>9.6659999999999996E-2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10</v>
      </c>
      <c r="I35">
        <v>24</v>
      </c>
      <c r="J35">
        <v>0</v>
      </c>
      <c r="K35">
        <v>4</v>
      </c>
      <c r="L35">
        <f>0.04639+0.02334</f>
        <v>6.973E-2</v>
      </c>
      <c r="M35">
        <f>0.04639+0.02334</f>
        <v>6.973E-2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0</v>
      </c>
      <c r="I36">
        <v>4</v>
      </c>
      <c r="J36">
        <v>0</v>
      </c>
      <c r="K36">
        <v>4</v>
      </c>
      <c r="L36">
        <f>0.04639+0.02511</f>
        <v>7.1500000000000008E-2</v>
      </c>
      <c r="M36">
        <f>0.04639+0.02511</f>
        <v>7.1500000000000008E-2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4</v>
      </c>
      <c r="I37">
        <v>10</v>
      </c>
      <c r="J37">
        <v>0</v>
      </c>
      <c r="K37">
        <v>4</v>
      </c>
      <c r="L37">
        <f>0.07332+0.02511</f>
        <v>9.842999999999999E-2</v>
      </c>
      <c r="M37">
        <f>0.07332+0.02511</f>
        <v>9.842999999999999E-2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10</v>
      </c>
      <c r="I38">
        <v>24</v>
      </c>
      <c r="J38">
        <v>0</v>
      </c>
      <c r="K38">
        <v>4</v>
      </c>
      <c r="L38">
        <f>0.04639+0.02511</f>
        <v>7.1500000000000008E-2</v>
      </c>
      <c r="M38">
        <f>0.04639+0.02511</f>
        <v>7.1500000000000008E-2</v>
      </c>
      <c r="N38" t="s">
        <v>14</v>
      </c>
    </row>
    <row r="39" spans="1:14" x14ac:dyDescent="0.2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0</v>
      </c>
      <c r="I39">
        <v>24</v>
      </c>
      <c r="J39">
        <v>5</v>
      </c>
      <c r="K39">
        <v>6</v>
      </c>
      <c r="L39">
        <f>0.04639+0.01679</f>
        <v>6.318E-2</v>
      </c>
      <c r="M39">
        <f>0.04639+0.01679</f>
        <v>6.318E-2</v>
      </c>
      <c r="N39" t="s">
        <v>14</v>
      </c>
    </row>
    <row r="40" spans="1:14" x14ac:dyDescent="0.2">
      <c r="A40" t="s">
        <v>10</v>
      </c>
      <c r="B40" t="s">
        <v>13</v>
      </c>
      <c r="D40">
        <v>0</v>
      </c>
      <c r="E40">
        <v>0</v>
      </c>
      <c r="F40">
        <v>2</v>
      </c>
      <c r="G40">
        <v>2</v>
      </c>
      <c r="H40">
        <v>0</v>
      </c>
      <c r="I40">
        <v>24</v>
      </c>
      <c r="J40">
        <v>5</v>
      </c>
      <c r="K40">
        <v>6</v>
      </c>
      <c r="L40">
        <f>0.04639+0.0159</f>
        <v>6.2289999999999998E-2</v>
      </c>
      <c r="M40">
        <f>0.04639+0.0159</f>
        <v>6.2289999999999998E-2</v>
      </c>
      <c r="N40" t="s">
        <v>14</v>
      </c>
    </row>
    <row r="41" spans="1:14" x14ac:dyDescent="0.2">
      <c r="A41" t="s">
        <v>10</v>
      </c>
      <c r="B41" t="s">
        <v>13</v>
      </c>
      <c r="D41">
        <v>0</v>
      </c>
      <c r="E41">
        <v>0</v>
      </c>
      <c r="F41">
        <v>3</v>
      </c>
      <c r="G41">
        <v>3</v>
      </c>
      <c r="H41">
        <v>0</v>
      </c>
      <c r="I41">
        <v>24</v>
      </c>
      <c r="J41">
        <v>5</v>
      </c>
      <c r="K41">
        <v>6</v>
      </c>
      <c r="L41">
        <f>0.04639+0.01664</f>
        <v>6.3030000000000003E-2</v>
      </c>
      <c r="M41">
        <f>0.04639+0.01664</f>
        <v>6.3030000000000003E-2</v>
      </c>
      <c r="N41" t="s">
        <v>14</v>
      </c>
    </row>
    <row r="42" spans="1:14" x14ac:dyDescent="0.2">
      <c r="A42" t="s">
        <v>10</v>
      </c>
      <c r="B42" t="s">
        <v>13</v>
      </c>
      <c r="D42">
        <v>0</v>
      </c>
      <c r="E42">
        <v>0</v>
      </c>
      <c r="F42">
        <v>4</v>
      </c>
      <c r="G42">
        <v>4</v>
      </c>
      <c r="H42">
        <v>0</v>
      </c>
      <c r="I42">
        <v>24</v>
      </c>
      <c r="J42">
        <v>5</v>
      </c>
      <c r="K42">
        <v>6</v>
      </c>
      <c r="L42">
        <f>0.04639+0.02167</f>
        <v>6.8059999999999996E-2</v>
      </c>
      <c r="M42">
        <f>0.04639+0.02167</f>
        <v>6.8059999999999996E-2</v>
      </c>
      <c r="N42" t="s">
        <v>14</v>
      </c>
    </row>
    <row r="43" spans="1:14" x14ac:dyDescent="0.2">
      <c r="A43" t="s">
        <v>10</v>
      </c>
      <c r="B43" t="s">
        <v>13</v>
      </c>
      <c r="D43">
        <v>0</v>
      </c>
      <c r="E43">
        <v>0</v>
      </c>
      <c r="F43">
        <v>5</v>
      </c>
      <c r="G43">
        <v>5</v>
      </c>
      <c r="H43">
        <v>0</v>
      </c>
      <c r="I43">
        <v>24</v>
      </c>
      <c r="J43">
        <v>5</v>
      </c>
      <c r="K43">
        <v>6</v>
      </c>
      <c r="L43">
        <f>0.04639+0.01837</f>
        <v>6.4759999999999998E-2</v>
      </c>
      <c r="M43">
        <f>0.04639+0.01837</f>
        <v>6.4759999999999998E-2</v>
      </c>
      <c r="N43" t="s">
        <v>14</v>
      </c>
    </row>
    <row r="44" spans="1:14" x14ac:dyDescent="0.2">
      <c r="A44" t="s">
        <v>10</v>
      </c>
      <c r="B44" t="s">
        <v>13</v>
      </c>
      <c r="D44">
        <v>0</v>
      </c>
      <c r="E44">
        <v>0</v>
      </c>
      <c r="F44">
        <v>6</v>
      </c>
      <c r="G44">
        <v>6</v>
      </c>
      <c r="H44">
        <v>0</v>
      </c>
      <c r="I44">
        <v>24</v>
      </c>
      <c r="J44">
        <v>5</v>
      </c>
      <c r="K44">
        <v>6</v>
      </c>
      <c r="L44">
        <f>0.04639+0.01845</f>
        <v>6.4840000000000009E-2</v>
      </c>
      <c r="M44">
        <f>0.04639+0.01845</f>
        <v>6.4840000000000009E-2</v>
      </c>
      <c r="N44" t="s">
        <v>14</v>
      </c>
    </row>
    <row r="45" spans="1:14" x14ac:dyDescent="0.2">
      <c r="A45" t="s">
        <v>10</v>
      </c>
      <c r="B45" t="s">
        <v>13</v>
      </c>
      <c r="D45">
        <v>0</v>
      </c>
      <c r="E45">
        <v>0</v>
      </c>
      <c r="F45">
        <v>7</v>
      </c>
      <c r="G45">
        <v>7</v>
      </c>
      <c r="H45">
        <v>0</v>
      </c>
      <c r="I45">
        <v>24</v>
      </c>
      <c r="J45">
        <v>5</v>
      </c>
      <c r="K45">
        <v>6</v>
      </c>
      <c r="L45">
        <f>0.04639+0.02024</f>
        <v>6.6629999999999995E-2</v>
      </c>
      <c r="M45">
        <f>0.04639+0.02024</f>
        <v>6.6629999999999995E-2</v>
      </c>
      <c r="N45" t="s">
        <v>14</v>
      </c>
    </row>
    <row r="46" spans="1:14" x14ac:dyDescent="0.2">
      <c r="A46" t="s">
        <v>10</v>
      </c>
      <c r="B46" t="s">
        <v>13</v>
      </c>
      <c r="D46">
        <v>0</v>
      </c>
      <c r="E46">
        <v>0</v>
      </c>
      <c r="F46">
        <v>8</v>
      </c>
      <c r="G46">
        <v>8</v>
      </c>
      <c r="H46">
        <v>0</v>
      </c>
      <c r="I46">
        <v>24</v>
      </c>
      <c r="J46">
        <v>5</v>
      </c>
      <c r="K46">
        <v>6</v>
      </c>
      <c r="L46">
        <f>0.04639+0.01995</f>
        <v>6.6339999999999996E-2</v>
      </c>
      <c r="M46">
        <f>0.04639+0.01995</f>
        <v>6.6339999999999996E-2</v>
      </c>
      <c r="N46" t="s">
        <v>14</v>
      </c>
    </row>
    <row r="47" spans="1:14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f>0.04639+0.01918</f>
        <v>6.5570000000000003E-2</v>
      </c>
      <c r="M47">
        <f>0.04639+0.01918</f>
        <v>6.5570000000000003E-2</v>
      </c>
      <c r="N47" t="s">
        <v>14</v>
      </c>
    </row>
    <row r="48" spans="1:14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24</v>
      </c>
      <c r="J48">
        <v>5</v>
      </c>
      <c r="K48">
        <v>6</v>
      </c>
      <c r="L48">
        <f>0.04639+0.0002126</f>
        <v>4.6602600000000001E-2</v>
      </c>
      <c r="M48">
        <f>0.04639+0.0002126</f>
        <v>4.6602600000000001E-2</v>
      </c>
      <c r="N48" t="s">
        <v>14</v>
      </c>
    </row>
    <row r="49" spans="1:14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0</v>
      </c>
      <c r="I49">
        <v>24</v>
      </c>
      <c r="J49">
        <v>5</v>
      </c>
      <c r="K49">
        <v>6</v>
      </c>
      <c r="L49">
        <f>0.04639+0.02334</f>
        <v>6.973E-2</v>
      </c>
      <c r="M49">
        <f>0.04639+0.02334</f>
        <v>6.973E-2</v>
      </c>
      <c r="N49" t="s">
        <v>14</v>
      </c>
    </row>
    <row r="50" spans="1:14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0.04639+0.02511</f>
        <v>7.1500000000000008E-2</v>
      </c>
      <c r="M50">
        <f>0.04639+0.02511</f>
        <v>7.1500000000000008E-2</v>
      </c>
      <c r="N50" t="s">
        <v>14</v>
      </c>
    </row>
    <row r="51" spans="1:14" x14ac:dyDescent="0.2">
      <c r="A51" t="s">
        <v>10</v>
      </c>
      <c r="B51" t="s">
        <v>15</v>
      </c>
      <c r="C51" t="s">
        <v>16</v>
      </c>
      <c r="D51">
        <v>0</v>
      </c>
      <c r="E51">
        <v>0</v>
      </c>
      <c r="F51">
        <v>1</v>
      </c>
      <c r="G51">
        <v>3</v>
      </c>
      <c r="H51">
        <v>4</v>
      </c>
      <c r="I51">
        <v>10</v>
      </c>
      <c r="J51">
        <v>0</v>
      </c>
      <c r="K51">
        <v>4</v>
      </c>
      <c r="L51">
        <v>11.74</v>
      </c>
      <c r="M51">
        <v>11.74</v>
      </c>
      <c r="N51" t="s">
        <v>17</v>
      </c>
    </row>
    <row r="52" spans="1:14" x14ac:dyDescent="0.2">
      <c r="A52" t="s">
        <v>10</v>
      </c>
      <c r="B52" t="s">
        <v>15</v>
      </c>
      <c r="C52" t="s">
        <v>18</v>
      </c>
      <c r="D52">
        <v>0</v>
      </c>
      <c r="E52">
        <v>0</v>
      </c>
      <c r="F52">
        <v>4</v>
      </c>
      <c r="G52">
        <v>10</v>
      </c>
      <c r="H52">
        <v>13</v>
      </c>
      <c r="I52">
        <v>19</v>
      </c>
      <c r="J52">
        <v>0</v>
      </c>
      <c r="K52">
        <v>4</v>
      </c>
      <c r="L52">
        <v>11.74</v>
      </c>
      <c r="M52">
        <v>11.74</v>
      </c>
      <c r="N52" t="s">
        <v>17</v>
      </c>
    </row>
    <row r="53" spans="1:14" x14ac:dyDescent="0.2">
      <c r="A53" t="s">
        <v>10</v>
      </c>
      <c r="B53" t="s">
        <v>15</v>
      </c>
      <c r="C53" t="s">
        <v>19</v>
      </c>
      <c r="D53">
        <v>0</v>
      </c>
      <c r="E53">
        <v>0</v>
      </c>
      <c r="F53">
        <v>11</v>
      </c>
      <c r="G53">
        <v>12</v>
      </c>
      <c r="H53">
        <v>4</v>
      </c>
      <c r="I53">
        <v>10</v>
      </c>
      <c r="J53">
        <v>0</v>
      </c>
      <c r="K53">
        <v>4</v>
      </c>
      <c r="L53">
        <v>11.74</v>
      </c>
      <c r="M53">
        <v>11.74</v>
      </c>
      <c r="N53" t="s">
        <v>17</v>
      </c>
    </row>
    <row r="54" spans="1:14" x14ac:dyDescent="0.2">
      <c r="A54" t="s">
        <v>10</v>
      </c>
      <c r="B54" t="s">
        <v>15</v>
      </c>
      <c r="C54" t="s">
        <v>33</v>
      </c>
      <c r="D54">
        <v>0</v>
      </c>
      <c r="E54">
        <v>0</v>
      </c>
      <c r="F54">
        <v>1</v>
      </c>
      <c r="G54">
        <v>12</v>
      </c>
      <c r="H54">
        <v>0</v>
      </c>
      <c r="I54">
        <v>24</v>
      </c>
      <c r="J54">
        <v>0</v>
      </c>
      <c r="K54">
        <v>6</v>
      </c>
      <c r="L54">
        <v>5.6</v>
      </c>
      <c r="M54">
        <v>5.6</v>
      </c>
      <c r="N54" t="s">
        <v>17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O50"/>
  <sheetViews>
    <sheetView workbookViewId="0">
      <selection activeCell="N2" sqref="N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2000+350</f>
        <v>2350</v>
      </c>
      <c r="M2">
        <f>2000+350</f>
        <v>2350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0.06514+0.01679</f>
        <v>8.1930000000000003E-2</v>
      </c>
      <c r="M3">
        <f>0.06514+0.01679</f>
        <v>8.1930000000000003E-2</v>
      </c>
      <c r="N3" t="s">
        <v>14</v>
      </c>
      <c r="O3" t="s">
        <v>92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0.07648+0.01679</f>
        <v>9.3270000000000006E-2</v>
      </c>
      <c r="M4">
        <f>0.07648+0.01679</f>
        <v>9.3270000000000006E-2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0.06514+0.01679</f>
        <v>8.1930000000000003E-2</v>
      </c>
      <c r="M5">
        <f>0.06514+0.01679</f>
        <v>8.1930000000000003E-2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0.06514+0.01679</f>
        <v>8.1930000000000003E-2</v>
      </c>
      <c r="M6">
        <f>0.06514+0.01679</f>
        <v>8.1930000000000003E-2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4</v>
      </c>
      <c r="J7">
        <v>0</v>
      </c>
      <c r="K7">
        <v>4</v>
      </c>
      <c r="L7">
        <f>0.06514+0.0159</f>
        <v>8.1040000000000001E-2</v>
      </c>
      <c r="M7">
        <f>0.06514+0.0159</f>
        <v>8.1040000000000001E-2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4</v>
      </c>
      <c r="I8">
        <v>10</v>
      </c>
      <c r="J8">
        <v>0</v>
      </c>
      <c r="K8">
        <v>4</v>
      </c>
      <c r="L8">
        <f>0.07648+0.0159</f>
        <v>9.2380000000000004E-2</v>
      </c>
      <c r="M8">
        <f>0.07648+0.0159</f>
        <v>9.2380000000000004E-2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2</v>
      </c>
      <c r="G9">
        <v>2</v>
      </c>
      <c r="H9">
        <v>10</v>
      </c>
      <c r="I9">
        <v>24</v>
      </c>
      <c r="J9">
        <v>0</v>
      </c>
      <c r="K9">
        <v>4</v>
      </c>
      <c r="L9">
        <f>0.06514+0.0159</f>
        <v>8.1040000000000001E-2</v>
      </c>
      <c r="M9">
        <f>0.06514+0.0159</f>
        <v>8.1040000000000001E-2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5</v>
      </c>
      <c r="K10">
        <v>6</v>
      </c>
      <c r="L10">
        <f>0.06514+0.0159</f>
        <v>8.1040000000000001E-2</v>
      </c>
      <c r="M10">
        <f>0.06514+0.0159</f>
        <v>8.1040000000000001E-2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4</v>
      </c>
      <c r="J11">
        <v>0</v>
      </c>
      <c r="K11">
        <v>4</v>
      </c>
      <c r="L11">
        <f>0.06514+0.01664</f>
        <v>8.1780000000000005E-2</v>
      </c>
      <c r="M11">
        <f>0.06514+0.01664</f>
        <v>8.1780000000000005E-2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3</v>
      </c>
      <c r="G12">
        <v>3</v>
      </c>
      <c r="H12">
        <v>4</v>
      </c>
      <c r="I12">
        <v>10</v>
      </c>
      <c r="J12">
        <v>0</v>
      </c>
      <c r="K12">
        <v>4</v>
      </c>
      <c r="L12">
        <f>0.07648+0.01664</f>
        <v>9.3120000000000008E-2</v>
      </c>
      <c r="M12">
        <f>0.07648+0.01664</f>
        <v>9.3120000000000008E-2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3</v>
      </c>
      <c r="G13">
        <v>3</v>
      </c>
      <c r="H13">
        <v>10</v>
      </c>
      <c r="I13">
        <v>24</v>
      </c>
      <c r="J13">
        <v>0</v>
      </c>
      <c r="K13">
        <v>4</v>
      </c>
      <c r="L13">
        <f>0.06514+0.01664</f>
        <v>8.1780000000000005E-2</v>
      </c>
      <c r="M13">
        <f>0.06514+0.01664</f>
        <v>8.1780000000000005E-2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24</v>
      </c>
      <c r="J14">
        <v>5</v>
      </c>
      <c r="K14">
        <v>6</v>
      </c>
      <c r="L14">
        <f>0.06514+0.01664</f>
        <v>8.1780000000000005E-2</v>
      </c>
      <c r="M14">
        <f>0.06514+0.01664</f>
        <v>8.1780000000000005E-2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4</v>
      </c>
      <c r="G15">
        <v>4</v>
      </c>
      <c r="H15">
        <v>0</v>
      </c>
      <c r="I15">
        <v>24</v>
      </c>
      <c r="J15">
        <v>0</v>
      </c>
      <c r="K15">
        <v>6</v>
      </c>
      <c r="L15">
        <f>0.0626+0.02167</f>
        <v>8.4269999999999998E-2</v>
      </c>
      <c r="M15">
        <f>0.0626+0.02167</f>
        <v>8.4269999999999998E-2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0</v>
      </c>
      <c r="I16">
        <v>24</v>
      </c>
      <c r="J16">
        <v>0</v>
      </c>
      <c r="K16">
        <v>6</v>
      </c>
      <c r="L16">
        <f>0.0626+0.01837</f>
        <v>8.097E-2</v>
      </c>
      <c r="M16">
        <f>0.0626+0.01837</f>
        <v>8.097E-2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0</v>
      </c>
      <c r="I17">
        <v>13</v>
      </c>
      <c r="J17">
        <v>0</v>
      </c>
      <c r="K17">
        <v>4</v>
      </c>
      <c r="L17">
        <f>0.06292+0.01845</f>
        <v>8.1369999999999998E-2</v>
      </c>
      <c r="M17">
        <v>6.2920000000000004E-2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13</v>
      </c>
      <c r="I18">
        <v>19</v>
      </c>
      <c r="J18">
        <v>0</v>
      </c>
      <c r="K18">
        <v>4</v>
      </c>
      <c r="L18">
        <f>0.08783+0.01845</f>
        <v>0.10628000000000001</v>
      </c>
      <c r="M18">
        <v>8.7830000000000005E-2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20</v>
      </c>
      <c r="I19">
        <v>24</v>
      </c>
      <c r="J19">
        <v>0</v>
      </c>
      <c r="K19">
        <v>4</v>
      </c>
      <c r="L19">
        <f>0.06292+0.01845</f>
        <v>8.1369999999999998E-2</v>
      </c>
      <c r="M19">
        <v>6.2920000000000004E-2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0</v>
      </c>
      <c r="I20">
        <v>24</v>
      </c>
      <c r="J20">
        <v>5</v>
      </c>
      <c r="K20">
        <v>6</v>
      </c>
      <c r="L20">
        <f>0.06292+0.01845</f>
        <v>8.1369999999999998E-2</v>
      </c>
      <c r="M20">
        <v>6.2920000000000004E-2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0.06292+0.02024</f>
        <v>8.3160000000000012E-2</v>
      </c>
      <c r="M21">
        <v>6.2920000000000004E-2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0.08783+0.02024</f>
        <v>0.10807</v>
      </c>
      <c r="M22">
        <v>8.7830000000000005E-2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0.06292+0.02024</f>
        <v>8.3160000000000012E-2</v>
      </c>
      <c r="M23">
        <v>6.2920000000000004E-2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7</v>
      </c>
      <c r="G24">
        <v>7</v>
      </c>
      <c r="H24">
        <v>0</v>
      </c>
      <c r="I24">
        <v>24</v>
      </c>
      <c r="J24">
        <v>5</v>
      </c>
      <c r="K24">
        <v>6</v>
      </c>
      <c r="L24">
        <f>0.06292+0.02024</f>
        <v>8.3160000000000012E-2</v>
      </c>
      <c r="M24">
        <v>6.2920000000000004E-2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0</v>
      </c>
      <c r="I25">
        <v>13</v>
      </c>
      <c r="J25">
        <v>0</v>
      </c>
      <c r="K25">
        <v>4</v>
      </c>
      <c r="L25">
        <f>0.06292+0.01995</f>
        <v>8.2869999999999999E-2</v>
      </c>
      <c r="M25">
        <v>6.2920000000000004E-2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13</v>
      </c>
      <c r="I26">
        <v>19</v>
      </c>
      <c r="J26">
        <v>0</v>
      </c>
      <c r="K26">
        <v>4</v>
      </c>
      <c r="L26">
        <f>0.08783+0.01995</f>
        <v>0.10778</v>
      </c>
      <c r="M26">
        <v>8.7830000000000005E-2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20</v>
      </c>
      <c r="I27">
        <v>24</v>
      </c>
      <c r="J27">
        <v>0</v>
      </c>
      <c r="K27">
        <v>4</v>
      </c>
      <c r="L27">
        <f>0.06292+0.01995</f>
        <v>8.2869999999999999E-2</v>
      </c>
      <c r="M27">
        <v>6.2920000000000004E-2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8</v>
      </c>
      <c r="G28">
        <v>8</v>
      </c>
      <c r="H28">
        <v>0</v>
      </c>
      <c r="I28">
        <v>24</v>
      </c>
      <c r="J28">
        <v>5</v>
      </c>
      <c r="K28">
        <v>6</v>
      </c>
      <c r="L28">
        <f>0.06292+0.01995</f>
        <v>8.2869999999999999E-2</v>
      </c>
      <c r="M28">
        <v>6.2920000000000004E-2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0</v>
      </c>
      <c r="I29">
        <v>13</v>
      </c>
      <c r="J29">
        <v>0</v>
      </c>
      <c r="K29">
        <v>4</v>
      </c>
      <c r="L29">
        <f>0.06292+0.01918</f>
        <v>8.2100000000000006E-2</v>
      </c>
      <c r="M29">
        <v>6.2920000000000004E-2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13</v>
      </c>
      <c r="I30">
        <v>19</v>
      </c>
      <c r="J30">
        <v>0</v>
      </c>
      <c r="K30">
        <v>4</v>
      </c>
      <c r="L30">
        <f>0.08783+0.01918</f>
        <v>0.10701000000000001</v>
      </c>
      <c r="M30">
        <v>8.7830000000000005E-2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20</v>
      </c>
      <c r="I31">
        <v>24</v>
      </c>
      <c r="J31">
        <v>0</v>
      </c>
      <c r="K31">
        <v>4</v>
      </c>
      <c r="L31">
        <f>0.06292+0.01918</f>
        <v>8.2100000000000006E-2</v>
      </c>
      <c r="M31">
        <v>6.2920000000000004E-2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0</v>
      </c>
      <c r="I32">
        <v>24</v>
      </c>
      <c r="J32">
        <v>5</v>
      </c>
      <c r="K32">
        <v>6</v>
      </c>
      <c r="L32">
        <f>0.06292+0.01918</f>
        <v>8.2100000000000006E-2</v>
      </c>
      <c r="M32">
        <v>6.2920000000000004E-2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24</v>
      </c>
      <c r="J33">
        <v>0</v>
      </c>
      <c r="K33">
        <v>6</v>
      </c>
      <c r="L33">
        <f>0.0626+0.0002126</f>
        <v>6.2812599999999996E-2</v>
      </c>
      <c r="M33">
        <v>6.2600000000000003E-2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0</v>
      </c>
      <c r="I34">
        <v>24</v>
      </c>
      <c r="J34">
        <v>0</v>
      </c>
      <c r="K34">
        <v>6</v>
      </c>
      <c r="L34">
        <f>0.0626+0.02334</f>
        <v>8.5940000000000003E-2</v>
      </c>
      <c r="M34">
        <v>6.2600000000000003E-2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12</v>
      </c>
      <c r="G35">
        <v>12</v>
      </c>
      <c r="H35">
        <v>0</v>
      </c>
      <c r="I35">
        <v>4</v>
      </c>
      <c r="J35">
        <v>0</v>
      </c>
      <c r="K35">
        <v>4</v>
      </c>
      <c r="L35">
        <f>0.06514+0.02511</f>
        <v>9.0249999999999997E-2</v>
      </c>
      <c r="M35">
        <v>6.5140000000000003E-2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4</v>
      </c>
      <c r="I36">
        <v>10</v>
      </c>
      <c r="J36">
        <v>0</v>
      </c>
      <c r="K36">
        <v>4</v>
      </c>
      <c r="L36">
        <f>0.07648+0.02511</f>
        <v>0.10159000000000001</v>
      </c>
      <c r="M36">
        <v>7.6480000000000006E-2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10</v>
      </c>
      <c r="I37">
        <v>24</v>
      </c>
      <c r="J37">
        <v>0</v>
      </c>
      <c r="K37">
        <v>4</v>
      </c>
      <c r="L37">
        <f>0.06514+0.02511</f>
        <v>9.0249999999999997E-2</v>
      </c>
      <c r="M37">
        <v>6.5140000000000003E-2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0</v>
      </c>
      <c r="I38">
        <v>24</v>
      </c>
      <c r="J38">
        <v>5</v>
      </c>
      <c r="K38">
        <v>6</v>
      </c>
      <c r="L38">
        <f>0.06514+0.02511</f>
        <v>9.0249999999999997E-2</v>
      </c>
      <c r="M38">
        <v>6.5140000000000003E-2</v>
      </c>
      <c r="N38" t="s">
        <v>14</v>
      </c>
    </row>
    <row r="39" spans="1:14" x14ac:dyDescent="0.2">
      <c r="A39" t="s">
        <v>10</v>
      </c>
      <c r="B39" t="s">
        <v>15</v>
      </c>
      <c r="C39" t="s">
        <v>16</v>
      </c>
      <c r="D39">
        <v>0</v>
      </c>
      <c r="E39">
        <v>0</v>
      </c>
      <c r="F39">
        <v>1</v>
      </c>
      <c r="G39">
        <v>3</v>
      </c>
      <c r="H39">
        <v>4</v>
      </c>
      <c r="I39">
        <v>10</v>
      </c>
      <c r="J39">
        <v>0</v>
      </c>
      <c r="K39">
        <v>4</v>
      </c>
      <c r="L39">
        <v>9.9</v>
      </c>
      <c r="M39">
        <v>9.9</v>
      </c>
      <c r="N39" t="s">
        <v>17</v>
      </c>
    </row>
    <row r="40" spans="1:14" x14ac:dyDescent="0.2">
      <c r="A40" t="s">
        <v>10</v>
      </c>
      <c r="B40" t="s">
        <v>15</v>
      </c>
      <c r="C40" t="s">
        <v>59</v>
      </c>
      <c r="D40">
        <v>0</v>
      </c>
      <c r="E40">
        <v>0</v>
      </c>
      <c r="F40">
        <v>4</v>
      </c>
      <c r="G40">
        <v>5</v>
      </c>
      <c r="H40">
        <v>13</v>
      </c>
      <c r="I40">
        <v>19</v>
      </c>
      <c r="J40">
        <v>0</v>
      </c>
      <c r="K40">
        <v>4</v>
      </c>
      <c r="L40">
        <v>9.9</v>
      </c>
      <c r="M40">
        <v>9.9</v>
      </c>
      <c r="N40" t="s">
        <v>17</v>
      </c>
    </row>
    <row r="41" spans="1:14" x14ac:dyDescent="0.2">
      <c r="A41" t="s">
        <v>10</v>
      </c>
      <c r="B41" t="s">
        <v>15</v>
      </c>
      <c r="C41" t="s">
        <v>18</v>
      </c>
      <c r="D41">
        <v>0</v>
      </c>
      <c r="E41">
        <v>0</v>
      </c>
      <c r="F41">
        <v>6</v>
      </c>
      <c r="G41">
        <v>9</v>
      </c>
      <c r="H41">
        <v>13</v>
      </c>
      <c r="I41">
        <v>19</v>
      </c>
      <c r="J41">
        <v>0</v>
      </c>
      <c r="K41">
        <v>4</v>
      </c>
      <c r="L41">
        <v>10.87</v>
      </c>
      <c r="M41">
        <v>10.87</v>
      </c>
      <c r="N41" t="s">
        <v>17</v>
      </c>
    </row>
    <row r="42" spans="1:14" x14ac:dyDescent="0.2">
      <c r="A42" t="s">
        <v>10</v>
      </c>
      <c r="B42" t="s">
        <v>15</v>
      </c>
      <c r="C42" t="s">
        <v>59</v>
      </c>
      <c r="D42">
        <v>0</v>
      </c>
      <c r="E42">
        <v>0</v>
      </c>
      <c r="F42">
        <v>10</v>
      </c>
      <c r="G42">
        <v>11</v>
      </c>
      <c r="H42">
        <v>13</v>
      </c>
      <c r="I42">
        <v>19</v>
      </c>
      <c r="J42">
        <v>0</v>
      </c>
      <c r="K42">
        <v>4</v>
      </c>
      <c r="L42">
        <v>9.9</v>
      </c>
      <c r="M42">
        <v>9.9</v>
      </c>
      <c r="N42" t="s">
        <v>17</v>
      </c>
    </row>
    <row r="43" spans="1:14" x14ac:dyDescent="0.2">
      <c r="A43" t="s">
        <v>10</v>
      </c>
      <c r="B43" t="s">
        <v>15</v>
      </c>
      <c r="C43" t="s">
        <v>19</v>
      </c>
      <c r="D43">
        <v>0</v>
      </c>
      <c r="E43">
        <v>0</v>
      </c>
      <c r="F43">
        <v>12</v>
      </c>
      <c r="G43">
        <v>12</v>
      </c>
      <c r="H43">
        <v>4</v>
      </c>
      <c r="I43">
        <v>10</v>
      </c>
      <c r="J43">
        <v>0</v>
      </c>
      <c r="K43">
        <v>4</v>
      </c>
      <c r="L43">
        <v>9.9</v>
      </c>
      <c r="M43">
        <v>9.9</v>
      </c>
      <c r="N43" t="s">
        <v>17</v>
      </c>
    </row>
    <row r="44" spans="1:14" x14ac:dyDescent="0.2">
      <c r="A44" t="s">
        <v>10</v>
      </c>
      <c r="B44" t="s">
        <v>15</v>
      </c>
      <c r="C44" t="s">
        <v>33</v>
      </c>
      <c r="D44">
        <v>0</v>
      </c>
      <c r="E44">
        <v>0</v>
      </c>
      <c r="F44">
        <v>1</v>
      </c>
      <c r="G44">
        <v>12</v>
      </c>
      <c r="H44">
        <v>0</v>
      </c>
      <c r="I44">
        <v>24</v>
      </c>
      <c r="J44">
        <v>0</v>
      </c>
      <c r="K44">
        <v>6</v>
      </c>
      <c r="L44">
        <v>5.38</v>
      </c>
      <c r="M44">
        <v>5.38</v>
      </c>
      <c r="N44" t="s">
        <v>17</v>
      </c>
    </row>
    <row r="45" spans="1:14" x14ac:dyDescent="0.2">
      <c r="A45" t="s">
        <v>21</v>
      </c>
      <c r="B45" t="s">
        <v>11</v>
      </c>
      <c r="L45">
        <v>800</v>
      </c>
      <c r="M45">
        <v>800</v>
      </c>
      <c r="N45" t="s">
        <v>12</v>
      </c>
    </row>
    <row r="46" spans="1:14" x14ac:dyDescent="0.2">
      <c r="A46" t="s">
        <v>21</v>
      </c>
      <c r="B46" t="s">
        <v>15</v>
      </c>
      <c r="C46" t="s">
        <v>33</v>
      </c>
      <c r="D46">
        <v>0</v>
      </c>
      <c r="E46">
        <v>0</v>
      </c>
      <c r="F46">
        <v>1</v>
      </c>
      <c r="G46">
        <v>12</v>
      </c>
      <c r="H46">
        <v>0</v>
      </c>
      <c r="I46">
        <v>24</v>
      </c>
      <c r="J46">
        <v>0</v>
      </c>
      <c r="K46">
        <v>6</v>
      </c>
      <c r="L46">
        <v>0.8</v>
      </c>
      <c r="M46" s="9">
        <f>L46/2.83168</f>
        <v>0.28251779862131315</v>
      </c>
      <c r="N46" t="s">
        <v>86</v>
      </c>
    </row>
    <row r="47" spans="1:14" x14ac:dyDescent="0.2">
      <c r="A47" t="s">
        <v>21</v>
      </c>
      <c r="B47" t="s">
        <v>13</v>
      </c>
      <c r="D47">
        <v>0</v>
      </c>
      <c r="E47">
        <v>0</v>
      </c>
      <c r="F47">
        <v>1</v>
      </c>
      <c r="G47">
        <v>12</v>
      </c>
      <c r="H47">
        <v>0</v>
      </c>
      <c r="I47">
        <v>24</v>
      </c>
      <c r="J47">
        <v>0</v>
      </c>
      <c r="K47">
        <v>6</v>
      </c>
      <c r="L47">
        <v>0.187</v>
      </c>
      <c r="M47" s="9">
        <f>L47/2.83168</f>
        <v>6.6038535427731943E-2</v>
      </c>
      <c r="N47" t="s">
        <v>85</v>
      </c>
    </row>
    <row r="48" spans="1:14" x14ac:dyDescent="0.2">
      <c r="A48" t="s">
        <v>21</v>
      </c>
      <c r="B48" t="s">
        <v>13</v>
      </c>
      <c r="D48">
        <v>15000</v>
      </c>
      <c r="E48">
        <f>D48*2.83168</f>
        <v>42475.199999999997</v>
      </c>
      <c r="F48">
        <v>1</v>
      </c>
      <c r="G48">
        <v>12</v>
      </c>
      <c r="H48">
        <v>0</v>
      </c>
      <c r="I48">
        <v>24</v>
      </c>
      <c r="J48">
        <v>0</v>
      </c>
      <c r="K48">
        <v>6</v>
      </c>
      <c r="L48">
        <v>0.16800000000000001</v>
      </c>
      <c r="M48" s="9">
        <f>L48/2.83168</f>
        <v>5.9328737710475761E-2</v>
      </c>
      <c r="N48" t="s">
        <v>85</v>
      </c>
    </row>
    <row r="49" spans="1:14" x14ac:dyDescent="0.2">
      <c r="A49" t="s">
        <v>21</v>
      </c>
      <c r="B49" t="s">
        <v>13</v>
      </c>
      <c r="D49">
        <v>40000</v>
      </c>
      <c r="E49">
        <f>D49*2.83168</f>
        <v>113267.2</v>
      </c>
      <c r="F49">
        <v>1</v>
      </c>
      <c r="G49">
        <v>12</v>
      </c>
      <c r="H49">
        <v>0</v>
      </c>
      <c r="I49">
        <v>24</v>
      </c>
      <c r="J49">
        <v>0</v>
      </c>
      <c r="K49">
        <v>6</v>
      </c>
      <c r="L49">
        <v>0.14000000000000001</v>
      </c>
      <c r="M49" s="9">
        <f>L49/2.83168</f>
        <v>4.9440614758729802E-2</v>
      </c>
      <c r="N49" t="s">
        <v>85</v>
      </c>
    </row>
    <row r="50" spans="1:14" x14ac:dyDescent="0.2">
      <c r="A50" t="s">
        <v>21</v>
      </c>
      <c r="B50" t="s">
        <v>13</v>
      </c>
      <c r="D50">
        <v>90000</v>
      </c>
      <c r="E50">
        <f>D50*2.83168</f>
        <v>254851.20000000001</v>
      </c>
      <c r="F50">
        <v>1</v>
      </c>
      <c r="G50">
        <v>12</v>
      </c>
      <c r="H50">
        <v>0</v>
      </c>
      <c r="I50">
        <v>24</v>
      </c>
      <c r="J50">
        <v>0</v>
      </c>
      <c r="K50">
        <v>6</v>
      </c>
      <c r="L50">
        <v>0.08</v>
      </c>
      <c r="M50" s="9">
        <f>L50/2.83168</f>
        <v>2.8251779862131315E-2</v>
      </c>
      <c r="N50" t="s">
        <v>85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O22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65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O9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678.31</v>
      </c>
      <c r="M2">
        <v>678.31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6.7809999999999995E-2</v>
      </c>
      <c r="M3">
        <v>6.7809999999999995E-2</v>
      </c>
      <c r="N3" t="s">
        <v>14</v>
      </c>
    </row>
    <row r="4" spans="1:15" x14ac:dyDescent="0.2">
      <c r="A4" t="s">
        <v>10</v>
      </c>
      <c r="B4" t="s">
        <v>13</v>
      </c>
      <c r="D4">
        <v>5000</v>
      </c>
      <c r="E4">
        <v>5000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3.6609999999999997E-2</v>
      </c>
      <c r="M4">
        <v>3.6609999999999997E-2</v>
      </c>
      <c r="N4" t="s">
        <v>14</v>
      </c>
    </row>
    <row r="5" spans="1:15" x14ac:dyDescent="0.2">
      <c r="A5" t="s">
        <v>10</v>
      </c>
      <c r="B5" t="s">
        <v>13</v>
      </c>
      <c r="D5">
        <v>15000</v>
      </c>
      <c r="E5">
        <v>15000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3.5369999999999999E-2</v>
      </c>
      <c r="M5">
        <v>3.5369999999999999E-2</v>
      </c>
      <c r="N5" t="s">
        <v>14</v>
      </c>
    </row>
    <row r="6" spans="1:15" x14ac:dyDescent="0.2">
      <c r="A6" t="s">
        <v>10</v>
      </c>
      <c r="B6" t="s">
        <v>13</v>
      </c>
      <c r="D6">
        <v>30000</v>
      </c>
      <c r="E6">
        <v>30000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3.5020000000000003E-2</v>
      </c>
      <c r="M6">
        <v>3.5020000000000003E-2</v>
      </c>
      <c r="N6" t="s">
        <v>14</v>
      </c>
    </row>
    <row r="7" spans="1:15" x14ac:dyDescent="0.2">
      <c r="A7" t="s">
        <v>10</v>
      </c>
      <c r="B7" t="s">
        <v>15</v>
      </c>
      <c r="C7" t="s">
        <v>33</v>
      </c>
      <c r="D7">
        <v>50</v>
      </c>
      <c r="E7">
        <v>50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11.45</v>
      </c>
      <c r="M7">
        <v>11.45</v>
      </c>
      <c r="N7" t="s">
        <v>17</v>
      </c>
    </row>
    <row r="8" spans="1:15" x14ac:dyDescent="0.2">
      <c r="A8" t="s">
        <v>10</v>
      </c>
      <c r="B8" t="s">
        <v>15</v>
      </c>
      <c r="C8" t="s">
        <v>33</v>
      </c>
      <c r="D8">
        <v>100</v>
      </c>
      <c r="E8">
        <v>100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10.71</v>
      </c>
      <c r="M8">
        <v>10.71</v>
      </c>
      <c r="N8" t="s">
        <v>17</v>
      </c>
    </row>
    <row r="9" spans="1:15" x14ac:dyDescent="0.2">
      <c r="A9" t="s">
        <v>10</v>
      </c>
      <c r="B9" t="s">
        <v>15</v>
      </c>
      <c r="C9" t="s">
        <v>33</v>
      </c>
      <c r="D9">
        <v>200</v>
      </c>
      <c r="E9">
        <v>200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10.27</v>
      </c>
      <c r="M9">
        <v>10.27</v>
      </c>
      <c r="N9" t="s">
        <v>17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O12"/>
  <sheetViews>
    <sheetView zoomScaleNormal="100"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  <pageSetup orientation="portrait" horizontalDpi="0" verticalDpi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O7"/>
  <sheetViews>
    <sheetView workbookViewId="0">
      <selection activeCell="K6" sqref="K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71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5.9999999999999995E-4</v>
      </c>
      <c r="M3">
        <v>5.9999999999999995E-4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7.26+0.63</f>
        <v>7.89</v>
      </c>
      <c r="M4">
        <f>7.26+0.63</f>
        <v>7.89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O25"/>
  <sheetViews>
    <sheetView workbookViewId="0">
      <selection activeCell="D26" sqref="D2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65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">
      <c r="A23" t="s">
        <v>21</v>
      </c>
      <c r="B23" t="s">
        <v>11</v>
      </c>
      <c r="L23">
        <v>300</v>
      </c>
      <c r="M23">
        <v>300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0.19378999999999999</v>
      </c>
      <c r="M24" s="7">
        <f>L24/2.83168</f>
        <v>6.843640524353034E-2</v>
      </c>
      <c r="N24" t="s">
        <v>85</v>
      </c>
    </row>
    <row r="25" spans="1:15" x14ac:dyDescent="0.2">
      <c r="A25" t="s">
        <v>21</v>
      </c>
      <c r="B25" t="s">
        <v>15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0.57499999999999996</v>
      </c>
      <c r="M25" s="7">
        <f>L25/2.83168</f>
        <v>0.20305966775906881</v>
      </c>
      <c r="N25" t="s">
        <v>86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4"/>
  <sheetViews>
    <sheetView zoomScaleNormal="100" workbookViewId="0">
      <selection activeCell="K3" sqref="H3:K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138.5</v>
      </c>
      <c r="M2">
        <v>138.5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0.0303+0.00995</f>
        <v>4.0250000000000001E-2</v>
      </c>
      <c r="M3">
        <f>0.0303+0.00995</f>
        <v>4.0250000000000001E-2</v>
      </c>
      <c r="N3" t="s">
        <v>14</v>
      </c>
      <c r="O3" t="s">
        <v>105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6.72</v>
      </c>
      <c r="M4">
        <v>6.72</v>
      </c>
      <c r="N4" t="s">
        <v>17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284.78+4.51</f>
        <v>289.28999999999996</v>
      </c>
      <c r="M2">
        <f>284.78+4.51</f>
        <v>289.28999999999996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62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2.3345400000000001</v>
      </c>
      <c r="M4">
        <v>2.3345400000000001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O12"/>
  <sheetViews>
    <sheetView workbookViewId="0">
      <selection activeCell="E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1"/>
  <sheetViews>
    <sheetView topLeftCell="A10" workbookViewId="0">
      <selection activeCell="M27" sqref="M27:M5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4200</v>
      </c>
      <c r="M2">
        <v>4200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12</v>
      </c>
      <c r="J3">
        <v>0</v>
      </c>
      <c r="K3">
        <v>4</v>
      </c>
      <c r="L3">
        <f>0.00622+0.10434</f>
        <v>0.11056000000000001</v>
      </c>
      <c r="M3">
        <f>0.00622+0.10434</f>
        <v>0.11056000000000001</v>
      </c>
      <c r="N3" t="s">
        <v>14</v>
      </c>
      <c r="O3" t="s">
        <v>101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12</v>
      </c>
      <c r="I4">
        <v>20</v>
      </c>
      <c r="J4">
        <v>0</v>
      </c>
      <c r="K4">
        <v>4</v>
      </c>
      <c r="L4">
        <f>0.02908+0.10846</f>
        <v>0.13754</v>
      </c>
      <c r="M4">
        <f>0.02908+0.10846</f>
        <v>0.13754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20</v>
      </c>
      <c r="I5">
        <v>24</v>
      </c>
      <c r="J5">
        <v>0</v>
      </c>
      <c r="K5">
        <v>4</v>
      </c>
      <c r="L5">
        <f>0.00622+0.10434</f>
        <v>0.11056000000000001</v>
      </c>
      <c r="M5">
        <f>0.00622+0.10434</f>
        <v>0.11056000000000001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0.00622+0.10434</f>
        <v>0.11056000000000001</v>
      </c>
      <c r="M6">
        <f>0.00622+0.10434</f>
        <v>0.11056000000000001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12</v>
      </c>
      <c r="J7">
        <v>0</v>
      </c>
      <c r="K7">
        <v>4</v>
      </c>
      <c r="L7">
        <f>0.00622+0.10308</f>
        <v>0.10930000000000001</v>
      </c>
      <c r="M7">
        <f>0.00622+0.10308</f>
        <v>0.10930000000000001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12</v>
      </c>
      <c r="I8">
        <v>20</v>
      </c>
      <c r="J8">
        <v>0</v>
      </c>
      <c r="K8">
        <v>4</v>
      </c>
      <c r="L8">
        <f>0.02908+0.10544</f>
        <v>0.13452</v>
      </c>
      <c r="M8">
        <f>0.02908+0.10544</f>
        <v>0.13452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2</v>
      </c>
      <c r="G9">
        <v>2</v>
      </c>
      <c r="H9">
        <v>20</v>
      </c>
      <c r="I9">
        <v>24</v>
      </c>
      <c r="J9">
        <v>0</v>
      </c>
      <c r="K9">
        <v>4</v>
      </c>
      <c r="L9">
        <f>0.00622+0.10308</f>
        <v>0.10930000000000001</v>
      </c>
      <c r="M9">
        <f>0.00622+0.10308</f>
        <v>0.10930000000000001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5</v>
      </c>
      <c r="K10">
        <v>6</v>
      </c>
      <c r="L10">
        <f>0.00622+0.10308</f>
        <v>0.10930000000000001</v>
      </c>
      <c r="M10">
        <f>0.00622+0.10308</f>
        <v>0.10930000000000001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12</v>
      </c>
      <c r="J11">
        <v>0</v>
      </c>
      <c r="K11">
        <v>4</v>
      </c>
      <c r="L11">
        <f>0.00622+0.08725</f>
        <v>9.3469999999999998E-2</v>
      </c>
      <c r="M11">
        <f>0.00622+0.08725</f>
        <v>9.3469999999999998E-2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3</v>
      </c>
      <c r="G12">
        <v>3</v>
      </c>
      <c r="H12">
        <v>12</v>
      </c>
      <c r="I12">
        <v>20</v>
      </c>
      <c r="J12">
        <v>0</v>
      </c>
      <c r="K12">
        <v>4</v>
      </c>
      <c r="L12">
        <f>0.02908+0.08588</f>
        <v>0.11496000000000001</v>
      </c>
      <c r="M12">
        <f>0.02908+0.08588</f>
        <v>0.11496000000000001</v>
      </c>
      <c r="N12" t="s">
        <v>14</v>
      </c>
      <c r="O12" t="s">
        <v>29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3</v>
      </c>
      <c r="G13">
        <v>3</v>
      </c>
      <c r="H13">
        <v>20</v>
      </c>
      <c r="I13">
        <v>24</v>
      </c>
      <c r="J13">
        <v>0</v>
      </c>
      <c r="K13">
        <v>4</v>
      </c>
      <c r="L13">
        <f>0.00622+0.08725</f>
        <v>9.3469999999999998E-2</v>
      </c>
      <c r="M13">
        <f>0.00622+0.08725</f>
        <v>9.3469999999999998E-2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24</v>
      </c>
      <c r="J14">
        <v>5</v>
      </c>
      <c r="K14">
        <v>6</v>
      </c>
      <c r="L14">
        <f>0.00622+0.08725</f>
        <v>9.3469999999999998E-2</v>
      </c>
      <c r="M14">
        <f>0.00622+0.08725</f>
        <v>9.3469999999999998E-2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4</v>
      </c>
      <c r="G15">
        <v>4</v>
      </c>
      <c r="H15">
        <v>0</v>
      </c>
      <c r="I15">
        <v>12</v>
      </c>
      <c r="J15">
        <v>0</v>
      </c>
      <c r="K15">
        <v>4</v>
      </c>
      <c r="L15">
        <f>0.00622+0.0725</f>
        <v>7.8719999999999998E-2</v>
      </c>
      <c r="M15">
        <f>0.00622+0.0725</f>
        <v>7.8719999999999998E-2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4</v>
      </c>
      <c r="G16">
        <v>4</v>
      </c>
      <c r="H16">
        <v>12</v>
      </c>
      <c r="I16">
        <v>20</v>
      </c>
      <c r="J16">
        <v>0</v>
      </c>
      <c r="K16">
        <v>4</v>
      </c>
      <c r="L16">
        <f>0.02908+0.06478</f>
        <v>9.3859999999999999E-2</v>
      </c>
      <c r="M16">
        <f>0.02908+0.06478</f>
        <v>9.3859999999999999E-2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4</v>
      </c>
      <c r="G17">
        <v>4</v>
      </c>
      <c r="H17">
        <v>20</v>
      </c>
      <c r="I17">
        <v>24</v>
      </c>
      <c r="J17">
        <v>0</v>
      </c>
      <c r="K17">
        <v>4</v>
      </c>
      <c r="L17">
        <f>0.00622+0.0725</f>
        <v>7.8719999999999998E-2</v>
      </c>
      <c r="M17">
        <f>0.00622+0.0725</f>
        <v>7.8719999999999998E-2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4</v>
      </c>
      <c r="G18">
        <v>4</v>
      </c>
      <c r="H18">
        <v>0</v>
      </c>
      <c r="I18">
        <v>24</v>
      </c>
      <c r="J18">
        <v>5</v>
      </c>
      <c r="K18">
        <v>6</v>
      </c>
      <c r="L18">
        <f>0.00622+0.0725</f>
        <v>7.8719999999999998E-2</v>
      </c>
      <c r="M18">
        <f>0.00622+0.0725</f>
        <v>7.8719999999999998E-2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5</v>
      </c>
      <c r="G19">
        <v>5</v>
      </c>
      <c r="H19">
        <v>0</v>
      </c>
      <c r="I19">
        <v>12</v>
      </c>
      <c r="J19">
        <v>0</v>
      </c>
      <c r="K19">
        <v>4</v>
      </c>
      <c r="L19">
        <f>0.00622+0.06323</f>
        <v>6.9449999999999998E-2</v>
      </c>
      <c r="M19">
        <f>0.00622+0.06323</f>
        <v>6.9449999999999998E-2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5</v>
      </c>
      <c r="G20">
        <v>5</v>
      </c>
      <c r="H20">
        <v>12</v>
      </c>
      <c r="I20">
        <v>20</v>
      </c>
      <c r="J20">
        <v>0</v>
      </c>
      <c r="K20">
        <v>4</v>
      </c>
      <c r="L20">
        <f>0.02908+0.06074</f>
        <v>8.9820000000000011E-2</v>
      </c>
      <c r="M20">
        <f>0.02908+0.06074</f>
        <v>8.9820000000000011E-2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5</v>
      </c>
      <c r="G21">
        <v>5</v>
      </c>
      <c r="H21">
        <v>20</v>
      </c>
      <c r="I21">
        <v>24</v>
      </c>
      <c r="J21">
        <v>0</v>
      </c>
      <c r="K21">
        <v>4</v>
      </c>
      <c r="L21">
        <f>0.00622+0.06323</f>
        <v>6.9449999999999998E-2</v>
      </c>
      <c r="M21">
        <f>0.00622+0.06323</f>
        <v>6.9449999999999998E-2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5</v>
      </c>
      <c r="G22">
        <v>5</v>
      </c>
      <c r="H22">
        <v>0</v>
      </c>
      <c r="I22">
        <v>24</v>
      </c>
      <c r="J22">
        <v>5</v>
      </c>
      <c r="K22">
        <v>6</v>
      </c>
      <c r="L22">
        <f>0.00622+0.06323</f>
        <v>6.9449999999999998E-2</v>
      </c>
      <c r="M22">
        <f>0.00622+0.06323</f>
        <v>6.9449999999999998E-2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6</v>
      </c>
      <c r="G23">
        <v>6</v>
      </c>
      <c r="H23">
        <v>0</v>
      </c>
      <c r="I23">
        <v>12</v>
      </c>
      <c r="J23">
        <v>0</v>
      </c>
      <c r="K23">
        <v>4</v>
      </c>
      <c r="L23">
        <f>0.00622+0.05557</f>
        <v>6.1789999999999998E-2</v>
      </c>
      <c r="M23">
        <f>0.00622+0.05557</f>
        <v>6.1789999999999998E-2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6</v>
      </c>
      <c r="G24">
        <v>6</v>
      </c>
      <c r="H24">
        <v>12</v>
      </c>
      <c r="I24">
        <v>20</v>
      </c>
      <c r="J24">
        <v>0</v>
      </c>
      <c r="K24">
        <v>4</v>
      </c>
      <c r="L24">
        <f>0.02908+0.06386</f>
        <v>9.2939999999999995E-2</v>
      </c>
      <c r="M24">
        <f>0.02908+0.06386</f>
        <v>9.2939999999999995E-2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6</v>
      </c>
      <c r="G25">
        <v>6</v>
      </c>
      <c r="H25">
        <v>20</v>
      </c>
      <c r="I25">
        <v>24</v>
      </c>
      <c r="J25">
        <v>0</v>
      </c>
      <c r="K25">
        <v>4</v>
      </c>
      <c r="L25">
        <f>0.00622+0.05557</f>
        <v>6.1789999999999998E-2</v>
      </c>
      <c r="M25">
        <f>0.00622+0.05557</f>
        <v>6.1789999999999998E-2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6</v>
      </c>
      <c r="G26">
        <v>6</v>
      </c>
      <c r="H26">
        <v>0</v>
      </c>
      <c r="I26">
        <v>24</v>
      </c>
      <c r="J26">
        <v>5</v>
      </c>
      <c r="K26">
        <v>6</v>
      </c>
      <c r="L26">
        <f>0.00622+0.05557</f>
        <v>6.1789999999999998E-2</v>
      </c>
      <c r="M26">
        <f>0.00622+0.05557</f>
        <v>6.1789999999999998E-2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7</v>
      </c>
      <c r="G27">
        <v>7</v>
      </c>
      <c r="H27">
        <v>0</v>
      </c>
      <c r="I27">
        <v>12</v>
      </c>
      <c r="J27">
        <v>0</v>
      </c>
      <c r="K27">
        <v>4</v>
      </c>
      <c r="L27">
        <f>0.00622+0.05264</f>
        <v>5.8859999999999996E-2</v>
      </c>
      <c r="M27">
        <f>0.00622+0.05264</f>
        <v>5.8859999999999996E-2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7</v>
      </c>
      <c r="G28">
        <v>7</v>
      </c>
      <c r="H28">
        <v>12</v>
      </c>
      <c r="I28">
        <v>20</v>
      </c>
      <c r="J28">
        <v>0</v>
      </c>
      <c r="K28">
        <v>4</v>
      </c>
      <c r="L28">
        <f>0.02908+0.07521</f>
        <v>0.10428999999999999</v>
      </c>
      <c r="M28">
        <f>0.02908+0.07521</f>
        <v>0.10428999999999999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7</v>
      </c>
      <c r="G29">
        <v>7</v>
      </c>
      <c r="H29">
        <v>20</v>
      </c>
      <c r="I29">
        <v>24</v>
      </c>
      <c r="J29">
        <v>0</v>
      </c>
      <c r="K29">
        <v>4</v>
      </c>
      <c r="L29">
        <f>0.00622+0.05264</f>
        <v>5.8859999999999996E-2</v>
      </c>
      <c r="M29">
        <f>0.00622+0.05264</f>
        <v>5.8859999999999996E-2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7</v>
      </c>
      <c r="G30">
        <v>7</v>
      </c>
      <c r="H30">
        <v>0</v>
      </c>
      <c r="I30">
        <v>24</v>
      </c>
      <c r="J30">
        <v>5</v>
      </c>
      <c r="K30">
        <v>6</v>
      </c>
      <c r="L30">
        <f>0.00622+0.05264</f>
        <v>5.8859999999999996E-2</v>
      </c>
      <c r="M30">
        <f>0.00622+0.05264</f>
        <v>5.8859999999999996E-2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8</v>
      </c>
      <c r="G31">
        <v>8</v>
      </c>
      <c r="H31">
        <v>0</v>
      </c>
      <c r="I31">
        <v>12</v>
      </c>
      <c r="J31">
        <v>0</v>
      </c>
      <c r="K31">
        <v>4</v>
      </c>
      <c r="L31">
        <f>0.00622+0.05123</f>
        <v>5.7450000000000001E-2</v>
      </c>
      <c r="M31">
        <f>0.00622+0.05123</f>
        <v>5.7450000000000001E-2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8</v>
      </c>
      <c r="G32">
        <v>8</v>
      </c>
      <c r="H32">
        <v>12</v>
      </c>
      <c r="I32">
        <v>20</v>
      </c>
      <c r="J32">
        <v>0</v>
      </c>
      <c r="K32">
        <v>4</v>
      </c>
      <c r="L32">
        <f>0.02908+0.07138</f>
        <v>0.10045999999999999</v>
      </c>
      <c r="M32">
        <f>0.02908+0.07138</f>
        <v>0.10045999999999999</v>
      </c>
      <c r="N32" t="s">
        <v>14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8</v>
      </c>
      <c r="G33">
        <v>8</v>
      </c>
      <c r="H33">
        <v>20</v>
      </c>
      <c r="I33">
        <v>24</v>
      </c>
      <c r="J33">
        <v>0</v>
      </c>
      <c r="K33">
        <v>4</v>
      </c>
      <c r="L33">
        <f>0.00622+0.05123</f>
        <v>5.7450000000000001E-2</v>
      </c>
      <c r="M33">
        <f>0.00622+0.05123</f>
        <v>5.7450000000000001E-2</v>
      </c>
      <c r="N33" t="s">
        <v>14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8</v>
      </c>
      <c r="G34">
        <v>8</v>
      </c>
      <c r="H34">
        <v>0</v>
      </c>
      <c r="I34">
        <v>24</v>
      </c>
      <c r="J34">
        <v>5</v>
      </c>
      <c r="K34">
        <v>6</v>
      </c>
      <c r="L34">
        <f>0.00622+0.05123</f>
        <v>5.7450000000000001E-2</v>
      </c>
      <c r="M34">
        <f>0.00622+0.05123</f>
        <v>5.7450000000000001E-2</v>
      </c>
      <c r="N34" t="s">
        <v>14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9</v>
      </c>
      <c r="G35">
        <v>9</v>
      </c>
      <c r="H35">
        <v>0</v>
      </c>
      <c r="I35">
        <v>12</v>
      </c>
      <c r="J35">
        <v>0</v>
      </c>
      <c r="K35">
        <v>4</v>
      </c>
      <c r="L35">
        <f>0.00622+0.05032</f>
        <v>5.6539999999999993E-2</v>
      </c>
      <c r="M35">
        <f>0.00622+0.05032</f>
        <v>5.6539999999999993E-2</v>
      </c>
      <c r="N35" t="s">
        <v>14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9</v>
      </c>
      <c r="G36">
        <v>9</v>
      </c>
      <c r="H36">
        <v>12</v>
      </c>
      <c r="I36">
        <v>20</v>
      </c>
      <c r="J36">
        <v>0</v>
      </c>
      <c r="K36">
        <v>4</v>
      </c>
      <c r="L36">
        <f>0.02908+0.0632</f>
        <v>9.2280000000000001E-2</v>
      </c>
      <c r="M36">
        <f>0.02908+0.0632</f>
        <v>9.2280000000000001E-2</v>
      </c>
      <c r="N36" t="s">
        <v>14</v>
      </c>
      <c r="O36" t="s">
        <v>29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9</v>
      </c>
      <c r="G37">
        <v>9</v>
      </c>
      <c r="H37">
        <v>20</v>
      </c>
      <c r="I37">
        <v>24</v>
      </c>
      <c r="J37">
        <v>0</v>
      </c>
      <c r="K37">
        <v>4</v>
      </c>
      <c r="L37">
        <f>0.00622+0.05032</f>
        <v>5.6539999999999993E-2</v>
      </c>
      <c r="M37">
        <f>0.00622+0.05032</f>
        <v>5.6539999999999993E-2</v>
      </c>
      <c r="N37" t="s">
        <v>14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9</v>
      </c>
      <c r="G38">
        <v>9</v>
      </c>
      <c r="H38">
        <v>0</v>
      </c>
      <c r="I38">
        <v>24</v>
      </c>
      <c r="J38">
        <v>5</v>
      </c>
      <c r="K38">
        <v>6</v>
      </c>
      <c r="L38">
        <f>0.00622+0.05032</f>
        <v>5.6539999999999993E-2</v>
      </c>
      <c r="M38">
        <f>0.00622+0.05032</f>
        <v>5.6539999999999993E-2</v>
      </c>
      <c r="N38" t="s">
        <v>14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10</v>
      </c>
      <c r="G39">
        <v>10</v>
      </c>
      <c r="H39">
        <v>0</v>
      </c>
      <c r="I39">
        <v>12</v>
      </c>
      <c r="J39">
        <v>0</v>
      </c>
      <c r="K39">
        <v>4</v>
      </c>
      <c r="L39">
        <f>0.00622+0.06389</f>
        <v>7.0110000000000006E-2</v>
      </c>
      <c r="M39">
        <f>0.00622+0.06389</f>
        <v>7.0110000000000006E-2</v>
      </c>
      <c r="N39" t="s">
        <v>14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10</v>
      </c>
      <c r="G40">
        <v>10</v>
      </c>
      <c r="H40">
        <v>12</v>
      </c>
      <c r="I40">
        <v>20</v>
      </c>
      <c r="J40">
        <v>0</v>
      </c>
      <c r="K40">
        <v>4</v>
      </c>
      <c r="L40">
        <f>0.02908+0.07184</f>
        <v>0.10092000000000001</v>
      </c>
      <c r="M40">
        <f>0.02908+0.07184</f>
        <v>0.10092000000000001</v>
      </c>
      <c r="N40" t="s">
        <v>14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10</v>
      </c>
      <c r="G41">
        <v>10</v>
      </c>
      <c r="H41">
        <v>20</v>
      </c>
      <c r="I41">
        <v>24</v>
      </c>
      <c r="J41">
        <v>0</v>
      </c>
      <c r="K41">
        <v>4</v>
      </c>
      <c r="L41">
        <f>0.00622+0.06389</f>
        <v>7.0110000000000006E-2</v>
      </c>
      <c r="M41">
        <f>0.00622+0.06389</f>
        <v>7.0110000000000006E-2</v>
      </c>
      <c r="N41" t="s">
        <v>14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10</v>
      </c>
      <c r="G42">
        <v>10</v>
      </c>
      <c r="H42">
        <v>0</v>
      </c>
      <c r="I42">
        <v>24</v>
      </c>
      <c r="J42">
        <v>5</v>
      </c>
      <c r="K42">
        <v>6</v>
      </c>
      <c r="L42">
        <f>0.00622+0.06389</f>
        <v>7.0110000000000006E-2</v>
      </c>
      <c r="M42">
        <f>0.00622+0.06389</f>
        <v>7.0110000000000006E-2</v>
      </c>
      <c r="N42" t="s">
        <v>14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11</v>
      </c>
      <c r="G43">
        <v>11</v>
      </c>
      <c r="H43">
        <v>0</v>
      </c>
      <c r="I43">
        <v>12</v>
      </c>
      <c r="J43">
        <v>0</v>
      </c>
      <c r="K43">
        <v>4</v>
      </c>
      <c r="L43">
        <f>0.00622+0.0761</f>
        <v>8.2320000000000004E-2</v>
      </c>
      <c r="M43">
        <f>0.00622+0.0761</f>
        <v>8.2320000000000004E-2</v>
      </c>
      <c r="N43" t="s">
        <v>14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11</v>
      </c>
      <c r="G44">
        <v>11</v>
      </c>
      <c r="H44">
        <v>12</v>
      </c>
      <c r="I44">
        <v>20</v>
      </c>
      <c r="J44">
        <v>0</v>
      </c>
      <c r="K44">
        <v>4</v>
      </c>
      <c r="L44">
        <f>0.02908+0.08491</f>
        <v>0.11399000000000001</v>
      </c>
      <c r="M44">
        <f>0.02908+0.08491</f>
        <v>0.11399000000000001</v>
      </c>
      <c r="N44" t="s">
        <v>14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11</v>
      </c>
      <c r="G45">
        <v>11</v>
      </c>
      <c r="H45">
        <v>20</v>
      </c>
      <c r="I45">
        <v>24</v>
      </c>
      <c r="J45">
        <v>0</v>
      </c>
      <c r="K45">
        <v>4</v>
      </c>
      <c r="L45">
        <f>0.00622+0.0761</f>
        <v>8.2320000000000004E-2</v>
      </c>
      <c r="M45">
        <f>0.00622+0.0761</f>
        <v>8.2320000000000004E-2</v>
      </c>
      <c r="N45" t="s">
        <v>14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11</v>
      </c>
      <c r="G46">
        <v>11</v>
      </c>
      <c r="H46">
        <v>0</v>
      </c>
      <c r="I46">
        <v>24</v>
      </c>
      <c r="J46">
        <v>5</v>
      </c>
      <c r="K46">
        <v>6</v>
      </c>
      <c r="L46">
        <f>0.00622+0.0761</f>
        <v>8.2320000000000004E-2</v>
      </c>
      <c r="M46">
        <f>0.00622+0.0761</f>
        <v>8.2320000000000004E-2</v>
      </c>
      <c r="N46" t="s">
        <v>14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12</v>
      </c>
      <c r="G47">
        <v>12</v>
      </c>
      <c r="H47">
        <v>0</v>
      </c>
      <c r="I47">
        <v>12</v>
      </c>
      <c r="J47">
        <v>0</v>
      </c>
      <c r="K47">
        <v>4</v>
      </c>
      <c r="L47">
        <f>0.00622+0.10132</f>
        <v>0.10754</v>
      </c>
      <c r="M47">
        <f>0.00622+0.10132</f>
        <v>0.10754</v>
      </c>
      <c r="N47" t="s">
        <v>14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12</v>
      </c>
      <c r="G48">
        <v>12</v>
      </c>
      <c r="H48">
        <v>12</v>
      </c>
      <c r="I48">
        <v>20</v>
      </c>
      <c r="J48">
        <v>0</v>
      </c>
      <c r="K48">
        <v>4</v>
      </c>
      <c r="L48">
        <f>0.02908+0.11438</f>
        <v>0.14346</v>
      </c>
      <c r="M48">
        <f>0.02908+0.11438</f>
        <v>0.14346</v>
      </c>
      <c r="N48" t="s">
        <v>14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12</v>
      </c>
      <c r="G49">
        <v>12</v>
      </c>
      <c r="H49">
        <v>20</v>
      </c>
      <c r="I49">
        <v>24</v>
      </c>
      <c r="J49">
        <v>0</v>
      </c>
      <c r="K49">
        <v>4</v>
      </c>
      <c r="L49">
        <f>0.00622+0.10132</f>
        <v>0.10754</v>
      </c>
      <c r="M49">
        <f>0.00622+0.10132</f>
        <v>0.10754</v>
      </c>
      <c r="N49" t="s">
        <v>14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0.00622+0.10132</f>
        <v>0.10754</v>
      </c>
      <c r="M50">
        <f>0.00622+0.10132</f>
        <v>0.10754</v>
      </c>
      <c r="N50" t="s">
        <v>14</v>
      </c>
    </row>
    <row r="51" spans="1:15" x14ac:dyDescent="0.2">
      <c r="A51" t="s">
        <v>10</v>
      </c>
      <c r="B51" t="s">
        <v>15</v>
      </c>
      <c r="C51" t="s">
        <v>33</v>
      </c>
      <c r="D51">
        <v>0</v>
      </c>
      <c r="E51">
        <v>0</v>
      </c>
      <c r="F51">
        <v>1</v>
      </c>
      <c r="G51">
        <v>12</v>
      </c>
      <c r="H51">
        <v>0</v>
      </c>
      <c r="I51">
        <v>24</v>
      </c>
      <c r="J51">
        <v>0</v>
      </c>
      <c r="K51">
        <v>6</v>
      </c>
      <c r="L51">
        <f>10.5+0.55+7.53-0.51</f>
        <v>18.07</v>
      </c>
      <c r="M51">
        <f>10.5+0.55+7.53-0.51</f>
        <v>18.07</v>
      </c>
      <c r="N51" t="s">
        <v>17</v>
      </c>
      <c r="O51" t="s">
        <v>30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O12"/>
  <sheetViews>
    <sheetView workbookViewId="0">
      <selection activeCell="D3" sqref="D3:D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10.84*30</f>
        <v>325.2</v>
      </c>
      <c r="M2">
        <f>10.84*30</f>
        <v>325.2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2.6620000000000001E-2</v>
      </c>
      <c r="M3">
        <v>2.6620000000000001E-2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4</v>
      </c>
      <c r="H4">
        <v>6</v>
      </c>
      <c r="I4">
        <v>22</v>
      </c>
      <c r="J4">
        <v>0</v>
      </c>
      <c r="K4">
        <v>4</v>
      </c>
      <c r="L4">
        <v>7.49</v>
      </c>
      <c r="M4">
        <v>7.49</v>
      </c>
      <c r="N4" t="s">
        <v>17</v>
      </c>
    </row>
    <row r="5" spans="1:15" x14ac:dyDescent="0.2">
      <c r="A5" t="s">
        <v>10</v>
      </c>
      <c r="B5" t="s">
        <v>15</v>
      </c>
      <c r="C5" t="s">
        <v>72</v>
      </c>
      <c r="D5">
        <v>0</v>
      </c>
      <c r="E5">
        <v>0</v>
      </c>
      <c r="F5">
        <v>1</v>
      </c>
      <c r="G5">
        <v>4</v>
      </c>
      <c r="H5">
        <v>6</v>
      </c>
      <c r="I5">
        <v>12</v>
      </c>
      <c r="J5">
        <v>0</v>
      </c>
      <c r="K5">
        <v>4</v>
      </c>
      <c r="L5">
        <v>9.7799999999999994</v>
      </c>
      <c r="M5">
        <v>9.7799999999999994</v>
      </c>
      <c r="N5" t="s">
        <v>17</v>
      </c>
    </row>
    <row r="6" spans="1:15" x14ac:dyDescent="0.2">
      <c r="A6" t="s">
        <v>10</v>
      </c>
      <c r="B6" t="s">
        <v>15</v>
      </c>
      <c r="C6" t="s">
        <v>45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2.4500000000000002</v>
      </c>
      <c r="M6">
        <v>2.4500000000000002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10</v>
      </c>
      <c r="I7">
        <v>22</v>
      </c>
      <c r="J7">
        <v>0</v>
      </c>
      <c r="K7">
        <v>4</v>
      </c>
      <c r="L7">
        <v>7.49</v>
      </c>
      <c r="M7">
        <v>7.49</v>
      </c>
      <c r="N7" t="s">
        <v>17</v>
      </c>
    </row>
    <row r="8" spans="1:15" x14ac:dyDescent="0.2">
      <c r="A8" t="s">
        <v>10</v>
      </c>
      <c r="B8" t="s">
        <v>15</v>
      </c>
      <c r="C8" t="s">
        <v>46</v>
      </c>
      <c r="D8">
        <v>0</v>
      </c>
      <c r="E8">
        <v>0</v>
      </c>
      <c r="F8">
        <v>6</v>
      </c>
      <c r="G8">
        <v>9</v>
      </c>
      <c r="H8">
        <v>13</v>
      </c>
      <c r="I8">
        <v>19</v>
      </c>
      <c r="J8">
        <v>0</v>
      </c>
      <c r="K8">
        <v>4</v>
      </c>
      <c r="L8">
        <v>9.7799999999999994</v>
      </c>
      <c r="M8">
        <v>9.7799999999999994</v>
      </c>
      <c r="N8" t="s">
        <v>17</v>
      </c>
    </row>
    <row r="9" spans="1:15" x14ac:dyDescent="0.2">
      <c r="A9" t="s">
        <v>10</v>
      </c>
      <c r="B9" t="s">
        <v>15</v>
      </c>
      <c r="C9" t="s">
        <v>47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2.4500000000000002</v>
      </c>
      <c r="M9">
        <v>2.4500000000000002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6</v>
      </c>
      <c r="I10">
        <v>22</v>
      </c>
      <c r="J10">
        <v>0</v>
      </c>
      <c r="K10">
        <v>4</v>
      </c>
      <c r="L10">
        <v>7.49</v>
      </c>
      <c r="M10">
        <v>7.49</v>
      </c>
      <c r="N10" t="s">
        <v>17</v>
      </c>
    </row>
    <row r="11" spans="1:15" x14ac:dyDescent="0.2">
      <c r="A11" t="s">
        <v>10</v>
      </c>
      <c r="B11" t="s">
        <v>15</v>
      </c>
      <c r="C11" t="s">
        <v>73</v>
      </c>
      <c r="D11">
        <v>0</v>
      </c>
      <c r="E11">
        <v>0</v>
      </c>
      <c r="F11">
        <v>10</v>
      </c>
      <c r="G11">
        <v>12</v>
      </c>
      <c r="H11">
        <v>6</v>
      </c>
      <c r="I11">
        <v>12</v>
      </c>
      <c r="J11">
        <v>0</v>
      </c>
      <c r="K11">
        <v>4</v>
      </c>
      <c r="L11">
        <v>9.7799999999999994</v>
      </c>
      <c r="M11">
        <v>9.7799999999999994</v>
      </c>
      <c r="N11" t="s">
        <v>17</v>
      </c>
    </row>
    <row r="12" spans="1:15" x14ac:dyDescent="0.2">
      <c r="A12" t="s">
        <v>10</v>
      </c>
      <c r="B12" t="s">
        <v>15</v>
      </c>
      <c r="C12" t="s">
        <v>48</v>
      </c>
      <c r="D12">
        <v>0</v>
      </c>
      <c r="E12">
        <v>0</v>
      </c>
      <c r="F12">
        <v>10</v>
      </c>
      <c r="G12">
        <v>12</v>
      </c>
      <c r="H12">
        <v>0</v>
      </c>
      <c r="I12">
        <v>24</v>
      </c>
      <c r="J12">
        <v>0</v>
      </c>
      <c r="K12">
        <v>6</v>
      </c>
      <c r="L12">
        <v>2.4500000000000002</v>
      </c>
      <c r="M12">
        <v>2.4500000000000002</v>
      </c>
      <c r="N12" t="s">
        <v>17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O12"/>
  <sheetViews>
    <sheetView workbookViewId="0">
      <selection activeCell="L7" sqref="L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 *30</f>
        <v>330</v>
      </c>
      <c r="M2">
        <f>11 *30</f>
        <v>330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6</v>
      </c>
      <c r="J3">
        <v>0</v>
      </c>
      <c r="K3">
        <v>5</v>
      </c>
      <c r="L3">
        <v>6.0199999999999997E-2</v>
      </c>
      <c r="M3">
        <v>6.0199999999999997E-2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6</v>
      </c>
      <c r="I4">
        <v>22</v>
      </c>
      <c r="J4">
        <v>0</v>
      </c>
      <c r="K4">
        <v>5</v>
      </c>
      <c r="L4">
        <v>9.1300000000000006E-2</v>
      </c>
      <c r="M4">
        <v>9.1300000000000006E-2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22</v>
      </c>
      <c r="I5">
        <v>24</v>
      </c>
      <c r="J5">
        <v>0</v>
      </c>
      <c r="K5">
        <v>5</v>
      </c>
      <c r="L5">
        <v>6.0199999999999997E-2</v>
      </c>
      <c r="M5">
        <v>6.0199999999999997E-2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6</v>
      </c>
      <c r="K6">
        <v>6</v>
      </c>
      <c r="L6">
        <v>6.0199999999999997E-2</v>
      </c>
      <c r="M6">
        <v>6.0199999999999997E-2</v>
      </c>
      <c r="N6" t="s">
        <v>14</v>
      </c>
    </row>
    <row r="7" spans="1:15" x14ac:dyDescent="0.2">
      <c r="A7" t="s">
        <v>10</v>
      </c>
      <c r="B7" t="s">
        <v>15</v>
      </c>
      <c r="C7" t="s">
        <v>20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5</v>
      </c>
      <c r="L7">
        <v>0.27</v>
      </c>
      <c r="M7">
        <v>0.27</v>
      </c>
      <c r="N7" t="s">
        <v>17</v>
      </c>
    </row>
    <row r="8" spans="1:15" x14ac:dyDescent="0.2">
      <c r="A8" t="s">
        <v>10</v>
      </c>
      <c r="B8" t="s">
        <v>15</v>
      </c>
      <c r="C8" t="s">
        <v>58</v>
      </c>
      <c r="D8">
        <v>0</v>
      </c>
      <c r="E8">
        <v>0</v>
      </c>
      <c r="F8">
        <v>1</v>
      </c>
      <c r="G8">
        <v>12</v>
      </c>
      <c r="H8">
        <v>6</v>
      </c>
      <c r="I8">
        <v>22</v>
      </c>
      <c r="J8">
        <v>0</v>
      </c>
      <c r="K8">
        <v>5</v>
      </c>
      <c r="L8">
        <v>3.85</v>
      </c>
      <c r="M8">
        <v>3.85</v>
      </c>
      <c r="N8" t="s">
        <v>17</v>
      </c>
    </row>
    <row r="9" spans="1:15" x14ac:dyDescent="0.2">
      <c r="A9" t="s">
        <v>10</v>
      </c>
      <c r="B9" t="s">
        <v>15</v>
      </c>
      <c r="C9" t="s">
        <v>20</v>
      </c>
      <c r="D9">
        <v>0</v>
      </c>
      <c r="E9">
        <v>0</v>
      </c>
      <c r="F9">
        <v>1</v>
      </c>
      <c r="G9">
        <v>12</v>
      </c>
      <c r="H9">
        <v>22</v>
      </c>
      <c r="I9">
        <v>24</v>
      </c>
      <c r="J9">
        <v>0</v>
      </c>
      <c r="K9">
        <v>5</v>
      </c>
      <c r="L9">
        <v>0.27</v>
      </c>
      <c r="M9">
        <v>0.27</v>
      </c>
      <c r="N9" t="s">
        <v>17</v>
      </c>
    </row>
    <row r="10" spans="1:15" x14ac:dyDescent="0.2">
      <c r="A10" t="s">
        <v>10</v>
      </c>
      <c r="B10" t="s">
        <v>15</v>
      </c>
      <c r="C10" t="s">
        <v>20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6</v>
      </c>
      <c r="K10">
        <v>6</v>
      </c>
      <c r="L10">
        <v>0.27</v>
      </c>
      <c r="M10">
        <v>0.27</v>
      </c>
      <c r="N10" t="s">
        <v>17</v>
      </c>
    </row>
    <row r="11" spans="1:15" x14ac:dyDescent="0.2">
      <c r="A11" t="s">
        <v>21</v>
      </c>
      <c r="B11" t="s">
        <v>11</v>
      </c>
      <c r="L11">
        <v>33.840000000000003</v>
      </c>
      <c r="M11">
        <v>33.840000000000003</v>
      </c>
      <c r="N11" t="s">
        <v>12</v>
      </c>
    </row>
    <row r="12" spans="1:15" x14ac:dyDescent="0.2">
      <c r="A12" t="s">
        <v>21</v>
      </c>
      <c r="B12" t="s">
        <v>13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0.91727999999999998</v>
      </c>
      <c r="M12" s="7">
        <f>L12/2.83168</f>
        <v>0.32393490789919765</v>
      </c>
      <c r="N12" t="s">
        <v>85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O1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4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323.82+21.08</f>
        <v>344.9</v>
      </c>
      <c r="M2">
        <f>323.82+21.08</f>
        <v>344.9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10</v>
      </c>
      <c r="J3">
        <v>0</v>
      </c>
      <c r="K3">
        <v>4</v>
      </c>
      <c r="L3">
        <f>0.03-0.0018</f>
        <v>2.8199999999999999E-2</v>
      </c>
      <c r="M3">
        <f>0.03-0.0018</f>
        <v>2.8199999999999999E-2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10</v>
      </c>
      <c r="I4">
        <v>22</v>
      </c>
      <c r="J4">
        <v>0</v>
      </c>
      <c r="K4">
        <v>4</v>
      </c>
      <c r="L4">
        <f>0.03+0.0029</f>
        <v>3.2899999999999999E-2</v>
      </c>
      <c r="M4">
        <f>0.03+0.0029</f>
        <v>3.2899999999999999E-2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0.03-0.0018</f>
        <v>2.8199999999999999E-2</v>
      </c>
      <c r="M5">
        <f>0.03-0.0018</f>
        <v>2.8199999999999999E-2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0.03-0.0018</f>
        <v>2.8199999999999999E-2</v>
      </c>
      <c r="M6">
        <f>0.03-0.0018</f>
        <v>2.8199999999999999E-2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0.0328-0.0035</f>
        <v>2.9300000000000003E-2</v>
      </c>
      <c r="M7">
        <f>0.0328-0.0035</f>
        <v>2.9300000000000003E-2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>0.0328-0.0035</f>
        <v>2.9300000000000003E-2</v>
      </c>
      <c r="M8">
        <f>0.0328-0.0035</f>
        <v>2.9300000000000003E-2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>0.0328+0.0064</f>
        <v>3.9200000000000006E-2</v>
      </c>
      <c r="M9">
        <f>0.0328+0.0064</f>
        <v>3.9200000000000006E-2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>0.0328-0.0035</f>
        <v>2.9300000000000003E-2</v>
      </c>
      <c r="M10">
        <f>0.0328-0.0035</f>
        <v>2.9300000000000003E-2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10</v>
      </c>
      <c r="J11">
        <v>0</v>
      </c>
      <c r="K11">
        <v>4</v>
      </c>
      <c r="L11">
        <f>0.03-0.0018</f>
        <v>2.8199999999999999E-2</v>
      </c>
      <c r="M11">
        <f>0.03-0.0018</f>
        <v>2.8199999999999999E-2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10</v>
      </c>
      <c r="I12">
        <v>22</v>
      </c>
      <c r="J12">
        <v>0</v>
      </c>
      <c r="K12">
        <v>4</v>
      </c>
      <c r="L12">
        <f>0.03+0.0029</f>
        <v>3.2899999999999999E-2</v>
      </c>
      <c r="M12">
        <f>0.03+0.0029</f>
        <v>3.2899999999999999E-2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0.03-0.0018</f>
        <v>2.8199999999999999E-2</v>
      </c>
      <c r="M13">
        <f>0.03-0.0018</f>
        <v>2.8199999999999999E-2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0.03-0.0018</f>
        <v>2.8199999999999999E-2</v>
      </c>
      <c r="M14">
        <f>0.03-0.0018</f>
        <v>2.8199999999999999E-2</v>
      </c>
      <c r="N14" t="s">
        <v>14</v>
      </c>
    </row>
    <row r="15" spans="1:15" x14ac:dyDescent="0.2">
      <c r="A15" t="s">
        <v>10</v>
      </c>
      <c r="B15" t="s">
        <v>15</v>
      </c>
      <c r="C15" t="s">
        <v>74</v>
      </c>
      <c r="D15">
        <v>0</v>
      </c>
      <c r="E15">
        <v>0</v>
      </c>
      <c r="F15">
        <v>1</v>
      </c>
      <c r="G15">
        <v>5</v>
      </c>
      <c r="H15">
        <v>10</v>
      </c>
      <c r="I15">
        <v>22</v>
      </c>
      <c r="J15">
        <v>0</v>
      </c>
      <c r="K15">
        <v>6</v>
      </c>
      <c r="L15">
        <v>8.58</v>
      </c>
      <c r="M15">
        <v>8.58</v>
      </c>
      <c r="N15" t="s">
        <v>17</v>
      </c>
    </row>
    <row r="16" spans="1:15" x14ac:dyDescent="0.2">
      <c r="A16" t="s">
        <v>10</v>
      </c>
      <c r="B16" t="s">
        <v>15</v>
      </c>
      <c r="C16" t="s">
        <v>18</v>
      </c>
      <c r="D16">
        <v>0</v>
      </c>
      <c r="E16">
        <v>0</v>
      </c>
      <c r="F16">
        <v>6</v>
      </c>
      <c r="G16">
        <v>9</v>
      </c>
      <c r="H16">
        <v>10</v>
      </c>
      <c r="I16">
        <v>22</v>
      </c>
      <c r="J16">
        <v>0</v>
      </c>
      <c r="K16">
        <v>6</v>
      </c>
      <c r="L16">
        <v>19.27</v>
      </c>
      <c r="M16">
        <v>19.27</v>
      </c>
      <c r="N16" t="s">
        <v>17</v>
      </c>
    </row>
    <row r="17" spans="1:14" x14ac:dyDescent="0.2">
      <c r="A17" t="s">
        <v>10</v>
      </c>
      <c r="B17" t="s">
        <v>15</v>
      </c>
      <c r="C17" t="s">
        <v>19</v>
      </c>
      <c r="D17">
        <v>0</v>
      </c>
      <c r="E17">
        <v>0</v>
      </c>
      <c r="F17">
        <v>10</v>
      </c>
      <c r="G17">
        <v>12</v>
      </c>
      <c r="H17">
        <v>10</v>
      </c>
      <c r="I17">
        <v>22</v>
      </c>
      <c r="J17">
        <v>0</v>
      </c>
      <c r="K17">
        <v>6</v>
      </c>
      <c r="L17">
        <v>8.58</v>
      </c>
      <c r="M17">
        <v>8.58</v>
      </c>
      <c r="N17" t="s">
        <v>17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O1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4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323.82+21.08</f>
        <v>344.9</v>
      </c>
      <c r="M2">
        <f>323.82+21.08</f>
        <v>344.9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10</v>
      </c>
      <c r="J3">
        <v>0</v>
      </c>
      <c r="K3">
        <v>4</v>
      </c>
      <c r="L3">
        <f>0.03-0.0018</f>
        <v>2.8199999999999999E-2</v>
      </c>
      <c r="M3">
        <f>0.03-0.0018</f>
        <v>2.8199999999999999E-2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10</v>
      </c>
      <c r="I4">
        <v>22</v>
      </c>
      <c r="J4">
        <v>0</v>
      </c>
      <c r="K4">
        <v>4</v>
      </c>
      <c r="L4">
        <f>0.03+0.0029</f>
        <v>3.2899999999999999E-2</v>
      </c>
      <c r="M4">
        <f>0.03+0.0029</f>
        <v>3.2899999999999999E-2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0.03-0.0018</f>
        <v>2.8199999999999999E-2</v>
      </c>
      <c r="M5">
        <f>0.03-0.0018</f>
        <v>2.8199999999999999E-2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0.03-0.0018</f>
        <v>2.8199999999999999E-2</v>
      </c>
      <c r="M6">
        <f>0.03-0.0018</f>
        <v>2.8199999999999999E-2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0.0328-0.0035</f>
        <v>2.9300000000000003E-2</v>
      </c>
      <c r="M7">
        <f>0.0328-0.0035</f>
        <v>2.9300000000000003E-2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>0.0328-0.0035</f>
        <v>2.9300000000000003E-2</v>
      </c>
      <c r="M8">
        <f>0.0328-0.0035</f>
        <v>2.9300000000000003E-2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>0.0328+0.0064</f>
        <v>3.9200000000000006E-2</v>
      </c>
      <c r="M9">
        <f>0.0328+0.0064</f>
        <v>3.9200000000000006E-2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>0.0328-0.0035</f>
        <v>2.9300000000000003E-2</v>
      </c>
      <c r="M10">
        <f>0.0328-0.0035</f>
        <v>2.9300000000000003E-2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10</v>
      </c>
      <c r="J11">
        <v>0</v>
      </c>
      <c r="K11">
        <v>4</v>
      </c>
      <c r="L11">
        <f>0.03-0.0018</f>
        <v>2.8199999999999999E-2</v>
      </c>
      <c r="M11">
        <f>0.03-0.0018</f>
        <v>2.8199999999999999E-2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10</v>
      </c>
      <c r="I12">
        <v>22</v>
      </c>
      <c r="J12">
        <v>0</v>
      </c>
      <c r="K12">
        <v>4</v>
      </c>
      <c r="L12">
        <f>0.03+0.0029</f>
        <v>3.2899999999999999E-2</v>
      </c>
      <c r="M12">
        <f>0.03+0.0029</f>
        <v>3.2899999999999999E-2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0.03-0.0018</f>
        <v>2.8199999999999999E-2</v>
      </c>
      <c r="M13">
        <f>0.03-0.0018</f>
        <v>2.8199999999999999E-2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0.03-0.0018</f>
        <v>2.8199999999999999E-2</v>
      </c>
      <c r="M14">
        <f>0.03-0.0018</f>
        <v>2.8199999999999999E-2</v>
      </c>
      <c r="N14" t="s">
        <v>14</v>
      </c>
    </row>
    <row r="15" spans="1:15" x14ac:dyDescent="0.2">
      <c r="A15" t="s">
        <v>10</v>
      </c>
      <c r="B15" t="s">
        <v>15</v>
      </c>
      <c r="C15" t="s">
        <v>74</v>
      </c>
      <c r="D15">
        <v>0</v>
      </c>
      <c r="E15">
        <v>0</v>
      </c>
      <c r="F15">
        <v>1</v>
      </c>
      <c r="G15">
        <v>5</v>
      </c>
      <c r="H15">
        <v>10</v>
      </c>
      <c r="I15">
        <v>22</v>
      </c>
      <c r="J15">
        <v>0</v>
      </c>
      <c r="K15">
        <v>6</v>
      </c>
      <c r="L15">
        <v>8.58</v>
      </c>
      <c r="M15">
        <v>8.58</v>
      </c>
      <c r="N15" t="s">
        <v>17</v>
      </c>
    </row>
    <row r="16" spans="1:15" x14ac:dyDescent="0.2">
      <c r="A16" t="s">
        <v>10</v>
      </c>
      <c r="B16" t="s">
        <v>15</v>
      </c>
      <c r="C16" t="s">
        <v>18</v>
      </c>
      <c r="D16">
        <v>0</v>
      </c>
      <c r="E16">
        <v>0</v>
      </c>
      <c r="F16">
        <v>6</v>
      </c>
      <c r="G16">
        <v>9</v>
      </c>
      <c r="H16">
        <v>10</v>
      </c>
      <c r="I16">
        <v>22</v>
      </c>
      <c r="J16">
        <v>0</v>
      </c>
      <c r="K16">
        <v>6</v>
      </c>
      <c r="L16">
        <v>19.27</v>
      </c>
      <c r="M16">
        <v>19.27</v>
      </c>
      <c r="N16" t="s">
        <v>17</v>
      </c>
    </row>
    <row r="17" spans="1:14" x14ac:dyDescent="0.2">
      <c r="A17" t="s">
        <v>10</v>
      </c>
      <c r="B17" t="s">
        <v>15</v>
      </c>
      <c r="C17" t="s">
        <v>19</v>
      </c>
      <c r="D17">
        <v>0</v>
      </c>
      <c r="E17">
        <v>0</v>
      </c>
      <c r="F17">
        <v>10</v>
      </c>
      <c r="G17">
        <v>12</v>
      </c>
      <c r="H17">
        <v>10</v>
      </c>
      <c r="I17">
        <v>22</v>
      </c>
      <c r="J17">
        <v>0</v>
      </c>
      <c r="K17">
        <v>6</v>
      </c>
      <c r="L17">
        <v>8.58</v>
      </c>
      <c r="M17">
        <v>8.58</v>
      </c>
      <c r="N17" t="s">
        <v>17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O7"/>
  <sheetViews>
    <sheetView workbookViewId="0">
      <selection activeCell="M3" sqref="M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120</v>
      </c>
      <c r="M2">
        <v>120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0.036204+0.013673</f>
        <v>4.9876999999999998E-2</v>
      </c>
      <c r="M3">
        <f>0.036204+0.013673</f>
        <v>4.9876999999999998E-2</v>
      </c>
      <c r="N3" t="s">
        <v>14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23.23</v>
      </c>
      <c r="M4">
        <v>23.23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O14"/>
  <sheetViews>
    <sheetView workbookViewId="0">
      <selection activeCell="E12" sqref="E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32.9</v>
      </c>
      <c r="M11" s="8">
        <f>L11/2.83168</f>
        <v>11.618544468301502</v>
      </c>
      <c r="N11" t="s">
        <v>85</v>
      </c>
    </row>
    <row r="12" spans="1:15" x14ac:dyDescent="0.2">
      <c r="A12" t="s">
        <v>21</v>
      </c>
      <c r="B12" t="s">
        <v>13</v>
      </c>
      <c r="D12">
        <v>3</v>
      </c>
      <c r="E12" s="10">
        <f>D12*2.83168</f>
        <v>8.4950399999999995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0.92230000000000001</v>
      </c>
      <c r="M12" s="8">
        <f>L12/2.83168</f>
        <v>0.32570770708554642</v>
      </c>
      <c r="N12" t="s">
        <v>85</v>
      </c>
    </row>
    <row r="13" spans="1:15" x14ac:dyDescent="0.2">
      <c r="A13" t="s">
        <v>21</v>
      </c>
      <c r="B13" t="s">
        <v>13</v>
      </c>
      <c r="D13">
        <v>90</v>
      </c>
      <c r="E13" s="10">
        <f>D13*2.83168</f>
        <v>254.85120000000001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0.48399999999999999</v>
      </c>
      <c r="M13" s="8">
        <f>L13/2.83168</f>
        <v>0.17092326816589445</v>
      </c>
      <c r="N13" t="s">
        <v>85</v>
      </c>
    </row>
    <row r="14" spans="1:15" x14ac:dyDescent="0.2">
      <c r="A14" t="s">
        <v>21</v>
      </c>
      <c r="B14" t="s">
        <v>13</v>
      </c>
      <c r="D14">
        <v>3000</v>
      </c>
      <c r="E14">
        <f>D14*2.83168</f>
        <v>8495.0399999999991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0.33350000000000002</v>
      </c>
      <c r="M14" s="8">
        <f>L14/2.83168</f>
        <v>0.11777460730025992</v>
      </c>
      <c r="N14" t="s">
        <v>85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3.795846+1.779077</f>
        <v>5.5749230000000001</v>
      </c>
      <c r="M3">
        <f>3.795846+1.779077</f>
        <v>5.5749230000000001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</v>
      </c>
      <c r="M4">
        <v>0</v>
      </c>
      <c r="N4" t="s">
        <v>14</v>
      </c>
      <c r="O4" t="s">
        <v>62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O25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65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">
      <c r="A23" t="s">
        <v>21</v>
      </c>
      <c r="B23" t="s">
        <v>11</v>
      </c>
      <c r="L23">
        <v>300</v>
      </c>
      <c r="M23">
        <v>300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0.19378999999999999</v>
      </c>
      <c r="M24" s="7">
        <f>L24/2.83168</f>
        <v>6.843640524353034E-2</v>
      </c>
      <c r="N24" t="s">
        <v>85</v>
      </c>
    </row>
    <row r="25" spans="1:15" x14ac:dyDescent="0.2">
      <c r="A25" t="s">
        <v>21</v>
      </c>
      <c r="B25" t="s">
        <v>15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0.57499999999999996</v>
      </c>
      <c r="M25" s="7">
        <f>L25/2.83168</f>
        <v>0.20305966775906881</v>
      </c>
      <c r="N25" t="s">
        <v>86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O12"/>
  <sheetViews>
    <sheetView workbookViewId="0">
      <selection sqref="A1:O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O16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13</v>
      </c>
      <c r="D2">
        <v>0</v>
      </c>
      <c r="E2">
        <v>0</v>
      </c>
      <c r="F2">
        <v>1</v>
      </c>
      <c r="G2">
        <v>5</v>
      </c>
      <c r="H2">
        <v>0</v>
      </c>
      <c r="I2">
        <v>24</v>
      </c>
      <c r="J2">
        <v>0</v>
      </c>
      <c r="K2">
        <v>6</v>
      </c>
      <c r="L2">
        <v>0</v>
      </c>
      <c r="M2">
        <v>0</v>
      </c>
      <c r="N2" t="s">
        <v>14</v>
      </c>
    </row>
    <row r="3" spans="1:15" x14ac:dyDescent="0.2">
      <c r="A3" t="s">
        <v>10</v>
      </c>
      <c r="B3" t="s">
        <v>13</v>
      </c>
      <c r="D3">
        <v>115</v>
      </c>
      <c r="E3">
        <v>115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9.1999999999999998E-3</v>
      </c>
      <c r="M3">
        <v>9.1999999999999998E-3</v>
      </c>
      <c r="N3" t="s">
        <v>14</v>
      </c>
    </row>
    <row r="4" spans="1:15" x14ac:dyDescent="0.2">
      <c r="A4" t="s">
        <v>10</v>
      </c>
      <c r="B4" t="s">
        <v>13</v>
      </c>
      <c r="D4">
        <v>305</v>
      </c>
      <c r="E4">
        <v>305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v>5.3E-3</v>
      </c>
      <c r="M4">
        <v>5.3E-3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10</v>
      </c>
      <c r="H5">
        <v>0</v>
      </c>
      <c r="I5">
        <v>24</v>
      </c>
      <c r="J5">
        <v>0</v>
      </c>
      <c r="K5">
        <v>6</v>
      </c>
      <c r="L5">
        <v>0</v>
      </c>
      <c r="M5">
        <v>0</v>
      </c>
      <c r="N5" t="s">
        <v>14</v>
      </c>
    </row>
    <row r="6" spans="1:15" x14ac:dyDescent="0.2">
      <c r="A6" t="s">
        <v>10</v>
      </c>
      <c r="B6" t="s">
        <v>13</v>
      </c>
      <c r="D6">
        <v>115</v>
      </c>
      <c r="E6">
        <v>115</v>
      </c>
      <c r="F6">
        <v>6</v>
      </c>
      <c r="G6">
        <v>10</v>
      </c>
      <c r="H6">
        <v>0</v>
      </c>
      <c r="I6">
        <v>24</v>
      </c>
      <c r="J6">
        <v>0</v>
      </c>
      <c r="K6">
        <v>6</v>
      </c>
      <c r="L6">
        <v>1.15E-2</v>
      </c>
      <c r="M6">
        <v>1.15E-2</v>
      </c>
      <c r="N6" t="s">
        <v>14</v>
      </c>
    </row>
    <row r="7" spans="1:15" x14ac:dyDescent="0.2">
      <c r="A7" t="s">
        <v>10</v>
      </c>
      <c r="B7" t="s">
        <v>13</v>
      </c>
      <c r="D7">
        <v>305</v>
      </c>
      <c r="E7">
        <v>305</v>
      </c>
      <c r="F7">
        <v>6</v>
      </c>
      <c r="G7">
        <v>10</v>
      </c>
      <c r="H7">
        <v>0</v>
      </c>
      <c r="I7">
        <v>24</v>
      </c>
      <c r="J7">
        <v>0</v>
      </c>
      <c r="K7">
        <v>6</v>
      </c>
      <c r="L7">
        <v>5.0000000000000001E-3</v>
      </c>
      <c r="M7">
        <v>5.0000000000000001E-3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11</v>
      </c>
      <c r="G8">
        <v>12</v>
      </c>
      <c r="H8">
        <v>0</v>
      </c>
      <c r="I8">
        <v>24</v>
      </c>
      <c r="J8">
        <v>0</v>
      </c>
      <c r="K8">
        <v>6</v>
      </c>
      <c r="L8">
        <v>0</v>
      </c>
      <c r="M8">
        <v>0</v>
      </c>
      <c r="N8" t="s">
        <v>14</v>
      </c>
    </row>
    <row r="9" spans="1:15" x14ac:dyDescent="0.2">
      <c r="A9" t="s">
        <v>10</v>
      </c>
      <c r="B9" t="s">
        <v>13</v>
      </c>
      <c r="D9">
        <v>115</v>
      </c>
      <c r="E9">
        <v>115</v>
      </c>
      <c r="F9">
        <v>11</v>
      </c>
      <c r="G9">
        <v>12</v>
      </c>
      <c r="H9">
        <v>0</v>
      </c>
      <c r="I9">
        <v>24</v>
      </c>
      <c r="J9">
        <v>0</v>
      </c>
      <c r="K9">
        <v>6</v>
      </c>
      <c r="L9">
        <v>9.1999999999999998E-3</v>
      </c>
      <c r="M9">
        <v>9.1999999999999998E-3</v>
      </c>
      <c r="N9" t="s">
        <v>14</v>
      </c>
    </row>
    <row r="10" spans="1:15" x14ac:dyDescent="0.2">
      <c r="A10" t="s">
        <v>10</v>
      </c>
      <c r="B10" t="s">
        <v>13</v>
      </c>
      <c r="D10">
        <v>305</v>
      </c>
      <c r="E10">
        <v>305</v>
      </c>
      <c r="F10">
        <v>11</v>
      </c>
      <c r="G10">
        <v>12</v>
      </c>
      <c r="H10">
        <v>0</v>
      </c>
      <c r="I10">
        <v>24</v>
      </c>
      <c r="J10">
        <v>0</v>
      </c>
      <c r="K10">
        <v>6</v>
      </c>
      <c r="L10">
        <v>5.3E-3</v>
      </c>
      <c r="M10">
        <v>5.3E-3</v>
      </c>
      <c r="N10" t="s">
        <v>14</v>
      </c>
    </row>
    <row r="11" spans="1:15" x14ac:dyDescent="0.2">
      <c r="A11" t="s">
        <v>10</v>
      </c>
      <c r="B11" t="s">
        <v>15</v>
      </c>
      <c r="C11" t="s">
        <v>39</v>
      </c>
      <c r="D11">
        <v>0</v>
      </c>
      <c r="E11">
        <v>0</v>
      </c>
      <c r="F11">
        <v>1</v>
      </c>
      <c r="G11">
        <v>5</v>
      </c>
      <c r="H11">
        <v>0</v>
      </c>
      <c r="I11">
        <v>24</v>
      </c>
      <c r="J11">
        <v>0</v>
      </c>
      <c r="K11">
        <v>6</v>
      </c>
      <c r="L11">
        <v>7.35</v>
      </c>
      <c r="M11">
        <v>7.35</v>
      </c>
      <c r="N11" t="s">
        <v>17</v>
      </c>
    </row>
    <row r="12" spans="1:15" x14ac:dyDescent="0.2">
      <c r="A12" t="s">
        <v>10</v>
      </c>
      <c r="B12" t="s">
        <v>15</v>
      </c>
      <c r="C12" t="s">
        <v>40</v>
      </c>
      <c r="D12">
        <v>0</v>
      </c>
      <c r="E12">
        <v>0</v>
      </c>
      <c r="F12">
        <v>6</v>
      </c>
      <c r="G12">
        <v>10</v>
      </c>
      <c r="H12">
        <v>0</v>
      </c>
      <c r="I12">
        <v>24</v>
      </c>
      <c r="J12">
        <v>0</v>
      </c>
      <c r="K12">
        <v>6</v>
      </c>
      <c r="L12">
        <v>8.15</v>
      </c>
      <c r="M12">
        <v>8.15</v>
      </c>
      <c r="N12" t="s">
        <v>17</v>
      </c>
    </row>
    <row r="13" spans="1:15" x14ac:dyDescent="0.2">
      <c r="A13" t="s">
        <v>10</v>
      </c>
      <c r="B13" t="s">
        <v>15</v>
      </c>
      <c r="C13" t="s">
        <v>41</v>
      </c>
      <c r="D13">
        <v>0</v>
      </c>
      <c r="E13">
        <v>0</v>
      </c>
      <c r="F13">
        <v>11</v>
      </c>
      <c r="G13">
        <v>12</v>
      </c>
      <c r="H13">
        <v>0</v>
      </c>
      <c r="I13">
        <v>24</v>
      </c>
      <c r="J13">
        <v>0</v>
      </c>
      <c r="K13">
        <v>6</v>
      </c>
      <c r="L13">
        <v>7.35</v>
      </c>
      <c r="M13">
        <v>7.35</v>
      </c>
      <c r="N13" t="s">
        <v>17</v>
      </c>
    </row>
    <row r="14" spans="1:15" x14ac:dyDescent="0.2">
      <c r="A14" t="s">
        <v>10</v>
      </c>
      <c r="B14" t="s">
        <v>15</v>
      </c>
      <c r="C14" t="s">
        <v>39</v>
      </c>
      <c r="D14">
        <v>10000</v>
      </c>
      <c r="E14">
        <v>10000</v>
      </c>
      <c r="F14">
        <v>1</v>
      </c>
      <c r="G14">
        <v>5</v>
      </c>
      <c r="H14">
        <v>0</v>
      </c>
      <c r="I14">
        <v>24</v>
      </c>
      <c r="J14">
        <v>0</v>
      </c>
      <c r="K14">
        <v>6</v>
      </c>
      <c r="L14">
        <v>7.09</v>
      </c>
      <c r="M14">
        <v>7.09</v>
      </c>
      <c r="N14" t="s">
        <v>17</v>
      </c>
    </row>
    <row r="15" spans="1:15" x14ac:dyDescent="0.2">
      <c r="A15" t="s">
        <v>10</v>
      </c>
      <c r="B15" t="s">
        <v>15</v>
      </c>
      <c r="C15" t="s">
        <v>40</v>
      </c>
      <c r="D15">
        <v>10000</v>
      </c>
      <c r="E15">
        <v>10000</v>
      </c>
      <c r="F15">
        <v>6</v>
      </c>
      <c r="G15">
        <v>10</v>
      </c>
      <c r="H15">
        <v>0</v>
      </c>
      <c r="I15">
        <v>24</v>
      </c>
      <c r="J15">
        <v>0</v>
      </c>
      <c r="K15">
        <v>6</v>
      </c>
      <c r="L15">
        <v>7.85</v>
      </c>
      <c r="M15">
        <v>7.85</v>
      </c>
      <c r="N15" t="s">
        <v>17</v>
      </c>
    </row>
    <row r="16" spans="1:15" x14ac:dyDescent="0.2">
      <c r="A16" t="s">
        <v>10</v>
      </c>
      <c r="B16" t="s">
        <v>15</v>
      </c>
      <c r="C16" t="s">
        <v>41</v>
      </c>
      <c r="D16">
        <v>10000</v>
      </c>
      <c r="E16">
        <v>10000</v>
      </c>
      <c r="F16">
        <v>11</v>
      </c>
      <c r="G16">
        <v>12</v>
      </c>
      <c r="H16">
        <v>0</v>
      </c>
      <c r="I16">
        <v>24</v>
      </c>
      <c r="J16">
        <v>0</v>
      </c>
      <c r="K16">
        <v>6</v>
      </c>
      <c r="L16">
        <v>7.09</v>
      </c>
      <c r="M16">
        <v>7.09</v>
      </c>
      <c r="N16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0"/>
  <sheetViews>
    <sheetView workbookViewId="0">
      <selection activeCell="C35" sqref="C3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66406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6">
        <f>L25/2.83168</f>
        <v>0.59588654085207371</v>
      </c>
      <c r="N25" t="s">
        <v>85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6">
        <f t="shared" ref="M26:M30" si="0">L26/2.83168</f>
        <v>0.54395623799299364</v>
      </c>
      <c r="N26" t="s">
        <v>85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6">
        <f t="shared" si="0"/>
        <v>0.59588654085207371</v>
      </c>
      <c r="N27" t="s">
        <v>85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6">
        <f>L28/2.83168</f>
        <v>0.46354107808791956</v>
      </c>
      <c r="N28" t="s">
        <v>85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6">
        <f t="shared" si="0"/>
        <v>0.43231579839529893</v>
      </c>
      <c r="N29" t="s">
        <v>85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6">
        <f t="shared" si="0"/>
        <v>0.46354107808791956</v>
      </c>
      <c r="N30" t="s">
        <v>85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O8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62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3.795846+1.779077</f>
        <v>5.5749230000000001</v>
      </c>
      <c r="M4">
        <f>3.795846+1.779077</f>
        <v>5.5749230000000001</v>
      </c>
      <c r="N4" t="s">
        <v>17</v>
      </c>
    </row>
    <row r="5" spans="1:15" x14ac:dyDescent="0.2">
      <c r="A5" t="s">
        <v>21</v>
      </c>
      <c r="B5" t="s">
        <v>11</v>
      </c>
      <c r="L5">
        <v>970.75</v>
      </c>
      <c r="M5">
        <v>970.75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2.8459999999999999E-2</v>
      </c>
      <c r="M6" s="6">
        <f>L6/2.83168</f>
        <v>1.0050570685953214E-2</v>
      </c>
      <c r="N6" t="s">
        <v>85</v>
      </c>
      <c r="O6" t="s">
        <v>69</v>
      </c>
    </row>
    <row r="7" spans="1:15" x14ac:dyDescent="0.2">
      <c r="A7" t="s">
        <v>21</v>
      </c>
      <c r="B7" t="s">
        <v>13</v>
      </c>
      <c r="D7">
        <v>15000</v>
      </c>
      <c r="E7">
        <f>D7*2.83168</f>
        <v>42475.199999999997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2.0750000000000001E-2</v>
      </c>
      <c r="M7" s="6">
        <f>L7/2.83168</f>
        <v>7.32780540174031E-3</v>
      </c>
      <c r="N7" t="s">
        <v>85</v>
      </c>
    </row>
    <row r="8" spans="1:15" x14ac:dyDescent="0.2">
      <c r="A8" t="s">
        <v>21</v>
      </c>
      <c r="B8" t="s">
        <v>13</v>
      </c>
      <c r="D8">
        <v>50000</v>
      </c>
      <c r="E8">
        <f>D8*2.83168</f>
        <v>141584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3.2699999999999999E-3</v>
      </c>
      <c r="M8" s="6">
        <f>L8/2.83168</f>
        <v>1.1547915018646174E-3</v>
      </c>
      <c r="N8" t="s">
        <v>85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O38"/>
  <sheetViews>
    <sheetView workbookViewId="0">
      <selection activeCell="L9" sqref="L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807.57</v>
      </c>
      <c r="M2">
        <v>807.57</v>
      </c>
      <c r="N2" t="s">
        <v>12</v>
      </c>
    </row>
    <row r="3" spans="1:15" x14ac:dyDescent="0.2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4</v>
      </c>
      <c r="H3">
        <v>5</v>
      </c>
      <c r="I3">
        <v>9</v>
      </c>
      <c r="J3">
        <v>0</v>
      </c>
      <c r="K3">
        <v>4</v>
      </c>
      <c r="L3">
        <f>1.77</f>
        <v>1.77</v>
      </c>
      <c r="M3">
        <f>1.77</f>
        <v>1.77</v>
      </c>
      <c r="N3" t="s">
        <v>17</v>
      </c>
    </row>
    <row r="4" spans="1:15" x14ac:dyDescent="0.2">
      <c r="A4" t="s">
        <v>10</v>
      </c>
      <c r="B4" t="s">
        <v>15</v>
      </c>
      <c r="C4" t="s">
        <v>75</v>
      </c>
      <c r="D4">
        <v>0</v>
      </c>
      <c r="E4">
        <v>0</v>
      </c>
      <c r="F4">
        <v>5</v>
      </c>
      <c r="G4">
        <v>6</v>
      </c>
      <c r="H4">
        <v>14</v>
      </c>
      <c r="I4">
        <v>19</v>
      </c>
      <c r="J4">
        <v>0</v>
      </c>
      <c r="K4">
        <v>6</v>
      </c>
      <c r="L4">
        <f>6.53</f>
        <v>6.53</v>
      </c>
      <c r="M4">
        <f>6.53</f>
        <v>6.53</v>
      </c>
      <c r="N4" t="s">
        <v>17</v>
      </c>
    </row>
    <row r="5" spans="1:15" x14ac:dyDescent="0.2">
      <c r="A5" t="s">
        <v>10</v>
      </c>
      <c r="B5" t="s">
        <v>15</v>
      </c>
      <c r="C5" t="s">
        <v>46</v>
      </c>
      <c r="D5">
        <v>0</v>
      </c>
      <c r="E5">
        <v>0</v>
      </c>
      <c r="F5">
        <v>7</v>
      </c>
      <c r="G5">
        <v>8</v>
      </c>
      <c r="H5">
        <v>14</v>
      </c>
      <c r="I5">
        <v>19</v>
      </c>
      <c r="J5">
        <v>0</v>
      </c>
      <c r="K5">
        <v>6</v>
      </c>
      <c r="L5">
        <f>10.13</f>
        <v>10.130000000000001</v>
      </c>
      <c r="M5">
        <f>10.13</f>
        <v>10.130000000000001</v>
      </c>
      <c r="N5" t="s">
        <v>17</v>
      </c>
    </row>
    <row r="6" spans="1:15" x14ac:dyDescent="0.2">
      <c r="A6" t="s">
        <v>10</v>
      </c>
      <c r="B6" t="s">
        <v>15</v>
      </c>
      <c r="C6" t="s">
        <v>76</v>
      </c>
      <c r="D6">
        <v>0</v>
      </c>
      <c r="E6">
        <v>0</v>
      </c>
      <c r="F6">
        <v>9</v>
      </c>
      <c r="G6">
        <v>10</v>
      </c>
      <c r="H6">
        <v>14</v>
      </c>
      <c r="I6">
        <v>19</v>
      </c>
      <c r="J6">
        <v>0</v>
      </c>
      <c r="K6">
        <v>6</v>
      </c>
      <c r="L6">
        <f>6.53</f>
        <v>6.53</v>
      </c>
      <c r="M6">
        <f>6.53</f>
        <v>6.53</v>
      </c>
      <c r="N6" t="s">
        <v>17</v>
      </c>
    </row>
    <row r="7" spans="1:15" x14ac:dyDescent="0.2">
      <c r="A7" t="s">
        <v>10</v>
      </c>
      <c r="B7" t="s">
        <v>15</v>
      </c>
      <c r="C7" t="s">
        <v>19</v>
      </c>
      <c r="D7">
        <v>0</v>
      </c>
      <c r="E7">
        <v>0</v>
      </c>
      <c r="F7">
        <v>11</v>
      </c>
      <c r="G7">
        <v>12</v>
      </c>
      <c r="H7">
        <v>5</v>
      </c>
      <c r="I7">
        <v>9</v>
      </c>
      <c r="J7">
        <v>0</v>
      </c>
      <c r="K7">
        <v>4</v>
      </c>
      <c r="L7">
        <f>1.77</f>
        <v>1.77</v>
      </c>
      <c r="M7">
        <f>1.77</f>
        <v>1.77</v>
      </c>
      <c r="N7" t="s">
        <v>17</v>
      </c>
    </row>
    <row r="8" spans="1:15" x14ac:dyDescent="0.2">
      <c r="A8" t="s">
        <v>10</v>
      </c>
      <c r="B8" t="s">
        <v>15</v>
      </c>
      <c r="C8" t="s">
        <v>33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2.4900000000000002</v>
      </c>
      <c r="M8">
        <v>2.4900000000000002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4</v>
      </c>
      <c r="H9">
        <v>0</v>
      </c>
      <c r="I9">
        <v>5</v>
      </c>
      <c r="J9">
        <v>0</v>
      </c>
      <c r="K9">
        <v>4</v>
      </c>
      <c r="L9">
        <v>4.6899999999999997E-2</v>
      </c>
      <c r="M9">
        <v>4.6899999999999997E-2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4</v>
      </c>
      <c r="H10">
        <v>5</v>
      </c>
      <c r="I10">
        <v>9</v>
      </c>
      <c r="J10">
        <v>0</v>
      </c>
      <c r="K10">
        <v>4</v>
      </c>
      <c r="L10">
        <v>7.0099999999999996E-2</v>
      </c>
      <c r="M10">
        <v>7.0099999999999996E-2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4</v>
      </c>
      <c r="H11">
        <v>9</v>
      </c>
      <c r="I11">
        <v>17</v>
      </c>
      <c r="J11">
        <v>0</v>
      </c>
      <c r="K11">
        <v>4</v>
      </c>
      <c r="L11">
        <v>4.6899999999999997E-2</v>
      </c>
      <c r="M11">
        <v>4.6899999999999997E-2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4</v>
      </c>
      <c r="H12">
        <v>17</v>
      </c>
      <c r="I12">
        <v>21</v>
      </c>
      <c r="J12">
        <v>0</v>
      </c>
      <c r="K12">
        <v>4</v>
      </c>
      <c r="L12">
        <v>6.7199999999999996E-2</v>
      </c>
      <c r="M12">
        <v>6.7199999999999996E-2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4</v>
      </c>
      <c r="H13">
        <v>21</v>
      </c>
      <c r="I13">
        <v>24</v>
      </c>
      <c r="J13">
        <v>0</v>
      </c>
      <c r="K13">
        <v>4</v>
      </c>
      <c r="L13">
        <v>4.6899999999999997E-2</v>
      </c>
      <c r="M13">
        <v>4.6899999999999997E-2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4</v>
      </c>
      <c r="H14">
        <v>0</v>
      </c>
      <c r="I14">
        <v>24</v>
      </c>
      <c r="J14">
        <v>5</v>
      </c>
      <c r="K14">
        <v>6</v>
      </c>
      <c r="L14">
        <v>4.6899999999999997E-2</v>
      </c>
      <c r="M14">
        <v>4.6899999999999997E-2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5</v>
      </c>
      <c r="G15">
        <v>6</v>
      </c>
      <c r="H15">
        <v>0</v>
      </c>
      <c r="I15">
        <v>11</v>
      </c>
      <c r="J15">
        <v>0</v>
      </c>
      <c r="K15">
        <v>6</v>
      </c>
      <c r="L15">
        <v>4.7800000000000002E-2</v>
      </c>
      <c r="M15">
        <v>4.7800000000000002E-2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6</v>
      </c>
      <c r="H16">
        <v>11</v>
      </c>
      <c r="I16">
        <v>14</v>
      </c>
      <c r="J16">
        <v>0</v>
      </c>
      <c r="K16">
        <v>6</v>
      </c>
      <c r="L16">
        <v>7.2099999999999997E-2</v>
      </c>
      <c r="M16">
        <v>7.2099999999999997E-2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5</v>
      </c>
      <c r="G17">
        <v>6</v>
      </c>
      <c r="H17">
        <v>14</v>
      </c>
      <c r="I17">
        <v>19</v>
      </c>
      <c r="J17">
        <v>0</v>
      </c>
      <c r="K17">
        <v>6</v>
      </c>
      <c r="L17">
        <v>8.2100000000000006E-2</v>
      </c>
      <c r="M17">
        <v>8.2100000000000006E-2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5</v>
      </c>
      <c r="G18">
        <v>6</v>
      </c>
      <c r="H18">
        <v>19</v>
      </c>
      <c r="I18">
        <v>23</v>
      </c>
      <c r="J18">
        <v>0</v>
      </c>
      <c r="K18">
        <v>6</v>
      </c>
      <c r="L18">
        <v>7.2099999999999997E-2</v>
      </c>
      <c r="M18">
        <v>7.2099999999999997E-2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5</v>
      </c>
      <c r="G19">
        <v>6</v>
      </c>
      <c r="H19">
        <v>23</v>
      </c>
      <c r="I19">
        <v>24</v>
      </c>
      <c r="J19">
        <v>0</v>
      </c>
      <c r="K19">
        <v>6</v>
      </c>
      <c r="L19">
        <v>4.7800000000000002E-2</v>
      </c>
      <c r="M19">
        <v>4.7800000000000002E-2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7</v>
      </c>
      <c r="G20">
        <v>8</v>
      </c>
      <c r="H20">
        <v>0</v>
      </c>
      <c r="I20">
        <v>11</v>
      </c>
      <c r="J20">
        <v>0</v>
      </c>
      <c r="K20">
        <v>6</v>
      </c>
      <c r="L20">
        <v>5.7599999999999998E-2</v>
      </c>
      <c r="M20">
        <v>5.7599999999999998E-2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8</v>
      </c>
      <c r="H21">
        <v>11</v>
      </c>
      <c r="I21">
        <v>14</v>
      </c>
      <c r="J21">
        <v>0</v>
      </c>
      <c r="K21">
        <v>6</v>
      </c>
      <c r="L21">
        <v>9.2899999999999996E-2</v>
      </c>
      <c r="M21">
        <v>9.2899999999999996E-2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8</v>
      </c>
      <c r="H22">
        <v>14</v>
      </c>
      <c r="I22">
        <v>19</v>
      </c>
      <c r="J22">
        <v>0</v>
      </c>
      <c r="K22">
        <v>6</v>
      </c>
      <c r="L22">
        <v>0.11409999999999999</v>
      </c>
      <c r="M22">
        <v>0.11409999999999999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8</v>
      </c>
      <c r="H23">
        <v>19</v>
      </c>
      <c r="I23">
        <v>23</v>
      </c>
      <c r="J23">
        <v>0</v>
      </c>
      <c r="K23">
        <v>6</v>
      </c>
      <c r="L23">
        <v>9.2899999999999996E-2</v>
      </c>
      <c r="M23">
        <v>9.2899999999999996E-2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7</v>
      </c>
      <c r="G24">
        <v>8</v>
      </c>
      <c r="H24">
        <v>23</v>
      </c>
      <c r="I24">
        <v>24</v>
      </c>
      <c r="J24">
        <v>0</v>
      </c>
      <c r="K24">
        <v>6</v>
      </c>
      <c r="L24">
        <v>5.7599999999999998E-2</v>
      </c>
      <c r="M24">
        <v>5.7599999999999998E-2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9</v>
      </c>
      <c r="G25">
        <v>10</v>
      </c>
      <c r="H25">
        <v>0</v>
      </c>
      <c r="I25">
        <v>11</v>
      </c>
      <c r="J25">
        <v>0</v>
      </c>
      <c r="K25">
        <v>6</v>
      </c>
      <c r="L25">
        <v>4.7800000000000002E-2</v>
      </c>
      <c r="M25">
        <v>4.7800000000000002E-2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9</v>
      </c>
      <c r="G26">
        <v>10</v>
      </c>
      <c r="H26">
        <v>11</v>
      </c>
      <c r="I26">
        <v>14</v>
      </c>
      <c r="J26">
        <v>0</v>
      </c>
      <c r="K26">
        <v>6</v>
      </c>
      <c r="L26">
        <v>7.2099999999999997E-2</v>
      </c>
      <c r="M26">
        <v>7.2099999999999997E-2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9</v>
      </c>
      <c r="G27">
        <v>10</v>
      </c>
      <c r="H27">
        <v>14</v>
      </c>
      <c r="I27">
        <v>19</v>
      </c>
      <c r="J27">
        <v>0</v>
      </c>
      <c r="K27">
        <v>6</v>
      </c>
      <c r="L27">
        <v>8.2100000000000006E-2</v>
      </c>
      <c r="M27">
        <v>8.2100000000000006E-2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10</v>
      </c>
      <c r="H28">
        <v>19</v>
      </c>
      <c r="I28">
        <v>23</v>
      </c>
      <c r="J28">
        <v>0</v>
      </c>
      <c r="K28">
        <v>6</v>
      </c>
      <c r="L28">
        <v>7.2099999999999997E-2</v>
      </c>
      <c r="M28">
        <v>7.2099999999999997E-2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10</v>
      </c>
      <c r="H29">
        <v>23</v>
      </c>
      <c r="I29">
        <v>24</v>
      </c>
      <c r="J29">
        <v>0</v>
      </c>
      <c r="K29">
        <v>6</v>
      </c>
      <c r="L29">
        <v>4.7800000000000002E-2</v>
      </c>
      <c r="M29">
        <v>4.7800000000000002E-2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11</v>
      </c>
      <c r="G30">
        <v>12</v>
      </c>
      <c r="H30">
        <v>0</v>
      </c>
      <c r="I30">
        <v>5</v>
      </c>
      <c r="J30">
        <v>0</v>
      </c>
      <c r="K30">
        <v>4</v>
      </c>
      <c r="L30">
        <v>4.6899999999999997E-2</v>
      </c>
      <c r="M30">
        <v>4.6899999999999997E-2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11</v>
      </c>
      <c r="G31">
        <v>12</v>
      </c>
      <c r="H31">
        <v>5</v>
      </c>
      <c r="I31">
        <v>9</v>
      </c>
      <c r="J31">
        <v>0</v>
      </c>
      <c r="K31">
        <v>4</v>
      </c>
      <c r="L31">
        <v>7.0099999999999996E-2</v>
      </c>
      <c r="M31">
        <v>7.0099999999999996E-2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11</v>
      </c>
      <c r="G32">
        <v>12</v>
      </c>
      <c r="H32">
        <v>9</v>
      </c>
      <c r="I32">
        <v>17</v>
      </c>
      <c r="J32">
        <v>0</v>
      </c>
      <c r="K32">
        <v>4</v>
      </c>
      <c r="L32">
        <v>4.6899999999999997E-2</v>
      </c>
      <c r="M32">
        <v>4.6899999999999997E-2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11</v>
      </c>
      <c r="G33">
        <v>12</v>
      </c>
      <c r="H33">
        <v>17</v>
      </c>
      <c r="I33">
        <v>21</v>
      </c>
      <c r="J33">
        <v>0</v>
      </c>
      <c r="K33">
        <v>4</v>
      </c>
      <c r="L33">
        <v>6.7199999999999996E-2</v>
      </c>
      <c r="M33">
        <v>6.7199999999999996E-2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12</v>
      </c>
      <c r="H34">
        <v>21</v>
      </c>
      <c r="I34">
        <v>24</v>
      </c>
      <c r="J34">
        <v>0</v>
      </c>
      <c r="K34">
        <v>4</v>
      </c>
      <c r="L34">
        <v>4.6899999999999997E-2</v>
      </c>
      <c r="M34">
        <v>4.6899999999999997E-2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12</v>
      </c>
      <c r="H35">
        <v>0</v>
      </c>
      <c r="I35">
        <v>24</v>
      </c>
      <c r="J35">
        <v>5</v>
      </c>
      <c r="K35">
        <v>6</v>
      </c>
      <c r="L35">
        <v>4.6899999999999997E-2</v>
      </c>
      <c r="M35">
        <v>4.6899999999999997E-2</v>
      </c>
      <c r="N35" t="s">
        <v>14</v>
      </c>
    </row>
    <row r="36" spans="1:14" x14ac:dyDescent="0.2">
      <c r="A36" t="s">
        <v>21</v>
      </c>
      <c r="B36" t="s">
        <v>11</v>
      </c>
      <c r="L36">
        <v>950</v>
      </c>
      <c r="M36">
        <v>950</v>
      </c>
      <c r="N36" t="s">
        <v>12</v>
      </c>
    </row>
    <row r="37" spans="1:14" x14ac:dyDescent="0.2">
      <c r="A37" t="s">
        <v>21</v>
      </c>
      <c r="B37" t="s">
        <v>13</v>
      </c>
      <c r="D37">
        <v>0</v>
      </c>
      <c r="E37">
        <v>0</v>
      </c>
      <c r="F37">
        <v>1</v>
      </c>
      <c r="G37">
        <v>12</v>
      </c>
      <c r="H37">
        <v>0</v>
      </c>
      <c r="I37">
        <v>24</v>
      </c>
      <c r="J37">
        <v>0</v>
      </c>
      <c r="K37">
        <v>6</v>
      </c>
      <c r="L37">
        <v>0.62851000000000001</v>
      </c>
      <c r="M37" s="6">
        <f>L37/2.83168</f>
        <v>0.22195657701435192</v>
      </c>
      <c r="N37" t="s">
        <v>85</v>
      </c>
    </row>
    <row r="38" spans="1:14" x14ac:dyDescent="0.2">
      <c r="A38" t="s">
        <v>21</v>
      </c>
      <c r="B38" t="s">
        <v>15</v>
      </c>
      <c r="C38" t="s">
        <v>33</v>
      </c>
      <c r="D38">
        <v>0</v>
      </c>
      <c r="E38">
        <v>0</v>
      </c>
      <c r="F38">
        <v>1</v>
      </c>
      <c r="G38">
        <v>12</v>
      </c>
      <c r="H38">
        <v>0</v>
      </c>
      <c r="I38">
        <v>24</v>
      </c>
      <c r="J38">
        <v>0</v>
      </c>
      <c r="K38">
        <v>6</v>
      </c>
      <c r="L38">
        <v>8.6705000000000004E-2</v>
      </c>
      <c r="M38" s="6">
        <f>L38/2.83168</f>
        <v>3.0619632161826196E-2</v>
      </c>
      <c r="N38" t="s">
        <v>86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O30"/>
  <sheetViews>
    <sheetView workbookViewId="0">
      <selection activeCell="D1"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85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85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85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85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85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85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O2019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2000</v>
      </c>
      <c r="M2">
        <v>2000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10.77</v>
      </c>
      <c r="M3">
        <v>10.77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0</v>
      </c>
      <c r="I4">
        <v>1</v>
      </c>
      <c r="J4">
        <v>0</v>
      </c>
      <c r="K4">
        <v>0</v>
      </c>
      <c r="L4">
        <v>2.1180000000000001E-2</v>
      </c>
      <c r="M4">
        <v>2.1180000000000001E-2</v>
      </c>
      <c r="N4" t="s">
        <v>14</v>
      </c>
      <c r="O4" t="s">
        <v>104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0</v>
      </c>
      <c r="I5">
        <v>1</v>
      </c>
      <c r="J5">
        <v>1</v>
      </c>
      <c r="K5">
        <v>1</v>
      </c>
      <c r="L5">
        <v>2.16899999999999E-2</v>
      </c>
      <c r="M5">
        <v>2.16899999999999E-2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1</v>
      </c>
      <c r="J6">
        <v>2</v>
      </c>
      <c r="K6">
        <v>2</v>
      </c>
      <c r="L6">
        <v>2.1485000000000001E-2</v>
      </c>
      <c r="M6">
        <v>2.1485000000000001E-2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</v>
      </c>
      <c r="H7">
        <v>0</v>
      </c>
      <c r="I7">
        <v>1</v>
      </c>
      <c r="J7">
        <v>3</v>
      </c>
      <c r="K7">
        <v>3</v>
      </c>
      <c r="L7">
        <v>2.0420000000000001E-2</v>
      </c>
      <c r="M7">
        <v>2.0420000000000001E-2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</v>
      </c>
      <c r="H8">
        <v>0</v>
      </c>
      <c r="I8">
        <v>1</v>
      </c>
      <c r="J8">
        <v>4</v>
      </c>
      <c r="K8">
        <v>4</v>
      </c>
      <c r="L8">
        <v>1.9893999999999998E-2</v>
      </c>
      <c r="M8">
        <v>1.9893999999999998E-2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</v>
      </c>
      <c r="H9">
        <v>0</v>
      </c>
      <c r="I9">
        <v>1</v>
      </c>
      <c r="J9">
        <v>5</v>
      </c>
      <c r="K9">
        <v>5</v>
      </c>
      <c r="L9">
        <v>2.1728000000000001E-2</v>
      </c>
      <c r="M9">
        <v>2.1728000000000001E-2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1</v>
      </c>
      <c r="H10">
        <v>0</v>
      </c>
      <c r="I10">
        <v>1</v>
      </c>
      <c r="J10">
        <v>6</v>
      </c>
      <c r="K10">
        <v>6</v>
      </c>
      <c r="L10">
        <v>2.1729999999999999E-2</v>
      </c>
      <c r="M10">
        <v>2.1729999999999999E-2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1</v>
      </c>
      <c r="H11">
        <v>1</v>
      </c>
      <c r="I11">
        <v>2</v>
      </c>
      <c r="J11">
        <v>0</v>
      </c>
      <c r="K11">
        <v>0</v>
      </c>
      <c r="L11">
        <v>2.0295000000000001E-2</v>
      </c>
      <c r="M11">
        <v>2.0295000000000001E-2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1</v>
      </c>
      <c r="I12">
        <v>2</v>
      </c>
      <c r="J12">
        <v>1</v>
      </c>
      <c r="K12">
        <v>1</v>
      </c>
      <c r="L12">
        <v>2.0004999999999998E-2</v>
      </c>
      <c r="M12">
        <v>2.0004999999999998E-2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1</v>
      </c>
      <c r="I13">
        <v>2</v>
      </c>
      <c r="J13">
        <v>2</v>
      </c>
      <c r="K13">
        <v>2</v>
      </c>
      <c r="L13">
        <v>2.0310000000000002E-2</v>
      </c>
      <c r="M13">
        <v>2.0310000000000002E-2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1</v>
      </c>
      <c r="I14">
        <v>2</v>
      </c>
      <c r="J14">
        <v>3</v>
      </c>
      <c r="K14">
        <v>3</v>
      </c>
      <c r="L14">
        <v>1.9439999999999999E-2</v>
      </c>
      <c r="M14">
        <v>1.9439999999999999E-2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1</v>
      </c>
      <c r="I15">
        <v>2</v>
      </c>
      <c r="J15">
        <v>4</v>
      </c>
      <c r="K15">
        <v>4</v>
      </c>
      <c r="L15">
        <v>1.8710000000000001E-2</v>
      </c>
      <c r="M15">
        <v>1.8710000000000001E-2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</v>
      </c>
      <c r="H16">
        <v>1</v>
      </c>
      <c r="I16">
        <v>2</v>
      </c>
      <c r="J16">
        <v>5</v>
      </c>
      <c r="K16">
        <v>5</v>
      </c>
      <c r="L16">
        <v>2.0056000000000001E-2</v>
      </c>
      <c r="M16">
        <v>2.0056000000000001E-2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</v>
      </c>
      <c r="G17">
        <v>1</v>
      </c>
      <c r="H17">
        <v>1</v>
      </c>
      <c r="I17">
        <v>2</v>
      </c>
      <c r="J17">
        <v>6</v>
      </c>
      <c r="K17">
        <v>6</v>
      </c>
      <c r="L17">
        <v>1.9692000000000001E-2</v>
      </c>
      <c r="M17">
        <v>1.9692000000000001E-2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</v>
      </c>
      <c r="G18">
        <v>1</v>
      </c>
      <c r="H18">
        <v>2</v>
      </c>
      <c r="I18">
        <v>3</v>
      </c>
      <c r="J18">
        <v>0</v>
      </c>
      <c r="K18">
        <v>0</v>
      </c>
      <c r="L18">
        <v>1.9822499999999899E-2</v>
      </c>
      <c r="M18">
        <v>1.9822499999999899E-2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</v>
      </c>
      <c r="G19">
        <v>1</v>
      </c>
      <c r="H19">
        <v>2</v>
      </c>
      <c r="I19">
        <v>3</v>
      </c>
      <c r="J19">
        <v>1</v>
      </c>
      <c r="K19">
        <v>1</v>
      </c>
      <c r="L19">
        <v>1.9532499999999901E-2</v>
      </c>
      <c r="M19">
        <v>1.9532499999999901E-2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1</v>
      </c>
      <c r="G20">
        <v>1</v>
      </c>
      <c r="H20">
        <v>2</v>
      </c>
      <c r="I20">
        <v>3</v>
      </c>
      <c r="J20">
        <v>2</v>
      </c>
      <c r="K20">
        <v>2</v>
      </c>
      <c r="L20">
        <v>1.9612500000000001E-2</v>
      </c>
      <c r="M20">
        <v>1.9612500000000001E-2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1</v>
      </c>
      <c r="G21">
        <v>1</v>
      </c>
      <c r="H21">
        <v>2</v>
      </c>
      <c r="I21">
        <v>3</v>
      </c>
      <c r="J21">
        <v>3</v>
      </c>
      <c r="K21">
        <v>3</v>
      </c>
      <c r="L21">
        <v>1.8995000000000001E-2</v>
      </c>
      <c r="M21">
        <v>1.8995000000000001E-2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1</v>
      </c>
      <c r="G22">
        <v>1</v>
      </c>
      <c r="H22">
        <v>2</v>
      </c>
      <c r="I22">
        <v>3</v>
      </c>
      <c r="J22">
        <v>4</v>
      </c>
      <c r="K22">
        <v>4</v>
      </c>
      <c r="L22">
        <v>1.7995999999999901E-2</v>
      </c>
      <c r="M22">
        <v>1.7995999999999901E-2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1</v>
      </c>
      <c r="G23">
        <v>1</v>
      </c>
      <c r="H23">
        <v>2</v>
      </c>
      <c r="I23">
        <v>3</v>
      </c>
      <c r="J23">
        <v>5</v>
      </c>
      <c r="K23">
        <v>5</v>
      </c>
      <c r="L23">
        <v>1.95599999999999E-2</v>
      </c>
      <c r="M23">
        <v>1.95599999999999E-2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1</v>
      </c>
      <c r="G24">
        <v>1</v>
      </c>
      <c r="H24">
        <v>2</v>
      </c>
      <c r="I24">
        <v>3</v>
      </c>
      <c r="J24">
        <v>6</v>
      </c>
      <c r="K24">
        <v>6</v>
      </c>
      <c r="L24">
        <v>1.9366000000000001E-2</v>
      </c>
      <c r="M24">
        <v>1.9366000000000001E-2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1</v>
      </c>
      <c r="G25">
        <v>1</v>
      </c>
      <c r="H25">
        <v>3</v>
      </c>
      <c r="I25">
        <v>4</v>
      </c>
      <c r="J25">
        <v>0</v>
      </c>
      <c r="K25">
        <v>0</v>
      </c>
      <c r="L25">
        <v>1.9494999999999998E-2</v>
      </c>
      <c r="M25">
        <v>1.9494999999999998E-2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1</v>
      </c>
      <c r="G26">
        <v>1</v>
      </c>
      <c r="H26">
        <v>3</v>
      </c>
      <c r="I26">
        <v>4</v>
      </c>
      <c r="J26">
        <v>1</v>
      </c>
      <c r="K26">
        <v>1</v>
      </c>
      <c r="L26">
        <v>1.9077500000000001E-2</v>
      </c>
      <c r="M26">
        <v>1.9077500000000001E-2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1</v>
      </c>
      <c r="G27">
        <v>1</v>
      </c>
      <c r="H27">
        <v>3</v>
      </c>
      <c r="I27">
        <v>4</v>
      </c>
      <c r="J27">
        <v>2</v>
      </c>
      <c r="K27">
        <v>2</v>
      </c>
      <c r="L27">
        <v>1.9664999999999998E-2</v>
      </c>
      <c r="M27">
        <v>1.9664999999999998E-2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1</v>
      </c>
      <c r="G28">
        <v>1</v>
      </c>
      <c r="H28">
        <v>3</v>
      </c>
      <c r="I28">
        <v>4</v>
      </c>
      <c r="J28">
        <v>3</v>
      </c>
      <c r="K28">
        <v>3</v>
      </c>
      <c r="L28">
        <v>1.89725E-2</v>
      </c>
      <c r="M28">
        <v>1.89725E-2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1</v>
      </c>
      <c r="G29">
        <v>1</v>
      </c>
      <c r="H29">
        <v>3</v>
      </c>
      <c r="I29">
        <v>4</v>
      </c>
      <c r="J29">
        <v>4</v>
      </c>
      <c r="K29">
        <v>4</v>
      </c>
      <c r="L29">
        <v>1.7940000000000001E-2</v>
      </c>
      <c r="M29">
        <v>1.7940000000000001E-2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</v>
      </c>
      <c r="G30">
        <v>1</v>
      </c>
      <c r="H30">
        <v>3</v>
      </c>
      <c r="I30">
        <v>4</v>
      </c>
      <c r="J30">
        <v>5</v>
      </c>
      <c r="K30">
        <v>5</v>
      </c>
      <c r="L30">
        <v>1.9415999999999999E-2</v>
      </c>
      <c r="M30">
        <v>1.9415999999999999E-2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</v>
      </c>
      <c r="G31">
        <v>1</v>
      </c>
      <c r="H31">
        <v>3</v>
      </c>
      <c r="I31">
        <v>4</v>
      </c>
      <c r="J31">
        <v>6</v>
      </c>
      <c r="K31">
        <v>6</v>
      </c>
      <c r="L31">
        <v>1.8579999999999999E-2</v>
      </c>
      <c r="M31">
        <v>1.8579999999999999E-2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</v>
      </c>
      <c r="G32">
        <v>1</v>
      </c>
      <c r="H32">
        <v>4</v>
      </c>
      <c r="I32">
        <v>5</v>
      </c>
      <c r="J32">
        <v>0</v>
      </c>
      <c r="K32">
        <v>0</v>
      </c>
      <c r="L32">
        <v>2.0559999999999998E-2</v>
      </c>
      <c r="M32">
        <v>2.0559999999999998E-2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</v>
      </c>
      <c r="G33">
        <v>1</v>
      </c>
      <c r="H33">
        <v>4</v>
      </c>
      <c r="I33">
        <v>5</v>
      </c>
      <c r="J33">
        <v>1</v>
      </c>
      <c r="K33">
        <v>1</v>
      </c>
      <c r="L33">
        <v>2.0047499999999999E-2</v>
      </c>
      <c r="M33">
        <v>2.0047499999999999E-2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</v>
      </c>
      <c r="G34">
        <v>1</v>
      </c>
      <c r="H34">
        <v>4</v>
      </c>
      <c r="I34">
        <v>5</v>
      </c>
      <c r="J34">
        <v>2</v>
      </c>
      <c r="K34">
        <v>2</v>
      </c>
      <c r="L34">
        <v>2.0264999999999998E-2</v>
      </c>
      <c r="M34">
        <v>2.0264999999999998E-2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</v>
      </c>
      <c r="G35">
        <v>1</v>
      </c>
      <c r="H35">
        <v>4</v>
      </c>
      <c r="I35">
        <v>5</v>
      </c>
      <c r="J35">
        <v>3</v>
      </c>
      <c r="K35">
        <v>3</v>
      </c>
      <c r="L35">
        <v>1.90975E-2</v>
      </c>
      <c r="M35">
        <v>1.90975E-2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</v>
      </c>
      <c r="G36">
        <v>1</v>
      </c>
      <c r="H36">
        <v>4</v>
      </c>
      <c r="I36">
        <v>5</v>
      </c>
      <c r="J36">
        <v>4</v>
      </c>
      <c r="K36">
        <v>4</v>
      </c>
      <c r="L36">
        <v>1.7878000000000002E-2</v>
      </c>
      <c r="M36">
        <v>1.7878000000000002E-2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</v>
      </c>
      <c r="G37">
        <v>1</v>
      </c>
      <c r="H37">
        <v>4</v>
      </c>
      <c r="I37">
        <v>5</v>
      </c>
      <c r="J37">
        <v>5</v>
      </c>
      <c r="K37">
        <v>5</v>
      </c>
      <c r="L37">
        <v>1.9181999999999901E-2</v>
      </c>
      <c r="M37">
        <v>1.9181999999999901E-2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</v>
      </c>
      <c r="G38">
        <v>1</v>
      </c>
      <c r="H38">
        <v>4</v>
      </c>
      <c r="I38">
        <v>5</v>
      </c>
      <c r="J38">
        <v>6</v>
      </c>
      <c r="K38">
        <v>6</v>
      </c>
      <c r="L38">
        <v>1.8318000000000001E-2</v>
      </c>
      <c r="M38">
        <v>1.8318000000000001E-2</v>
      </c>
      <c r="N38" t="s">
        <v>14</v>
      </c>
    </row>
    <row r="39" spans="1:14" x14ac:dyDescent="0.2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5</v>
      </c>
      <c r="I39">
        <v>6</v>
      </c>
      <c r="J39">
        <v>0</v>
      </c>
      <c r="K39">
        <v>0</v>
      </c>
      <c r="L39">
        <v>2.3137499999999998E-2</v>
      </c>
      <c r="M39">
        <v>2.3137499999999998E-2</v>
      </c>
      <c r="N39" t="s">
        <v>14</v>
      </c>
    </row>
    <row r="40" spans="1:14" x14ac:dyDescent="0.2">
      <c r="A40" t="s">
        <v>10</v>
      </c>
      <c r="B40" t="s">
        <v>13</v>
      </c>
      <c r="D40">
        <v>0</v>
      </c>
      <c r="E40">
        <v>0</v>
      </c>
      <c r="F40">
        <v>1</v>
      </c>
      <c r="G40">
        <v>1</v>
      </c>
      <c r="H40">
        <v>5</v>
      </c>
      <c r="I40">
        <v>6</v>
      </c>
      <c r="J40">
        <v>1</v>
      </c>
      <c r="K40">
        <v>1</v>
      </c>
      <c r="L40">
        <v>2.1725000000000001E-2</v>
      </c>
      <c r="M40">
        <v>2.1725000000000001E-2</v>
      </c>
      <c r="N40" t="s">
        <v>14</v>
      </c>
    </row>
    <row r="41" spans="1:14" x14ac:dyDescent="0.2">
      <c r="A41" t="s">
        <v>10</v>
      </c>
      <c r="B41" t="s">
        <v>13</v>
      </c>
      <c r="D41">
        <v>0</v>
      </c>
      <c r="E41">
        <v>0</v>
      </c>
      <c r="F41">
        <v>1</v>
      </c>
      <c r="G41">
        <v>1</v>
      </c>
      <c r="H41">
        <v>5</v>
      </c>
      <c r="I41">
        <v>6</v>
      </c>
      <c r="J41">
        <v>2</v>
      </c>
      <c r="K41">
        <v>2</v>
      </c>
      <c r="L41">
        <v>2.2769999999999999E-2</v>
      </c>
      <c r="M41">
        <v>2.2769999999999999E-2</v>
      </c>
      <c r="N41" t="s">
        <v>14</v>
      </c>
    </row>
    <row r="42" spans="1:14" x14ac:dyDescent="0.2">
      <c r="A42" t="s">
        <v>10</v>
      </c>
      <c r="B42" t="s">
        <v>13</v>
      </c>
      <c r="D42">
        <v>0</v>
      </c>
      <c r="E42">
        <v>0</v>
      </c>
      <c r="F42">
        <v>1</v>
      </c>
      <c r="G42">
        <v>1</v>
      </c>
      <c r="H42">
        <v>5</v>
      </c>
      <c r="I42">
        <v>6</v>
      </c>
      <c r="J42">
        <v>3</v>
      </c>
      <c r="K42">
        <v>3</v>
      </c>
      <c r="L42">
        <v>2.0632500000000002E-2</v>
      </c>
      <c r="M42">
        <v>2.0632500000000002E-2</v>
      </c>
      <c r="N42" t="s">
        <v>14</v>
      </c>
    </row>
    <row r="43" spans="1:14" x14ac:dyDescent="0.2">
      <c r="A43" t="s">
        <v>10</v>
      </c>
      <c r="B43" t="s">
        <v>13</v>
      </c>
      <c r="D43">
        <v>0</v>
      </c>
      <c r="E43">
        <v>0</v>
      </c>
      <c r="F43">
        <v>1</v>
      </c>
      <c r="G43">
        <v>1</v>
      </c>
      <c r="H43">
        <v>5</v>
      </c>
      <c r="I43">
        <v>6</v>
      </c>
      <c r="J43">
        <v>4</v>
      </c>
      <c r="K43">
        <v>4</v>
      </c>
      <c r="L43">
        <v>1.9449999999999999E-2</v>
      </c>
      <c r="M43">
        <v>1.9449999999999999E-2</v>
      </c>
      <c r="N43" t="s">
        <v>14</v>
      </c>
    </row>
    <row r="44" spans="1:14" x14ac:dyDescent="0.2">
      <c r="A44" t="s">
        <v>10</v>
      </c>
      <c r="B44" t="s">
        <v>13</v>
      </c>
      <c r="D44">
        <v>0</v>
      </c>
      <c r="E44">
        <v>0</v>
      </c>
      <c r="F44">
        <v>1</v>
      </c>
      <c r="G44">
        <v>1</v>
      </c>
      <c r="H44">
        <v>5</v>
      </c>
      <c r="I44">
        <v>6</v>
      </c>
      <c r="J44">
        <v>5</v>
      </c>
      <c r="K44">
        <v>5</v>
      </c>
      <c r="L44">
        <v>1.9807999999999999E-2</v>
      </c>
      <c r="M44">
        <v>1.9807999999999999E-2</v>
      </c>
      <c r="N44" t="s">
        <v>14</v>
      </c>
    </row>
    <row r="45" spans="1:14" x14ac:dyDescent="0.2">
      <c r="A45" t="s">
        <v>10</v>
      </c>
      <c r="B45" t="s">
        <v>13</v>
      </c>
      <c r="D45">
        <v>0</v>
      </c>
      <c r="E45">
        <v>0</v>
      </c>
      <c r="F45">
        <v>1</v>
      </c>
      <c r="G45">
        <v>1</v>
      </c>
      <c r="H45">
        <v>5</v>
      </c>
      <c r="I45">
        <v>6</v>
      </c>
      <c r="J45">
        <v>6</v>
      </c>
      <c r="K45">
        <v>6</v>
      </c>
      <c r="L45">
        <v>1.8415999999999998E-2</v>
      </c>
      <c r="M45">
        <v>1.8415999999999998E-2</v>
      </c>
      <c r="N45" t="s">
        <v>14</v>
      </c>
    </row>
    <row r="46" spans="1:14" x14ac:dyDescent="0.2">
      <c r="A46" t="s">
        <v>10</v>
      </c>
      <c r="B46" t="s">
        <v>13</v>
      </c>
      <c r="D46">
        <v>0</v>
      </c>
      <c r="E46">
        <v>0</v>
      </c>
      <c r="F46">
        <v>1</v>
      </c>
      <c r="G46">
        <v>1</v>
      </c>
      <c r="H46">
        <v>6</v>
      </c>
      <c r="I46">
        <v>7</v>
      </c>
      <c r="J46">
        <v>0</v>
      </c>
      <c r="K46">
        <v>0</v>
      </c>
      <c r="L46">
        <v>2.75249999999999E-2</v>
      </c>
      <c r="M46">
        <v>2.75249999999999E-2</v>
      </c>
      <c r="N46" t="s">
        <v>14</v>
      </c>
    </row>
    <row r="47" spans="1:14" x14ac:dyDescent="0.2">
      <c r="A47" t="s">
        <v>10</v>
      </c>
      <c r="B47" t="s">
        <v>13</v>
      </c>
      <c r="D47">
        <v>0</v>
      </c>
      <c r="E47">
        <v>0</v>
      </c>
      <c r="F47">
        <v>1</v>
      </c>
      <c r="G47">
        <v>1</v>
      </c>
      <c r="H47">
        <v>6</v>
      </c>
      <c r="I47">
        <v>7</v>
      </c>
      <c r="J47">
        <v>1</v>
      </c>
      <c r="K47">
        <v>1</v>
      </c>
      <c r="L47">
        <v>2.7584999999999998E-2</v>
      </c>
      <c r="M47">
        <v>2.7584999999999998E-2</v>
      </c>
      <c r="N47" t="s">
        <v>14</v>
      </c>
    </row>
    <row r="48" spans="1:14" x14ac:dyDescent="0.2">
      <c r="A48" t="s">
        <v>10</v>
      </c>
      <c r="B48" t="s">
        <v>13</v>
      </c>
      <c r="D48">
        <v>0</v>
      </c>
      <c r="E48">
        <v>0</v>
      </c>
      <c r="F48">
        <v>1</v>
      </c>
      <c r="G48">
        <v>1</v>
      </c>
      <c r="H48">
        <v>6</v>
      </c>
      <c r="I48">
        <v>7</v>
      </c>
      <c r="J48">
        <v>2</v>
      </c>
      <c r="K48">
        <v>2</v>
      </c>
      <c r="L48">
        <v>2.74825E-2</v>
      </c>
      <c r="M48">
        <v>2.74825E-2</v>
      </c>
      <c r="N48" t="s">
        <v>14</v>
      </c>
    </row>
    <row r="49" spans="1:14" x14ac:dyDescent="0.2">
      <c r="A49" t="s">
        <v>10</v>
      </c>
      <c r="B49" t="s">
        <v>13</v>
      </c>
      <c r="D49">
        <v>0</v>
      </c>
      <c r="E49">
        <v>0</v>
      </c>
      <c r="F49">
        <v>1</v>
      </c>
      <c r="G49">
        <v>1</v>
      </c>
      <c r="H49">
        <v>6</v>
      </c>
      <c r="I49">
        <v>7</v>
      </c>
      <c r="J49">
        <v>3</v>
      </c>
      <c r="K49">
        <v>3</v>
      </c>
      <c r="L49">
        <v>2.6879999999999901E-2</v>
      </c>
      <c r="M49">
        <v>2.6879999999999901E-2</v>
      </c>
      <c r="N49" t="s">
        <v>14</v>
      </c>
    </row>
    <row r="50" spans="1:14" x14ac:dyDescent="0.2">
      <c r="A50" t="s">
        <v>10</v>
      </c>
      <c r="B50" t="s">
        <v>13</v>
      </c>
      <c r="D50">
        <v>0</v>
      </c>
      <c r="E50">
        <v>0</v>
      </c>
      <c r="F50">
        <v>1</v>
      </c>
      <c r="G50">
        <v>1</v>
      </c>
      <c r="H50">
        <v>6</v>
      </c>
      <c r="I50">
        <v>7</v>
      </c>
      <c r="J50">
        <v>4</v>
      </c>
      <c r="K50">
        <v>4</v>
      </c>
      <c r="L50">
        <v>2.4113999999999899E-2</v>
      </c>
      <c r="M50">
        <v>2.4113999999999899E-2</v>
      </c>
      <c r="N50" t="s">
        <v>14</v>
      </c>
    </row>
    <row r="51" spans="1:14" x14ac:dyDescent="0.2">
      <c r="A51" t="s">
        <v>10</v>
      </c>
      <c r="B51" t="s">
        <v>13</v>
      </c>
      <c r="D51">
        <v>0</v>
      </c>
      <c r="E51">
        <v>0</v>
      </c>
      <c r="F51">
        <v>1</v>
      </c>
      <c r="G51">
        <v>1</v>
      </c>
      <c r="H51">
        <v>6</v>
      </c>
      <c r="I51">
        <v>7</v>
      </c>
      <c r="J51">
        <v>5</v>
      </c>
      <c r="K51">
        <v>5</v>
      </c>
      <c r="L51">
        <v>2.0974E-2</v>
      </c>
      <c r="M51">
        <v>2.0974E-2</v>
      </c>
      <c r="N51" t="s">
        <v>14</v>
      </c>
    </row>
    <row r="52" spans="1:14" x14ac:dyDescent="0.2">
      <c r="A52" t="s">
        <v>10</v>
      </c>
      <c r="B52" t="s">
        <v>13</v>
      </c>
      <c r="D52">
        <v>0</v>
      </c>
      <c r="E52">
        <v>0</v>
      </c>
      <c r="F52">
        <v>1</v>
      </c>
      <c r="G52">
        <v>1</v>
      </c>
      <c r="H52">
        <v>6</v>
      </c>
      <c r="I52">
        <v>7</v>
      </c>
      <c r="J52">
        <v>6</v>
      </c>
      <c r="K52">
        <v>6</v>
      </c>
      <c r="L52">
        <v>2.0586E-2</v>
      </c>
      <c r="M52">
        <v>2.0586E-2</v>
      </c>
      <c r="N52" t="s">
        <v>14</v>
      </c>
    </row>
    <row r="53" spans="1:14" x14ac:dyDescent="0.2">
      <c r="A53" t="s">
        <v>10</v>
      </c>
      <c r="B53" t="s">
        <v>13</v>
      </c>
      <c r="D53">
        <v>0</v>
      </c>
      <c r="E53">
        <v>0</v>
      </c>
      <c r="F53">
        <v>1</v>
      </c>
      <c r="G53">
        <v>1</v>
      </c>
      <c r="H53">
        <v>7</v>
      </c>
      <c r="I53">
        <v>8</v>
      </c>
      <c r="J53">
        <v>0</v>
      </c>
      <c r="K53">
        <v>0</v>
      </c>
      <c r="L53">
        <v>3.1877499999999899E-2</v>
      </c>
      <c r="M53">
        <v>3.1877499999999899E-2</v>
      </c>
      <c r="N53" t="s">
        <v>14</v>
      </c>
    </row>
    <row r="54" spans="1:14" x14ac:dyDescent="0.2">
      <c r="A54" t="s">
        <v>10</v>
      </c>
      <c r="B54" t="s">
        <v>13</v>
      </c>
      <c r="D54">
        <v>0</v>
      </c>
      <c r="E54">
        <v>0</v>
      </c>
      <c r="F54">
        <v>1</v>
      </c>
      <c r="G54">
        <v>1</v>
      </c>
      <c r="H54">
        <v>7</v>
      </c>
      <c r="I54">
        <v>8</v>
      </c>
      <c r="J54">
        <v>1</v>
      </c>
      <c r="K54">
        <v>1</v>
      </c>
      <c r="L54">
        <v>3.1910000000000001E-2</v>
      </c>
      <c r="M54">
        <v>3.1910000000000001E-2</v>
      </c>
      <c r="N54" t="s">
        <v>14</v>
      </c>
    </row>
    <row r="55" spans="1:14" x14ac:dyDescent="0.2">
      <c r="A55" t="s">
        <v>10</v>
      </c>
      <c r="B55" t="s">
        <v>13</v>
      </c>
      <c r="D55">
        <v>0</v>
      </c>
      <c r="E55">
        <v>0</v>
      </c>
      <c r="F55">
        <v>1</v>
      </c>
      <c r="G55">
        <v>1</v>
      </c>
      <c r="H55">
        <v>7</v>
      </c>
      <c r="I55">
        <v>8</v>
      </c>
      <c r="J55">
        <v>2</v>
      </c>
      <c r="K55">
        <v>2</v>
      </c>
      <c r="L55">
        <v>3.17425E-2</v>
      </c>
      <c r="M55">
        <v>3.17425E-2</v>
      </c>
      <c r="N55" t="s">
        <v>14</v>
      </c>
    </row>
    <row r="56" spans="1:14" x14ac:dyDescent="0.2">
      <c r="A56" t="s">
        <v>10</v>
      </c>
      <c r="B56" t="s">
        <v>13</v>
      </c>
      <c r="D56">
        <v>0</v>
      </c>
      <c r="E56">
        <v>0</v>
      </c>
      <c r="F56">
        <v>1</v>
      </c>
      <c r="G56">
        <v>1</v>
      </c>
      <c r="H56">
        <v>7</v>
      </c>
      <c r="I56">
        <v>8</v>
      </c>
      <c r="J56">
        <v>3</v>
      </c>
      <c r="K56">
        <v>3</v>
      </c>
      <c r="L56">
        <v>3.2737499999999899E-2</v>
      </c>
      <c r="M56">
        <v>3.2737499999999899E-2</v>
      </c>
      <c r="N56" t="s">
        <v>14</v>
      </c>
    </row>
    <row r="57" spans="1:14" x14ac:dyDescent="0.2">
      <c r="A57" t="s">
        <v>10</v>
      </c>
      <c r="B57" t="s">
        <v>13</v>
      </c>
      <c r="D57">
        <v>0</v>
      </c>
      <c r="E57">
        <v>0</v>
      </c>
      <c r="F57">
        <v>1</v>
      </c>
      <c r="G57">
        <v>1</v>
      </c>
      <c r="H57">
        <v>7</v>
      </c>
      <c r="I57">
        <v>8</v>
      </c>
      <c r="J57">
        <v>4</v>
      </c>
      <c r="K57">
        <v>4</v>
      </c>
      <c r="L57">
        <v>3.2194E-2</v>
      </c>
      <c r="M57">
        <v>3.2194E-2</v>
      </c>
      <c r="N57" t="s">
        <v>14</v>
      </c>
    </row>
    <row r="58" spans="1:14" x14ac:dyDescent="0.2">
      <c r="A58" t="s">
        <v>10</v>
      </c>
      <c r="B58" t="s">
        <v>13</v>
      </c>
      <c r="D58">
        <v>0</v>
      </c>
      <c r="E58">
        <v>0</v>
      </c>
      <c r="F58">
        <v>1</v>
      </c>
      <c r="G58">
        <v>1</v>
      </c>
      <c r="H58">
        <v>7</v>
      </c>
      <c r="I58">
        <v>8</v>
      </c>
      <c r="J58">
        <v>5</v>
      </c>
      <c r="K58">
        <v>5</v>
      </c>
      <c r="L58">
        <v>2.6447999999999999E-2</v>
      </c>
      <c r="M58">
        <v>2.6447999999999999E-2</v>
      </c>
      <c r="N58" t="s">
        <v>14</v>
      </c>
    </row>
    <row r="59" spans="1:14" x14ac:dyDescent="0.2">
      <c r="A59" t="s">
        <v>10</v>
      </c>
      <c r="B59" t="s">
        <v>13</v>
      </c>
      <c r="D59">
        <v>0</v>
      </c>
      <c r="E59">
        <v>0</v>
      </c>
      <c r="F59">
        <v>1</v>
      </c>
      <c r="G59">
        <v>1</v>
      </c>
      <c r="H59">
        <v>7</v>
      </c>
      <c r="I59">
        <v>8</v>
      </c>
      <c r="J59">
        <v>6</v>
      </c>
      <c r="K59">
        <v>6</v>
      </c>
      <c r="L59">
        <v>2.1593999999999999E-2</v>
      </c>
      <c r="M59">
        <v>2.1593999999999999E-2</v>
      </c>
      <c r="N59" t="s">
        <v>14</v>
      </c>
    </row>
    <row r="60" spans="1:14" x14ac:dyDescent="0.2">
      <c r="A60" t="s">
        <v>10</v>
      </c>
      <c r="B60" t="s">
        <v>13</v>
      </c>
      <c r="D60">
        <v>0</v>
      </c>
      <c r="E60">
        <v>0</v>
      </c>
      <c r="F60">
        <v>1</v>
      </c>
      <c r="G60">
        <v>1</v>
      </c>
      <c r="H60">
        <v>8</v>
      </c>
      <c r="I60">
        <v>9</v>
      </c>
      <c r="J60">
        <v>0</v>
      </c>
      <c r="K60">
        <v>0</v>
      </c>
      <c r="L60">
        <v>3.3767499999999999E-2</v>
      </c>
      <c r="M60">
        <v>3.3767499999999999E-2</v>
      </c>
      <c r="N60" t="s">
        <v>14</v>
      </c>
    </row>
    <row r="61" spans="1:14" x14ac:dyDescent="0.2">
      <c r="A61" t="s">
        <v>10</v>
      </c>
      <c r="B61" t="s">
        <v>13</v>
      </c>
      <c r="D61">
        <v>0</v>
      </c>
      <c r="E61">
        <v>0</v>
      </c>
      <c r="F61">
        <v>1</v>
      </c>
      <c r="G61">
        <v>1</v>
      </c>
      <c r="H61">
        <v>8</v>
      </c>
      <c r="I61">
        <v>9</v>
      </c>
      <c r="J61">
        <v>1</v>
      </c>
      <c r="K61">
        <v>1</v>
      </c>
      <c r="L61">
        <v>3.2794999999999998E-2</v>
      </c>
      <c r="M61">
        <v>3.2794999999999998E-2</v>
      </c>
      <c r="N61" t="s">
        <v>14</v>
      </c>
    </row>
    <row r="62" spans="1:14" x14ac:dyDescent="0.2">
      <c r="A62" t="s">
        <v>10</v>
      </c>
      <c r="B62" t="s">
        <v>13</v>
      </c>
      <c r="D62">
        <v>0</v>
      </c>
      <c r="E62">
        <v>0</v>
      </c>
      <c r="F62">
        <v>1</v>
      </c>
      <c r="G62">
        <v>1</v>
      </c>
      <c r="H62">
        <v>8</v>
      </c>
      <c r="I62">
        <v>9</v>
      </c>
      <c r="J62">
        <v>2</v>
      </c>
      <c r="K62">
        <v>2</v>
      </c>
      <c r="L62">
        <v>3.3680000000000002E-2</v>
      </c>
      <c r="M62">
        <v>3.3680000000000002E-2</v>
      </c>
      <c r="N62" t="s">
        <v>14</v>
      </c>
    </row>
    <row r="63" spans="1:14" x14ac:dyDescent="0.2">
      <c r="A63" t="s">
        <v>10</v>
      </c>
      <c r="B63" t="s">
        <v>13</v>
      </c>
      <c r="D63">
        <v>0</v>
      </c>
      <c r="E63">
        <v>0</v>
      </c>
      <c r="F63">
        <v>1</v>
      </c>
      <c r="G63">
        <v>1</v>
      </c>
      <c r="H63">
        <v>8</v>
      </c>
      <c r="I63">
        <v>9</v>
      </c>
      <c r="J63">
        <v>3</v>
      </c>
      <c r="K63">
        <v>3</v>
      </c>
      <c r="L63">
        <v>3.5417499999999998E-2</v>
      </c>
      <c r="M63">
        <v>3.5417499999999998E-2</v>
      </c>
      <c r="N63" t="s">
        <v>14</v>
      </c>
    </row>
    <row r="64" spans="1:14" x14ac:dyDescent="0.2">
      <c r="A64" t="s">
        <v>10</v>
      </c>
      <c r="B64" t="s">
        <v>13</v>
      </c>
      <c r="D64">
        <v>0</v>
      </c>
      <c r="E64">
        <v>0</v>
      </c>
      <c r="F64">
        <v>1</v>
      </c>
      <c r="G64">
        <v>1</v>
      </c>
      <c r="H64">
        <v>8</v>
      </c>
      <c r="I64">
        <v>9</v>
      </c>
      <c r="J64">
        <v>4</v>
      </c>
      <c r="K64">
        <v>4</v>
      </c>
      <c r="L64">
        <v>3.3466000000000003E-2</v>
      </c>
      <c r="M64">
        <v>3.3466000000000003E-2</v>
      </c>
      <c r="N64" t="s">
        <v>14</v>
      </c>
    </row>
    <row r="65" spans="1:14" x14ac:dyDescent="0.2">
      <c r="A65" t="s">
        <v>10</v>
      </c>
      <c r="B65" t="s">
        <v>13</v>
      </c>
      <c r="D65">
        <v>0</v>
      </c>
      <c r="E65">
        <v>0</v>
      </c>
      <c r="F65">
        <v>1</v>
      </c>
      <c r="G65">
        <v>1</v>
      </c>
      <c r="H65">
        <v>8</v>
      </c>
      <c r="I65">
        <v>9</v>
      </c>
      <c r="J65">
        <v>5</v>
      </c>
      <c r="K65">
        <v>5</v>
      </c>
      <c r="L65">
        <v>3.2312E-2</v>
      </c>
      <c r="M65">
        <v>3.2312E-2</v>
      </c>
      <c r="N65" t="s">
        <v>14</v>
      </c>
    </row>
    <row r="66" spans="1:14" x14ac:dyDescent="0.2">
      <c r="A66" t="s">
        <v>10</v>
      </c>
      <c r="B66" t="s">
        <v>13</v>
      </c>
      <c r="D66">
        <v>0</v>
      </c>
      <c r="E66">
        <v>0</v>
      </c>
      <c r="F66">
        <v>1</v>
      </c>
      <c r="G66">
        <v>1</v>
      </c>
      <c r="H66">
        <v>8</v>
      </c>
      <c r="I66">
        <v>9</v>
      </c>
      <c r="J66">
        <v>6</v>
      </c>
      <c r="K66">
        <v>6</v>
      </c>
      <c r="L66">
        <v>2.811E-2</v>
      </c>
      <c r="M66">
        <v>2.811E-2</v>
      </c>
      <c r="N66" t="s">
        <v>14</v>
      </c>
    </row>
    <row r="67" spans="1:14" x14ac:dyDescent="0.2">
      <c r="A67" t="s">
        <v>10</v>
      </c>
      <c r="B67" t="s">
        <v>13</v>
      </c>
      <c r="D67">
        <v>0</v>
      </c>
      <c r="E67">
        <v>0</v>
      </c>
      <c r="F67">
        <v>1</v>
      </c>
      <c r="G67">
        <v>1</v>
      </c>
      <c r="H67">
        <v>9</v>
      </c>
      <c r="I67">
        <v>10</v>
      </c>
      <c r="J67">
        <v>0</v>
      </c>
      <c r="K67">
        <v>0</v>
      </c>
      <c r="L67">
        <v>3.3144999999999897E-2</v>
      </c>
      <c r="M67">
        <v>3.3144999999999897E-2</v>
      </c>
      <c r="N67" t="s">
        <v>14</v>
      </c>
    </row>
    <row r="68" spans="1:14" x14ac:dyDescent="0.2">
      <c r="A68" t="s">
        <v>10</v>
      </c>
      <c r="B68" t="s">
        <v>13</v>
      </c>
      <c r="D68">
        <v>0</v>
      </c>
      <c r="E68">
        <v>0</v>
      </c>
      <c r="F68">
        <v>1</v>
      </c>
      <c r="G68">
        <v>1</v>
      </c>
      <c r="H68">
        <v>9</v>
      </c>
      <c r="I68">
        <v>10</v>
      </c>
      <c r="J68">
        <v>1</v>
      </c>
      <c r="K68">
        <v>1</v>
      </c>
      <c r="L68">
        <v>3.1252499999999898E-2</v>
      </c>
      <c r="M68">
        <v>3.1252499999999898E-2</v>
      </c>
      <c r="N68" t="s">
        <v>14</v>
      </c>
    </row>
    <row r="69" spans="1:14" x14ac:dyDescent="0.2">
      <c r="A69" t="s">
        <v>10</v>
      </c>
      <c r="B69" t="s">
        <v>13</v>
      </c>
      <c r="D69">
        <v>0</v>
      </c>
      <c r="E69">
        <v>0</v>
      </c>
      <c r="F69">
        <v>1</v>
      </c>
      <c r="G69">
        <v>1</v>
      </c>
      <c r="H69">
        <v>9</v>
      </c>
      <c r="I69">
        <v>10</v>
      </c>
      <c r="J69">
        <v>2</v>
      </c>
      <c r="K69">
        <v>2</v>
      </c>
      <c r="L69">
        <v>3.2434999999999999E-2</v>
      </c>
      <c r="M69">
        <v>3.2434999999999999E-2</v>
      </c>
      <c r="N69" t="s">
        <v>14</v>
      </c>
    </row>
    <row r="70" spans="1:14" x14ac:dyDescent="0.2">
      <c r="A70" t="s">
        <v>10</v>
      </c>
      <c r="B70" t="s">
        <v>13</v>
      </c>
      <c r="D70">
        <v>0</v>
      </c>
      <c r="E70">
        <v>0</v>
      </c>
      <c r="F70">
        <v>1</v>
      </c>
      <c r="G70">
        <v>1</v>
      </c>
      <c r="H70">
        <v>9</v>
      </c>
      <c r="I70">
        <v>10</v>
      </c>
      <c r="J70">
        <v>3</v>
      </c>
      <c r="K70">
        <v>3</v>
      </c>
      <c r="L70">
        <v>3.2469999999999999E-2</v>
      </c>
      <c r="M70">
        <v>3.2469999999999999E-2</v>
      </c>
      <c r="N70" t="s">
        <v>14</v>
      </c>
    </row>
    <row r="71" spans="1:14" x14ac:dyDescent="0.2">
      <c r="A71" t="s">
        <v>10</v>
      </c>
      <c r="B71" t="s">
        <v>13</v>
      </c>
      <c r="D71">
        <v>0</v>
      </c>
      <c r="E71">
        <v>0</v>
      </c>
      <c r="F71">
        <v>1</v>
      </c>
      <c r="G71">
        <v>1</v>
      </c>
      <c r="H71">
        <v>9</v>
      </c>
      <c r="I71">
        <v>10</v>
      </c>
      <c r="J71">
        <v>4</v>
      </c>
      <c r="K71">
        <v>4</v>
      </c>
      <c r="L71">
        <v>3.2992E-2</v>
      </c>
      <c r="M71">
        <v>3.2992E-2</v>
      </c>
      <c r="N71" t="s">
        <v>14</v>
      </c>
    </row>
    <row r="72" spans="1:14" x14ac:dyDescent="0.2">
      <c r="A72" t="s">
        <v>10</v>
      </c>
      <c r="B72" t="s">
        <v>13</v>
      </c>
      <c r="D72">
        <v>0</v>
      </c>
      <c r="E72">
        <v>0</v>
      </c>
      <c r="F72">
        <v>1</v>
      </c>
      <c r="G72">
        <v>1</v>
      </c>
      <c r="H72">
        <v>9</v>
      </c>
      <c r="I72">
        <v>10</v>
      </c>
      <c r="J72">
        <v>5</v>
      </c>
      <c r="K72">
        <v>5</v>
      </c>
      <c r="L72">
        <v>3.0064E-2</v>
      </c>
      <c r="M72">
        <v>3.0064E-2</v>
      </c>
      <c r="N72" t="s">
        <v>14</v>
      </c>
    </row>
    <row r="73" spans="1:14" x14ac:dyDescent="0.2">
      <c r="A73" t="s">
        <v>10</v>
      </c>
      <c r="B73" t="s">
        <v>13</v>
      </c>
      <c r="D73">
        <v>0</v>
      </c>
      <c r="E73">
        <v>0</v>
      </c>
      <c r="F73">
        <v>1</v>
      </c>
      <c r="G73">
        <v>1</v>
      </c>
      <c r="H73">
        <v>9</v>
      </c>
      <c r="I73">
        <v>10</v>
      </c>
      <c r="J73">
        <v>6</v>
      </c>
      <c r="K73">
        <v>6</v>
      </c>
      <c r="L73">
        <v>2.7189999999999999E-2</v>
      </c>
      <c r="M73">
        <v>2.7189999999999999E-2</v>
      </c>
      <c r="N73" t="s">
        <v>14</v>
      </c>
    </row>
    <row r="74" spans="1:14" x14ac:dyDescent="0.2">
      <c r="A74" t="s">
        <v>10</v>
      </c>
      <c r="B74" t="s">
        <v>13</v>
      </c>
      <c r="D74">
        <v>0</v>
      </c>
      <c r="E74">
        <v>0</v>
      </c>
      <c r="F74">
        <v>1</v>
      </c>
      <c r="G74">
        <v>1</v>
      </c>
      <c r="H74">
        <v>10</v>
      </c>
      <c r="I74">
        <v>11</v>
      </c>
      <c r="J74">
        <v>0</v>
      </c>
      <c r="K74">
        <v>0</v>
      </c>
      <c r="L74">
        <v>3.2579999999999998E-2</v>
      </c>
      <c r="M74">
        <v>3.2579999999999998E-2</v>
      </c>
      <c r="N74" t="s">
        <v>14</v>
      </c>
    </row>
    <row r="75" spans="1:14" x14ac:dyDescent="0.2">
      <c r="A75" t="s">
        <v>10</v>
      </c>
      <c r="B75" t="s">
        <v>13</v>
      </c>
      <c r="D75">
        <v>0</v>
      </c>
      <c r="E75">
        <v>0</v>
      </c>
      <c r="F75">
        <v>1</v>
      </c>
      <c r="G75">
        <v>1</v>
      </c>
      <c r="H75">
        <v>10</v>
      </c>
      <c r="I75">
        <v>11</v>
      </c>
      <c r="J75">
        <v>1</v>
      </c>
      <c r="K75">
        <v>1</v>
      </c>
      <c r="L75">
        <v>3.0789999999999901E-2</v>
      </c>
      <c r="M75">
        <v>3.0789999999999901E-2</v>
      </c>
      <c r="N75" t="s">
        <v>14</v>
      </c>
    </row>
    <row r="76" spans="1:14" x14ac:dyDescent="0.2">
      <c r="A76" t="s">
        <v>10</v>
      </c>
      <c r="B76" t="s">
        <v>13</v>
      </c>
      <c r="D76">
        <v>0</v>
      </c>
      <c r="E76">
        <v>0</v>
      </c>
      <c r="F76">
        <v>1</v>
      </c>
      <c r="G76">
        <v>1</v>
      </c>
      <c r="H76">
        <v>10</v>
      </c>
      <c r="I76">
        <v>11</v>
      </c>
      <c r="J76">
        <v>2</v>
      </c>
      <c r="K76">
        <v>2</v>
      </c>
      <c r="L76">
        <v>3.2612499999999899E-2</v>
      </c>
      <c r="M76">
        <v>3.2612499999999899E-2</v>
      </c>
      <c r="N76" t="s">
        <v>14</v>
      </c>
    </row>
    <row r="77" spans="1:14" x14ac:dyDescent="0.2">
      <c r="A77" t="s">
        <v>10</v>
      </c>
      <c r="B77" t="s">
        <v>13</v>
      </c>
      <c r="D77">
        <v>0</v>
      </c>
      <c r="E77">
        <v>0</v>
      </c>
      <c r="F77">
        <v>1</v>
      </c>
      <c r="G77">
        <v>1</v>
      </c>
      <c r="H77">
        <v>10</v>
      </c>
      <c r="I77">
        <v>11</v>
      </c>
      <c r="J77">
        <v>3</v>
      </c>
      <c r="K77">
        <v>3</v>
      </c>
      <c r="L77">
        <v>3.11774999999999E-2</v>
      </c>
      <c r="M77">
        <v>3.11774999999999E-2</v>
      </c>
      <c r="N77" t="s">
        <v>14</v>
      </c>
    </row>
    <row r="78" spans="1:14" x14ac:dyDescent="0.2">
      <c r="A78" t="s">
        <v>10</v>
      </c>
      <c r="B78" t="s">
        <v>13</v>
      </c>
      <c r="D78">
        <v>0</v>
      </c>
      <c r="E78">
        <v>0</v>
      </c>
      <c r="F78">
        <v>1</v>
      </c>
      <c r="G78">
        <v>1</v>
      </c>
      <c r="H78">
        <v>10</v>
      </c>
      <c r="I78">
        <v>11</v>
      </c>
      <c r="J78">
        <v>4</v>
      </c>
      <c r="K78">
        <v>4</v>
      </c>
      <c r="L78">
        <v>3.2695999999999899E-2</v>
      </c>
      <c r="M78">
        <v>3.2695999999999899E-2</v>
      </c>
      <c r="N78" t="s">
        <v>14</v>
      </c>
    </row>
    <row r="79" spans="1:14" x14ac:dyDescent="0.2">
      <c r="A79" t="s">
        <v>10</v>
      </c>
      <c r="B79" t="s">
        <v>13</v>
      </c>
      <c r="D79">
        <v>0</v>
      </c>
      <c r="E79">
        <v>0</v>
      </c>
      <c r="F79">
        <v>1</v>
      </c>
      <c r="G79">
        <v>1</v>
      </c>
      <c r="H79">
        <v>10</v>
      </c>
      <c r="I79">
        <v>11</v>
      </c>
      <c r="J79">
        <v>5</v>
      </c>
      <c r="K79">
        <v>5</v>
      </c>
      <c r="L79">
        <v>2.9885999999999999E-2</v>
      </c>
      <c r="M79">
        <v>2.9885999999999999E-2</v>
      </c>
      <c r="N79" t="s">
        <v>14</v>
      </c>
    </row>
    <row r="80" spans="1:14" x14ac:dyDescent="0.2">
      <c r="A80" t="s">
        <v>10</v>
      </c>
      <c r="B80" t="s">
        <v>13</v>
      </c>
      <c r="D80">
        <v>0</v>
      </c>
      <c r="E80">
        <v>0</v>
      </c>
      <c r="F80">
        <v>1</v>
      </c>
      <c r="G80">
        <v>1</v>
      </c>
      <c r="H80">
        <v>10</v>
      </c>
      <c r="I80">
        <v>11</v>
      </c>
      <c r="J80">
        <v>6</v>
      </c>
      <c r="K80">
        <v>6</v>
      </c>
      <c r="L80">
        <v>2.9149999999999999E-2</v>
      </c>
      <c r="M80">
        <v>2.9149999999999999E-2</v>
      </c>
      <c r="N80" t="s">
        <v>14</v>
      </c>
    </row>
    <row r="81" spans="1:14" x14ac:dyDescent="0.2">
      <c r="A81" t="s">
        <v>10</v>
      </c>
      <c r="B81" t="s">
        <v>13</v>
      </c>
      <c r="D81">
        <v>0</v>
      </c>
      <c r="E81">
        <v>0</v>
      </c>
      <c r="F81">
        <v>1</v>
      </c>
      <c r="G81">
        <v>1</v>
      </c>
      <c r="H81">
        <v>11</v>
      </c>
      <c r="I81">
        <v>12</v>
      </c>
      <c r="J81">
        <v>0</v>
      </c>
      <c r="K81">
        <v>0</v>
      </c>
      <c r="L81">
        <v>3.1172499999999999E-2</v>
      </c>
      <c r="M81">
        <v>3.1172499999999999E-2</v>
      </c>
      <c r="N81" t="s">
        <v>14</v>
      </c>
    </row>
    <row r="82" spans="1:14" x14ac:dyDescent="0.2">
      <c r="A82" t="s">
        <v>10</v>
      </c>
      <c r="B82" t="s">
        <v>13</v>
      </c>
      <c r="D82">
        <v>0</v>
      </c>
      <c r="E82">
        <v>0</v>
      </c>
      <c r="F82">
        <v>1</v>
      </c>
      <c r="G82">
        <v>1</v>
      </c>
      <c r="H82">
        <v>11</v>
      </c>
      <c r="I82">
        <v>12</v>
      </c>
      <c r="J82">
        <v>1</v>
      </c>
      <c r="K82">
        <v>1</v>
      </c>
      <c r="L82">
        <v>3.0627499999999998E-2</v>
      </c>
      <c r="M82">
        <v>3.0627499999999998E-2</v>
      </c>
      <c r="N82" t="s">
        <v>14</v>
      </c>
    </row>
    <row r="83" spans="1:14" x14ac:dyDescent="0.2">
      <c r="A83" t="s">
        <v>10</v>
      </c>
      <c r="B83" t="s">
        <v>13</v>
      </c>
      <c r="D83">
        <v>0</v>
      </c>
      <c r="E83">
        <v>0</v>
      </c>
      <c r="F83">
        <v>1</v>
      </c>
      <c r="G83">
        <v>1</v>
      </c>
      <c r="H83">
        <v>11</v>
      </c>
      <c r="I83">
        <v>12</v>
      </c>
      <c r="J83">
        <v>2</v>
      </c>
      <c r="K83">
        <v>2</v>
      </c>
      <c r="L83">
        <v>3.1382500000000001E-2</v>
      </c>
      <c r="M83">
        <v>3.1382500000000001E-2</v>
      </c>
      <c r="N83" t="s">
        <v>14</v>
      </c>
    </row>
    <row r="84" spans="1:14" x14ac:dyDescent="0.2">
      <c r="A84" t="s">
        <v>10</v>
      </c>
      <c r="B84" t="s">
        <v>13</v>
      </c>
      <c r="D84">
        <v>0</v>
      </c>
      <c r="E84">
        <v>0</v>
      </c>
      <c r="F84">
        <v>1</v>
      </c>
      <c r="G84">
        <v>1</v>
      </c>
      <c r="H84">
        <v>11</v>
      </c>
      <c r="I84">
        <v>12</v>
      </c>
      <c r="J84">
        <v>3</v>
      </c>
      <c r="K84">
        <v>3</v>
      </c>
      <c r="L84">
        <v>3.0030000000000001E-2</v>
      </c>
      <c r="M84">
        <v>3.0030000000000001E-2</v>
      </c>
      <c r="N84" t="s">
        <v>14</v>
      </c>
    </row>
    <row r="85" spans="1:14" x14ac:dyDescent="0.2">
      <c r="A85" t="s">
        <v>10</v>
      </c>
      <c r="B85" t="s">
        <v>13</v>
      </c>
      <c r="D85">
        <v>0</v>
      </c>
      <c r="E85">
        <v>0</v>
      </c>
      <c r="F85">
        <v>1</v>
      </c>
      <c r="G85">
        <v>1</v>
      </c>
      <c r="H85">
        <v>11</v>
      </c>
      <c r="I85">
        <v>12</v>
      </c>
      <c r="J85">
        <v>4</v>
      </c>
      <c r="K85">
        <v>4</v>
      </c>
      <c r="L85">
        <v>2.9925999999999901E-2</v>
      </c>
      <c r="M85">
        <v>2.9925999999999901E-2</v>
      </c>
      <c r="N85" t="s">
        <v>14</v>
      </c>
    </row>
    <row r="86" spans="1:14" x14ac:dyDescent="0.2">
      <c r="A86" t="s">
        <v>10</v>
      </c>
      <c r="B86" t="s">
        <v>13</v>
      </c>
      <c r="D86">
        <v>0</v>
      </c>
      <c r="E86">
        <v>0</v>
      </c>
      <c r="F86">
        <v>1</v>
      </c>
      <c r="G86">
        <v>1</v>
      </c>
      <c r="H86">
        <v>11</v>
      </c>
      <c r="I86">
        <v>12</v>
      </c>
      <c r="J86">
        <v>5</v>
      </c>
      <c r="K86">
        <v>5</v>
      </c>
      <c r="L86">
        <v>2.84059999999999E-2</v>
      </c>
      <c r="M86">
        <v>2.84059999999999E-2</v>
      </c>
      <c r="N86" t="s">
        <v>14</v>
      </c>
    </row>
    <row r="87" spans="1:14" x14ac:dyDescent="0.2">
      <c r="A87" t="s">
        <v>10</v>
      </c>
      <c r="B87" t="s">
        <v>13</v>
      </c>
      <c r="D87">
        <v>0</v>
      </c>
      <c r="E87">
        <v>0</v>
      </c>
      <c r="F87">
        <v>1</v>
      </c>
      <c r="G87">
        <v>1</v>
      </c>
      <c r="H87">
        <v>11</v>
      </c>
      <c r="I87">
        <v>12</v>
      </c>
      <c r="J87">
        <v>6</v>
      </c>
      <c r="K87">
        <v>6</v>
      </c>
      <c r="L87">
        <v>3.0112E-2</v>
      </c>
      <c r="M87">
        <v>3.0112E-2</v>
      </c>
      <c r="N87" t="s">
        <v>14</v>
      </c>
    </row>
    <row r="88" spans="1:14" x14ac:dyDescent="0.2">
      <c r="A88" t="s">
        <v>10</v>
      </c>
      <c r="B88" t="s">
        <v>13</v>
      </c>
      <c r="D88">
        <v>0</v>
      </c>
      <c r="E88">
        <v>0</v>
      </c>
      <c r="F88">
        <v>1</v>
      </c>
      <c r="G88">
        <v>1</v>
      </c>
      <c r="H88">
        <v>12</v>
      </c>
      <c r="I88">
        <v>13</v>
      </c>
      <c r="J88">
        <v>0</v>
      </c>
      <c r="K88">
        <v>0</v>
      </c>
      <c r="L88">
        <v>2.99625E-2</v>
      </c>
      <c r="M88">
        <v>2.99625E-2</v>
      </c>
      <c r="N88" t="s">
        <v>14</v>
      </c>
    </row>
    <row r="89" spans="1:14" x14ac:dyDescent="0.2">
      <c r="A89" t="s">
        <v>10</v>
      </c>
      <c r="B89" t="s">
        <v>13</v>
      </c>
      <c r="D89">
        <v>0</v>
      </c>
      <c r="E89">
        <v>0</v>
      </c>
      <c r="F89">
        <v>1</v>
      </c>
      <c r="G89">
        <v>1</v>
      </c>
      <c r="H89">
        <v>12</v>
      </c>
      <c r="I89">
        <v>13</v>
      </c>
      <c r="J89">
        <v>1</v>
      </c>
      <c r="K89">
        <v>1</v>
      </c>
      <c r="L89">
        <v>2.9395000000000001E-2</v>
      </c>
      <c r="M89">
        <v>2.9395000000000001E-2</v>
      </c>
      <c r="N89" t="s">
        <v>14</v>
      </c>
    </row>
    <row r="90" spans="1:14" x14ac:dyDescent="0.2">
      <c r="A90" t="s">
        <v>10</v>
      </c>
      <c r="B90" t="s">
        <v>13</v>
      </c>
      <c r="D90">
        <v>0</v>
      </c>
      <c r="E90">
        <v>0</v>
      </c>
      <c r="F90">
        <v>1</v>
      </c>
      <c r="G90">
        <v>1</v>
      </c>
      <c r="H90">
        <v>12</v>
      </c>
      <c r="I90">
        <v>13</v>
      </c>
      <c r="J90">
        <v>2</v>
      </c>
      <c r="K90">
        <v>2</v>
      </c>
      <c r="L90">
        <v>2.9582500000000001E-2</v>
      </c>
      <c r="M90">
        <v>2.9582500000000001E-2</v>
      </c>
      <c r="N90" t="s">
        <v>14</v>
      </c>
    </row>
    <row r="91" spans="1:14" x14ac:dyDescent="0.2">
      <c r="A91" t="s">
        <v>10</v>
      </c>
      <c r="B91" t="s">
        <v>13</v>
      </c>
      <c r="D91">
        <v>0</v>
      </c>
      <c r="E91">
        <v>0</v>
      </c>
      <c r="F91">
        <v>1</v>
      </c>
      <c r="G91">
        <v>1</v>
      </c>
      <c r="H91">
        <v>12</v>
      </c>
      <c r="I91">
        <v>13</v>
      </c>
      <c r="J91">
        <v>3</v>
      </c>
      <c r="K91">
        <v>3</v>
      </c>
      <c r="L91">
        <v>2.8750000000000001E-2</v>
      </c>
      <c r="M91">
        <v>2.8750000000000001E-2</v>
      </c>
      <c r="N91" t="s">
        <v>14</v>
      </c>
    </row>
    <row r="92" spans="1:14" x14ac:dyDescent="0.2">
      <c r="A92" t="s">
        <v>10</v>
      </c>
      <c r="B92" t="s">
        <v>13</v>
      </c>
      <c r="D92">
        <v>0</v>
      </c>
      <c r="E92">
        <v>0</v>
      </c>
      <c r="F92">
        <v>1</v>
      </c>
      <c r="G92">
        <v>1</v>
      </c>
      <c r="H92">
        <v>12</v>
      </c>
      <c r="I92">
        <v>13</v>
      </c>
      <c r="J92">
        <v>4</v>
      </c>
      <c r="K92">
        <v>4</v>
      </c>
      <c r="L92">
        <v>2.7718E-2</v>
      </c>
      <c r="M92">
        <v>2.7718E-2</v>
      </c>
      <c r="N92" t="s">
        <v>14</v>
      </c>
    </row>
    <row r="93" spans="1:14" x14ac:dyDescent="0.2">
      <c r="A93" t="s">
        <v>10</v>
      </c>
      <c r="B93" t="s">
        <v>13</v>
      </c>
      <c r="D93">
        <v>0</v>
      </c>
      <c r="E93">
        <v>0</v>
      </c>
      <c r="F93">
        <v>1</v>
      </c>
      <c r="G93">
        <v>1</v>
      </c>
      <c r="H93">
        <v>12</v>
      </c>
      <c r="I93">
        <v>13</v>
      </c>
      <c r="J93">
        <v>5</v>
      </c>
      <c r="K93">
        <v>5</v>
      </c>
      <c r="L93">
        <v>2.7380000000000002E-2</v>
      </c>
      <c r="M93">
        <v>2.7380000000000002E-2</v>
      </c>
      <c r="N93" t="s">
        <v>14</v>
      </c>
    </row>
    <row r="94" spans="1:14" x14ac:dyDescent="0.2">
      <c r="A94" t="s">
        <v>10</v>
      </c>
      <c r="B94" t="s">
        <v>13</v>
      </c>
      <c r="D94">
        <v>0</v>
      </c>
      <c r="E94">
        <v>0</v>
      </c>
      <c r="F94">
        <v>1</v>
      </c>
      <c r="G94">
        <v>1</v>
      </c>
      <c r="H94">
        <v>12</v>
      </c>
      <c r="I94">
        <v>13</v>
      </c>
      <c r="J94">
        <v>6</v>
      </c>
      <c r="K94">
        <v>6</v>
      </c>
      <c r="L94">
        <v>2.8812000000000001E-2</v>
      </c>
      <c r="M94">
        <v>2.8812000000000001E-2</v>
      </c>
      <c r="N94" t="s">
        <v>14</v>
      </c>
    </row>
    <row r="95" spans="1:14" x14ac:dyDescent="0.2">
      <c r="A95" t="s">
        <v>10</v>
      </c>
      <c r="B95" t="s">
        <v>13</v>
      </c>
      <c r="D95">
        <v>0</v>
      </c>
      <c r="E95">
        <v>0</v>
      </c>
      <c r="F95">
        <v>1</v>
      </c>
      <c r="G95">
        <v>1</v>
      </c>
      <c r="H95">
        <v>13</v>
      </c>
      <c r="I95">
        <v>14</v>
      </c>
      <c r="J95">
        <v>0</v>
      </c>
      <c r="K95">
        <v>0</v>
      </c>
      <c r="L95">
        <v>2.8892499999999901E-2</v>
      </c>
      <c r="M95">
        <v>2.8892499999999901E-2</v>
      </c>
      <c r="N95" t="s">
        <v>14</v>
      </c>
    </row>
    <row r="96" spans="1:14" x14ac:dyDescent="0.2">
      <c r="A96" t="s">
        <v>10</v>
      </c>
      <c r="B96" t="s">
        <v>13</v>
      </c>
      <c r="D96">
        <v>0</v>
      </c>
      <c r="E96">
        <v>0</v>
      </c>
      <c r="F96">
        <v>1</v>
      </c>
      <c r="G96">
        <v>1</v>
      </c>
      <c r="H96">
        <v>13</v>
      </c>
      <c r="I96">
        <v>14</v>
      </c>
      <c r="J96">
        <v>1</v>
      </c>
      <c r="K96">
        <v>1</v>
      </c>
      <c r="L96">
        <v>2.8772499999999999E-2</v>
      </c>
      <c r="M96">
        <v>2.8772499999999999E-2</v>
      </c>
      <c r="N96" t="s">
        <v>14</v>
      </c>
    </row>
    <row r="97" spans="1:14" x14ac:dyDescent="0.2">
      <c r="A97" t="s">
        <v>10</v>
      </c>
      <c r="B97" t="s">
        <v>13</v>
      </c>
      <c r="D97">
        <v>0</v>
      </c>
      <c r="E97">
        <v>0</v>
      </c>
      <c r="F97">
        <v>1</v>
      </c>
      <c r="G97">
        <v>1</v>
      </c>
      <c r="H97">
        <v>13</v>
      </c>
      <c r="I97">
        <v>14</v>
      </c>
      <c r="J97">
        <v>2</v>
      </c>
      <c r="K97">
        <v>2</v>
      </c>
      <c r="L97">
        <v>2.8919999999999901E-2</v>
      </c>
      <c r="M97">
        <v>2.8919999999999901E-2</v>
      </c>
      <c r="N97" t="s">
        <v>14</v>
      </c>
    </row>
    <row r="98" spans="1:14" x14ac:dyDescent="0.2">
      <c r="A98" t="s">
        <v>10</v>
      </c>
      <c r="B98" t="s">
        <v>13</v>
      </c>
      <c r="D98">
        <v>0</v>
      </c>
      <c r="E98">
        <v>0</v>
      </c>
      <c r="F98">
        <v>1</v>
      </c>
      <c r="G98">
        <v>1</v>
      </c>
      <c r="H98">
        <v>13</v>
      </c>
      <c r="I98">
        <v>14</v>
      </c>
      <c r="J98">
        <v>3</v>
      </c>
      <c r="K98">
        <v>3</v>
      </c>
      <c r="L98">
        <v>2.7865000000000001E-2</v>
      </c>
      <c r="M98">
        <v>2.7865000000000001E-2</v>
      </c>
      <c r="N98" t="s">
        <v>14</v>
      </c>
    </row>
    <row r="99" spans="1:14" x14ac:dyDescent="0.2">
      <c r="A99" t="s">
        <v>10</v>
      </c>
      <c r="B99" t="s">
        <v>13</v>
      </c>
      <c r="D99">
        <v>0</v>
      </c>
      <c r="E99">
        <v>0</v>
      </c>
      <c r="F99">
        <v>1</v>
      </c>
      <c r="G99">
        <v>1</v>
      </c>
      <c r="H99">
        <v>13</v>
      </c>
      <c r="I99">
        <v>14</v>
      </c>
      <c r="J99">
        <v>4</v>
      </c>
      <c r="K99">
        <v>4</v>
      </c>
      <c r="L99">
        <v>2.7425999999999999E-2</v>
      </c>
      <c r="M99">
        <v>2.7425999999999999E-2</v>
      </c>
      <c r="N99" t="s">
        <v>14</v>
      </c>
    </row>
    <row r="100" spans="1:14" x14ac:dyDescent="0.2">
      <c r="A100" t="s">
        <v>10</v>
      </c>
      <c r="B100" t="s">
        <v>13</v>
      </c>
      <c r="D100">
        <v>0</v>
      </c>
      <c r="E100">
        <v>0</v>
      </c>
      <c r="F100">
        <v>1</v>
      </c>
      <c r="G100">
        <v>1</v>
      </c>
      <c r="H100">
        <v>13</v>
      </c>
      <c r="I100">
        <v>14</v>
      </c>
      <c r="J100">
        <v>5</v>
      </c>
      <c r="K100">
        <v>5</v>
      </c>
      <c r="L100">
        <v>2.6501999999999901E-2</v>
      </c>
      <c r="M100">
        <v>2.6501999999999901E-2</v>
      </c>
      <c r="N100" t="s">
        <v>14</v>
      </c>
    </row>
    <row r="101" spans="1:14" x14ac:dyDescent="0.2">
      <c r="A101" t="s">
        <v>10</v>
      </c>
      <c r="B101" t="s">
        <v>13</v>
      </c>
      <c r="D101">
        <v>0</v>
      </c>
      <c r="E101">
        <v>0</v>
      </c>
      <c r="F101">
        <v>1</v>
      </c>
      <c r="G101">
        <v>1</v>
      </c>
      <c r="H101">
        <v>13</v>
      </c>
      <c r="I101">
        <v>14</v>
      </c>
      <c r="J101">
        <v>6</v>
      </c>
      <c r="K101">
        <v>6</v>
      </c>
      <c r="L101">
        <v>2.77779999999999E-2</v>
      </c>
      <c r="M101">
        <v>2.77779999999999E-2</v>
      </c>
      <c r="N101" t="s">
        <v>14</v>
      </c>
    </row>
    <row r="102" spans="1:14" x14ac:dyDescent="0.2">
      <c r="A102" t="s">
        <v>10</v>
      </c>
      <c r="B102" t="s">
        <v>13</v>
      </c>
      <c r="D102">
        <v>0</v>
      </c>
      <c r="E102">
        <v>0</v>
      </c>
      <c r="F102">
        <v>1</v>
      </c>
      <c r="G102">
        <v>1</v>
      </c>
      <c r="H102">
        <v>14</v>
      </c>
      <c r="I102">
        <v>15</v>
      </c>
      <c r="J102">
        <v>0</v>
      </c>
      <c r="K102">
        <v>0</v>
      </c>
      <c r="L102">
        <v>2.8607500000000001E-2</v>
      </c>
      <c r="M102">
        <v>2.8607500000000001E-2</v>
      </c>
      <c r="N102" t="s">
        <v>14</v>
      </c>
    </row>
    <row r="103" spans="1:14" x14ac:dyDescent="0.2">
      <c r="A103" t="s">
        <v>10</v>
      </c>
      <c r="B103" t="s">
        <v>13</v>
      </c>
      <c r="D103">
        <v>0</v>
      </c>
      <c r="E103">
        <v>0</v>
      </c>
      <c r="F103">
        <v>1</v>
      </c>
      <c r="G103">
        <v>1</v>
      </c>
      <c r="H103">
        <v>14</v>
      </c>
      <c r="I103">
        <v>15</v>
      </c>
      <c r="J103">
        <v>1</v>
      </c>
      <c r="K103">
        <v>1</v>
      </c>
      <c r="L103">
        <v>2.8340000000000001E-2</v>
      </c>
      <c r="M103">
        <v>2.8340000000000001E-2</v>
      </c>
      <c r="N103" t="s">
        <v>14</v>
      </c>
    </row>
    <row r="104" spans="1:14" x14ac:dyDescent="0.2">
      <c r="A104" t="s">
        <v>10</v>
      </c>
      <c r="B104" t="s">
        <v>13</v>
      </c>
      <c r="D104">
        <v>0</v>
      </c>
      <c r="E104">
        <v>0</v>
      </c>
      <c r="F104">
        <v>1</v>
      </c>
      <c r="G104">
        <v>1</v>
      </c>
      <c r="H104">
        <v>14</v>
      </c>
      <c r="I104">
        <v>15</v>
      </c>
      <c r="J104">
        <v>2</v>
      </c>
      <c r="K104">
        <v>2</v>
      </c>
      <c r="L104">
        <v>2.8247499999999998E-2</v>
      </c>
      <c r="M104">
        <v>2.8247499999999998E-2</v>
      </c>
      <c r="N104" t="s">
        <v>14</v>
      </c>
    </row>
    <row r="105" spans="1:14" x14ac:dyDescent="0.2">
      <c r="A105" t="s">
        <v>10</v>
      </c>
      <c r="B105" t="s">
        <v>13</v>
      </c>
      <c r="D105">
        <v>0</v>
      </c>
      <c r="E105">
        <v>0</v>
      </c>
      <c r="F105">
        <v>1</v>
      </c>
      <c r="G105">
        <v>1</v>
      </c>
      <c r="H105">
        <v>14</v>
      </c>
      <c r="I105">
        <v>15</v>
      </c>
      <c r="J105">
        <v>3</v>
      </c>
      <c r="K105">
        <v>3</v>
      </c>
      <c r="L105">
        <v>2.6869999999999901E-2</v>
      </c>
      <c r="M105">
        <v>2.6869999999999901E-2</v>
      </c>
      <c r="N105" t="s">
        <v>14</v>
      </c>
    </row>
    <row r="106" spans="1:14" x14ac:dyDescent="0.2">
      <c r="A106" t="s">
        <v>10</v>
      </c>
      <c r="B106" t="s">
        <v>13</v>
      </c>
      <c r="D106">
        <v>0</v>
      </c>
      <c r="E106">
        <v>0</v>
      </c>
      <c r="F106">
        <v>1</v>
      </c>
      <c r="G106">
        <v>1</v>
      </c>
      <c r="H106">
        <v>14</v>
      </c>
      <c r="I106">
        <v>15</v>
      </c>
      <c r="J106">
        <v>4</v>
      </c>
      <c r="K106">
        <v>4</v>
      </c>
      <c r="L106">
        <v>2.7487999999999999E-2</v>
      </c>
      <c r="M106">
        <v>2.7487999999999999E-2</v>
      </c>
      <c r="N106" t="s">
        <v>14</v>
      </c>
    </row>
    <row r="107" spans="1:14" x14ac:dyDescent="0.2">
      <c r="A107" t="s">
        <v>10</v>
      </c>
      <c r="B107" t="s">
        <v>13</v>
      </c>
      <c r="D107">
        <v>0</v>
      </c>
      <c r="E107">
        <v>0</v>
      </c>
      <c r="F107">
        <v>1</v>
      </c>
      <c r="G107">
        <v>1</v>
      </c>
      <c r="H107">
        <v>14</v>
      </c>
      <c r="I107">
        <v>15</v>
      </c>
      <c r="J107">
        <v>5</v>
      </c>
      <c r="K107">
        <v>5</v>
      </c>
      <c r="L107">
        <v>2.6248E-2</v>
      </c>
      <c r="M107">
        <v>2.6248E-2</v>
      </c>
      <c r="N107" t="s">
        <v>14</v>
      </c>
    </row>
    <row r="108" spans="1:14" x14ac:dyDescent="0.2">
      <c r="A108" t="s">
        <v>10</v>
      </c>
      <c r="B108" t="s">
        <v>13</v>
      </c>
      <c r="D108">
        <v>0</v>
      </c>
      <c r="E108">
        <v>0</v>
      </c>
      <c r="F108">
        <v>1</v>
      </c>
      <c r="G108">
        <v>1</v>
      </c>
      <c r="H108">
        <v>14</v>
      </c>
      <c r="I108">
        <v>15</v>
      </c>
      <c r="J108">
        <v>6</v>
      </c>
      <c r="K108">
        <v>6</v>
      </c>
      <c r="L108">
        <v>2.7448E-2</v>
      </c>
      <c r="M108">
        <v>2.7448E-2</v>
      </c>
      <c r="N108" t="s">
        <v>14</v>
      </c>
    </row>
    <row r="109" spans="1:14" x14ac:dyDescent="0.2">
      <c r="A109" t="s">
        <v>10</v>
      </c>
      <c r="B109" t="s">
        <v>13</v>
      </c>
      <c r="D109">
        <v>0</v>
      </c>
      <c r="E109">
        <v>0</v>
      </c>
      <c r="F109">
        <v>1</v>
      </c>
      <c r="G109">
        <v>1</v>
      </c>
      <c r="H109">
        <v>15</v>
      </c>
      <c r="I109">
        <v>16</v>
      </c>
      <c r="J109">
        <v>0</v>
      </c>
      <c r="K109">
        <v>0</v>
      </c>
      <c r="L109">
        <v>2.85575E-2</v>
      </c>
      <c r="M109">
        <v>2.85575E-2</v>
      </c>
      <c r="N109" t="s">
        <v>14</v>
      </c>
    </row>
    <row r="110" spans="1:14" x14ac:dyDescent="0.2">
      <c r="A110" t="s">
        <v>10</v>
      </c>
      <c r="B110" t="s">
        <v>13</v>
      </c>
      <c r="D110">
        <v>0</v>
      </c>
      <c r="E110">
        <v>0</v>
      </c>
      <c r="F110">
        <v>1</v>
      </c>
      <c r="G110">
        <v>1</v>
      </c>
      <c r="H110">
        <v>15</v>
      </c>
      <c r="I110">
        <v>16</v>
      </c>
      <c r="J110">
        <v>1</v>
      </c>
      <c r="K110">
        <v>1</v>
      </c>
      <c r="L110">
        <v>2.87975E-2</v>
      </c>
      <c r="M110">
        <v>2.87975E-2</v>
      </c>
      <c r="N110" t="s">
        <v>14</v>
      </c>
    </row>
    <row r="111" spans="1:14" x14ac:dyDescent="0.2">
      <c r="A111" t="s">
        <v>10</v>
      </c>
      <c r="B111" t="s">
        <v>13</v>
      </c>
      <c r="D111">
        <v>0</v>
      </c>
      <c r="E111">
        <v>0</v>
      </c>
      <c r="F111">
        <v>1</v>
      </c>
      <c r="G111">
        <v>1</v>
      </c>
      <c r="H111">
        <v>15</v>
      </c>
      <c r="I111">
        <v>16</v>
      </c>
      <c r="J111">
        <v>2</v>
      </c>
      <c r="K111">
        <v>2</v>
      </c>
      <c r="L111">
        <v>2.8395E-2</v>
      </c>
      <c r="M111">
        <v>2.8395E-2</v>
      </c>
      <c r="N111" t="s">
        <v>14</v>
      </c>
    </row>
    <row r="112" spans="1:14" x14ac:dyDescent="0.2">
      <c r="A112" t="s">
        <v>10</v>
      </c>
      <c r="B112" t="s">
        <v>13</v>
      </c>
      <c r="D112">
        <v>0</v>
      </c>
      <c r="E112">
        <v>0</v>
      </c>
      <c r="F112">
        <v>1</v>
      </c>
      <c r="G112">
        <v>1</v>
      </c>
      <c r="H112">
        <v>15</v>
      </c>
      <c r="I112">
        <v>16</v>
      </c>
      <c r="J112">
        <v>3</v>
      </c>
      <c r="K112">
        <v>3</v>
      </c>
      <c r="L112">
        <v>2.7134999999999999E-2</v>
      </c>
      <c r="M112">
        <v>2.7134999999999999E-2</v>
      </c>
      <c r="N112" t="s">
        <v>14</v>
      </c>
    </row>
    <row r="113" spans="1:14" x14ac:dyDescent="0.2">
      <c r="A113" t="s">
        <v>10</v>
      </c>
      <c r="B113" t="s">
        <v>13</v>
      </c>
      <c r="D113">
        <v>0</v>
      </c>
      <c r="E113">
        <v>0</v>
      </c>
      <c r="F113">
        <v>1</v>
      </c>
      <c r="G113">
        <v>1</v>
      </c>
      <c r="H113">
        <v>15</v>
      </c>
      <c r="I113">
        <v>16</v>
      </c>
      <c r="J113">
        <v>4</v>
      </c>
      <c r="K113">
        <v>4</v>
      </c>
      <c r="L113">
        <v>2.7321999999999999E-2</v>
      </c>
      <c r="M113">
        <v>2.7321999999999999E-2</v>
      </c>
      <c r="N113" t="s">
        <v>14</v>
      </c>
    </row>
    <row r="114" spans="1:14" x14ac:dyDescent="0.2">
      <c r="A114" t="s">
        <v>10</v>
      </c>
      <c r="B114" t="s">
        <v>13</v>
      </c>
      <c r="D114">
        <v>0</v>
      </c>
      <c r="E114">
        <v>0</v>
      </c>
      <c r="F114">
        <v>1</v>
      </c>
      <c r="G114">
        <v>1</v>
      </c>
      <c r="H114">
        <v>15</v>
      </c>
      <c r="I114">
        <v>16</v>
      </c>
      <c r="J114">
        <v>5</v>
      </c>
      <c r="K114">
        <v>5</v>
      </c>
      <c r="L114">
        <v>2.632E-2</v>
      </c>
      <c r="M114">
        <v>2.632E-2</v>
      </c>
      <c r="N114" t="s">
        <v>14</v>
      </c>
    </row>
    <row r="115" spans="1:14" x14ac:dyDescent="0.2">
      <c r="A115" t="s">
        <v>10</v>
      </c>
      <c r="B115" t="s">
        <v>13</v>
      </c>
      <c r="D115">
        <v>0</v>
      </c>
      <c r="E115">
        <v>0</v>
      </c>
      <c r="F115">
        <v>1</v>
      </c>
      <c r="G115">
        <v>1</v>
      </c>
      <c r="H115">
        <v>15</v>
      </c>
      <c r="I115">
        <v>16</v>
      </c>
      <c r="J115">
        <v>6</v>
      </c>
      <c r="K115">
        <v>6</v>
      </c>
      <c r="L115">
        <v>2.7449999999999999E-2</v>
      </c>
      <c r="M115">
        <v>2.7449999999999999E-2</v>
      </c>
      <c r="N115" t="s">
        <v>14</v>
      </c>
    </row>
    <row r="116" spans="1:14" x14ac:dyDescent="0.2">
      <c r="A116" t="s">
        <v>10</v>
      </c>
      <c r="B116" t="s">
        <v>13</v>
      </c>
      <c r="D116">
        <v>0</v>
      </c>
      <c r="E116">
        <v>0</v>
      </c>
      <c r="F116">
        <v>1</v>
      </c>
      <c r="G116">
        <v>1</v>
      </c>
      <c r="H116">
        <v>16</v>
      </c>
      <c r="I116">
        <v>17</v>
      </c>
      <c r="J116">
        <v>0</v>
      </c>
      <c r="K116">
        <v>0</v>
      </c>
      <c r="L116">
        <v>3.26375E-2</v>
      </c>
      <c r="M116">
        <v>3.26375E-2</v>
      </c>
      <c r="N116" t="s">
        <v>14</v>
      </c>
    </row>
    <row r="117" spans="1:14" x14ac:dyDescent="0.2">
      <c r="A117" t="s">
        <v>10</v>
      </c>
      <c r="B117" t="s">
        <v>13</v>
      </c>
      <c r="D117">
        <v>0</v>
      </c>
      <c r="E117">
        <v>0</v>
      </c>
      <c r="F117">
        <v>1</v>
      </c>
      <c r="G117">
        <v>1</v>
      </c>
      <c r="H117">
        <v>16</v>
      </c>
      <c r="I117">
        <v>17</v>
      </c>
      <c r="J117">
        <v>1</v>
      </c>
      <c r="K117">
        <v>1</v>
      </c>
      <c r="L117">
        <v>3.3169999999999998E-2</v>
      </c>
      <c r="M117">
        <v>3.3169999999999998E-2</v>
      </c>
      <c r="N117" t="s">
        <v>14</v>
      </c>
    </row>
    <row r="118" spans="1:14" x14ac:dyDescent="0.2">
      <c r="A118" t="s">
        <v>10</v>
      </c>
      <c r="B118" t="s">
        <v>13</v>
      </c>
      <c r="D118">
        <v>0</v>
      </c>
      <c r="E118">
        <v>0</v>
      </c>
      <c r="F118">
        <v>1</v>
      </c>
      <c r="G118">
        <v>1</v>
      </c>
      <c r="H118">
        <v>16</v>
      </c>
      <c r="I118">
        <v>17</v>
      </c>
      <c r="J118">
        <v>2</v>
      </c>
      <c r="K118">
        <v>2</v>
      </c>
      <c r="L118">
        <v>3.159E-2</v>
      </c>
      <c r="M118">
        <v>3.159E-2</v>
      </c>
      <c r="N118" t="s">
        <v>14</v>
      </c>
    </row>
    <row r="119" spans="1:14" x14ac:dyDescent="0.2">
      <c r="A119" t="s">
        <v>10</v>
      </c>
      <c r="B119" t="s">
        <v>13</v>
      </c>
      <c r="D119">
        <v>0</v>
      </c>
      <c r="E119">
        <v>0</v>
      </c>
      <c r="F119">
        <v>1</v>
      </c>
      <c r="G119">
        <v>1</v>
      </c>
      <c r="H119">
        <v>16</v>
      </c>
      <c r="I119">
        <v>17</v>
      </c>
      <c r="J119">
        <v>3</v>
      </c>
      <c r="K119">
        <v>3</v>
      </c>
      <c r="L119">
        <v>3.184E-2</v>
      </c>
      <c r="M119">
        <v>3.184E-2</v>
      </c>
      <c r="N119" t="s">
        <v>14</v>
      </c>
    </row>
    <row r="120" spans="1:14" x14ac:dyDescent="0.2">
      <c r="A120" t="s">
        <v>10</v>
      </c>
      <c r="B120" t="s">
        <v>13</v>
      </c>
      <c r="D120">
        <v>0</v>
      </c>
      <c r="E120">
        <v>0</v>
      </c>
      <c r="F120">
        <v>1</v>
      </c>
      <c r="G120">
        <v>1</v>
      </c>
      <c r="H120">
        <v>16</v>
      </c>
      <c r="I120">
        <v>17</v>
      </c>
      <c r="J120">
        <v>4</v>
      </c>
      <c r="K120">
        <v>4</v>
      </c>
      <c r="L120">
        <v>3.1323999999999998E-2</v>
      </c>
      <c r="M120">
        <v>3.1323999999999998E-2</v>
      </c>
      <c r="N120" t="s">
        <v>14</v>
      </c>
    </row>
    <row r="121" spans="1:14" x14ac:dyDescent="0.2">
      <c r="A121" t="s">
        <v>10</v>
      </c>
      <c r="B121" t="s">
        <v>13</v>
      </c>
      <c r="D121">
        <v>0</v>
      </c>
      <c r="E121">
        <v>0</v>
      </c>
      <c r="F121">
        <v>1</v>
      </c>
      <c r="G121">
        <v>1</v>
      </c>
      <c r="H121">
        <v>16</v>
      </c>
      <c r="I121">
        <v>17</v>
      </c>
      <c r="J121">
        <v>5</v>
      </c>
      <c r="K121">
        <v>5</v>
      </c>
      <c r="L121">
        <v>3.0372E-2</v>
      </c>
      <c r="M121">
        <v>3.0372E-2</v>
      </c>
      <c r="N121" t="s">
        <v>14</v>
      </c>
    </row>
    <row r="122" spans="1:14" x14ac:dyDescent="0.2">
      <c r="A122" t="s">
        <v>10</v>
      </c>
      <c r="B122" t="s">
        <v>13</v>
      </c>
      <c r="D122">
        <v>0</v>
      </c>
      <c r="E122">
        <v>0</v>
      </c>
      <c r="F122">
        <v>1</v>
      </c>
      <c r="G122">
        <v>1</v>
      </c>
      <c r="H122">
        <v>16</v>
      </c>
      <c r="I122">
        <v>17</v>
      </c>
      <c r="J122">
        <v>6</v>
      </c>
      <c r="K122">
        <v>6</v>
      </c>
      <c r="L122">
        <v>3.1043999999999999E-2</v>
      </c>
      <c r="M122">
        <v>3.1043999999999999E-2</v>
      </c>
      <c r="N122" t="s">
        <v>14</v>
      </c>
    </row>
    <row r="123" spans="1:14" x14ac:dyDescent="0.2">
      <c r="A123" t="s">
        <v>10</v>
      </c>
      <c r="B123" t="s">
        <v>13</v>
      </c>
      <c r="D123">
        <v>0</v>
      </c>
      <c r="E123">
        <v>0</v>
      </c>
      <c r="F123">
        <v>1</v>
      </c>
      <c r="G123">
        <v>1</v>
      </c>
      <c r="H123">
        <v>17</v>
      </c>
      <c r="I123">
        <v>18</v>
      </c>
      <c r="J123">
        <v>0</v>
      </c>
      <c r="K123">
        <v>0</v>
      </c>
      <c r="L123">
        <v>4.3339999999999997E-2</v>
      </c>
      <c r="M123">
        <v>4.3339999999999997E-2</v>
      </c>
      <c r="N123" t="s">
        <v>14</v>
      </c>
    </row>
    <row r="124" spans="1:14" x14ac:dyDescent="0.2">
      <c r="A124" t="s">
        <v>10</v>
      </c>
      <c r="B124" t="s">
        <v>13</v>
      </c>
      <c r="D124">
        <v>0</v>
      </c>
      <c r="E124">
        <v>0</v>
      </c>
      <c r="F124">
        <v>1</v>
      </c>
      <c r="G124">
        <v>1</v>
      </c>
      <c r="H124">
        <v>17</v>
      </c>
      <c r="I124">
        <v>18</v>
      </c>
      <c r="J124">
        <v>1</v>
      </c>
      <c r="K124">
        <v>1</v>
      </c>
      <c r="L124">
        <v>4.2119999999999998E-2</v>
      </c>
      <c r="M124">
        <v>4.2119999999999998E-2</v>
      </c>
      <c r="N124" t="s">
        <v>14</v>
      </c>
    </row>
    <row r="125" spans="1:14" x14ac:dyDescent="0.2">
      <c r="A125" t="s">
        <v>10</v>
      </c>
      <c r="B125" t="s">
        <v>13</v>
      </c>
      <c r="D125">
        <v>0</v>
      </c>
      <c r="E125">
        <v>0</v>
      </c>
      <c r="F125">
        <v>1</v>
      </c>
      <c r="G125">
        <v>1</v>
      </c>
      <c r="H125">
        <v>17</v>
      </c>
      <c r="I125">
        <v>18</v>
      </c>
      <c r="J125">
        <v>2</v>
      </c>
      <c r="K125">
        <v>2</v>
      </c>
      <c r="L125">
        <v>4.0802499999999998E-2</v>
      </c>
      <c r="M125">
        <v>4.0802499999999998E-2</v>
      </c>
      <c r="N125" t="s">
        <v>14</v>
      </c>
    </row>
    <row r="126" spans="1:14" x14ac:dyDescent="0.2">
      <c r="A126" t="s">
        <v>10</v>
      </c>
      <c r="B126" t="s">
        <v>13</v>
      </c>
      <c r="D126">
        <v>0</v>
      </c>
      <c r="E126">
        <v>0</v>
      </c>
      <c r="F126">
        <v>1</v>
      </c>
      <c r="G126">
        <v>1</v>
      </c>
      <c r="H126">
        <v>17</v>
      </c>
      <c r="I126">
        <v>18</v>
      </c>
      <c r="J126">
        <v>3</v>
      </c>
      <c r="K126">
        <v>3</v>
      </c>
      <c r="L126">
        <v>4.2692499999999897E-2</v>
      </c>
      <c r="M126">
        <v>4.2692499999999897E-2</v>
      </c>
      <c r="N126" t="s">
        <v>14</v>
      </c>
    </row>
    <row r="127" spans="1:14" x14ac:dyDescent="0.2">
      <c r="A127" t="s">
        <v>10</v>
      </c>
      <c r="B127" t="s">
        <v>13</v>
      </c>
      <c r="D127">
        <v>0</v>
      </c>
      <c r="E127">
        <v>0</v>
      </c>
      <c r="F127">
        <v>1</v>
      </c>
      <c r="G127">
        <v>1</v>
      </c>
      <c r="H127">
        <v>17</v>
      </c>
      <c r="I127">
        <v>18</v>
      </c>
      <c r="J127">
        <v>4</v>
      </c>
      <c r="K127">
        <v>4</v>
      </c>
      <c r="L127">
        <v>4.1717999999999998E-2</v>
      </c>
      <c r="M127">
        <v>4.1717999999999998E-2</v>
      </c>
      <c r="N127" t="s">
        <v>14</v>
      </c>
    </row>
    <row r="128" spans="1:14" x14ac:dyDescent="0.2">
      <c r="A128" t="s">
        <v>10</v>
      </c>
      <c r="B128" t="s">
        <v>13</v>
      </c>
      <c r="D128">
        <v>0</v>
      </c>
      <c r="E128">
        <v>0</v>
      </c>
      <c r="F128">
        <v>1</v>
      </c>
      <c r="G128">
        <v>1</v>
      </c>
      <c r="H128">
        <v>17</v>
      </c>
      <c r="I128">
        <v>18</v>
      </c>
      <c r="J128">
        <v>5</v>
      </c>
      <c r="K128">
        <v>5</v>
      </c>
      <c r="L128">
        <v>3.9562E-2</v>
      </c>
      <c r="M128">
        <v>3.9562E-2</v>
      </c>
      <c r="N128" t="s">
        <v>14</v>
      </c>
    </row>
    <row r="129" spans="1:14" x14ac:dyDescent="0.2">
      <c r="A129" t="s">
        <v>10</v>
      </c>
      <c r="B129" t="s">
        <v>13</v>
      </c>
      <c r="D129">
        <v>0</v>
      </c>
      <c r="E129">
        <v>0</v>
      </c>
      <c r="F129">
        <v>1</v>
      </c>
      <c r="G129">
        <v>1</v>
      </c>
      <c r="H129">
        <v>17</v>
      </c>
      <c r="I129">
        <v>18</v>
      </c>
      <c r="J129">
        <v>6</v>
      </c>
      <c r="K129">
        <v>6</v>
      </c>
      <c r="L129">
        <v>4.3326000000000003E-2</v>
      </c>
      <c r="M129">
        <v>4.3326000000000003E-2</v>
      </c>
      <c r="N129" t="s">
        <v>14</v>
      </c>
    </row>
    <row r="130" spans="1:14" x14ac:dyDescent="0.2">
      <c r="A130" t="s">
        <v>10</v>
      </c>
      <c r="B130" t="s">
        <v>13</v>
      </c>
      <c r="D130">
        <v>0</v>
      </c>
      <c r="E130">
        <v>0</v>
      </c>
      <c r="F130">
        <v>1</v>
      </c>
      <c r="G130">
        <v>1</v>
      </c>
      <c r="H130">
        <v>18</v>
      </c>
      <c r="I130">
        <v>19</v>
      </c>
      <c r="J130">
        <v>0</v>
      </c>
      <c r="K130">
        <v>0</v>
      </c>
      <c r="L130">
        <v>3.6014999999999998E-2</v>
      </c>
      <c r="M130">
        <v>3.6014999999999998E-2</v>
      </c>
      <c r="N130" t="s">
        <v>14</v>
      </c>
    </row>
    <row r="131" spans="1:14" x14ac:dyDescent="0.2">
      <c r="A131" t="s">
        <v>10</v>
      </c>
      <c r="B131" t="s">
        <v>13</v>
      </c>
      <c r="D131">
        <v>0</v>
      </c>
      <c r="E131">
        <v>0</v>
      </c>
      <c r="F131">
        <v>1</v>
      </c>
      <c r="G131">
        <v>1</v>
      </c>
      <c r="H131">
        <v>18</v>
      </c>
      <c r="I131">
        <v>19</v>
      </c>
      <c r="J131">
        <v>1</v>
      </c>
      <c r="K131">
        <v>1</v>
      </c>
      <c r="L131">
        <v>3.7759999999999898E-2</v>
      </c>
      <c r="M131">
        <v>3.7759999999999898E-2</v>
      </c>
      <c r="N131" t="s">
        <v>14</v>
      </c>
    </row>
    <row r="132" spans="1:14" x14ac:dyDescent="0.2">
      <c r="A132" t="s">
        <v>10</v>
      </c>
      <c r="B132" t="s">
        <v>13</v>
      </c>
      <c r="D132">
        <v>0</v>
      </c>
      <c r="E132">
        <v>0</v>
      </c>
      <c r="F132">
        <v>1</v>
      </c>
      <c r="G132">
        <v>1</v>
      </c>
      <c r="H132">
        <v>18</v>
      </c>
      <c r="I132">
        <v>19</v>
      </c>
      <c r="J132">
        <v>2</v>
      </c>
      <c r="K132">
        <v>2</v>
      </c>
      <c r="L132">
        <v>3.57325E-2</v>
      </c>
      <c r="M132">
        <v>3.57325E-2</v>
      </c>
      <c r="N132" t="s">
        <v>14</v>
      </c>
    </row>
    <row r="133" spans="1:14" x14ac:dyDescent="0.2">
      <c r="A133" t="s">
        <v>10</v>
      </c>
      <c r="B133" t="s">
        <v>13</v>
      </c>
      <c r="D133">
        <v>0</v>
      </c>
      <c r="E133">
        <v>0</v>
      </c>
      <c r="F133">
        <v>1</v>
      </c>
      <c r="G133">
        <v>1</v>
      </c>
      <c r="H133">
        <v>18</v>
      </c>
      <c r="I133">
        <v>19</v>
      </c>
      <c r="J133">
        <v>3</v>
      </c>
      <c r="K133">
        <v>3</v>
      </c>
      <c r="L133">
        <v>3.6444999999999998E-2</v>
      </c>
      <c r="M133">
        <v>3.6444999999999998E-2</v>
      </c>
      <c r="N133" t="s">
        <v>14</v>
      </c>
    </row>
    <row r="134" spans="1:14" x14ac:dyDescent="0.2">
      <c r="A134" t="s">
        <v>10</v>
      </c>
      <c r="B134" t="s">
        <v>13</v>
      </c>
      <c r="D134">
        <v>0</v>
      </c>
      <c r="E134">
        <v>0</v>
      </c>
      <c r="F134">
        <v>1</v>
      </c>
      <c r="G134">
        <v>1</v>
      </c>
      <c r="H134">
        <v>18</v>
      </c>
      <c r="I134">
        <v>19</v>
      </c>
      <c r="J134">
        <v>4</v>
      </c>
      <c r="K134">
        <v>4</v>
      </c>
      <c r="L134">
        <v>3.6851999999999899E-2</v>
      </c>
      <c r="M134">
        <v>3.6851999999999899E-2</v>
      </c>
      <c r="N134" t="s">
        <v>14</v>
      </c>
    </row>
    <row r="135" spans="1:14" x14ac:dyDescent="0.2">
      <c r="A135" t="s">
        <v>10</v>
      </c>
      <c r="B135" t="s">
        <v>13</v>
      </c>
      <c r="D135">
        <v>0</v>
      </c>
      <c r="E135">
        <v>0</v>
      </c>
      <c r="F135">
        <v>1</v>
      </c>
      <c r="G135">
        <v>1</v>
      </c>
      <c r="H135">
        <v>18</v>
      </c>
      <c r="I135">
        <v>19</v>
      </c>
      <c r="J135">
        <v>5</v>
      </c>
      <c r="K135">
        <v>5</v>
      </c>
      <c r="L135">
        <v>3.705E-2</v>
      </c>
      <c r="M135">
        <v>3.705E-2</v>
      </c>
      <c r="N135" t="s">
        <v>14</v>
      </c>
    </row>
    <row r="136" spans="1:14" x14ac:dyDescent="0.2">
      <c r="A136" t="s">
        <v>10</v>
      </c>
      <c r="B136" t="s">
        <v>13</v>
      </c>
      <c r="D136">
        <v>0</v>
      </c>
      <c r="E136">
        <v>0</v>
      </c>
      <c r="F136">
        <v>1</v>
      </c>
      <c r="G136">
        <v>1</v>
      </c>
      <c r="H136">
        <v>18</v>
      </c>
      <c r="I136">
        <v>19</v>
      </c>
      <c r="J136">
        <v>6</v>
      </c>
      <c r="K136">
        <v>6</v>
      </c>
      <c r="L136">
        <v>4.3749999999999997E-2</v>
      </c>
      <c r="M136">
        <v>4.3749999999999997E-2</v>
      </c>
      <c r="N136" t="s">
        <v>14</v>
      </c>
    </row>
    <row r="137" spans="1:14" x14ac:dyDescent="0.2">
      <c r="A137" t="s">
        <v>10</v>
      </c>
      <c r="B137" t="s">
        <v>13</v>
      </c>
      <c r="D137">
        <v>0</v>
      </c>
      <c r="E137">
        <v>0</v>
      </c>
      <c r="F137">
        <v>1</v>
      </c>
      <c r="G137">
        <v>1</v>
      </c>
      <c r="H137">
        <v>19</v>
      </c>
      <c r="I137">
        <v>20</v>
      </c>
      <c r="J137">
        <v>0</v>
      </c>
      <c r="K137">
        <v>0</v>
      </c>
      <c r="L137">
        <v>3.2585000000000003E-2</v>
      </c>
      <c r="M137">
        <v>3.2585000000000003E-2</v>
      </c>
      <c r="N137" t="s">
        <v>14</v>
      </c>
    </row>
    <row r="138" spans="1:14" x14ac:dyDescent="0.2">
      <c r="A138" t="s">
        <v>10</v>
      </c>
      <c r="B138" t="s">
        <v>13</v>
      </c>
      <c r="D138">
        <v>0</v>
      </c>
      <c r="E138">
        <v>0</v>
      </c>
      <c r="F138">
        <v>1</v>
      </c>
      <c r="G138">
        <v>1</v>
      </c>
      <c r="H138">
        <v>19</v>
      </c>
      <c r="I138">
        <v>20</v>
      </c>
      <c r="J138">
        <v>1</v>
      </c>
      <c r="K138">
        <v>1</v>
      </c>
      <c r="L138">
        <v>3.2692499999999999E-2</v>
      </c>
      <c r="M138">
        <v>3.2692499999999999E-2</v>
      </c>
      <c r="N138" t="s">
        <v>14</v>
      </c>
    </row>
    <row r="139" spans="1:14" x14ac:dyDescent="0.2">
      <c r="A139" t="s">
        <v>10</v>
      </c>
      <c r="B139" t="s">
        <v>13</v>
      </c>
      <c r="D139">
        <v>0</v>
      </c>
      <c r="E139">
        <v>0</v>
      </c>
      <c r="F139">
        <v>1</v>
      </c>
      <c r="G139">
        <v>1</v>
      </c>
      <c r="H139">
        <v>19</v>
      </c>
      <c r="I139">
        <v>20</v>
      </c>
      <c r="J139">
        <v>2</v>
      </c>
      <c r="K139">
        <v>2</v>
      </c>
      <c r="L139">
        <v>3.1690000000000003E-2</v>
      </c>
      <c r="M139">
        <v>3.1690000000000003E-2</v>
      </c>
      <c r="N139" t="s">
        <v>14</v>
      </c>
    </row>
    <row r="140" spans="1:14" x14ac:dyDescent="0.2">
      <c r="A140" t="s">
        <v>10</v>
      </c>
      <c r="B140" t="s">
        <v>13</v>
      </c>
      <c r="D140">
        <v>0</v>
      </c>
      <c r="E140">
        <v>0</v>
      </c>
      <c r="F140">
        <v>1</v>
      </c>
      <c r="G140">
        <v>1</v>
      </c>
      <c r="H140">
        <v>19</v>
      </c>
      <c r="I140">
        <v>20</v>
      </c>
      <c r="J140">
        <v>3</v>
      </c>
      <c r="K140">
        <v>3</v>
      </c>
      <c r="L140">
        <v>3.2649999999999998E-2</v>
      </c>
      <c r="M140">
        <v>3.2649999999999998E-2</v>
      </c>
      <c r="N140" t="s">
        <v>14</v>
      </c>
    </row>
    <row r="141" spans="1:14" x14ac:dyDescent="0.2">
      <c r="A141" t="s">
        <v>10</v>
      </c>
      <c r="B141" t="s">
        <v>13</v>
      </c>
      <c r="D141">
        <v>0</v>
      </c>
      <c r="E141">
        <v>0</v>
      </c>
      <c r="F141">
        <v>1</v>
      </c>
      <c r="G141">
        <v>1</v>
      </c>
      <c r="H141">
        <v>19</v>
      </c>
      <c r="I141">
        <v>20</v>
      </c>
      <c r="J141">
        <v>4</v>
      </c>
      <c r="K141">
        <v>4</v>
      </c>
      <c r="L141">
        <v>3.2272000000000002E-2</v>
      </c>
      <c r="M141">
        <v>3.2272000000000002E-2</v>
      </c>
      <c r="N141" t="s">
        <v>14</v>
      </c>
    </row>
    <row r="142" spans="1:14" x14ac:dyDescent="0.2">
      <c r="A142" t="s">
        <v>10</v>
      </c>
      <c r="B142" t="s">
        <v>13</v>
      </c>
      <c r="D142">
        <v>0</v>
      </c>
      <c r="E142">
        <v>0</v>
      </c>
      <c r="F142">
        <v>1</v>
      </c>
      <c r="G142">
        <v>1</v>
      </c>
      <c r="H142">
        <v>19</v>
      </c>
      <c r="I142">
        <v>20</v>
      </c>
      <c r="J142">
        <v>5</v>
      </c>
      <c r="K142">
        <v>5</v>
      </c>
      <c r="L142">
        <v>3.3071999999999997E-2</v>
      </c>
      <c r="M142">
        <v>3.3071999999999997E-2</v>
      </c>
      <c r="N142" t="s">
        <v>14</v>
      </c>
    </row>
    <row r="143" spans="1:14" x14ac:dyDescent="0.2">
      <c r="A143" t="s">
        <v>10</v>
      </c>
      <c r="B143" t="s">
        <v>13</v>
      </c>
      <c r="D143">
        <v>0</v>
      </c>
      <c r="E143">
        <v>0</v>
      </c>
      <c r="F143">
        <v>1</v>
      </c>
      <c r="G143">
        <v>1</v>
      </c>
      <c r="H143">
        <v>19</v>
      </c>
      <c r="I143">
        <v>20</v>
      </c>
      <c r="J143">
        <v>6</v>
      </c>
      <c r="K143">
        <v>6</v>
      </c>
      <c r="L143">
        <v>3.5706000000000002E-2</v>
      </c>
      <c r="M143">
        <v>3.5706000000000002E-2</v>
      </c>
      <c r="N143" t="s">
        <v>14</v>
      </c>
    </row>
    <row r="144" spans="1:14" x14ac:dyDescent="0.2">
      <c r="A144" t="s">
        <v>10</v>
      </c>
      <c r="B144" t="s">
        <v>13</v>
      </c>
      <c r="D144">
        <v>0</v>
      </c>
      <c r="E144">
        <v>0</v>
      </c>
      <c r="F144">
        <v>1</v>
      </c>
      <c r="G144">
        <v>1</v>
      </c>
      <c r="H144">
        <v>20</v>
      </c>
      <c r="I144">
        <v>21</v>
      </c>
      <c r="J144">
        <v>0</v>
      </c>
      <c r="K144">
        <v>0</v>
      </c>
      <c r="L144">
        <v>2.9797500000000001E-2</v>
      </c>
      <c r="M144">
        <v>2.9797500000000001E-2</v>
      </c>
      <c r="N144" t="s">
        <v>14</v>
      </c>
    </row>
    <row r="145" spans="1:14" x14ac:dyDescent="0.2">
      <c r="A145" t="s">
        <v>10</v>
      </c>
      <c r="B145" t="s">
        <v>13</v>
      </c>
      <c r="D145">
        <v>0</v>
      </c>
      <c r="E145">
        <v>0</v>
      </c>
      <c r="F145">
        <v>1</v>
      </c>
      <c r="G145">
        <v>1</v>
      </c>
      <c r="H145">
        <v>20</v>
      </c>
      <c r="I145">
        <v>21</v>
      </c>
      <c r="J145">
        <v>1</v>
      </c>
      <c r="K145">
        <v>1</v>
      </c>
      <c r="L145">
        <v>2.9222499999999998E-2</v>
      </c>
      <c r="M145">
        <v>2.9222499999999998E-2</v>
      </c>
      <c r="N145" t="s">
        <v>14</v>
      </c>
    </row>
    <row r="146" spans="1:14" x14ac:dyDescent="0.2">
      <c r="A146" t="s">
        <v>10</v>
      </c>
      <c r="B146" t="s">
        <v>13</v>
      </c>
      <c r="D146">
        <v>0</v>
      </c>
      <c r="E146">
        <v>0</v>
      </c>
      <c r="F146">
        <v>1</v>
      </c>
      <c r="G146">
        <v>1</v>
      </c>
      <c r="H146">
        <v>20</v>
      </c>
      <c r="I146">
        <v>21</v>
      </c>
      <c r="J146">
        <v>2</v>
      </c>
      <c r="K146">
        <v>2</v>
      </c>
      <c r="L146">
        <v>3.0089999999999999E-2</v>
      </c>
      <c r="M146">
        <v>3.0089999999999999E-2</v>
      </c>
      <c r="N146" t="s">
        <v>14</v>
      </c>
    </row>
    <row r="147" spans="1:14" x14ac:dyDescent="0.2">
      <c r="A147" t="s">
        <v>10</v>
      </c>
      <c r="B147" t="s">
        <v>13</v>
      </c>
      <c r="D147">
        <v>0</v>
      </c>
      <c r="E147">
        <v>0</v>
      </c>
      <c r="F147">
        <v>1</v>
      </c>
      <c r="G147">
        <v>1</v>
      </c>
      <c r="H147">
        <v>20</v>
      </c>
      <c r="I147">
        <v>21</v>
      </c>
      <c r="J147">
        <v>3</v>
      </c>
      <c r="K147">
        <v>3</v>
      </c>
      <c r="L147">
        <v>2.9610000000000001E-2</v>
      </c>
      <c r="M147">
        <v>2.9610000000000001E-2</v>
      </c>
      <c r="N147" t="s">
        <v>14</v>
      </c>
    </row>
    <row r="148" spans="1:14" x14ac:dyDescent="0.2">
      <c r="A148" t="s">
        <v>10</v>
      </c>
      <c r="B148" t="s">
        <v>13</v>
      </c>
      <c r="D148">
        <v>0</v>
      </c>
      <c r="E148">
        <v>0</v>
      </c>
      <c r="F148">
        <v>1</v>
      </c>
      <c r="G148">
        <v>1</v>
      </c>
      <c r="H148">
        <v>20</v>
      </c>
      <c r="I148">
        <v>21</v>
      </c>
      <c r="J148">
        <v>4</v>
      </c>
      <c r="K148">
        <v>4</v>
      </c>
      <c r="L148">
        <v>2.9332E-2</v>
      </c>
      <c r="M148">
        <v>2.9332E-2</v>
      </c>
      <c r="N148" t="s">
        <v>14</v>
      </c>
    </row>
    <row r="149" spans="1:14" x14ac:dyDescent="0.2">
      <c r="A149" t="s">
        <v>10</v>
      </c>
      <c r="B149" t="s">
        <v>13</v>
      </c>
      <c r="D149">
        <v>0</v>
      </c>
      <c r="E149">
        <v>0</v>
      </c>
      <c r="F149">
        <v>1</v>
      </c>
      <c r="G149">
        <v>1</v>
      </c>
      <c r="H149">
        <v>20</v>
      </c>
      <c r="I149">
        <v>21</v>
      </c>
      <c r="J149">
        <v>5</v>
      </c>
      <c r="K149">
        <v>5</v>
      </c>
      <c r="L149">
        <v>3.06819999999999E-2</v>
      </c>
      <c r="M149">
        <v>3.06819999999999E-2</v>
      </c>
      <c r="N149" t="s">
        <v>14</v>
      </c>
    </row>
    <row r="150" spans="1:14" x14ac:dyDescent="0.2">
      <c r="A150" t="s">
        <v>10</v>
      </c>
      <c r="B150" t="s">
        <v>13</v>
      </c>
      <c r="D150">
        <v>0</v>
      </c>
      <c r="E150">
        <v>0</v>
      </c>
      <c r="F150">
        <v>1</v>
      </c>
      <c r="G150">
        <v>1</v>
      </c>
      <c r="H150">
        <v>20</v>
      </c>
      <c r="I150">
        <v>21</v>
      </c>
      <c r="J150">
        <v>6</v>
      </c>
      <c r="K150">
        <v>6</v>
      </c>
      <c r="L150">
        <v>3.1875999999999897E-2</v>
      </c>
      <c r="M150">
        <v>3.1875999999999897E-2</v>
      </c>
      <c r="N150" t="s">
        <v>14</v>
      </c>
    </row>
    <row r="151" spans="1:14" x14ac:dyDescent="0.2">
      <c r="A151" t="s">
        <v>10</v>
      </c>
      <c r="B151" t="s">
        <v>13</v>
      </c>
      <c r="D151">
        <v>0</v>
      </c>
      <c r="E151">
        <v>0</v>
      </c>
      <c r="F151">
        <v>1</v>
      </c>
      <c r="G151">
        <v>1</v>
      </c>
      <c r="H151">
        <v>21</v>
      </c>
      <c r="I151">
        <v>22</v>
      </c>
      <c r="J151">
        <v>0</v>
      </c>
      <c r="K151">
        <v>0</v>
      </c>
      <c r="L151">
        <v>2.6877499999999999E-2</v>
      </c>
      <c r="M151">
        <v>2.6877499999999999E-2</v>
      </c>
      <c r="N151" t="s">
        <v>14</v>
      </c>
    </row>
    <row r="152" spans="1:14" x14ac:dyDescent="0.2">
      <c r="A152" t="s">
        <v>10</v>
      </c>
      <c r="B152" t="s">
        <v>13</v>
      </c>
      <c r="D152">
        <v>0</v>
      </c>
      <c r="E152">
        <v>0</v>
      </c>
      <c r="F152">
        <v>1</v>
      </c>
      <c r="G152">
        <v>1</v>
      </c>
      <c r="H152">
        <v>21</v>
      </c>
      <c r="I152">
        <v>22</v>
      </c>
      <c r="J152">
        <v>1</v>
      </c>
      <c r="K152">
        <v>1</v>
      </c>
      <c r="L152">
        <v>2.7074999999999998E-2</v>
      </c>
      <c r="M152">
        <v>2.7074999999999998E-2</v>
      </c>
      <c r="N152" t="s">
        <v>14</v>
      </c>
    </row>
    <row r="153" spans="1:14" x14ac:dyDescent="0.2">
      <c r="A153" t="s">
        <v>10</v>
      </c>
      <c r="B153" t="s">
        <v>13</v>
      </c>
      <c r="D153">
        <v>0</v>
      </c>
      <c r="E153">
        <v>0</v>
      </c>
      <c r="F153">
        <v>1</v>
      </c>
      <c r="G153">
        <v>1</v>
      </c>
      <c r="H153">
        <v>21</v>
      </c>
      <c r="I153">
        <v>22</v>
      </c>
      <c r="J153">
        <v>2</v>
      </c>
      <c r="K153">
        <v>2</v>
      </c>
      <c r="L153">
        <v>2.7320000000000001E-2</v>
      </c>
      <c r="M153">
        <v>2.7320000000000001E-2</v>
      </c>
      <c r="N153" t="s">
        <v>14</v>
      </c>
    </row>
    <row r="154" spans="1:14" x14ac:dyDescent="0.2">
      <c r="A154" t="s">
        <v>10</v>
      </c>
      <c r="B154" t="s">
        <v>13</v>
      </c>
      <c r="D154">
        <v>0</v>
      </c>
      <c r="E154">
        <v>0</v>
      </c>
      <c r="F154">
        <v>1</v>
      </c>
      <c r="G154">
        <v>1</v>
      </c>
      <c r="H154">
        <v>21</v>
      </c>
      <c r="I154">
        <v>22</v>
      </c>
      <c r="J154">
        <v>3</v>
      </c>
      <c r="K154">
        <v>3</v>
      </c>
      <c r="L154">
        <v>2.6664999999999901E-2</v>
      </c>
      <c r="M154">
        <v>2.6664999999999901E-2</v>
      </c>
      <c r="N154" t="s">
        <v>14</v>
      </c>
    </row>
    <row r="155" spans="1:14" x14ac:dyDescent="0.2">
      <c r="A155" t="s">
        <v>10</v>
      </c>
      <c r="B155" t="s">
        <v>13</v>
      </c>
      <c r="D155">
        <v>0</v>
      </c>
      <c r="E155">
        <v>0</v>
      </c>
      <c r="F155">
        <v>1</v>
      </c>
      <c r="G155">
        <v>1</v>
      </c>
      <c r="H155">
        <v>21</v>
      </c>
      <c r="I155">
        <v>22</v>
      </c>
      <c r="J155">
        <v>4</v>
      </c>
      <c r="K155">
        <v>4</v>
      </c>
      <c r="L155">
        <v>2.6782E-2</v>
      </c>
      <c r="M155">
        <v>2.6782E-2</v>
      </c>
      <c r="N155" t="s">
        <v>14</v>
      </c>
    </row>
    <row r="156" spans="1:14" x14ac:dyDescent="0.2">
      <c r="A156" t="s">
        <v>10</v>
      </c>
      <c r="B156" t="s">
        <v>13</v>
      </c>
      <c r="D156">
        <v>0</v>
      </c>
      <c r="E156">
        <v>0</v>
      </c>
      <c r="F156">
        <v>1</v>
      </c>
      <c r="G156">
        <v>1</v>
      </c>
      <c r="H156">
        <v>21</v>
      </c>
      <c r="I156">
        <v>22</v>
      </c>
      <c r="J156">
        <v>5</v>
      </c>
      <c r="K156">
        <v>5</v>
      </c>
      <c r="L156">
        <v>2.79339999999999E-2</v>
      </c>
      <c r="M156">
        <v>2.79339999999999E-2</v>
      </c>
      <c r="N156" t="s">
        <v>14</v>
      </c>
    </row>
    <row r="157" spans="1:14" x14ac:dyDescent="0.2">
      <c r="A157" t="s">
        <v>10</v>
      </c>
      <c r="B157" t="s">
        <v>13</v>
      </c>
      <c r="D157">
        <v>0</v>
      </c>
      <c r="E157">
        <v>0</v>
      </c>
      <c r="F157">
        <v>1</v>
      </c>
      <c r="G157">
        <v>1</v>
      </c>
      <c r="H157">
        <v>21</v>
      </c>
      <c r="I157">
        <v>22</v>
      </c>
      <c r="J157">
        <v>6</v>
      </c>
      <c r="K157">
        <v>6</v>
      </c>
      <c r="L157">
        <v>2.64839999999999E-2</v>
      </c>
      <c r="M157">
        <v>2.64839999999999E-2</v>
      </c>
      <c r="N157" t="s">
        <v>14</v>
      </c>
    </row>
    <row r="158" spans="1:14" x14ac:dyDescent="0.2">
      <c r="A158" t="s">
        <v>10</v>
      </c>
      <c r="B158" t="s">
        <v>13</v>
      </c>
      <c r="D158">
        <v>0</v>
      </c>
      <c r="E158">
        <v>0</v>
      </c>
      <c r="F158">
        <v>1</v>
      </c>
      <c r="G158">
        <v>1</v>
      </c>
      <c r="H158">
        <v>22</v>
      </c>
      <c r="I158">
        <v>23</v>
      </c>
      <c r="J158">
        <v>0</v>
      </c>
      <c r="K158">
        <v>0</v>
      </c>
      <c r="L158">
        <v>2.4915E-2</v>
      </c>
      <c r="M158">
        <v>2.4915E-2</v>
      </c>
      <c r="N158" t="s">
        <v>14</v>
      </c>
    </row>
    <row r="159" spans="1:14" x14ac:dyDescent="0.2">
      <c r="A159" t="s">
        <v>10</v>
      </c>
      <c r="B159" t="s">
        <v>13</v>
      </c>
      <c r="D159">
        <v>0</v>
      </c>
      <c r="E159">
        <v>0</v>
      </c>
      <c r="F159">
        <v>1</v>
      </c>
      <c r="G159">
        <v>1</v>
      </c>
      <c r="H159">
        <v>22</v>
      </c>
      <c r="I159">
        <v>23</v>
      </c>
      <c r="J159">
        <v>1</v>
      </c>
      <c r="K159">
        <v>1</v>
      </c>
      <c r="L159">
        <v>2.4555E-2</v>
      </c>
      <c r="M159">
        <v>2.4555E-2</v>
      </c>
      <c r="N159" t="s">
        <v>14</v>
      </c>
    </row>
    <row r="160" spans="1:14" x14ac:dyDescent="0.2">
      <c r="A160" t="s">
        <v>10</v>
      </c>
      <c r="B160" t="s">
        <v>13</v>
      </c>
      <c r="D160">
        <v>0</v>
      </c>
      <c r="E160">
        <v>0</v>
      </c>
      <c r="F160">
        <v>1</v>
      </c>
      <c r="G160">
        <v>1</v>
      </c>
      <c r="H160">
        <v>22</v>
      </c>
      <c r="I160">
        <v>23</v>
      </c>
      <c r="J160">
        <v>2</v>
      </c>
      <c r="K160">
        <v>2</v>
      </c>
      <c r="L160">
        <v>2.5197499999999901E-2</v>
      </c>
      <c r="M160">
        <v>2.5197499999999901E-2</v>
      </c>
      <c r="N160" t="s">
        <v>14</v>
      </c>
    </row>
    <row r="161" spans="1:14" x14ac:dyDescent="0.2">
      <c r="A161" t="s">
        <v>10</v>
      </c>
      <c r="B161" t="s">
        <v>13</v>
      </c>
      <c r="D161">
        <v>0</v>
      </c>
      <c r="E161">
        <v>0</v>
      </c>
      <c r="F161">
        <v>1</v>
      </c>
      <c r="G161">
        <v>1</v>
      </c>
      <c r="H161">
        <v>22</v>
      </c>
      <c r="I161">
        <v>23</v>
      </c>
      <c r="J161">
        <v>3</v>
      </c>
      <c r="K161">
        <v>3</v>
      </c>
      <c r="L161">
        <v>2.3907499999999901E-2</v>
      </c>
      <c r="M161">
        <v>2.3907499999999901E-2</v>
      </c>
      <c r="N161" t="s">
        <v>14</v>
      </c>
    </row>
    <row r="162" spans="1:14" x14ac:dyDescent="0.2">
      <c r="A162" t="s">
        <v>10</v>
      </c>
      <c r="B162" t="s">
        <v>13</v>
      </c>
      <c r="D162">
        <v>0</v>
      </c>
      <c r="E162">
        <v>0</v>
      </c>
      <c r="F162">
        <v>1</v>
      </c>
      <c r="G162">
        <v>1</v>
      </c>
      <c r="H162">
        <v>22</v>
      </c>
      <c r="I162">
        <v>23</v>
      </c>
      <c r="J162">
        <v>4</v>
      </c>
      <c r="K162">
        <v>4</v>
      </c>
      <c r="L162">
        <v>2.4988E-2</v>
      </c>
      <c r="M162">
        <v>2.4988E-2</v>
      </c>
      <c r="N162" t="s">
        <v>14</v>
      </c>
    </row>
    <row r="163" spans="1:14" x14ac:dyDescent="0.2">
      <c r="A163" t="s">
        <v>10</v>
      </c>
      <c r="B163" t="s">
        <v>13</v>
      </c>
      <c r="D163">
        <v>0</v>
      </c>
      <c r="E163">
        <v>0</v>
      </c>
      <c r="F163">
        <v>1</v>
      </c>
      <c r="G163">
        <v>1</v>
      </c>
      <c r="H163">
        <v>22</v>
      </c>
      <c r="I163">
        <v>23</v>
      </c>
      <c r="J163">
        <v>5</v>
      </c>
      <c r="K163">
        <v>5</v>
      </c>
      <c r="L163">
        <v>2.5239999999999999E-2</v>
      </c>
      <c r="M163">
        <v>2.5239999999999999E-2</v>
      </c>
      <c r="N163" t="s">
        <v>14</v>
      </c>
    </row>
    <row r="164" spans="1:14" x14ac:dyDescent="0.2">
      <c r="A164" t="s">
        <v>10</v>
      </c>
      <c r="B164" t="s">
        <v>13</v>
      </c>
      <c r="D164">
        <v>0</v>
      </c>
      <c r="E164">
        <v>0</v>
      </c>
      <c r="F164">
        <v>1</v>
      </c>
      <c r="G164">
        <v>1</v>
      </c>
      <c r="H164">
        <v>22</v>
      </c>
      <c r="I164">
        <v>23</v>
      </c>
      <c r="J164">
        <v>6</v>
      </c>
      <c r="K164">
        <v>6</v>
      </c>
      <c r="L164">
        <v>2.4799999999999999E-2</v>
      </c>
      <c r="M164">
        <v>2.4799999999999999E-2</v>
      </c>
      <c r="N164" t="s">
        <v>14</v>
      </c>
    </row>
    <row r="165" spans="1:14" x14ac:dyDescent="0.2">
      <c r="A165" t="s">
        <v>10</v>
      </c>
      <c r="B165" t="s">
        <v>13</v>
      </c>
      <c r="D165">
        <v>0</v>
      </c>
      <c r="E165">
        <v>0</v>
      </c>
      <c r="F165">
        <v>1</v>
      </c>
      <c r="G165">
        <v>1</v>
      </c>
      <c r="H165">
        <v>23</v>
      </c>
      <c r="I165">
        <v>24</v>
      </c>
      <c r="J165">
        <v>0</v>
      </c>
      <c r="K165">
        <v>0</v>
      </c>
      <c r="L165">
        <v>2.3115E-2</v>
      </c>
      <c r="M165">
        <v>2.3115E-2</v>
      </c>
      <c r="N165" t="s">
        <v>14</v>
      </c>
    </row>
    <row r="166" spans="1:14" x14ac:dyDescent="0.2">
      <c r="A166" t="s">
        <v>10</v>
      </c>
      <c r="B166" t="s">
        <v>13</v>
      </c>
      <c r="D166">
        <v>0</v>
      </c>
      <c r="E166">
        <v>0</v>
      </c>
      <c r="F166">
        <v>1</v>
      </c>
      <c r="G166">
        <v>1</v>
      </c>
      <c r="H166">
        <v>23</v>
      </c>
      <c r="I166">
        <v>24</v>
      </c>
      <c r="J166">
        <v>1</v>
      </c>
      <c r="K166">
        <v>1</v>
      </c>
      <c r="L166">
        <v>2.3105000000000001E-2</v>
      </c>
      <c r="M166">
        <v>2.3105000000000001E-2</v>
      </c>
      <c r="N166" t="s">
        <v>14</v>
      </c>
    </row>
    <row r="167" spans="1:14" x14ac:dyDescent="0.2">
      <c r="A167" t="s">
        <v>10</v>
      </c>
      <c r="B167" t="s">
        <v>13</v>
      </c>
      <c r="D167">
        <v>0</v>
      </c>
      <c r="E167">
        <v>0</v>
      </c>
      <c r="F167">
        <v>1</v>
      </c>
      <c r="G167">
        <v>1</v>
      </c>
      <c r="H167">
        <v>23</v>
      </c>
      <c r="I167">
        <v>24</v>
      </c>
      <c r="J167">
        <v>2</v>
      </c>
      <c r="K167">
        <v>2</v>
      </c>
      <c r="L167">
        <v>2.3477499999999998E-2</v>
      </c>
      <c r="M167">
        <v>2.3477499999999998E-2</v>
      </c>
      <c r="N167" t="s">
        <v>14</v>
      </c>
    </row>
    <row r="168" spans="1:14" x14ac:dyDescent="0.2">
      <c r="A168" t="s">
        <v>10</v>
      </c>
      <c r="B168" t="s">
        <v>13</v>
      </c>
      <c r="D168">
        <v>0</v>
      </c>
      <c r="E168">
        <v>0</v>
      </c>
      <c r="F168">
        <v>1</v>
      </c>
      <c r="G168">
        <v>1</v>
      </c>
      <c r="H168">
        <v>23</v>
      </c>
      <c r="I168">
        <v>24</v>
      </c>
      <c r="J168">
        <v>3</v>
      </c>
      <c r="K168">
        <v>3</v>
      </c>
      <c r="L168">
        <v>2.1537500000000001E-2</v>
      </c>
      <c r="M168">
        <v>2.1537500000000001E-2</v>
      </c>
      <c r="N168" t="s">
        <v>14</v>
      </c>
    </row>
    <row r="169" spans="1:14" x14ac:dyDescent="0.2">
      <c r="A169" t="s">
        <v>10</v>
      </c>
      <c r="B169" t="s">
        <v>13</v>
      </c>
      <c r="D169">
        <v>0</v>
      </c>
      <c r="E169">
        <v>0</v>
      </c>
      <c r="F169">
        <v>1</v>
      </c>
      <c r="G169">
        <v>1</v>
      </c>
      <c r="H169">
        <v>23</v>
      </c>
      <c r="I169">
        <v>24</v>
      </c>
      <c r="J169">
        <v>4</v>
      </c>
      <c r="K169">
        <v>4</v>
      </c>
      <c r="L169">
        <v>2.359E-2</v>
      </c>
      <c r="M169">
        <v>2.359E-2</v>
      </c>
      <c r="N169" t="s">
        <v>14</v>
      </c>
    </row>
    <row r="170" spans="1:14" x14ac:dyDescent="0.2">
      <c r="A170" t="s">
        <v>10</v>
      </c>
      <c r="B170" t="s">
        <v>13</v>
      </c>
      <c r="D170">
        <v>0</v>
      </c>
      <c r="E170">
        <v>0</v>
      </c>
      <c r="F170">
        <v>1</v>
      </c>
      <c r="G170">
        <v>1</v>
      </c>
      <c r="H170">
        <v>23</v>
      </c>
      <c r="I170">
        <v>24</v>
      </c>
      <c r="J170">
        <v>5</v>
      </c>
      <c r="K170">
        <v>5</v>
      </c>
      <c r="L170">
        <v>2.4035999999999998E-2</v>
      </c>
      <c r="M170">
        <v>2.4035999999999998E-2</v>
      </c>
      <c r="N170" t="s">
        <v>14</v>
      </c>
    </row>
    <row r="171" spans="1:14" x14ac:dyDescent="0.2">
      <c r="A171" t="s">
        <v>10</v>
      </c>
      <c r="B171" t="s">
        <v>13</v>
      </c>
      <c r="D171">
        <v>0</v>
      </c>
      <c r="E171">
        <v>0</v>
      </c>
      <c r="F171">
        <v>1</v>
      </c>
      <c r="G171">
        <v>1</v>
      </c>
      <c r="H171">
        <v>23</v>
      </c>
      <c r="I171">
        <v>24</v>
      </c>
      <c r="J171">
        <v>6</v>
      </c>
      <c r="K171">
        <v>6</v>
      </c>
      <c r="L171">
        <v>2.3222E-2</v>
      </c>
      <c r="M171">
        <v>2.3222E-2</v>
      </c>
      <c r="N171" t="s">
        <v>14</v>
      </c>
    </row>
    <row r="172" spans="1:14" x14ac:dyDescent="0.2">
      <c r="A172" t="s">
        <v>10</v>
      </c>
      <c r="B172" t="s">
        <v>13</v>
      </c>
      <c r="D172">
        <v>0</v>
      </c>
      <c r="E172">
        <v>0</v>
      </c>
      <c r="F172">
        <v>2</v>
      </c>
      <c r="G172">
        <v>2</v>
      </c>
      <c r="H172">
        <v>0</v>
      </c>
      <c r="I172">
        <v>1</v>
      </c>
      <c r="J172">
        <v>0</v>
      </c>
      <c r="K172">
        <v>0</v>
      </c>
      <c r="L172">
        <v>3.4417499999999997E-2</v>
      </c>
      <c r="M172">
        <v>3.4417499999999997E-2</v>
      </c>
      <c r="N172" t="s">
        <v>14</v>
      </c>
    </row>
    <row r="173" spans="1:14" x14ac:dyDescent="0.2">
      <c r="A173" t="s">
        <v>10</v>
      </c>
      <c r="B173" t="s">
        <v>13</v>
      </c>
      <c r="D173">
        <v>0</v>
      </c>
      <c r="E173">
        <v>0</v>
      </c>
      <c r="F173">
        <v>2</v>
      </c>
      <c r="G173">
        <v>2</v>
      </c>
      <c r="H173">
        <v>0</v>
      </c>
      <c r="I173">
        <v>1</v>
      </c>
      <c r="J173">
        <v>1</v>
      </c>
      <c r="K173">
        <v>1</v>
      </c>
      <c r="L173">
        <v>3.5172500000000002E-2</v>
      </c>
      <c r="M173">
        <v>3.5172500000000002E-2</v>
      </c>
      <c r="N173" t="s">
        <v>14</v>
      </c>
    </row>
    <row r="174" spans="1:14" x14ac:dyDescent="0.2">
      <c r="A174" t="s">
        <v>10</v>
      </c>
      <c r="B174" t="s">
        <v>13</v>
      </c>
      <c r="D174">
        <v>0</v>
      </c>
      <c r="E174">
        <v>0</v>
      </c>
      <c r="F174">
        <v>2</v>
      </c>
      <c r="G174">
        <v>2</v>
      </c>
      <c r="H174">
        <v>0</v>
      </c>
      <c r="I174">
        <v>1</v>
      </c>
      <c r="J174">
        <v>2</v>
      </c>
      <c r="K174">
        <v>2</v>
      </c>
      <c r="L174">
        <v>3.2665E-2</v>
      </c>
      <c r="M174">
        <v>3.2665E-2</v>
      </c>
      <c r="N174" t="s">
        <v>14</v>
      </c>
    </row>
    <row r="175" spans="1:14" x14ac:dyDescent="0.2">
      <c r="A175" t="s">
        <v>10</v>
      </c>
      <c r="B175" t="s">
        <v>13</v>
      </c>
      <c r="D175">
        <v>0</v>
      </c>
      <c r="E175">
        <v>0</v>
      </c>
      <c r="F175">
        <v>2</v>
      </c>
      <c r="G175">
        <v>2</v>
      </c>
      <c r="H175">
        <v>0</v>
      </c>
      <c r="I175">
        <v>1</v>
      </c>
      <c r="J175">
        <v>3</v>
      </c>
      <c r="K175">
        <v>3</v>
      </c>
      <c r="L175">
        <v>4.5657499999999997E-2</v>
      </c>
      <c r="M175">
        <v>4.5657499999999997E-2</v>
      </c>
      <c r="N175" t="s">
        <v>14</v>
      </c>
    </row>
    <row r="176" spans="1:14" x14ac:dyDescent="0.2">
      <c r="A176" t="s">
        <v>10</v>
      </c>
      <c r="B176" t="s">
        <v>13</v>
      </c>
      <c r="D176">
        <v>0</v>
      </c>
      <c r="E176">
        <v>0</v>
      </c>
      <c r="F176">
        <v>2</v>
      </c>
      <c r="G176">
        <v>2</v>
      </c>
      <c r="H176">
        <v>0</v>
      </c>
      <c r="I176">
        <v>1</v>
      </c>
      <c r="J176">
        <v>4</v>
      </c>
      <c r="K176">
        <v>4</v>
      </c>
      <c r="L176">
        <v>4.2290000000000001E-2</v>
      </c>
      <c r="M176">
        <v>4.2290000000000001E-2</v>
      </c>
      <c r="N176" t="s">
        <v>14</v>
      </c>
    </row>
    <row r="177" spans="1:14" x14ac:dyDescent="0.2">
      <c r="A177" t="s">
        <v>10</v>
      </c>
      <c r="B177" t="s">
        <v>13</v>
      </c>
      <c r="D177">
        <v>0</v>
      </c>
      <c r="E177">
        <v>0</v>
      </c>
      <c r="F177">
        <v>2</v>
      </c>
      <c r="G177">
        <v>2</v>
      </c>
      <c r="H177">
        <v>0</v>
      </c>
      <c r="I177">
        <v>1</v>
      </c>
      <c r="J177">
        <v>5</v>
      </c>
      <c r="K177">
        <v>5</v>
      </c>
      <c r="L177">
        <v>2.9175E-2</v>
      </c>
      <c r="M177">
        <v>2.9175E-2</v>
      </c>
      <c r="N177" t="s">
        <v>14</v>
      </c>
    </row>
    <row r="178" spans="1:14" x14ac:dyDescent="0.2">
      <c r="A178" t="s">
        <v>10</v>
      </c>
      <c r="B178" t="s">
        <v>13</v>
      </c>
      <c r="D178">
        <v>0</v>
      </c>
      <c r="E178">
        <v>0</v>
      </c>
      <c r="F178">
        <v>2</v>
      </c>
      <c r="G178">
        <v>2</v>
      </c>
      <c r="H178">
        <v>0</v>
      </c>
      <c r="I178">
        <v>1</v>
      </c>
      <c r="J178">
        <v>6</v>
      </c>
      <c r="K178">
        <v>6</v>
      </c>
      <c r="L178">
        <v>3.4739999999999903E-2</v>
      </c>
      <c r="M178">
        <v>3.4739999999999903E-2</v>
      </c>
      <c r="N178" t="s">
        <v>14</v>
      </c>
    </row>
    <row r="179" spans="1:14" x14ac:dyDescent="0.2">
      <c r="A179" t="s">
        <v>10</v>
      </c>
      <c r="B179" t="s">
        <v>13</v>
      </c>
      <c r="D179">
        <v>0</v>
      </c>
      <c r="E179">
        <v>0</v>
      </c>
      <c r="F179">
        <v>2</v>
      </c>
      <c r="G179">
        <v>2</v>
      </c>
      <c r="H179">
        <v>1</v>
      </c>
      <c r="I179">
        <v>2</v>
      </c>
      <c r="J179">
        <v>0</v>
      </c>
      <c r="K179">
        <v>0</v>
      </c>
      <c r="L179">
        <v>3.2352499999999999E-2</v>
      </c>
      <c r="M179">
        <v>3.2352499999999999E-2</v>
      </c>
      <c r="N179" t="s">
        <v>14</v>
      </c>
    </row>
    <row r="180" spans="1:14" x14ac:dyDescent="0.2">
      <c r="A180" t="s">
        <v>10</v>
      </c>
      <c r="B180" t="s">
        <v>13</v>
      </c>
      <c r="D180">
        <v>0</v>
      </c>
      <c r="E180">
        <v>0</v>
      </c>
      <c r="F180">
        <v>2</v>
      </c>
      <c r="G180">
        <v>2</v>
      </c>
      <c r="H180">
        <v>1</v>
      </c>
      <c r="I180">
        <v>2</v>
      </c>
      <c r="J180">
        <v>1</v>
      </c>
      <c r="K180">
        <v>1</v>
      </c>
      <c r="L180">
        <v>3.2072499999999997E-2</v>
      </c>
      <c r="M180">
        <v>3.2072499999999997E-2</v>
      </c>
      <c r="N180" t="s">
        <v>14</v>
      </c>
    </row>
    <row r="181" spans="1:14" x14ac:dyDescent="0.2">
      <c r="A181" t="s">
        <v>10</v>
      </c>
      <c r="B181" t="s">
        <v>13</v>
      </c>
      <c r="D181">
        <v>0</v>
      </c>
      <c r="E181">
        <v>0</v>
      </c>
      <c r="F181">
        <v>2</v>
      </c>
      <c r="G181">
        <v>2</v>
      </c>
      <c r="H181">
        <v>1</v>
      </c>
      <c r="I181">
        <v>2</v>
      </c>
      <c r="J181">
        <v>2</v>
      </c>
      <c r="K181">
        <v>2</v>
      </c>
      <c r="L181">
        <v>3.0384999999999999E-2</v>
      </c>
      <c r="M181">
        <v>3.0384999999999999E-2</v>
      </c>
      <c r="N181" t="s">
        <v>14</v>
      </c>
    </row>
    <row r="182" spans="1:14" x14ac:dyDescent="0.2">
      <c r="A182" t="s">
        <v>10</v>
      </c>
      <c r="B182" t="s">
        <v>13</v>
      </c>
      <c r="D182">
        <v>0</v>
      </c>
      <c r="E182">
        <v>0</v>
      </c>
      <c r="F182">
        <v>2</v>
      </c>
      <c r="G182">
        <v>2</v>
      </c>
      <c r="H182">
        <v>1</v>
      </c>
      <c r="I182">
        <v>2</v>
      </c>
      <c r="J182">
        <v>3</v>
      </c>
      <c r="K182">
        <v>3</v>
      </c>
      <c r="L182">
        <v>4.1462499999999999E-2</v>
      </c>
      <c r="M182">
        <v>4.1462499999999999E-2</v>
      </c>
      <c r="N182" t="s">
        <v>14</v>
      </c>
    </row>
    <row r="183" spans="1:14" x14ac:dyDescent="0.2">
      <c r="A183" t="s">
        <v>10</v>
      </c>
      <c r="B183" t="s">
        <v>13</v>
      </c>
      <c r="D183">
        <v>0</v>
      </c>
      <c r="E183">
        <v>0</v>
      </c>
      <c r="F183">
        <v>2</v>
      </c>
      <c r="G183">
        <v>2</v>
      </c>
      <c r="H183">
        <v>1</v>
      </c>
      <c r="I183">
        <v>2</v>
      </c>
      <c r="J183">
        <v>4</v>
      </c>
      <c r="K183">
        <v>4</v>
      </c>
      <c r="L183">
        <v>3.8189999999999898E-2</v>
      </c>
      <c r="M183">
        <v>3.8189999999999898E-2</v>
      </c>
      <c r="N183" t="s">
        <v>14</v>
      </c>
    </row>
    <row r="184" spans="1:14" x14ac:dyDescent="0.2">
      <c r="A184" t="s">
        <v>10</v>
      </c>
      <c r="B184" t="s">
        <v>13</v>
      </c>
      <c r="D184">
        <v>0</v>
      </c>
      <c r="E184">
        <v>0</v>
      </c>
      <c r="F184">
        <v>2</v>
      </c>
      <c r="G184">
        <v>2</v>
      </c>
      <c r="H184">
        <v>1</v>
      </c>
      <c r="I184">
        <v>2</v>
      </c>
      <c r="J184">
        <v>5</v>
      </c>
      <c r="K184">
        <v>5</v>
      </c>
      <c r="L184">
        <v>2.6695E-2</v>
      </c>
      <c r="M184">
        <v>2.6695E-2</v>
      </c>
      <c r="N184" t="s">
        <v>14</v>
      </c>
    </row>
    <row r="185" spans="1:14" x14ac:dyDescent="0.2">
      <c r="A185" t="s">
        <v>10</v>
      </c>
      <c r="B185" t="s">
        <v>13</v>
      </c>
      <c r="D185">
        <v>0</v>
      </c>
      <c r="E185">
        <v>0</v>
      </c>
      <c r="F185">
        <v>2</v>
      </c>
      <c r="G185">
        <v>2</v>
      </c>
      <c r="H185">
        <v>1</v>
      </c>
      <c r="I185">
        <v>2</v>
      </c>
      <c r="J185">
        <v>6</v>
      </c>
      <c r="K185">
        <v>6</v>
      </c>
      <c r="L185">
        <v>3.1012499999999998E-2</v>
      </c>
      <c r="M185">
        <v>3.1012499999999998E-2</v>
      </c>
      <c r="N185" t="s">
        <v>14</v>
      </c>
    </row>
    <row r="186" spans="1:14" x14ac:dyDescent="0.2">
      <c r="A186" t="s">
        <v>10</v>
      </c>
      <c r="B186" t="s">
        <v>13</v>
      </c>
      <c r="D186">
        <v>0</v>
      </c>
      <c r="E186">
        <v>0</v>
      </c>
      <c r="F186">
        <v>2</v>
      </c>
      <c r="G186">
        <v>2</v>
      </c>
      <c r="H186">
        <v>2</v>
      </c>
      <c r="I186">
        <v>3</v>
      </c>
      <c r="J186">
        <v>0</v>
      </c>
      <c r="K186">
        <v>0</v>
      </c>
      <c r="L186">
        <v>2.9762500000000001E-2</v>
      </c>
      <c r="M186">
        <v>2.9762500000000001E-2</v>
      </c>
      <c r="N186" t="s">
        <v>14</v>
      </c>
    </row>
    <row r="187" spans="1:14" x14ac:dyDescent="0.2">
      <c r="A187" t="s">
        <v>10</v>
      </c>
      <c r="B187" t="s">
        <v>13</v>
      </c>
      <c r="D187">
        <v>0</v>
      </c>
      <c r="E187">
        <v>0</v>
      </c>
      <c r="F187">
        <v>2</v>
      </c>
      <c r="G187">
        <v>2</v>
      </c>
      <c r="H187">
        <v>2</v>
      </c>
      <c r="I187">
        <v>3</v>
      </c>
      <c r="J187">
        <v>1</v>
      </c>
      <c r="K187">
        <v>1</v>
      </c>
      <c r="L187">
        <v>2.9257499999999999E-2</v>
      </c>
      <c r="M187">
        <v>2.9257499999999999E-2</v>
      </c>
      <c r="N187" t="s">
        <v>14</v>
      </c>
    </row>
    <row r="188" spans="1:14" x14ac:dyDescent="0.2">
      <c r="A188" t="s">
        <v>10</v>
      </c>
      <c r="B188" t="s">
        <v>13</v>
      </c>
      <c r="D188">
        <v>0</v>
      </c>
      <c r="E188">
        <v>0</v>
      </c>
      <c r="F188">
        <v>2</v>
      </c>
      <c r="G188">
        <v>2</v>
      </c>
      <c r="H188">
        <v>2</v>
      </c>
      <c r="I188">
        <v>3</v>
      </c>
      <c r="J188">
        <v>2</v>
      </c>
      <c r="K188">
        <v>2</v>
      </c>
      <c r="L188">
        <v>2.87075E-2</v>
      </c>
      <c r="M188">
        <v>2.87075E-2</v>
      </c>
      <c r="N188" t="s">
        <v>14</v>
      </c>
    </row>
    <row r="189" spans="1:14" x14ac:dyDescent="0.2">
      <c r="A189" t="s">
        <v>10</v>
      </c>
      <c r="B189" t="s">
        <v>13</v>
      </c>
      <c r="D189">
        <v>0</v>
      </c>
      <c r="E189">
        <v>0</v>
      </c>
      <c r="F189">
        <v>2</v>
      </c>
      <c r="G189">
        <v>2</v>
      </c>
      <c r="H189">
        <v>2</v>
      </c>
      <c r="I189">
        <v>3</v>
      </c>
      <c r="J189">
        <v>3</v>
      </c>
      <c r="K189">
        <v>3</v>
      </c>
      <c r="L189">
        <v>4.0102499999999999E-2</v>
      </c>
      <c r="M189">
        <v>4.0102499999999999E-2</v>
      </c>
      <c r="N189" t="s">
        <v>14</v>
      </c>
    </row>
    <row r="190" spans="1:14" x14ac:dyDescent="0.2">
      <c r="A190" t="s">
        <v>10</v>
      </c>
      <c r="B190" t="s">
        <v>13</v>
      </c>
      <c r="D190">
        <v>0</v>
      </c>
      <c r="E190">
        <v>0</v>
      </c>
      <c r="F190">
        <v>2</v>
      </c>
      <c r="G190">
        <v>2</v>
      </c>
      <c r="H190">
        <v>2</v>
      </c>
      <c r="I190">
        <v>3</v>
      </c>
      <c r="J190">
        <v>4</v>
      </c>
      <c r="K190">
        <v>4</v>
      </c>
      <c r="L190">
        <v>3.8067499999999997E-2</v>
      </c>
      <c r="M190">
        <v>3.8067499999999997E-2</v>
      </c>
      <c r="N190" t="s">
        <v>14</v>
      </c>
    </row>
    <row r="191" spans="1:14" x14ac:dyDescent="0.2">
      <c r="A191" t="s">
        <v>10</v>
      </c>
      <c r="B191" t="s">
        <v>13</v>
      </c>
      <c r="D191">
        <v>0</v>
      </c>
      <c r="E191">
        <v>0</v>
      </c>
      <c r="F191">
        <v>2</v>
      </c>
      <c r="G191">
        <v>2</v>
      </c>
      <c r="H191">
        <v>2</v>
      </c>
      <c r="I191">
        <v>3</v>
      </c>
      <c r="J191">
        <v>5</v>
      </c>
      <c r="K191">
        <v>5</v>
      </c>
      <c r="L191">
        <v>2.3279999999999999E-2</v>
      </c>
      <c r="M191">
        <v>2.3279999999999999E-2</v>
      </c>
      <c r="N191" t="s">
        <v>14</v>
      </c>
    </row>
    <row r="192" spans="1:14" x14ac:dyDescent="0.2">
      <c r="A192" t="s">
        <v>10</v>
      </c>
      <c r="B192" t="s">
        <v>13</v>
      </c>
      <c r="D192">
        <v>0</v>
      </c>
      <c r="E192">
        <v>0</v>
      </c>
      <c r="F192">
        <v>2</v>
      </c>
      <c r="G192">
        <v>2</v>
      </c>
      <c r="H192">
        <v>2</v>
      </c>
      <c r="I192">
        <v>3</v>
      </c>
      <c r="J192">
        <v>6</v>
      </c>
      <c r="K192">
        <v>6</v>
      </c>
      <c r="L192">
        <v>3.0359999999999901E-2</v>
      </c>
      <c r="M192">
        <v>3.0359999999999901E-2</v>
      </c>
      <c r="N192" t="s">
        <v>14</v>
      </c>
    </row>
    <row r="193" spans="1:14" x14ac:dyDescent="0.2">
      <c r="A193" t="s">
        <v>10</v>
      </c>
      <c r="B193" t="s">
        <v>13</v>
      </c>
      <c r="D193">
        <v>0</v>
      </c>
      <c r="E193">
        <v>0</v>
      </c>
      <c r="F193">
        <v>2</v>
      </c>
      <c r="G193">
        <v>2</v>
      </c>
      <c r="H193">
        <v>3</v>
      </c>
      <c r="I193">
        <v>4</v>
      </c>
      <c r="J193">
        <v>0</v>
      </c>
      <c r="K193">
        <v>0</v>
      </c>
      <c r="L193">
        <v>3.0945E-2</v>
      </c>
      <c r="M193">
        <v>3.0945E-2</v>
      </c>
      <c r="N193" t="s">
        <v>14</v>
      </c>
    </row>
    <row r="194" spans="1:14" x14ac:dyDescent="0.2">
      <c r="A194" t="s">
        <v>10</v>
      </c>
      <c r="B194" t="s">
        <v>13</v>
      </c>
      <c r="D194">
        <v>0</v>
      </c>
      <c r="E194">
        <v>0</v>
      </c>
      <c r="F194">
        <v>2</v>
      </c>
      <c r="G194">
        <v>2</v>
      </c>
      <c r="H194">
        <v>3</v>
      </c>
      <c r="I194">
        <v>4</v>
      </c>
      <c r="J194">
        <v>1</v>
      </c>
      <c r="K194">
        <v>1</v>
      </c>
      <c r="L194">
        <v>2.9284999999999901E-2</v>
      </c>
      <c r="M194">
        <v>2.9284999999999901E-2</v>
      </c>
      <c r="N194" t="s">
        <v>14</v>
      </c>
    </row>
    <row r="195" spans="1:14" x14ac:dyDescent="0.2">
      <c r="A195" t="s">
        <v>10</v>
      </c>
      <c r="B195" t="s">
        <v>13</v>
      </c>
      <c r="D195">
        <v>0</v>
      </c>
      <c r="E195">
        <v>0</v>
      </c>
      <c r="F195">
        <v>2</v>
      </c>
      <c r="G195">
        <v>2</v>
      </c>
      <c r="H195">
        <v>3</v>
      </c>
      <c r="I195">
        <v>4</v>
      </c>
      <c r="J195">
        <v>2</v>
      </c>
      <c r="K195">
        <v>2</v>
      </c>
      <c r="L195">
        <v>2.8869999999999899E-2</v>
      </c>
      <c r="M195">
        <v>2.8869999999999899E-2</v>
      </c>
      <c r="N195" t="s">
        <v>14</v>
      </c>
    </row>
    <row r="196" spans="1:14" x14ac:dyDescent="0.2">
      <c r="A196" t="s">
        <v>10</v>
      </c>
      <c r="B196" t="s">
        <v>13</v>
      </c>
      <c r="D196">
        <v>0</v>
      </c>
      <c r="E196">
        <v>0</v>
      </c>
      <c r="F196">
        <v>2</v>
      </c>
      <c r="G196">
        <v>2</v>
      </c>
      <c r="H196">
        <v>3</v>
      </c>
      <c r="I196">
        <v>4</v>
      </c>
      <c r="J196">
        <v>3</v>
      </c>
      <c r="K196">
        <v>3</v>
      </c>
      <c r="L196">
        <v>3.9327500000000001E-2</v>
      </c>
      <c r="M196">
        <v>3.9327500000000001E-2</v>
      </c>
      <c r="N196" t="s">
        <v>14</v>
      </c>
    </row>
    <row r="197" spans="1:14" x14ac:dyDescent="0.2">
      <c r="A197" t="s">
        <v>10</v>
      </c>
      <c r="B197" t="s">
        <v>13</v>
      </c>
      <c r="D197">
        <v>0</v>
      </c>
      <c r="E197">
        <v>0</v>
      </c>
      <c r="F197">
        <v>2</v>
      </c>
      <c r="G197">
        <v>2</v>
      </c>
      <c r="H197">
        <v>3</v>
      </c>
      <c r="I197">
        <v>4</v>
      </c>
      <c r="J197">
        <v>4</v>
      </c>
      <c r="K197">
        <v>4</v>
      </c>
      <c r="L197">
        <v>3.8102499999999997E-2</v>
      </c>
      <c r="M197">
        <v>3.8102499999999997E-2</v>
      </c>
      <c r="N197" t="s">
        <v>14</v>
      </c>
    </row>
    <row r="198" spans="1:14" x14ac:dyDescent="0.2">
      <c r="A198" t="s">
        <v>10</v>
      </c>
      <c r="B198" t="s">
        <v>13</v>
      </c>
      <c r="D198">
        <v>0</v>
      </c>
      <c r="E198">
        <v>0</v>
      </c>
      <c r="F198">
        <v>2</v>
      </c>
      <c r="G198">
        <v>2</v>
      </c>
      <c r="H198">
        <v>3</v>
      </c>
      <c r="I198">
        <v>4</v>
      </c>
      <c r="J198">
        <v>5</v>
      </c>
      <c r="K198">
        <v>5</v>
      </c>
      <c r="L198">
        <v>2.3324999999999999E-2</v>
      </c>
      <c r="M198">
        <v>2.3324999999999999E-2</v>
      </c>
      <c r="N198" t="s">
        <v>14</v>
      </c>
    </row>
    <row r="199" spans="1:14" x14ac:dyDescent="0.2">
      <c r="A199" t="s">
        <v>10</v>
      </c>
      <c r="B199" t="s">
        <v>13</v>
      </c>
      <c r="D199">
        <v>0</v>
      </c>
      <c r="E199">
        <v>0</v>
      </c>
      <c r="F199">
        <v>2</v>
      </c>
      <c r="G199">
        <v>2</v>
      </c>
      <c r="H199">
        <v>3</v>
      </c>
      <c r="I199">
        <v>4</v>
      </c>
      <c r="J199">
        <v>6</v>
      </c>
      <c r="K199">
        <v>6</v>
      </c>
      <c r="L199">
        <v>2.9572500000000002E-2</v>
      </c>
      <c r="M199">
        <v>2.9572500000000002E-2</v>
      </c>
      <c r="N199" t="s">
        <v>14</v>
      </c>
    </row>
    <row r="200" spans="1:14" x14ac:dyDescent="0.2">
      <c r="A200" t="s">
        <v>10</v>
      </c>
      <c r="B200" t="s">
        <v>13</v>
      </c>
      <c r="D200">
        <v>0</v>
      </c>
      <c r="E200">
        <v>0</v>
      </c>
      <c r="F200">
        <v>2</v>
      </c>
      <c r="G200">
        <v>2</v>
      </c>
      <c r="H200">
        <v>4</v>
      </c>
      <c r="I200">
        <v>5</v>
      </c>
      <c r="J200">
        <v>0</v>
      </c>
      <c r="K200">
        <v>0</v>
      </c>
      <c r="L200">
        <v>3.2377499999999997E-2</v>
      </c>
      <c r="M200">
        <v>3.2377499999999997E-2</v>
      </c>
      <c r="N200" t="s">
        <v>14</v>
      </c>
    </row>
    <row r="201" spans="1:14" x14ac:dyDescent="0.2">
      <c r="A201" t="s">
        <v>10</v>
      </c>
      <c r="B201" t="s">
        <v>13</v>
      </c>
      <c r="D201">
        <v>0</v>
      </c>
      <c r="E201">
        <v>0</v>
      </c>
      <c r="F201">
        <v>2</v>
      </c>
      <c r="G201">
        <v>2</v>
      </c>
      <c r="H201">
        <v>4</v>
      </c>
      <c r="I201">
        <v>5</v>
      </c>
      <c r="J201">
        <v>1</v>
      </c>
      <c r="K201">
        <v>1</v>
      </c>
      <c r="L201">
        <v>2.92625E-2</v>
      </c>
      <c r="M201">
        <v>2.92625E-2</v>
      </c>
      <c r="N201" t="s">
        <v>14</v>
      </c>
    </row>
    <row r="202" spans="1:14" x14ac:dyDescent="0.2">
      <c r="A202" t="s">
        <v>10</v>
      </c>
      <c r="B202" t="s">
        <v>13</v>
      </c>
      <c r="D202">
        <v>0</v>
      </c>
      <c r="E202">
        <v>0</v>
      </c>
      <c r="F202">
        <v>2</v>
      </c>
      <c r="G202">
        <v>2</v>
      </c>
      <c r="H202">
        <v>4</v>
      </c>
      <c r="I202">
        <v>5</v>
      </c>
      <c r="J202">
        <v>2</v>
      </c>
      <c r="K202">
        <v>2</v>
      </c>
      <c r="L202">
        <v>3.11674999999999E-2</v>
      </c>
      <c r="M202">
        <v>3.11674999999999E-2</v>
      </c>
      <c r="N202" t="s">
        <v>14</v>
      </c>
    </row>
    <row r="203" spans="1:14" x14ac:dyDescent="0.2">
      <c r="A203" t="s">
        <v>10</v>
      </c>
      <c r="B203" t="s">
        <v>13</v>
      </c>
      <c r="D203">
        <v>0</v>
      </c>
      <c r="E203">
        <v>0</v>
      </c>
      <c r="F203">
        <v>2</v>
      </c>
      <c r="G203">
        <v>2</v>
      </c>
      <c r="H203">
        <v>4</v>
      </c>
      <c r="I203">
        <v>5</v>
      </c>
      <c r="J203">
        <v>3</v>
      </c>
      <c r="K203">
        <v>3</v>
      </c>
      <c r="L203">
        <v>4.0399999999999998E-2</v>
      </c>
      <c r="M203">
        <v>4.0399999999999998E-2</v>
      </c>
      <c r="N203" t="s">
        <v>14</v>
      </c>
    </row>
    <row r="204" spans="1:14" x14ac:dyDescent="0.2">
      <c r="A204" t="s">
        <v>10</v>
      </c>
      <c r="B204" t="s">
        <v>13</v>
      </c>
      <c r="D204">
        <v>0</v>
      </c>
      <c r="E204">
        <v>0</v>
      </c>
      <c r="F204">
        <v>2</v>
      </c>
      <c r="G204">
        <v>2</v>
      </c>
      <c r="H204">
        <v>4</v>
      </c>
      <c r="I204">
        <v>5</v>
      </c>
      <c r="J204">
        <v>4</v>
      </c>
      <c r="K204">
        <v>4</v>
      </c>
      <c r="L204">
        <v>3.8137499999999998E-2</v>
      </c>
      <c r="M204">
        <v>3.8137499999999998E-2</v>
      </c>
      <c r="N204" t="s">
        <v>14</v>
      </c>
    </row>
    <row r="205" spans="1:14" x14ac:dyDescent="0.2">
      <c r="A205" t="s">
        <v>10</v>
      </c>
      <c r="B205" t="s">
        <v>13</v>
      </c>
      <c r="D205">
        <v>0</v>
      </c>
      <c r="E205">
        <v>0</v>
      </c>
      <c r="F205">
        <v>2</v>
      </c>
      <c r="G205">
        <v>2</v>
      </c>
      <c r="H205">
        <v>4</v>
      </c>
      <c r="I205">
        <v>5</v>
      </c>
      <c r="J205">
        <v>5</v>
      </c>
      <c r="K205">
        <v>5</v>
      </c>
      <c r="L205">
        <v>2.41149999999999E-2</v>
      </c>
      <c r="M205">
        <v>2.41149999999999E-2</v>
      </c>
      <c r="N205" t="s">
        <v>14</v>
      </c>
    </row>
    <row r="206" spans="1:14" x14ac:dyDescent="0.2">
      <c r="A206" t="s">
        <v>10</v>
      </c>
      <c r="B206" t="s">
        <v>13</v>
      </c>
      <c r="D206">
        <v>0</v>
      </c>
      <c r="E206">
        <v>0</v>
      </c>
      <c r="F206">
        <v>2</v>
      </c>
      <c r="G206">
        <v>2</v>
      </c>
      <c r="H206">
        <v>4</v>
      </c>
      <c r="I206">
        <v>5</v>
      </c>
      <c r="J206">
        <v>6</v>
      </c>
      <c r="K206">
        <v>6</v>
      </c>
      <c r="L206">
        <v>2.9527499999999901E-2</v>
      </c>
      <c r="M206">
        <v>2.9527499999999901E-2</v>
      </c>
      <c r="N206" t="s">
        <v>14</v>
      </c>
    </row>
    <row r="207" spans="1:14" x14ac:dyDescent="0.2">
      <c r="A207" t="s">
        <v>10</v>
      </c>
      <c r="B207" t="s">
        <v>13</v>
      </c>
      <c r="D207">
        <v>0</v>
      </c>
      <c r="E207">
        <v>0</v>
      </c>
      <c r="F207">
        <v>2</v>
      </c>
      <c r="G207">
        <v>2</v>
      </c>
      <c r="H207">
        <v>5</v>
      </c>
      <c r="I207">
        <v>6</v>
      </c>
      <c r="J207">
        <v>0</v>
      </c>
      <c r="K207">
        <v>0</v>
      </c>
      <c r="L207">
        <v>3.7462499999999899E-2</v>
      </c>
      <c r="M207">
        <v>3.7462499999999899E-2</v>
      </c>
      <c r="N207" t="s">
        <v>14</v>
      </c>
    </row>
    <row r="208" spans="1:14" x14ac:dyDescent="0.2">
      <c r="A208" t="s">
        <v>10</v>
      </c>
      <c r="B208" t="s">
        <v>13</v>
      </c>
      <c r="D208">
        <v>0</v>
      </c>
      <c r="E208">
        <v>0</v>
      </c>
      <c r="F208">
        <v>2</v>
      </c>
      <c r="G208">
        <v>2</v>
      </c>
      <c r="H208">
        <v>5</v>
      </c>
      <c r="I208">
        <v>6</v>
      </c>
      <c r="J208">
        <v>1</v>
      </c>
      <c r="K208">
        <v>1</v>
      </c>
      <c r="L208">
        <v>3.26025E-2</v>
      </c>
      <c r="M208">
        <v>3.26025E-2</v>
      </c>
      <c r="N208" t="s">
        <v>14</v>
      </c>
    </row>
    <row r="209" spans="1:14" x14ac:dyDescent="0.2">
      <c r="A209" t="s">
        <v>10</v>
      </c>
      <c r="B209" t="s">
        <v>13</v>
      </c>
      <c r="D209">
        <v>0</v>
      </c>
      <c r="E209">
        <v>0</v>
      </c>
      <c r="F209">
        <v>2</v>
      </c>
      <c r="G209">
        <v>2</v>
      </c>
      <c r="H209">
        <v>5</v>
      </c>
      <c r="I209">
        <v>6</v>
      </c>
      <c r="J209">
        <v>2</v>
      </c>
      <c r="K209">
        <v>2</v>
      </c>
      <c r="L209">
        <v>3.4932499999999998E-2</v>
      </c>
      <c r="M209">
        <v>3.4932499999999998E-2</v>
      </c>
      <c r="N209" t="s">
        <v>14</v>
      </c>
    </row>
    <row r="210" spans="1:14" x14ac:dyDescent="0.2">
      <c r="A210" t="s">
        <v>10</v>
      </c>
      <c r="B210" t="s">
        <v>13</v>
      </c>
      <c r="D210">
        <v>0</v>
      </c>
      <c r="E210">
        <v>0</v>
      </c>
      <c r="F210">
        <v>2</v>
      </c>
      <c r="G210">
        <v>2</v>
      </c>
      <c r="H210">
        <v>5</v>
      </c>
      <c r="I210">
        <v>6</v>
      </c>
      <c r="J210">
        <v>3</v>
      </c>
      <c r="K210">
        <v>3</v>
      </c>
      <c r="L210">
        <v>4.5007499999999999E-2</v>
      </c>
      <c r="M210">
        <v>4.5007499999999999E-2</v>
      </c>
      <c r="N210" t="s">
        <v>14</v>
      </c>
    </row>
    <row r="211" spans="1:14" x14ac:dyDescent="0.2">
      <c r="A211" t="s">
        <v>10</v>
      </c>
      <c r="B211" t="s">
        <v>13</v>
      </c>
      <c r="D211">
        <v>0</v>
      </c>
      <c r="E211">
        <v>0</v>
      </c>
      <c r="F211">
        <v>2</v>
      </c>
      <c r="G211">
        <v>2</v>
      </c>
      <c r="H211">
        <v>5</v>
      </c>
      <c r="I211">
        <v>6</v>
      </c>
      <c r="J211">
        <v>4</v>
      </c>
      <c r="K211">
        <v>4</v>
      </c>
      <c r="L211">
        <v>4.1709999999999997E-2</v>
      </c>
      <c r="M211">
        <v>4.1709999999999997E-2</v>
      </c>
      <c r="N211" t="s">
        <v>14</v>
      </c>
    </row>
    <row r="212" spans="1:14" x14ac:dyDescent="0.2">
      <c r="A212" t="s">
        <v>10</v>
      </c>
      <c r="B212" t="s">
        <v>13</v>
      </c>
      <c r="D212">
        <v>0</v>
      </c>
      <c r="E212">
        <v>0</v>
      </c>
      <c r="F212">
        <v>2</v>
      </c>
      <c r="G212">
        <v>2</v>
      </c>
      <c r="H212">
        <v>5</v>
      </c>
      <c r="I212">
        <v>6</v>
      </c>
      <c r="J212">
        <v>5</v>
      </c>
      <c r="K212">
        <v>5</v>
      </c>
      <c r="L212">
        <v>2.69275E-2</v>
      </c>
      <c r="M212">
        <v>2.69275E-2</v>
      </c>
      <c r="N212" t="s">
        <v>14</v>
      </c>
    </row>
    <row r="213" spans="1:14" x14ac:dyDescent="0.2">
      <c r="A213" t="s">
        <v>10</v>
      </c>
      <c r="B213" t="s">
        <v>13</v>
      </c>
      <c r="D213">
        <v>0</v>
      </c>
      <c r="E213">
        <v>0</v>
      </c>
      <c r="F213">
        <v>2</v>
      </c>
      <c r="G213">
        <v>2</v>
      </c>
      <c r="H213">
        <v>5</v>
      </c>
      <c r="I213">
        <v>6</v>
      </c>
      <c r="J213">
        <v>6</v>
      </c>
      <c r="K213">
        <v>6</v>
      </c>
      <c r="L213">
        <v>3.2462499999999998E-2</v>
      </c>
      <c r="M213">
        <v>3.2462499999999998E-2</v>
      </c>
      <c r="N213" t="s">
        <v>14</v>
      </c>
    </row>
    <row r="214" spans="1:14" x14ac:dyDescent="0.2">
      <c r="A214" t="s">
        <v>10</v>
      </c>
      <c r="B214" t="s">
        <v>13</v>
      </c>
      <c r="D214">
        <v>0</v>
      </c>
      <c r="E214">
        <v>0</v>
      </c>
      <c r="F214">
        <v>2</v>
      </c>
      <c r="G214">
        <v>2</v>
      </c>
      <c r="H214">
        <v>6</v>
      </c>
      <c r="I214">
        <v>7</v>
      </c>
      <c r="J214">
        <v>0</v>
      </c>
      <c r="K214">
        <v>0</v>
      </c>
      <c r="L214">
        <v>4.47725E-2</v>
      </c>
      <c r="M214">
        <v>4.47725E-2</v>
      </c>
      <c r="N214" t="s">
        <v>14</v>
      </c>
    </row>
    <row r="215" spans="1:14" x14ac:dyDescent="0.2">
      <c r="A215" t="s">
        <v>10</v>
      </c>
      <c r="B215" t="s">
        <v>13</v>
      </c>
      <c r="D215">
        <v>0</v>
      </c>
      <c r="E215">
        <v>0</v>
      </c>
      <c r="F215">
        <v>2</v>
      </c>
      <c r="G215">
        <v>2</v>
      </c>
      <c r="H215">
        <v>6</v>
      </c>
      <c r="I215">
        <v>7</v>
      </c>
      <c r="J215">
        <v>1</v>
      </c>
      <c r="K215">
        <v>1</v>
      </c>
      <c r="L215">
        <v>4.0662499999999997E-2</v>
      </c>
      <c r="M215">
        <v>4.0662499999999997E-2</v>
      </c>
      <c r="N215" t="s">
        <v>14</v>
      </c>
    </row>
    <row r="216" spans="1:14" x14ac:dyDescent="0.2">
      <c r="A216" t="s">
        <v>10</v>
      </c>
      <c r="B216" t="s">
        <v>13</v>
      </c>
      <c r="D216">
        <v>0</v>
      </c>
      <c r="E216">
        <v>0</v>
      </c>
      <c r="F216">
        <v>2</v>
      </c>
      <c r="G216">
        <v>2</v>
      </c>
      <c r="H216">
        <v>6</v>
      </c>
      <c r="I216">
        <v>7</v>
      </c>
      <c r="J216">
        <v>2</v>
      </c>
      <c r="K216">
        <v>2</v>
      </c>
      <c r="L216">
        <v>4.4844999999999899E-2</v>
      </c>
      <c r="M216">
        <v>4.4844999999999899E-2</v>
      </c>
      <c r="N216" t="s">
        <v>14</v>
      </c>
    </row>
    <row r="217" spans="1:14" x14ac:dyDescent="0.2">
      <c r="A217" t="s">
        <v>10</v>
      </c>
      <c r="B217" t="s">
        <v>13</v>
      </c>
      <c r="D217">
        <v>0</v>
      </c>
      <c r="E217">
        <v>0</v>
      </c>
      <c r="F217">
        <v>2</v>
      </c>
      <c r="G217">
        <v>2</v>
      </c>
      <c r="H217">
        <v>6</v>
      </c>
      <c r="I217">
        <v>7</v>
      </c>
      <c r="J217">
        <v>3</v>
      </c>
      <c r="K217">
        <v>3</v>
      </c>
      <c r="L217">
        <v>5.4837499999999997E-2</v>
      </c>
      <c r="M217">
        <v>5.4837499999999997E-2</v>
      </c>
      <c r="N217" t="s">
        <v>14</v>
      </c>
    </row>
    <row r="218" spans="1:14" x14ac:dyDescent="0.2">
      <c r="A218" t="s">
        <v>10</v>
      </c>
      <c r="B218" t="s">
        <v>13</v>
      </c>
      <c r="D218">
        <v>0</v>
      </c>
      <c r="E218">
        <v>0</v>
      </c>
      <c r="F218">
        <v>2</v>
      </c>
      <c r="G218">
        <v>2</v>
      </c>
      <c r="H218">
        <v>6</v>
      </c>
      <c r="I218">
        <v>7</v>
      </c>
      <c r="J218">
        <v>4</v>
      </c>
      <c r="K218">
        <v>4</v>
      </c>
      <c r="L218">
        <v>5.3749999999999999E-2</v>
      </c>
      <c r="M218">
        <v>5.3749999999999999E-2</v>
      </c>
      <c r="N218" t="s">
        <v>14</v>
      </c>
    </row>
    <row r="219" spans="1:14" x14ac:dyDescent="0.2">
      <c r="A219" t="s">
        <v>10</v>
      </c>
      <c r="B219" t="s">
        <v>13</v>
      </c>
      <c r="D219">
        <v>0</v>
      </c>
      <c r="E219">
        <v>0</v>
      </c>
      <c r="F219">
        <v>2</v>
      </c>
      <c r="G219">
        <v>2</v>
      </c>
      <c r="H219">
        <v>6</v>
      </c>
      <c r="I219">
        <v>7</v>
      </c>
      <c r="J219">
        <v>5</v>
      </c>
      <c r="K219">
        <v>5</v>
      </c>
      <c r="L219">
        <v>3.05975E-2</v>
      </c>
      <c r="M219">
        <v>3.05975E-2</v>
      </c>
      <c r="N219" t="s">
        <v>14</v>
      </c>
    </row>
    <row r="220" spans="1:14" x14ac:dyDescent="0.2">
      <c r="A220" t="s">
        <v>10</v>
      </c>
      <c r="B220" t="s">
        <v>13</v>
      </c>
      <c r="D220">
        <v>0</v>
      </c>
      <c r="E220">
        <v>0</v>
      </c>
      <c r="F220">
        <v>2</v>
      </c>
      <c r="G220">
        <v>2</v>
      </c>
      <c r="H220">
        <v>6</v>
      </c>
      <c r="I220">
        <v>7</v>
      </c>
      <c r="J220">
        <v>6</v>
      </c>
      <c r="K220">
        <v>6</v>
      </c>
      <c r="L220">
        <v>3.4637500000000002E-2</v>
      </c>
      <c r="M220">
        <v>3.4637500000000002E-2</v>
      </c>
      <c r="N220" t="s">
        <v>14</v>
      </c>
    </row>
    <row r="221" spans="1:14" x14ac:dyDescent="0.2">
      <c r="A221" t="s">
        <v>10</v>
      </c>
      <c r="B221" t="s">
        <v>13</v>
      </c>
      <c r="D221">
        <v>0</v>
      </c>
      <c r="E221">
        <v>0</v>
      </c>
      <c r="F221">
        <v>2</v>
      </c>
      <c r="G221">
        <v>2</v>
      </c>
      <c r="H221">
        <v>7</v>
      </c>
      <c r="I221">
        <v>8</v>
      </c>
      <c r="J221">
        <v>0</v>
      </c>
      <c r="K221">
        <v>0</v>
      </c>
      <c r="L221">
        <v>5.2449999999999997E-2</v>
      </c>
      <c r="M221">
        <v>5.2449999999999997E-2</v>
      </c>
      <c r="N221" t="s">
        <v>14</v>
      </c>
    </row>
    <row r="222" spans="1:14" x14ac:dyDescent="0.2">
      <c r="A222" t="s">
        <v>10</v>
      </c>
      <c r="B222" t="s">
        <v>13</v>
      </c>
      <c r="D222">
        <v>0</v>
      </c>
      <c r="E222">
        <v>0</v>
      </c>
      <c r="F222">
        <v>2</v>
      </c>
      <c r="G222">
        <v>2</v>
      </c>
      <c r="H222">
        <v>7</v>
      </c>
      <c r="I222">
        <v>8</v>
      </c>
      <c r="J222">
        <v>1</v>
      </c>
      <c r="K222">
        <v>1</v>
      </c>
      <c r="L222">
        <v>4.3797499999999899E-2</v>
      </c>
      <c r="M222">
        <v>4.3797499999999899E-2</v>
      </c>
      <c r="N222" t="s">
        <v>14</v>
      </c>
    </row>
    <row r="223" spans="1:14" x14ac:dyDescent="0.2">
      <c r="A223" t="s">
        <v>10</v>
      </c>
      <c r="B223" t="s">
        <v>13</v>
      </c>
      <c r="D223">
        <v>0</v>
      </c>
      <c r="E223">
        <v>0</v>
      </c>
      <c r="F223">
        <v>2</v>
      </c>
      <c r="G223">
        <v>2</v>
      </c>
      <c r="H223">
        <v>7</v>
      </c>
      <c r="I223">
        <v>8</v>
      </c>
      <c r="J223">
        <v>2</v>
      </c>
      <c r="K223">
        <v>2</v>
      </c>
      <c r="L223">
        <v>5.3582499999999998E-2</v>
      </c>
      <c r="M223">
        <v>5.3582499999999998E-2</v>
      </c>
      <c r="N223" t="s">
        <v>14</v>
      </c>
    </row>
    <row r="224" spans="1:14" x14ac:dyDescent="0.2">
      <c r="A224" t="s">
        <v>10</v>
      </c>
      <c r="B224" t="s">
        <v>13</v>
      </c>
      <c r="D224">
        <v>0</v>
      </c>
      <c r="E224">
        <v>0</v>
      </c>
      <c r="F224">
        <v>2</v>
      </c>
      <c r="G224">
        <v>2</v>
      </c>
      <c r="H224">
        <v>7</v>
      </c>
      <c r="I224">
        <v>8</v>
      </c>
      <c r="J224">
        <v>3</v>
      </c>
      <c r="K224">
        <v>3</v>
      </c>
      <c r="L224">
        <v>5.7492500000000002E-2</v>
      </c>
      <c r="M224">
        <v>5.7492500000000002E-2</v>
      </c>
      <c r="N224" t="s">
        <v>14</v>
      </c>
    </row>
    <row r="225" spans="1:14" x14ac:dyDescent="0.2">
      <c r="A225" t="s">
        <v>10</v>
      </c>
      <c r="B225" t="s">
        <v>13</v>
      </c>
      <c r="D225">
        <v>0</v>
      </c>
      <c r="E225">
        <v>0</v>
      </c>
      <c r="F225">
        <v>2</v>
      </c>
      <c r="G225">
        <v>2</v>
      </c>
      <c r="H225">
        <v>7</v>
      </c>
      <c r="I225">
        <v>8</v>
      </c>
      <c r="J225">
        <v>4</v>
      </c>
      <c r="K225">
        <v>4</v>
      </c>
      <c r="L225">
        <v>5.75325E-2</v>
      </c>
      <c r="M225">
        <v>5.75325E-2</v>
      </c>
      <c r="N225" t="s">
        <v>14</v>
      </c>
    </row>
    <row r="226" spans="1:14" x14ac:dyDescent="0.2">
      <c r="A226" t="s">
        <v>10</v>
      </c>
      <c r="B226" t="s">
        <v>13</v>
      </c>
      <c r="D226">
        <v>0</v>
      </c>
      <c r="E226">
        <v>0</v>
      </c>
      <c r="F226">
        <v>2</v>
      </c>
      <c r="G226">
        <v>2</v>
      </c>
      <c r="H226">
        <v>7</v>
      </c>
      <c r="I226">
        <v>8</v>
      </c>
      <c r="J226">
        <v>5</v>
      </c>
      <c r="K226">
        <v>5</v>
      </c>
      <c r="L226">
        <v>3.4062500000000002E-2</v>
      </c>
      <c r="M226">
        <v>3.4062500000000002E-2</v>
      </c>
      <c r="N226" t="s">
        <v>14</v>
      </c>
    </row>
    <row r="227" spans="1:14" x14ac:dyDescent="0.2">
      <c r="A227" t="s">
        <v>10</v>
      </c>
      <c r="B227" t="s">
        <v>13</v>
      </c>
      <c r="D227">
        <v>0</v>
      </c>
      <c r="E227">
        <v>0</v>
      </c>
      <c r="F227">
        <v>2</v>
      </c>
      <c r="G227">
        <v>2</v>
      </c>
      <c r="H227">
        <v>7</v>
      </c>
      <c r="I227">
        <v>8</v>
      </c>
      <c r="J227">
        <v>6</v>
      </c>
      <c r="K227">
        <v>6</v>
      </c>
      <c r="L227">
        <v>3.2872499999999999E-2</v>
      </c>
      <c r="M227">
        <v>3.2872499999999999E-2</v>
      </c>
      <c r="N227" t="s">
        <v>14</v>
      </c>
    </row>
    <row r="228" spans="1:14" x14ac:dyDescent="0.2">
      <c r="A228" t="s">
        <v>10</v>
      </c>
      <c r="B228" t="s">
        <v>13</v>
      </c>
      <c r="D228">
        <v>0</v>
      </c>
      <c r="E228">
        <v>0</v>
      </c>
      <c r="F228">
        <v>2</v>
      </c>
      <c r="G228">
        <v>2</v>
      </c>
      <c r="H228">
        <v>8</v>
      </c>
      <c r="I228">
        <v>9</v>
      </c>
      <c r="J228">
        <v>0</v>
      </c>
      <c r="K228">
        <v>0</v>
      </c>
      <c r="L228">
        <v>5.8632499999999997E-2</v>
      </c>
      <c r="M228">
        <v>5.8632499999999997E-2</v>
      </c>
      <c r="N228" t="s">
        <v>14</v>
      </c>
    </row>
    <row r="229" spans="1:14" x14ac:dyDescent="0.2">
      <c r="A229" t="s">
        <v>10</v>
      </c>
      <c r="B229" t="s">
        <v>13</v>
      </c>
      <c r="D229">
        <v>0</v>
      </c>
      <c r="E229">
        <v>0</v>
      </c>
      <c r="F229">
        <v>2</v>
      </c>
      <c r="G229">
        <v>2</v>
      </c>
      <c r="H229">
        <v>8</v>
      </c>
      <c r="I229">
        <v>9</v>
      </c>
      <c r="J229">
        <v>1</v>
      </c>
      <c r="K229">
        <v>1</v>
      </c>
      <c r="L229">
        <v>4.8829999999999998E-2</v>
      </c>
      <c r="M229">
        <v>4.8829999999999998E-2</v>
      </c>
      <c r="N229" t="s">
        <v>14</v>
      </c>
    </row>
    <row r="230" spans="1:14" x14ac:dyDescent="0.2">
      <c r="A230" t="s">
        <v>10</v>
      </c>
      <c r="B230" t="s">
        <v>13</v>
      </c>
      <c r="D230">
        <v>0</v>
      </c>
      <c r="E230">
        <v>0</v>
      </c>
      <c r="F230">
        <v>2</v>
      </c>
      <c r="G230">
        <v>2</v>
      </c>
      <c r="H230">
        <v>8</v>
      </c>
      <c r="I230">
        <v>9</v>
      </c>
      <c r="J230">
        <v>2</v>
      </c>
      <c r="K230">
        <v>2</v>
      </c>
      <c r="L230">
        <v>5.5072499999999899E-2</v>
      </c>
      <c r="M230">
        <v>5.5072499999999899E-2</v>
      </c>
      <c r="N230" t="s">
        <v>14</v>
      </c>
    </row>
    <row r="231" spans="1:14" x14ac:dyDescent="0.2">
      <c r="A231" t="s">
        <v>10</v>
      </c>
      <c r="B231" t="s">
        <v>13</v>
      </c>
      <c r="D231">
        <v>0</v>
      </c>
      <c r="E231">
        <v>0</v>
      </c>
      <c r="F231">
        <v>2</v>
      </c>
      <c r="G231">
        <v>2</v>
      </c>
      <c r="H231">
        <v>8</v>
      </c>
      <c r="I231">
        <v>9</v>
      </c>
      <c r="J231">
        <v>3</v>
      </c>
      <c r="K231">
        <v>3</v>
      </c>
      <c r="L231">
        <v>6.4207500000000001E-2</v>
      </c>
      <c r="M231">
        <v>6.4207500000000001E-2</v>
      </c>
      <c r="N231" t="s">
        <v>14</v>
      </c>
    </row>
    <row r="232" spans="1:14" x14ac:dyDescent="0.2">
      <c r="A232" t="s">
        <v>10</v>
      </c>
      <c r="B232" t="s">
        <v>13</v>
      </c>
      <c r="D232">
        <v>0</v>
      </c>
      <c r="E232">
        <v>0</v>
      </c>
      <c r="F232">
        <v>2</v>
      </c>
      <c r="G232">
        <v>2</v>
      </c>
      <c r="H232">
        <v>8</v>
      </c>
      <c r="I232">
        <v>9</v>
      </c>
      <c r="J232">
        <v>4</v>
      </c>
      <c r="K232">
        <v>4</v>
      </c>
      <c r="L232">
        <v>6.1862499999999897E-2</v>
      </c>
      <c r="M232">
        <v>6.1862499999999897E-2</v>
      </c>
      <c r="N232" t="s">
        <v>14</v>
      </c>
    </row>
    <row r="233" spans="1:14" x14ac:dyDescent="0.2">
      <c r="A233" t="s">
        <v>10</v>
      </c>
      <c r="B233" t="s">
        <v>13</v>
      </c>
      <c r="D233">
        <v>0</v>
      </c>
      <c r="E233">
        <v>0</v>
      </c>
      <c r="F233">
        <v>2</v>
      </c>
      <c r="G233">
        <v>2</v>
      </c>
      <c r="H233">
        <v>8</v>
      </c>
      <c r="I233">
        <v>9</v>
      </c>
      <c r="J233">
        <v>5</v>
      </c>
      <c r="K233">
        <v>5</v>
      </c>
      <c r="L233">
        <v>4.1267499999999999E-2</v>
      </c>
      <c r="M233">
        <v>4.1267499999999999E-2</v>
      </c>
      <c r="N233" t="s">
        <v>14</v>
      </c>
    </row>
    <row r="234" spans="1:14" x14ac:dyDescent="0.2">
      <c r="A234" t="s">
        <v>10</v>
      </c>
      <c r="B234" t="s">
        <v>13</v>
      </c>
      <c r="D234">
        <v>0</v>
      </c>
      <c r="E234">
        <v>0</v>
      </c>
      <c r="F234">
        <v>2</v>
      </c>
      <c r="G234">
        <v>2</v>
      </c>
      <c r="H234">
        <v>8</v>
      </c>
      <c r="I234">
        <v>9</v>
      </c>
      <c r="J234">
        <v>6</v>
      </c>
      <c r="K234">
        <v>6</v>
      </c>
      <c r="L234">
        <v>3.9329999999999997E-2</v>
      </c>
      <c r="M234">
        <v>3.9329999999999997E-2</v>
      </c>
      <c r="N234" t="s">
        <v>14</v>
      </c>
    </row>
    <row r="235" spans="1:14" x14ac:dyDescent="0.2">
      <c r="A235" t="s">
        <v>10</v>
      </c>
      <c r="B235" t="s">
        <v>13</v>
      </c>
      <c r="D235">
        <v>0</v>
      </c>
      <c r="E235">
        <v>0</v>
      </c>
      <c r="F235">
        <v>2</v>
      </c>
      <c r="G235">
        <v>2</v>
      </c>
      <c r="H235">
        <v>9</v>
      </c>
      <c r="I235">
        <v>10</v>
      </c>
      <c r="J235">
        <v>0</v>
      </c>
      <c r="K235">
        <v>0</v>
      </c>
      <c r="L235">
        <v>5.7427499999999902E-2</v>
      </c>
      <c r="M235">
        <v>5.7427499999999902E-2</v>
      </c>
      <c r="N235" t="s">
        <v>14</v>
      </c>
    </row>
    <row r="236" spans="1:14" x14ac:dyDescent="0.2">
      <c r="A236" t="s">
        <v>10</v>
      </c>
      <c r="B236" t="s">
        <v>13</v>
      </c>
      <c r="D236">
        <v>0</v>
      </c>
      <c r="E236">
        <v>0</v>
      </c>
      <c r="F236">
        <v>2</v>
      </c>
      <c r="G236">
        <v>2</v>
      </c>
      <c r="H236">
        <v>9</v>
      </c>
      <c r="I236">
        <v>10</v>
      </c>
      <c r="J236">
        <v>1</v>
      </c>
      <c r="K236">
        <v>1</v>
      </c>
      <c r="L236">
        <v>4.7254999999999998E-2</v>
      </c>
      <c r="M236">
        <v>4.7254999999999998E-2</v>
      </c>
      <c r="N236" t="s">
        <v>14</v>
      </c>
    </row>
    <row r="237" spans="1:14" x14ac:dyDescent="0.2">
      <c r="A237" t="s">
        <v>10</v>
      </c>
      <c r="B237" t="s">
        <v>13</v>
      </c>
      <c r="D237">
        <v>0</v>
      </c>
      <c r="E237">
        <v>0</v>
      </c>
      <c r="F237">
        <v>2</v>
      </c>
      <c r="G237">
        <v>2</v>
      </c>
      <c r="H237">
        <v>9</v>
      </c>
      <c r="I237">
        <v>10</v>
      </c>
      <c r="J237">
        <v>2</v>
      </c>
      <c r="K237">
        <v>2</v>
      </c>
      <c r="L237">
        <v>5.1584999999999999E-2</v>
      </c>
      <c r="M237">
        <v>5.1584999999999999E-2</v>
      </c>
      <c r="N237" t="s">
        <v>14</v>
      </c>
    </row>
    <row r="238" spans="1:14" x14ac:dyDescent="0.2">
      <c r="A238" t="s">
        <v>10</v>
      </c>
      <c r="B238" t="s">
        <v>13</v>
      </c>
      <c r="D238">
        <v>0</v>
      </c>
      <c r="E238">
        <v>0</v>
      </c>
      <c r="F238">
        <v>2</v>
      </c>
      <c r="G238">
        <v>2</v>
      </c>
      <c r="H238">
        <v>9</v>
      </c>
      <c r="I238">
        <v>10</v>
      </c>
      <c r="J238">
        <v>3</v>
      </c>
      <c r="K238">
        <v>3</v>
      </c>
      <c r="L238">
        <v>5.91075E-2</v>
      </c>
      <c r="M238">
        <v>5.91075E-2</v>
      </c>
      <c r="N238" t="s">
        <v>14</v>
      </c>
    </row>
    <row r="239" spans="1:14" x14ac:dyDescent="0.2">
      <c r="A239" t="s">
        <v>10</v>
      </c>
      <c r="B239" t="s">
        <v>13</v>
      </c>
      <c r="D239">
        <v>0</v>
      </c>
      <c r="E239">
        <v>0</v>
      </c>
      <c r="F239">
        <v>2</v>
      </c>
      <c r="G239">
        <v>2</v>
      </c>
      <c r="H239">
        <v>9</v>
      </c>
      <c r="I239">
        <v>10</v>
      </c>
      <c r="J239">
        <v>4</v>
      </c>
      <c r="K239">
        <v>4</v>
      </c>
      <c r="L239">
        <v>5.5449999999999999E-2</v>
      </c>
      <c r="M239">
        <v>5.5449999999999999E-2</v>
      </c>
      <c r="N239" t="s">
        <v>14</v>
      </c>
    </row>
    <row r="240" spans="1:14" x14ac:dyDescent="0.2">
      <c r="A240" t="s">
        <v>10</v>
      </c>
      <c r="B240" t="s">
        <v>13</v>
      </c>
      <c r="D240">
        <v>0</v>
      </c>
      <c r="E240">
        <v>0</v>
      </c>
      <c r="F240">
        <v>2</v>
      </c>
      <c r="G240">
        <v>2</v>
      </c>
      <c r="H240">
        <v>9</v>
      </c>
      <c r="I240">
        <v>10</v>
      </c>
      <c r="J240">
        <v>5</v>
      </c>
      <c r="K240">
        <v>5</v>
      </c>
      <c r="L240">
        <v>4.1489999999999902E-2</v>
      </c>
      <c r="M240">
        <v>4.1489999999999902E-2</v>
      </c>
      <c r="N240" t="s">
        <v>14</v>
      </c>
    </row>
    <row r="241" spans="1:14" x14ac:dyDescent="0.2">
      <c r="A241" t="s">
        <v>10</v>
      </c>
      <c r="B241" t="s">
        <v>13</v>
      </c>
      <c r="D241">
        <v>0</v>
      </c>
      <c r="E241">
        <v>0</v>
      </c>
      <c r="F241">
        <v>2</v>
      </c>
      <c r="G241">
        <v>2</v>
      </c>
      <c r="H241">
        <v>9</v>
      </c>
      <c r="I241">
        <v>10</v>
      </c>
      <c r="J241">
        <v>6</v>
      </c>
      <c r="K241">
        <v>6</v>
      </c>
      <c r="L241">
        <v>4.05475E-2</v>
      </c>
      <c r="M241">
        <v>4.05475E-2</v>
      </c>
      <c r="N241" t="s">
        <v>14</v>
      </c>
    </row>
    <row r="242" spans="1:14" x14ac:dyDescent="0.2">
      <c r="A242" t="s">
        <v>10</v>
      </c>
      <c r="B242" t="s">
        <v>13</v>
      </c>
      <c r="D242">
        <v>0</v>
      </c>
      <c r="E242">
        <v>0</v>
      </c>
      <c r="F242">
        <v>2</v>
      </c>
      <c r="G242">
        <v>2</v>
      </c>
      <c r="H242">
        <v>10</v>
      </c>
      <c r="I242">
        <v>11</v>
      </c>
      <c r="J242">
        <v>0</v>
      </c>
      <c r="K242">
        <v>0</v>
      </c>
      <c r="L242">
        <v>5.1885000000000001E-2</v>
      </c>
      <c r="M242">
        <v>5.1885000000000001E-2</v>
      </c>
      <c r="N242" t="s">
        <v>14</v>
      </c>
    </row>
    <row r="243" spans="1:14" x14ac:dyDescent="0.2">
      <c r="A243" t="s">
        <v>10</v>
      </c>
      <c r="B243" t="s">
        <v>13</v>
      </c>
      <c r="D243">
        <v>0</v>
      </c>
      <c r="E243">
        <v>0</v>
      </c>
      <c r="F243">
        <v>2</v>
      </c>
      <c r="G243">
        <v>2</v>
      </c>
      <c r="H243">
        <v>10</v>
      </c>
      <c r="I243">
        <v>11</v>
      </c>
      <c r="J243">
        <v>1</v>
      </c>
      <c r="K243">
        <v>1</v>
      </c>
      <c r="L243">
        <v>4.5685000000000003E-2</v>
      </c>
      <c r="M243">
        <v>4.5685000000000003E-2</v>
      </c>
      <c r="N243" t="s">
        <v>14</v>
      </c>
    </row>
    <row r="244" spans="1:14" x14ac:dyDescent="0.2">
      <c r="A244" t="s">
        <v>10</v>
      </c>
      <c r="B244" t="s">
        <v>13</v>
      </c>
      <c r="D244">
        <v>0</v>
      </c>
      <c r="E244">
        <v>0</v>
      </c>
      <c r="F244">
        <v>2</v>
      </c>
      <c r="G244">
        <v>2</v>
      </c>
      <c r="H244">
        <v>10</v>
      </c>
      <c r="I244">
        <v>11</v>
      </c>
      <c r="J244">
        <v>2</v>
      </c>
      <c r="K244">
        <v>2</v>
      </c>
      <c r="L244">
        <v>4.8399999999999999E-2</v>
      </c>
      <c r="M244">
        <v>4.8399999999999999E-2</v>
      </c>
      <c r="N244" t="s">
        <v>14</v>
      </c>
    </row>
    <row r="245" spans="1:14" x14ac:dyDescent="0.2">
      <c r="A245" t="s">
        <v>10</v>
      </c>
      <c r="B245" t="s">
        <v>13</v>
      </c>
      <c r="D245">
        <v>0</v>
      </c>
      <c r="E245">
        <v>0</v>
      </c>
      <c r="F245">
        <v>2</v>
      </c>
      <c r="G245">
        <v>2</v>
      </c>
      <c r="H245">
        <v>10</v>
      </c>
      <c r="I245">
        <v>11</v>
      </c>
      <c r="J245">
        <v>3</v>
      </c>
      <c r="K245">
        <v>3</v>
      </c>
      <c r="L245">
        <v>5.6957500000000001E-2</v>
      </c>
      <c r="M245">
        <v>5.6957500000000001E-2</v>
      </c>
      <c r="N245" t="s">
        <v>14</v>
      </c>
    </row>
    <row r="246" spans="1:14" x14ac:dyDescent="0.2">
      <c r="A246" t="s">
        <v>10</v>
      </c>
      <c r="B246" t="s">
        <v>13</v>
      </c>
      <c r="D246">
        <v>0</v>
      </c>
      <c r="E246">
        <v>0</v>
      </c>
      <c r="F246">
        <v>2</v>
      </c>
      <c r="G246">
        <v>2</v>
      </c>
      <c r="H246">
        <v>10</v>
      </c>
      <c r="I246">
        <v>11</v>
      </c>
      <c r="J246">
        <v>4</v>
      </c>
      <c r="K246">
        <v>4</v>
      </c>
      <c r="L246">
        <v>5.5782499999999999E-2</v>
      </c>
      <c r="M246">
        <v>5.5782499999999999E-2</v>
      </c>
      <c r="N246" t="s">
        <v>14</v>
      </c>
    </row>
    <row r="247" spans="1:14" x14ac:dyDescent="0.2">
      <c r="A247" t="s">
        <v>10</v>
      </c>
      <c r="B247" t="s">
        <v>13</v>
      </c>
      <c r="D247">
        <v>0</v>
      </c>
      <c r="E247">
        <v>0</v>
      </c>
      <c r="F247">
        <v>2</v>
      </c>
      <c r="G247">
        <v>2</v>
      </c>
      <c r="H247">
        <v>10</v>
      </c>
      <c r="I247">
        <v>11</v>
      </c>
      <c r="J247">
        <v>5</v>
      </c>
      <c r="K247">
        <v>5</v>
      </c>
      <c r="L247">
        <v>3.7135000000000001E-2</v>
      </c>
      <c r="M247">
        <v>3.7135000000000001E-2</v>
      </c>
      <c r="N247" t="s">
        <v>14</v>
      </c>
    </row>
    <row r="248" spans="1:14" x14ac:dyDescent="0.2">
      <c r="A248" t="s">
        <v>10</v>
      </c>
      <c r="B248" t="s">
        <v>13</v>
      </c>
      <c r="D248">
        <v>0</v>
      </c>
      <c r="E248">
        <v>0</v>
      </c>
      <c r="F248">
        <v>2</v>
      </c>
      <c r="G248">
        <v>2</v>
      </c>
      <c r="H248">
        <v>10</v>
      </c>
      <c r="I248">
        <v>11</v>
      </c>
      <c r="J248">
        <v>6</v>
      </c>
      <c r="K248">
        <v>6</v>
      </c>
      <c r="L248">
        <v>3.8515000000000001E-2</v>
      </c>
      <c r="M248">
        <v>3.8515000000000001E-2</v>
      </c>
      <c r="N248" t="s">
        <v>14</v>
      </c>
    </row>
    <row r="249" spans="1:14" x14ac:dyDescent="0.2">
      <c r="A249" t="s">
        <v>10</v>
      </c>
      <c r="B249" t="s">
        <v>13</v>
      </c>
      <c r="D249">
        <v>0</v>
      </c>
      <c r="E249">
        <v>0</v>
      </c>
      <c r="F249">
        <v>2</v>
      </c>
      <c r="G249">
        <v>2</v>
      </c>
      <c r="H249">
        <v>11</v>
      </c>
      <c r="I249">
        <v>12</v>
      </c>
      <c r="J249">
        <v>0</v>
      </c>
      <c r="K249">
        <v>0</v>
      </c>
      <c r="L249">
        <v>4.8204999999999998E-2</v>
      </c>
      <c r="M249">
        <v>4.8204999999999998E-2</v>
      </c>
      <c r="N249" t="s">
        <v>14</v>
      </c>
    </row>
    <row r="250" spans="1:14" x14ac:dyDescent="0.2">
      <c r="A250" t="s">
        <v>10</v>
      </c>
      <c r="B250" t="s">
        <v>13</v>
      </c>
      <c r="D250">
        <v>0</v>
      </c>
      <c r="E250">
        <v>0</v>
      </c>
      <c r="F250">
        <v>2</v>
      </c>
      <c r="G250">
        <v>2</v>
      </c>
      <c r="H250">
        <v>11</v>
      </c>
      <c r="I250">
        <v>12</v>
      </c>
      <c r="J250">
        <v>1</v>
      </c>
      <c r="K250">
        <v>1</v>
      </c>
      <c r="L250">
        <v>4.4909999999999999E-2</v>
      </c>
      <c r="M250">
        <v>4.4909999999999999E-2</v>
      </c>
      <c r="N250" t="s">
        <v>14</v>
      </c>
    </row>
    <row r="251" spans="1:14" x14ac:dyDescent="0.2">
      <c r="A251" t="s">
        <v>10</v>
      </c>
      <c r="B251" t="s">
        <v>13</v>
      </c>
      <c r="D251">
        <v>0</v>
      </c>
      <c r="E251">
        <v>0</v>
      </c>
      <c r="F251">
        <v>2</v>
      </c>
      <c r="G251">
        <v>2</v>
      </c>
      <c r="H251">
        <v>11</v>
      </c>
      <c r="I251">
        <v>12</v>
      </c>
      <c r="J251">
        <v>2</v>
      </c>
      <c r="K251">
        <v>2</v>
      </c>
      <c r="L251">
        <v>4.6170000000000003E-2</v>
      </c>
      <c r="M251">
        <v>4.6170000000000003E-2</v>
      </c>
      <c r="N251" t="s">
        <v>14</v>
      </c>
    </row>
    <row r="252" spans="1:14" x14ac:dyDescent="0.2">
      <c r="A252" t="s">
        <v>10</v>
      </c>
      <c r="B252" t="s">
        <v>13</v>
      </c>
      <c r="D252">
        <v>0</v>
      </c>
      <c r="E252">
        <v>0</v>
      </c>
      <c r="F252">
        <v>2</v>
      </c>
      <c r="G252">
        <v>2</v>
      </c>
      <c r="H252">
        <v>11</v>
      </c>
      <c r="I252">
        <v>12</v>
      </c>
      <c r="J252">
        <v>3</v>
      </c>
      <c r="K252">
        <v>3</v>
      </c>
      <c r="L252">
        <v>5.4545000000000003E-2</v>
      </c>
      <c r="M252">
        <v>5.4545000000000003E-2</v>
      </c>
      <c r="N252" t="s">
        <v>14</v>
      </c>
    </row>
    <row r="253" spans="1:14" x14ac:dyDescent="0.2">
      <c r="A253" t="s">
        <v>10</v>
      </c>
      <c r="B253" t="s">
        <v>13</v>
      </c>
      <c r="D253">
        <v>0</v>
      </c>
      <c r="E253">
        <v>0</v>
      </c>
      <c r="F253">
        <v>2</v>
      </c>
      <c r="G253">
        <v>2</v>
      </c>
      <c r="H253">
        <v>11</v>
      </c>
      <c r="I253">
        <v>12</v>
      </c>
      <c r="J253">
        <v>4</v>
      </c>
      <c r="K253">
        <v>4</v>
      </c>
      <c r="L253">
        <v>5.2319999999999998E-2</v>
      </c>
      <c r="M253">
        <v>5.2319999999999998E-2</v>
      </c>
      <c r="N253" t="s">
        <v>14</v>
      </c>
    </row>
    <row r="254" spans="1:14" x14ac:dyDescent="0.2">
      <c r="A254" t="s">
        <v>10</v>
      </c>
      <c r="B254" t="s">
        <v>13</v>
      </c>
      <c r="D254">
        <v>0</v>
      </c>
      <c r="E254">
        <v>0</v>
      </c>
      <c r="F254">
        <v>2</v>
      </c>
      <c r="G254">
        <v>2</v>
      </c>
      <c r="H254">
        <v>11</v>
      </c>
      <c r="I254">
        <v>12</v>
      </c>
      <c r="J254">
        <v>5</v>
      </c>
      <c r="K254">
        <v>5</v>
      </c>
      <c r="L254">
        <v>3.7130000000000003E-2</v>
      </c>
      <c r="M254">
        <v>3.7130000000000003E-2</v>
      </c>
      <c r="N254" t="s">
        <v>14</v>
      </c>
    </row>
    <row r="255" spans="1:14" x14ac:dyDescent="0.2">
      <c r="A255" t="s">
        <v>10</v>
      </c>
      <c r="B255" t="s">
        <v>13</v>
      </c>
      <c r="D255">
        <v>0</v>
      </c>
      <c r="E255">
        <v>0</v>
      </c>
      <c r="F255">
        <v>2</v>
      </c>
      <c r="G255">
        <v>2</v>
      </c>
      <c r="H255">
        <v>11</v>
      </c>
      <c r="I255">
        <v>12</v>
      </c>
      <c r="J255">
        <v>6</v>
      </c>
      <c r="K255">
        <v>6</v>
      </c>
      <c r="L255">
        <v>3.6917499999999999E-2</v>
      </c>
      <c r="M255">
        <v>3.6917499999999999E-2</v>
      </c>
      <c r="N255" t="s">
        <v>14</v>
      </c>
    </row>
    <row r="256" spans="1:14" x14ac:dyDescent="0.2">
      <c r="A256" t="s">
        <v>10</v>
      </c>
      <c r="B256" t="s">
        <v>13</v>
      </c>
      <c r="D256">
        <v>0</v>
      </c>
      <c r="E256">
        <v>0</v>
      </c>
      <c r="F256">
        <v>2</v>
      </c>
      <c r="G256">
        <v>2</v>
      </c>
      <c r="H256">
        <v>12</v>
      </c>
      <c r="I256">
        <v>13</v>
      </c>
      <c r="J256">
        <v>0</v>
      </c>
      <c r="K256">
        <v>0</v>
      </c>
      <c r="L256">
        <v>4.5225000000000001E-2</v>
      </c>
      <c r="M256">
        <v>4.5225000000000001E-2</v>
      </c>
      <c r="N256" t="s">
        <v>14</v>
      </c>
    </row>
    <row r="257" spans="1:14" x14ac:dyDescent="0.2">
      <c r="A257" t="s">
        <v>10</v>
      </c>
      <c r="B257" t="s">
        <v>13</v>
      </c>
      <c r="D257">
        <v>0</v>
      </c>
      <c r="E257">
        <v>0</v>
      </c>
      <c r="F257">
        <v>2</v>
      </c>
      <c r="G257">
        <v>2</v>
      </c>
      <c r="H257">
        <v>12</v>
      </c>
      <c r="I257">
        <v>13</v>
      </c>
      <c r="J257">
        <v>1</v>
      </c>
      <c r="K257">
        <v>1</v>
      </c>
      <c r="L257">
        <v>4.1590000000000002E-2</v>
      </c>
      <c r="M257">
        <v>4.1590000000000002E-2</v>
      </c>
      <c r="N257" t="s">
        <v>14</v>
      </c>
    </row>
    <row r="258" spans="1:14" x14ac:dyDescent="0.2">
      <c r="A258" t="s">
        <v>10</v>
      </c>
      <c r="B258" t="s">
        <v>13</v>
      </c>
      <c r="D258">
        <v>0</v>
      </c>
      <c r="E258">
        <v>0</v>
      </c>
      <c r="F258">
        <v>2</v>
      </c>
      <c r="G258">
        <v>2</v>
      </c>
      <c r="H258">
        <v>12</v>
      </c>
      <c r="I258">
        <v>13</v>
      </c>
      <c r="J258">
        <v>2</v>
      </c>
      <c r="K258">
        <v>2</v>
      </c>
      <c r="L258">
        <v>4.2562500000000003E-2</v>
      </c>
      <c r="M258">
        <v>4.2562500000000003E-2</v>
      </c>
      <c r="N258" t="s">
        <v>14</v>
      </c>
    </row>
    <row r="259" spans="1:14" x14ac:dyDescent="0.2">
      <c r="A259" t="s">
        <v>10</v>
      </c>
      <c r="B259" t="s">
        <v>13</v>
      </c>
      <c r="D259">
        <v>0</v>
      </c>
      <c r="E259">
        <v>0</v>
      </c>
      <c r="F259">
        <v>2</v>
      </c>
      <c r="G259">
        <v>2</v>
      </c>
      <c r="H259">
        <v>12</v>
      </c>
      <c r="I259">
        <v>13</v>
      </c>
      <c r="J259">
        <v>3</v>
      </c>
      <c r="K259">
        <v>3</v>
      </c>
      <c r="L259">
        <v>5.17525E-2</v>
      </c>
      <c r="M259">
        <v>5.17525E-2</v>
      </c>
      <c r="N259" t="s">
        <v>14</v>
      </c>
    </row>
    <row r="260" spans="1:14" x14ac:dyDescent="0.2">
      <c r="A260" t="s">
        <v>10</v>
      </c>
      <c r="B260" t="s">
        <v>13</v>
      </c>
      <c r="D260">
        <v>0</v>
      </c>
      <c r="E260">
        <v>0</v>
      </c>
      <c r="F260">
        <v>2</v>
      </c>
      <c r="G260">
        <v>2</v>
      </c>
      <c r="H260">
        <v>12</v>
      </c>
      <c r="I260">
        <v>13</v>
      </c>
      <c r="J260">
        <v>4</v>
      </c>
      <c r="K260">
        <v>4</v>
      </c>
      <c r="L260">
        <v>4.9704999999999999E-2</v>
      </c>
      <c r="M260">
        <v>4.9704999999999999E-2</v>
      </c>
      <c r="N260" t="s">
        <v>14</v>
      </c>
    </row>
    <row r="261" spans="1:14" x14ac:dyDescent="0.2">
      <c r="A261" t="s">
        <v>10</v>
      </c>
      <c r="B261" t="s">
        <v>13</v>
      </c>
      <c r="D261">
        <v>0</v>
      </c>
      <c r="E261">
        <v>0</v>
      </c>
      <c r="F261">
        <v>2</v>
      </c>
      <c r="G261">
        <v>2</v>
      </c>
      <c r="H261">
        <v>12</v>
      </c>
      <c r="I261">
        <v>13</v>
      </c>
      <c r="J261">
        <v>5</v>
      </c>
      <c r="K261">
        <v>5</v>
      </c>
      <c r="L261">
        <v>3.5564999999999999E-2</v>
      </c>
      <c r="M261">
        <v>3.5564999999999999E-2</v>
      </c>
      <c r="N261" t="s">
        <v>14</v>
      </c>
    </row>
    <row r="262" spans="1:14" x14ac:dyDescent="0.2">
      <c r="A262" t="s">
        <v>10</v>
      </c>
      <c r="B262" t="s">
        <v>13</v>
      </c>
      <c r="D262">
        <v>0</v>
      </c>
      <c r="E262">
        <v>0</v>
      </c>
      <c r="F262">
        <v>2</v>
      </c>
      <c r="G262">
        <v>2</v>
      </c>
      <c r="H262">
        <v>12</v>
      </c>
      <c r="I262">
        <v>13</v>
      </c>
      <c r="J262">
        <v>6</v>
      </c>
      <c r="K262">
        <v>6</v>
      </c>
      <c r="L262">
        <v>3.5512500000000002E-2</v>
      </c>
      <c r="M262">
        <v>3.5512500000000002E-2</v>
      </c>
      <c r="N262" t="s">
        <v>14</v>
      </c>
    </row>
    <row r="263" spans="1:14" x14ac:dyDescent="0.2">
      <c r="A263" t="s">
        <v>10</v>
      </c>
      <c r="B263" t="s">
        <v>13</v>
      </c>
      <c r="D263">
        <v>0</v>
      </c>
      <c r="E263">
        <v>0</v>
      </c>
      <c r="F263">
        <v>2</v>
      </c>
      <c r="G263">
        <v>2</v>
      </c>
      <c r="H263">
        <v>13</v>
      </c>
      <c r="I263">
        <v>14</v>
      </c>
      <c r="J263">
        <v>0</v>
      </c>
      <c r="K263">
        <v>0</v>
      </c>
      <c r="L263">
        <v>4.4045000000000001E-2</v>
      </c>
      <c r="M263">
        <v>4.4045000000000001E-2</v>
      </c>
      <c r="N263" t="s">
        <v>14</v>
      </c>
    </row>
    <row r="264" spans="1:14" x14ac:dyDescent="0.2">
      <c r="A264" t="s">
        <v>10</v>
      </c>
      <c r="B264" t="s">
        <v>13</v>
      </c>
      <c r="D264">
        <v>0</v>
      </c>
      <c r="E264">
        <v>0</v>
      </c>
      <c r="F264">
        <v>2</v>
      </c>
      <c r="G264">
        <v>2</v>
      </c>
      <c r="H264">
        <v>13</v>
      </c>
      <c r="I264">
        <v>14</v>
      </c>
      <c r="J264">
        <v>1</v>
      </c>
      <c r="K264">
        <v>1</v>
      </c>
      <c r="L264">
        <v>4.0019999999999903E-2</v>
      </c>
      <c r="M264">
        <v>4.0019999999999903E-2</v>
      </c>
      <c r="N264" t="s">
        <v>14</v>
      </c>
    </row>
    <row r="265" spans="1:14" x14ac:dyDescent="0.2">
      <c r="A265" t="s">
        <v>10</v>
      </c>
      <c r="B265" t="s">
        <v>13</v>
      </c>
      <c r="D265">
        <v>0</v>
      </c>
      <c r="E265">
        <v>0</v>
      </c>
      <c r="F265">
        <v>2</v>
      </c>
      <c r="G265">
        <v>2</v>
      </c>
      <c r="H265">
        <v>13</v>
      </c>
      <c r="I265">
        <v>14</v>
      </c>
      <c r="J265">
        <v>2</v>
      </c>
      <c r="K265">
        <v>2</v>
      </c>
      <c r="L265">
        <v>3.97775E-2</v>
      </c>
      <c r="M265">
        <v>3.97775E-2</v>
      </c>
      <c r="N265" t="s">
        <v>14</v>
      </c>
    </row>
    <row r="266" spans="1:14" x14ac:dyDescent="0.2">
      <c r="A266" t="s">
        <v>10</v>
      </c>
      <c r="B266" t="s">
        <v>13</v>
      </c>
      <c r="D266">
        <v>0</v>
      </c>
      <c r="E266">
        <v>0</v>
      </c>
      <c r="F266">
        <v>2</v>
      </c>
      <c r="G266">
        <v>2</v>
      </c>
      <c r="H266">
        <v>13</v>
      </c>
      <c r="I266">
        <v>14</v>
      </c>
      <c r="J266">
        <v>3</v>
      </c>
      <c r="K266">
        <v>3</v>
      </c>
      <c r="L266">
        <v>5.0294999999999999E-2</v>
      </c>
      <c r="M266">
        <v>5.0294999999999999E-2</v>
      </c>
      <c r="N266" t="s">
        <v>14</v>
      </c>
    </row>
    <row r="267" spans="1:14" x14ac:dyDescent="0.2">
      <c r="A267" t="s">
        <v>10</v>
      </c>
      <c r="B267" t="s">
        <v>13</v>
      </c>
      <c r="D267">
        <v>0</v>
      </c>
      <c r="E267">
        <v>0</v>
      </c>
      <c r="F267">
        <v>2</v>
      </c>
      <c r="G267">
        <v>2</v>
      </c>
      <c r="H267">
        <v>13</v>
      </c>
      <c r="I267">
        <v>14</v>
      </c>
      <c r="J267">
        <v>4</v>
      </c>
      <c r="K267">
        <v>4</v>
      </c>
      <c r="L267">
        <v>4.7289999999999999E-2</v>
      </c>
      <c r="M267">
        <v>4.7289999999999999E-2</v>
      </c>
      <c r="N267" t="s">
        <v>14</v>
      </c>
    </row>
    <row r="268" spans="1:14" x14ac:dyDescent="0.2">
      <c r="A268" t="s">
        <v>10</v>
      </c>
      <c r="B268" t="s">
        <v>13</v>
      </c>
      <c r="D268">
        <v>0</v>
      </c>
      <c r="E268">
        <v>0</v>
      </c>
      <c r="F268">
        <v>2</v>
      </c>
      <c r="G268">
        <v>2</v>
      </c>
      <c r="H268">
        <v>13</v>
      </c>
      <c r="I268">
        <v>14</v>
      </c>
      <c r="J268">
        <v>5</v>
      </c>
      <c r="K268">
        <v>5</v>
      </c>
      <c r="L268">
        <v>3.3625000000000002E-2</v>
      </c>
      <c r="M268">
        <v>3.3625000000000002E-2</v>
      </c>
      <c r="N268" t="s">
        <v>14</v>
      </c>
    </row>
    <row r="269" spans="1:14" x14ac:dyDescent="0.2">
      <c r="A269" t="s">
        <v>10</v>
      </c>
      <c r="B269" t="s">
        <v>13</v>
      </c>
      <c r="D269">
        <v>0</v>
      </c>
      <c r="E269">
        <v>0</v>
      </c>
      <c r="F269">
        <v>2</v>
      </c>
      <c r="G269">
        <v>2</v>
      </c>
      <c r="H269">
        <v>13</v>
      </c>
      <c r="I269">
        <v>14</v>
      </c>
      <c r="J269">
        <v>6</v>
      </c>
      <c r="K269">
        <v>6</v>
      </c>
      <c r="L269">
        <v>3.32275E-2</v>
      </c>
      <c r="M269">
        <v>3.32275E-2</v>
      </c>
      <c r="N269" t="s">
        <v>14</v>
      </c>
    </row>
    <row r="270" spans="1:14" x14ac:dyDescent="0.2">
      <c r="A270" t="s">
        <v>10</v>
      </c>
      <c r="B270" t="s">
        <v>13</v>
      </c>
      <c r="D270">
        <v>0</v>
      </c>
      <c r="E270">
        <v>0</v>
      </c>
      <c r="F270">
        <v>2</v>
      </c>
      <c r="G270">
        <v>2</v>
      </c>
      <c r="H270">
        <v>14</v>
      </c>
      <c r="I270">
        <v>15</v>
      </c>
      <c r="J270">
        <v>0</v>
      </c>
      <c r="K270">
        <v>0</v>
      </c>
      <c r="L270">
        <v>4.2854999999999997E-2</v>
      </c>
      <c r="M270">
        <v>4.2854999999999997E-2</v>
      </c>
      <c r="N270" t="s">
        <v>14</v>
      </c>
    </row>
    <row r="271" spans="1:14" x14ac:dyDescent="0.2">
      <c r="A271" t="s">
        <v>10</v>
      </c>
      <c r="B271" t="s">
        <v>13</v>
      </c>
      <c r="D271">
        <v>0</v>
      </c>
      <c r="E271">
        <v>0</v>
      </c>
      <c r="F271">
        <v>2</v>
      </c>
      <c r="G271">
        <v>2</v>
      </c>
      <c r="H271">
        <v>14</v>
      </c>
      <c r="I271">
        <v>15</v>
      </c>
      <c r="J271">
        <v>1</v>
      </c>
      <c r="K271">
        <v>1</v>
      </c>
      <c r="L271">
        <v>3.8489999999999899E-2</v>
      </c>
      <c r="M271">
        <v>3.8489999999999899E-2</v>
      </c>
      <c r="N271" t="s">
        <v>14</v>
      </c>
    </row>
    <row r="272" spans="1:14" x14ac:dyDescent="0.2">
      <c r="A272" t="s">
        <v>10</v>
      </c>
      <c r="B272" t="s">
        <v>13</v>
      </c>
      <c r="D272">
        <v>0</v>
      </c>
      <c r="E272">
        <v>0</v>
      </c>
      <c r="F272">
        <v>2</v>
      </c>
      <c r="G272">
        <v>2</v>
      </c>
      <c r="H272">
        <v>14</v>
      </c>
      <c r="I272">
        <v>15</v>
      </c>
      <c r="J272">
        <v>2</v>
      </c>
      <c r="K272">
        <v>2</v>
      </c>
      <c r="L272">
        <v>3.7999999999999999E-2</v>
      </c>
      <c r="M272">
        <v>3.7999999999999999E-2</v>
      </c>
      <c r="N272" t="s">
        <v>14</v>
      </c>
    </row>
    <row r="273" spans="1:14" x14ac:dyDescent="0.2">
      <c r="A273" t="s">
        <v>10</v>
      </c>
      <c r="B273" t="s">
        <v>13</v>
      </c>
      <c r="D273">
        <v>0</v>
      </c>
      <c r="E273">
        <v>0</v>
      </c>
      <c r="F273">
        <v>2</v>
      </c>
      <c r="G273">
        <v>2</v>
      </c>
      <c r="H273">
        <v>14</v>
      </c>
      <c r="I273">
        <v>15</v>
      </c>
      <c r="J273">
        <v>3</v>
      </c>
      <c r="K273">
        <v>3</v>
      </c>
      <c r="L273">
        <v>4.6899999999999997E-2</v>
      </c>
      <c r="M273">
        <v>4.6899999999999997E-2</v>
      </c>
      <c r="N273" t="s">
        <v>14</v>
      </c>
    </row>
    <row r="274" spans="1:14" x14ac:dyDescent="0.2">
      <c r="A274" t="s">
        <v>10</v>
      </c>
      <c r="B274" t="s">
        <v>13</v>
      </c>
      <c r="D274">
        <v>0</v>
      </c>
      <c r="E274">
        <v>0</v>
      </c>
      <c r="F274">
        <v>2</v>
      </c>
      <c r="G274">
        <v>2</v>
      </c>
      <c r="H274">
        <v>14</v>
      </c>
      <c r="I274">
        <v>15</v>
      </c>
      <c r="J274">
        <v>4</v>
      </c>
      <c r="K274">
        <v>4</v>
      </c>
      <c r="L274">
        <v>4.53E-2</v>
      </c>
      <c r="M274">
        <v>4.53E-2</v>
      </c>
      <c r="N274" t="s">
        <v>14</v>
      </c>
    </row>
    <row r="275" spans="1:14" x14ac:dyDescent="0.2">
      <c r="A275" t="s">
        <v>10</v>
      </c>
      <c r="B275" t="s">
        <v>13</v>
      </c>
      <c r="D275">
        <v>0</v>
      </c>
      <c r="E275">
        <v>0</v>
      </c>
      <c r="F275">
        <v>2</v>
      </c>
      <c r="G275">
        <v>2</v>
      </c>
      <c r="H275">
        <v>14</v>
      </c>
      <c r="I275">
        <v>15</v>
      </c>
      <c r="J275">
        <v>5</v>
      </c>
      <c r="K275">
        <v>5</v>
      </c>
      <c r="L275">
        <v>3.1544999999999997E-2</v>
      </c>
      <c r="M275">
        <v>3.1544999999999997E-2</v>
      </c>
      <c r="N275" t="s">
        <v>14</v>
      </c>
    </row>
    <row r="276" spans="1:14" x14ac:dyDescent="0.2">
      <c r="A276" t="s">
        <v>10</v>
      </c>
      <c r="B276" t="s">
        <v>13</v>
      </c>
      <c r="D276">
        <v>0</v>
      </c>
      <c r="E276">
        <v>0</v>
      </c>
      <c r="F276">
        <v>2</v>
      </c>
      <c r="G276">
        <v>2</v>
      </c>
      <c r="H276">
        <v>14</v>
      </c>
      <c r="I276">
        <v>15</v>
      </c>
      <c r="J276">
        <v>6</v>
      </c>
      <c r="K276">
        <v>6</v>
      </c>
      <c r="L276">
        <v>3.2267499999999998E-2</v>
      </c>
      <c r="M276">
        <v>3.2267499999999998E-2</v>
      </c>
      <c r="N276" t="s">
        <v>14</v>
      </c>
    </row>
    <row r="277" spans="1:14" x14ac:dyDescent="0.2">
      <c r="A277" t="s">
        <v>10</v>
      </c>
      <c r="B277" t="s">
        <v>13</v>
      </c>
      <c r="D277">
        <v>0</v>
      </c>
      <c r="E277">
        <v>0</v>
      </c>
      <c r="F277">
        <v>2</v>
      </c>
      <c r="G277">
        <v>2</v>
      </c>
      <c r="H277">
        <v>15</v>
      </c>
      <c r="I277">
        <v>16</v>
      </c>
      <c r="J277">
        <v>0</v>
      </c>
      <c r="K277">
        <v>0</v>
      </c>
      <c r="L277">
        <v>4.31425E-2</v>
      </c>
      <c r="M277">
        <v>4.31425E-2</v>
      </c>
      <c r="N277" t="s">
        <v>14</v>
      </c>
    </row>
    <row r="278" spans="1:14" x14ac:dyDescent="0.2">
      <c r="A278" t="s">
        <v>10</v>
      </c>
      <c r="B278" t="s">
        <v>13</v>
      </c>
      <c r="D278">
        <v>0</v>
      </c>
      <c r="E278">
        <v>0</v>
      </c>
      <c r="F278">
        <v>2</v>
      </c>
      <c r="G278">
        <v>2</v>
      </c>
      <c r="H278">
        <v>15</v>
      </c>
      <c r="I278">
        <v>16</v>
      </c>
      <c r="J278">
        <v>1</v>
      </c>
      <c r="K278">
        <v>1</v>
      </c>
      <c r="L278">
        <v>3.9015000000000001E-2</v>
      </c>
      <c r="M278">
        <v>3.9015000000000001E-2</v>
      </c>
      <c r="N278" t="s">
        <v>14</v>
      </c>
    </row>
    <row r="279" spans="1:14" x14ac:dyDescent="0.2">
      <c r="A279" t="s">
        <v>10</v>
      </c>
      <c r="B279" t="s">
        <v>13</v>
      </c>
      <c r="D279">
        <v>0</v>
      </c>
      <c r="E279">
        <v>0</v>
      </c>
      <c r="F279">
        <v>2</v>
      </c>
      <c r="G279">
        <v>2</v>
      </c>
      <c r="H279">
        <v>15</v>
      </c>
      <c r="I279">
        <v>16</v>
      </c>
      <c r="J279">
        <v>2</v>
      </c>
      <c r="K279">
        <v>2</v>
      </c>
      <c r="L279">
        <v>3.82575E-2</v>
      </c>
      <c r="M279">
        <v>3.82575E-2</v>
      </c>
      <c r="N279" t="s">
        <v>14</v>
      </c>
    </row>
    <row r="280" spans="1:14" x14ac:dyDescent="0.2">
      <c r="A280" t="s">
        <v>10</v>
      </c>
      <c r="B280" t="s">
        <v>13</v>
      </c>
      <c r="D280">
        <v>0</v>
      </c>
      <c r="E280">
        <v>0</v>
      </c>
      <c r="F280">
        <v>2</v>
      </c>
      <c r="G280">
        <v>2</v>
      </c>
      <c r="H280">
        <v>15</v>
      </c>
      <c r="I280">
        <v>16</v>
      </c>
      <c r="J280">
        <v>3</v>
      </c>
      <c r="K280">
        <v>3</v>
      </c>
      <c r="L280">
        <v>4.7924999999999898E-2</v>
      </c>
      <c r="M280">
        <v>4.7924999999999898E-2</v>
      </c>
      <c r="N280" t="s">
        <v>14</v>
      </c>
    </row>
    <row r="281" spans="1:14" x14ac:dyDescent="0.2">
      <c r="A281" t="s">
        <v>10</v>
      </c>
      <c r="B281" t="s">
        <v>13</v>
      </c>
      <c r="D281">
        <v>0</v>
      </c>
      <c r="E281">
        <v>0</v>
      </c>
      <c r="F281">
        <v>2</v>
      </c>
      <c r="G281">
        <v>2</v>
      </c>
      <c r="H281">
        <v>15</v>
      </c>
      <c r="I281">
        <v>16</v>
      </c>
      <c r="J281">
        <v>4</v>
      </c>
      <c r="K281">
        <v>4</v>
      </c>
      <c r="L281">
        <v>4.64375E-2</v>
      </c>
      <c r="M281">
        <v>4.64375E-2</v>
      </c>
      <c r="N281" t="s">
        <v>14</v>
      </c>
    </row>
    <row r="282" spans="1:14" x14ac:dyDescent="0.2">
      <c r="A282" t="s">
        <v>10</v>
      </c>
      <c r="B282" t="s">
        <v>13</v>
      </c>
      <c r="D282">
        <v>0</v>
      </c>
      <c r="E282">
        <v>0</v>
      </c>
      <c r="F282">
        <v>2</v>
      </c>
      <c r="G282">
        <v>2</v>
      </c>
      <c r="H282">
        <v>15</v>
      </c>
      <c r="I282">
        <v>16</v>
      </c>
      <c r="J282">
        <v>5</v>
      </c>
      <c r="K282">
        <v>5</v>
      </c>
      <c r="L282">
        <v>3.2382500000000002E-2</v>
      </c>
      <c r="M282">
        <v>3.2382500000000002E-2</v>
      </c>
      <c r="N282" t="s">
        <v>14</v>
      </c>
    </row>
    <row r="283" spans="1:14" x14ac:dyDescent="0.2">
      <c r="A283" t="s">
        <v>10</v>
      </c>
      <c r="B283" t="s">
        <v>13</v>
      </c>
      <c r="D283">
        <v>0</v>
      </c>
      <c r="E283">
        <v>0</v>
      </c>
      <c r="F283">
        <v>2</v>
      </c>
      <c r="G283">
        <v>2</v>
      </c>
      <c r="H283">
        <v>15</v>
      </c>
      <c r="I283">
        <v>16</v>
      </c>
      <c r="J283">
        <v>6</v>
      </c>
      <c r="K283">
        <v>6</v>
      </c>
      <c r="L283">
        <v>3.24225E-2</v>
      </c>
      <c r="M283">
        <v>3.24225E-2</v>
      </c>
      <c r="N283" t="s">
        <v>14</v>
      </c>
    </row>
    <row r="284" spans="1:14" x14ac:dyDescent="0.2">
      <c r="A284" t="s">
        <v>10</v>
      </c>
      <c r="B284" t="s">
        <v>13</v>
      </c>
      <c r="D284">
        <v>0</v>
      </c>
      <c r="E284">
        <v>0</v>
      </c>
      <c r="F284">
        <v>2</v>
      </c>
      <c r="G284">
        <v>2</v>
      </c>
      <c r="H284">
        <v>16</v>
      </c>
      <c r="I284">
        <v>17</v>
      </c>
      <c r="J284">
        <v>0</v>
      </c>
      <c r="K284">
        <v>0</v>
      </c>
      <c r="L284">
        <v>4.8407499999999999E-2</v>
      </c>
      <c r="M284">
        <v>4.8407499999999999E-2</v>
      </c>
      <c r="N284" t="s">
        <v>14</v>
      </c>
    </row>
    <row r="285" spans="1:14" x14ac:dyDescent="0.2">
      <c r="A285" t="s">
        <v>10</v>
      </c>
      <c r="B285" t="s">
        <v>13</v>
      </c>
      <c r="D285">
        <v>0</v>
      </c>
      <c r="E285">
        <v>0</v>
      </c>
      <c r="F285">
        <v>2</v>
      </c>
      <c r="G285">
        <v>2</v>
      </c>
      <c r="H285">
        <v>16</v>
      </c>
      <c r="I285">
        <v>17</v>
      </c>
      <c r="J285">
        <v>1</v>
      </c>
      <c r="K285">
        <v>1</v>
      </c>
      <c r="L285">
        <v>4.3139999999999998E-2</v>
      </c>
      <c r="M285">
        <v>4.3139999999999998E-2</v>
      </c>
      <c r="N285" t="s">
        <v>14</v>
      </c>
    </row>
    <row r="286" spans="1:14" x14ac:dyDescent="0.2">
      <c r="A286" t="s">
        <v>10</v>
      </c>
      <c r="B286" t="s">
        <v>13</v>
      </c>
      <c r="D286">
        <v>0</v>
      </c>
      <c r="E286">
        <v>0</v>
      </c>
      <c r="F286">
        <v>2</v>
      </c>
      <c r="G286">
        <v>2</v>
      </c>
      <c r="H286">
        <v>16</v>
      </c>
      <c r="I286">
        <v>17</v>
      </c>
      <c r="J286">
        <v>2</v>
      </c>
      <c r="K286">
        <v>2</v>
      </c>
      <c r="L286">
        <v>4.5507499999999999E-2</v>
      </c>
      <c r="M286">
        <v>4.5507499999999999E-2</v>
      </c>
      <c r="N286" t="s">
        <v>14</v>
      </c>
    </row>
    <row r="287" spans="1:14" x14ac:dyDescent="0.2">
      <c r="A287" t="s">
        <v>10</v>
      </c>
      <c r="B287" t="s">
        <v>13</v>
      </c>
      <c r="D287">
        <v>0</v>
      </c>
      <c r="E287">
        <v>0</v>
      </c>
      <c r="F287">
        <v>2</v>
      </c>
      <c r="G287">
        <v>2</v>
      </c>
      <c r="H287">
        <v>16</v>
      </c>
      <c r="I287">
        <v>17</v>
      </c>
      <c r="J287">
        <v>3</v>
      </c>
      <c r="K287">
        <v>3</v>
      </c>
      <c r="L287">
        <v>5.2817500000000003E-2</v>
      </c>
      <c r="M287">
        <v>5.2817500000000003E-2</v>
      </c>
      <c r="N287" t="s">
        <v>14</v>
      </c>
    </row>
    <row r="288" spans="1:14" x14ac:dyDescent="0.2">
      <c r="A288" t="s">
        <v>10</v>
      </c>
      <c r="B288" t="s">
        <v>13</v>
      </c>
      <c r="D288">
        <v>0</v>
      </c>
      <c r="E288">
        <v>0</v>
      </c>
      <c r="F288">
        <v>2</v>
      </c>
      <c r="G288">
        <v>2</v>
      </c>
      <c r="H288">
        <v>16</v>
      </c>
      <c r="I288">
        <v>17</v>
      </c>
      <c r="J288">
        <v>4</v>
      </c>
      <c r="K288">
        <v>4</v>
      </c>
      <c r="L288">
        <v>5.0187500000000003E-2</v>
      </c>
      <c r="M288">
        <v>5.0187500000000003E-2</v>
      </c>
      <c r="N288" t="s">
        <v>14</v>
      </c>
    </row>
    <row r="289" spans="1:14" x14ac:dyDescent="0.2">
      <c r="A289" t="s">
        <v>10</v>
      </c>
      <c r="B289" t="s">
        <v>13</v>
      </c>
      <c r="D289">
        <v>0</v>
      </c>
      <c r="E289">
        <v>0</v>
      </c>
      <c r="F289">
        <v>2</v>
      </c>
      <c r="G289">
        <v>2</v>
      </c>
      <c r="H289">
        <v>16</v>
      </c>
      <c r="I289">
        <v>17</v>
      </c>
      <c r="J289">
        <v>5</v>
      </c>
      <c r="K289">
        <v>5</v>
      </c>
      <c r="L289">
        <v>3.807E-2</v>
      </c>
      <c r="M289">
        <v>3.807E-2</v>
      </c>
      <c r="N289" t="s">
        <v>14</v>
      </c>
    </row>
    <row r="290" spans="1:14" x14ac:dyDescent="0.2">
      <c r="A290" t="s">
        <v>10</v>
      </c>
      <c r="B290" t="s">
        <v>13</v>
      </c>
      <c r="D290">
        <v>0</v>
      </c>
      <c r="E290">
        <v>0</v>
      </c>
      <c r="F290">
        <v>2</v>
      </c>
      <c r="G290">
        <v>2</v>
      </c>
      <c r="H290">
        <v>16</v>
      </c>
      <c r="I290">
        <v>17</v>
      </c>
      <c r="J290">
        <v>6</v>
      </c>
      <c r="K290">
        <v>6</v>
      </c>
      <c r="L290">
        <v>3.7745000000000001E-2</v>
      </c>
      <c r="M290">
        <v>3.7745000000000001E-2</v>
      </c>
      <c r="N290" t="s">
        <v>14</v>
      </c>
    </row>
    <row r="291" spans="1:14" x14ac:dyDescent="0.2">
      <c r="A291" t="s">
        <v>10</v>
      </c>
      <c r="B291" t="s">
        <v>13</v>
      </c>
      <c r="D291">
        <v>0</v>
      </c>
      <c r="E291">
        <v>0</v>
      </c>
      <c r="F291">
        <v>2</v>
      </c>
      <c r="G291">
        <v>2</v>
      </c>
      <c r="H291">
        <v>17</v>
      </c>
      <c r="I291">
        <v>18</v>
      </c>
      <c r="J291">
        <v>0</v>
      </c>
      <c r="K291">
        <v>0</v>
      </c>
      <c r="L291">
        <v>6.2892500000000004E-2</v>
      </c>
      <c r="M291">
        <v>6.2892500000000004E-2</v>
      </c>
      <c r="N291" t="s">
        <v>14</v>
      </c>
    </row>
    <row r="292" spans="1:14" x14ac:dyDescent="0.2">
      <c r="A292" t="s">
        <v>10</v>
      </c>
      <c r="B292" t="s">
        <v>13</v>
      </c>
      <c r="D292">
        <v>0</v>
      </c>
      <c r="E292">
        <v>0</v>
      </c>
      <c r="F292">
        <v>2</v>
      </c>
      <c r="G292">
        <v>2</v>
      </c>
      <c r="H292">
        <v>17</v>
      </c>
      <c r="I292">
        <v>18</v>
      </c>
      <c r="J292">
        <v>1</v>
      </c>
      <c r="K292">
        <v>1</v>
      </c>
      <c r="L292">
        <v>5.4547499999999999E-2</v>
      </c>
      <c r="M292">
        <v>5.4547499999999999E-2</v>
      </c>
      <c r="N292" t="s">
        <v>14</v>
      </c>
    </row>
    <row r="293" spans="1:14" x14ac:dyDescent="0.2">
      <c r="A293" t="s">
        <v>10</v>
      </c>
      <c r="B293" t="s">
        <v>13</v>
      </c>
      <c r="D293">
        <v>0</v>
      </c>
      <c r="E293">
        <v>0</v>
      </c>
      <c r="F293">
        <v>2</v>
      </c>
      <c r="G293">
        <v>2</v>
      </c>
      <c r="H293">
        <v>17</v>
      </c>
      <c r="I293">
        <v>18</v>
      </c>
      <c r="J293">
        <v>2</v>
      </c>
      <c r="K293">
        <v>2</v>
      </c>
      <c r="L293">
        <v>6.0627500000000001E-2</v>
      </c>
      <c r="M293">
        <v>6.0627500000000001E-2</v>
      </c>
      <c r="N293" t="s">
        <v>14</v>
      </c>
    </row>
    <row r="294" spans="1:14" x14ac:dyDescent="0.2">
      <c r="A294" t="s">
        <v>10</v>
      </c>
      <c r="B294" t="s">
        <v>13</v>
      </c>
      <c r="D294">
        <v>0</v>
      </c>
      <c r="E294">
        <v>0</v>
      </c>
      <c r="F294">
        <v>2</v>
      </c>
      <c r="G294">
        <v>2</v>
      </c>
      <c r="H294">
        <v>17</v>
      </c>
      <c r="I294">
        <v>18</v>
      </c>
      <c r="J294">
        <v>3</v>
      </c>
      <c r="K294">
        <v>3</v>
      </c>
      <c r="L294">
        <v>7.0132499999999903E-2</v>
      </c>
      <c r="M294">
        <v>7.0132499999999903E-2</v>
      </c>
      <c r="N294" t="s">
        <v>14</v>
      </c>
    </row>
    <row r="295" spans="1:14" x14ac:dyDescent="0.2">
      <c r="A295" t="s">
        <v>10</v>
      </c>
      <c r="B295" t="s">
        <v>13</v>
      </c>
      <c r="D295">
        <v>0</v>
      </c>
      <c r="E295">
        <v>0</v>
      </c>
      <c r="F295">
        <v>2</v>
      </c>
      <c r="G295">
        <v>2</v>
      </c>
      <c r="H295">
        <v>17</v>
      </c>
      <c r="I295">
        <v>18</v>
      </c>
      <c r="J295">
        <v>4</v>
      </c>
      <c r="K295">
        <v>4</v>
      </c>
      <c r="L295">
        <v>6.3687499999999994E-2</v>
      </c>
      <c r="M295">
        <v>6.3687499999999994E-2</v>
      </c>
      <c r="N295" t="s">
        <v>14</v>
      </c>
    </row>
    <row r="296" spans="1:14" x14ac:dyDescent="0.2">
      <c r="A296" t="s">
        <v>10</v>
      </c>
      <c r="B296" t="s">
        <v>13</v>
      </c>
      <c r="D296">
        <v>0</v>
      </c>
      <c r="E296">
        <v>0</v>
      </c>
      <c r="F296">
        <v>2</v>
      </c>
      <c r="G296">
        <v>2</v>
      </c>
      <c r="H296">
        <v>17</v>
      </c>
      <c r="I296">
        <v>18</v>
      </c>
      <c r="J296">
        <v>5</v>
      </c>
      <c r="K296">
        <v>5</v>
      </c>
      <c r="L296">
        <v>4.7555E-2</v>
      </c>
      <c r="M296">
        <v>4.7555E-2</v>
      </c>
      <c r="N296" t="s">
        <v>14</v>
      </c>
    </row>
    <row r="297" spans="1:14" x14ac:dyDescent="0.2">
      <c r="A297" t="s">
        <v>10</v>
      </c>
      <c r="B297" t="s">
        <v>13</v>
      </c>
      <c r="D297">
        <v>0</v>
      </c>
      <c r="E297">
        <v>0</v>
      </c>
      <c r="F297">
        <v>2</v>
      </c>
      <c r="G297">
        <v>2</v>
      </c>
      <c r="H297">
        <v>17</v>
      </c>
      <c r="I297">
        <v>18</v>
      </c>
      <c r="J297">
        <v>6</v>
      </c>
      <c r="K297">
        <v>6</v>
      </c>
      <c r="L297">
        <v>4.7800000000000002E-2</v>
      </c>
      <c r="M297">
        <v>4.7800000000000002E-2</v>
      </c>
      <c r="N297" t="s">
        <v>14</v>
      </c>
    </row>
    <row r="298" spans="1:14" x14ac:dyDescent="0.2">
      <c r="A298" t="s">
        <v>10</v>
      </c>
      <c r="B298" t="s">
        <v>13</v>
      </c>
      <c r="D298">
        <v>0</v>
      </c>
      <c r="E298">
        <v>0</v>
      </c>
      <c r="F298">
        <v>2</v>
      </c>
      <c r="G298">
        <v>2</v>
      </c>
      <c r="H298">
        <v>18</v>
      </c>
      <c r="I298">
        <v>19</v>
      </c>
      <c r="J298">
        <v>0</v>
      </c>
      <c r="K298">
        <v>0</v>
      </c>
      <c r="L298">
        <v>6.7055000000000003E-2</v>
      </c>
      <c r="M298">
        <v>6.7055000000000003E-2</v>
      </c>
      <c r="N298" t="s">
        <v>14</v>
      </c>
    </row>
    <row r="299" spans="1:14" x14ac:dyDescent="0.2">
      <c r="A299" t="s">
        <v>10</v>
      </c>
      <c r="B299" t="s">
        <v>13</v>
      </c>
      <c r="D299">
        <v>0</v>
      </c>
      <c r="E299">
        <v>0</v>
      </c>
      <c r="F299">
        <v>2</v>
      </c>
      <c r="G299">
        <v>2</v>
      </c>
      <c r="H299">
        <v>18</v>
      </c>
      <c r="I299">
        <v>19</v>
      </c>
      <c r="J299">
        <v>1</v>
      </c>
      <c r="K299">
        <v>1</v>
      </c>
      <c r="L299">
        <v>5.8227500000000001E-2</v>
      </c>
      <c r="M299">
        <v>5.8227500000000001E-2</v>
      </c>
      <c r="N299" t="s">
        <v>14</v>
      </c>
    </row>
    <row r="300" spans="1:14" x14ac:dyDescent="0.2">
      <c r="A300" t="s">
        <v>10</v>
      </c>
      <c r="B300" t="s">
        <v>13</v>
      </c>
      <c r="D300">
        <v>0</v>
      </c>
      <c r="E300">
        <v>0</v>
      </c>
      <c r="F300">
        <v>2</v>
      </c>
      <c r="G300">
        <v>2</v>
      </c>
      <c r="H300">
        <v>18</v>
      </c>
      <c r="I300">
        <v>19</v>
      </c>
      <c r="J300">
        <v>2</v>
      </c>
      <c r="K300">
        <v>2</v>
      </c>
      <c r="L300">
        <v>6.6272499999999998E-2</v>
      </c>
      <c r="M300">
        <v>6.6272499999999998E-2</v>
      </c>
      <c r="N300" t="s">
        <v>14</v>
      </c>
    </row>
    <row r="301" spans="1:14" x14ac:dyDescent="0.2">
      <c r="A301" t="s">
        <v>10</v>
      </c>
      <c r="B301" t="s">
        <v>13</v>
      </c>
      <c r="D301">
        <v>0</v>
      </c>
      <c r="E301">
        <v>0</v>
      </c>
      <c r="F301">
        <v>2</v>
      </c>
      <c r="G301">
        <v>2</v>
      </c>
      <c r="H301">
        <v>18</v>
      </c>
      <c r="I301">
        <v>19</v>
      </c>
      <c r="J301">
        <v>3</v>
      </c>
      <c r="K301">
        <v>3</v>
      </c>
      <c r="L301">
        <v>7.4575000000000002E-2</v>
      </c>
      <c r="M301">
        <v>7.4575000000000002E-2</v>
      </c>
      <c r="N301" t="s">
        <v>14</v>
      </c>
    </row>
    <row r="302" spans="1:14" x14ac:dyDescent="0.2">
      <c r="A302" t="s">
        <v>10</v>
      </c>
      <c r="B302" t="s">
        <v>13</v>
      </c>
      <c r="D302">
        <v>0</v>
      </c>
      <c r="E302">
        <v>0</v>
      </c>
      <c r="F302">
        <v>2</v>
      </c>
      <c r="G302">
        <v>2</v>
      </c>
      <c r="H302">
        <v>18</v>
      </c>
      <c r="I302">
        <v>19</v>
      </c>
      <c r="J302">
        <v>4</v>
      </c>
      <c r="K302">
        <v>4</v>
      </c>
      <c r="L302">
        <v>6.4352499999999896E-2</v>
      </c>
      <c r="M302">
        <v>6.4352499999999896E-2</v>
      </c>
      <c r="N302" t="s">
        <v>14</v>
      </c>
    </row>
    <row r="303" spans="1:14" x14ac:dyDescent="0.2">
      <c r="A303" t="s">
        <v>10</v>
      </c>
      <c r="B303" t="s">
        <v>13</v>
      </c>
      <c r="D303">
        <v>0</v>
      </c>
      <c r="E303">
        <v>0</v>
      </c>
      <c r="F303">
        <v>2</v>
      </c>
      <c r="G303">
        <v>2</v>
      </c>
      <c r="H303">
        <v>18</v>
      </c>
      <c r="I303">
        <v>19</v>
      </c>
      <c r="J303">
        <v>5</v>
      </c>
      <c r="K303">
        <v>5</v>
      </c>
      <c r="L303">
        <v>5.1757499999999998E-2</v>
      </c>
      <c r="M303">
        <v>5.1757499999999998E-2</v>
      </c>
      <c r="N303" t="s">
        <v>14</v>
      </c>
    </row>
    <row r="304" spans="1:14" x14ac:dyDescent="0.2">
      <c r="A304" t="s">
        <v>10</v>
      </c>
      <c r="B304" t="s">
        <v>13</v>
      </c>
      <c r="D304">
        <v>0</v>
      </c>
      <c r="E304">
        <v>0</v>
      </c>
      <c r="F304">
        <v>2</v>
      </c>
      <c r="G304">
        <v>2</v>
      </c>
      <c r="H304">
        <v>18</v>
      </c>
      <c r="I304">
        <v>19</v>
      </c>
      <c r="J304">
        <v>6</v>
      </c>
      <c r="K304">
        <v>6</v>
      </c>
      <c r="L304">
        <v>4.9724999999999998E-2</v>
      </c>
      <c r="M304">
        <v>4.9724999999999998E-2</v>
      </c>
      <c r="N304" t="s">
        <v>14</v>
      </c>
    </row>
    <row r="305" spans="1:14" x14ac:dyDescent="0.2">
      <c r="A305" t="s">
        <v>10</v>
      </c>
      <c r="B305" t="s">
        <v>13</v>
      </c>
      <c r="D305">
        <v>0</v>
      </c>
      <c r="E305">
        <v>0</v>
      </c>
      <c r="F305">
        <v>2</v>
      </c>
      <c r="G305">
        <v>2</v>
      </c>
      <c r="H305">
        <v>19</v>
      </c>
      <c r="I305">
        <v>20</v>
      </c>
      <c r="J305">
        <v>0</v>
      </c>
      <c r="K305">
        <v>0</v>
      </c>
      <c r="L305">
        <v>5.5379999999999999E-2</v>
      </c>
      <c r="M305">
        <v>5.5379999999999999E-2</v>
      </c>
      <c r="N305" t="s">
        <v>14</v>
      </c>
    </row>
    <row r="306" spans="1:14" x14ac:dyDescent="0.2">
      <c r="A306" t="s">
        <v>10</v>
      </c>
      <c r="B306" t="s">
        <v>13</v>
      </c>
      <c r="D306">
        <v>0</v>
      </c>
      <c r="E306">
        <v>0</v>
      </c>
      <c r="F306">
        <v>2</v>
      </c>
      <c r="G306">
        <v>2</v>
      </c>
      <c r="H306">
        <v>19</v>
      </c>
      <c r="I306">
        <v>20</v>
      </c>
      <c r="J306">
        <v>1</v>
      </c>
      <c r="K306">
        <v>1</v>
      </c>
      <c r="L306">
        <v>4.6932500000000002E-2</v>
      </c>
      <c r="M306">
        <v>4.6932500000000002E-2</v>
      </c>
      <c r="N306" t="s">
        <v>14</v>
      </c>
    </row>
    <row r="307" spans="1:14" x14ac:dyDescent="0.2">
      <c r="A307" t="s">
        <v>10</v>
      </c>
      <c r="B307" t="s">
        <v>13</v>
      </c>
      <c r="D307">
        <v>0</v>
      </c>
      <c r="E307">
        <v>0</v>
      </c>
      <c r="F307">
        <v>2</v>
      </c>
      <c r="G307">
        <v>2</v>
      </c>
      <c r="H307">
        <v>19</v>
      </c>
      <c r="I307">
        <v>20</v>
      </c>
      <c r="J307">
        <v>2</v>
      </c>
      <c r="K307">
        <v>2</v>
      </c>
      <c r="L307">
        <v>5.7169999999999999E-2</v>
      </c>
      <c r="M307">
        <v>5.7169999999999999E-2</v>
      </c>
      <c r="N307" t="s">
        <v>14</v>
      </c>
    </row>
    <row r="308" spans="1:14" x14ac:dyDescent="0.2">
      <c r="A308" t="s">
        <v>10</v>
      </c>
      <c r="B308" t="s">
        <v>13</v>
      </c>
      <c r="D308">
        <v>0</v>
      </c>
      <c r="E308">
        <v>0</v>
      </c>
      <c r="F308">
        <v>2</v>
      </c>
      <c r="G308">
        <v>2</v>
      </c>
      <c r="H308">
        <v>19</v>
      </c>
      <c r="I308">
        <v>20</v>
      </c>
      <c r="J308">
        <v>3</v>
      </c>
      <c r="K308">
        <v>3</v>
      </c>
      <c r="L308">
        <v>6.0925E-2</v>
      </c>
      <c r="M308">
        <v>6.0925E-2</v>
      </c>
      <c r="N308" t="s">
        <v>14</v>
      </c>
    </row>
    <row r="309" spans="1:14" x14ac:dyDescent="0.2">
      <c r="A309" t="s">
        <v>10</v>
      </c>
      <c r="B309" t="s">
        <v>13</v>
      </c>
      <c r="D309">
        <v>0</v>
      </c>
      <c r="E309">
        <v>0</v>
      </c>
      <c r="F309">
        <v>2</v>
      </c>
      <c r="G309">
        <v>2</v>
      </c>
      <c r="H309">
        <v>19</v>
      </c>
      <c r="I309">
        <v>20</v>
      </c>
      <c r="J309">
        <v>4</v>
      </c>
      <c r="K309">
        <v>4</v>
      </c>
      <c r="L309">
        <v>5.4377499999999898E-2</v>
      </c>
      <c r="M309">
        <v>5.4377499999999898E-2</v>
      </c>
      <c r="N309" t="s">
        <v>14</v>
      </c>
    </row>
    <row r="310" spans="1:14" x14ac:dyDescent="0.2">
      <c r="A310" t="s">
        <v>10</v>
      </c>
      <c r="B310" t="s">
        <v>13</v>
      </c>
      <c r="D310">
        <v>0</v>
      </c>
      <c r="E310">
        <v>0</v>
      </c>
      <c r="F310">
        <v>2</v>
      </c>
      <c r="G310">
        <v>2</v>
      </c>
      <c r="H310">
        <v>19</v>
      </c>
      <c r="I310">
        <v>20</v>
      </c>
      <c r="J310">
        <v>5</v>
      </c>
      <c r="K310">
        <v>5</v>
      </c>
      <c r="L310">
        <v>4.3407500000000002E-2</v>
      </c>
      <c r="M310">
        <v>4.3407500000000002E-2</v>
      </c>
      <c r="N310" t="s">
        <v>14</v>
      </c>
    </row>
    <row r="311" spans="1:14" x14ac:dyDescent="0.2">
      <c r="A311" t="s">
        <v>10</v>
      </c>
      <c r="B311" t="s">
        <v>13</v>
      </c>
      <c r="D311">
        <v>0</v>
      </c>
      <c r="E311">
        <v>0</v>
      </c>
      <c r="F311">
        <v>2</v>
      </c>
      <c r="G311">
        <v>2</v>
      </c>
      <c r="H311">
        <v>19</v>
      </c>
      <c r="I311">
        <v>20</v>
      </c>
      <c r="J311">
        <v>6</v>
      </c>
      <c r="K311">
        <v>6</v>
      </c>
      <c r="L311">
        <v>4.2447499999999999E-2</v>
      </c>
      <c r="M311">
        <v>4.2447499999999999E-2</v>
      </c>
      <c r="N311" t="s">
        <v>14</v>
      </c>
    </row>
    <row r="312" spans="1:14" x14ac:dyDescent="0.2">
      <c r="A312" t="s">
        <v>10</v>
      </c>
      <c r="B312" t="s">
        <v>13</v>
      </c>
      <c r="D312">
        <v>0</v>
      </c>
      <c r="E312">
        <v>0</v>
      </c>
      <c r="F312">
        <v>2</v>
      </c>
      <c r="G312">
        <v>2</v>
      </c>
      <c r="H312">
        <v>20</v>
      </c>
      <c r="I312">
        <v>21</v>
      </c>
      <c r="J312">
        <v>0</v>
      </c>
      <c r="K312">
        <v>0</v>
      </c>
      <c r="L312">
        <v>4.8504999999999902E-2</v>
      </c>
      <c r="M312">
        <v>4.8504999999999902E-2</v>
      </c>
      <c r="N312" t="s">
        <v>14</v>
      </c>
    </row>
    <row r="313" spans="1:14" x14ac:dyDescent="0.2">
      <c r="A313" t="s">
        <v>10</v>
      </c>
      <c r="B313" t="s">
        <v>13</v>
      </c>
      <c r="D313">
        <v>0</v>
      </c>
      <c r="E313">
        <v>0</v>
      </c>
      <c r="F313">
        <v>2</v>
      </c>
      <c r="G313">
        <v>2</v>
      </c>
      <c r="H313">
        <v>20</v>
      </c>
      <c r="I313">
        <v>21</v>
      </c>
      <c r="J313">
        <v>1</v>
      </c>
      <c r="K313">
        <v>1</v>
      </c>
      <c r="L313">
        <v>4.0019999999999903E-2</v>
      </c>
      <c r="M313">
        <v>4.0019999999999903E-2</v>
      </c>
      <c r="N313" t="s">
        <v>14</v>
      </c>
    </row>
    <row r="314" spans="1:14" x14ac:dyDescent="0.2">
      <c r="A314" t="s">
        <v>10</v>
      </c>
      <c r="B314" t="s">
        <v>13</v>
      </c>
      <c r="D314">
        <v>0</v>
      </c>
      <c r="E314">
        <v>0</v>
      </c>
      <c r="F314">
        <v>2</v>
      </c>
      <c r="G314">
        <v>2</v>
      </c>
      <c r="H314">
        <v>20</v>
      </c>
      <c r="I314">
        <v>21</v>
      </c>
      <c r="J314">
        <v>2</v>
      </c>
      <c r="K314">
        <v>2</v>
      </c>
      <c r="L314">
        <v>4.7837499999999998E-2</v>
      </c>
      <c r="M314">
        <v>4.7837499999999998E-2</v>
      </c>
      <c r="N314" t="s">
        <v>14</v>
      </c>
    </row>
    <row r="315" spans="1:14" x14ac:dyDescent="0.2">
      <c r="A315" t="s">
        <v>10</v>
      </c>
      <c r="B315" t="s">
        <v>13</v>
      </c>
      <c r="D315">
        <v>0</v>
      </c>
      <c r="E315">
        <v>0</v>
      </c>
      <c r="F315">
        <v>2</v>
      </c>
      <c r="G315">
        <v>2</v>
      </c>
      <c r="H315">
        <v>20</v>
      </c>
      <c r="I315">
        <v>21</v>
      </c>
      <c r="J315">
        <v>3</v>
      </c>
      <c r="K315">
        <v>3</v>
      </c>
      <c r="L315">
        <v>5.3804999999999999E-2</v>
      </c>
      <c r="M315">
        <v>5.3804999999999999E-2</v>
      </c>
      <c r="N315" t="s">
        <v>14</v>
      </c>
    </row>
    <row r="316" spans="1:14" x14ac:dyDescent="0.2">
      <c r="A316" t="s">
        <v>10</v>
      </c>
      <c r="B316" t="s">
        <v>13</v>
      </c>
      <c r="D316">
        <v>0</v>
      </c>
      <c r="E316">
        <v>0</v>
      </c>
      <c r="F316">
        <v>2</v>
      </c>
      <c r="G316">
        <v>2</v>
      </c>
      <c r="H316">
        <v>20</v>
      </c>
      <c r="I316">
        <v>21</v>
      </c>
      <c r="J316">
        <v>4</v>
      </c>
      <c r="K316">
        <v>4</v>
      </c>
      <c r="L316">
        <v>4.9099999999999998E-2</v>
      </c>
      <c r="M316">
        <v>4.9099999999999998E-2</v>
      </c>
      <c r="N316" t="s">
        <v>14</v>
      </c>
    </row>
    <row r="317" spans="1:14" x14ac:dyDescent="0.2">
      <c r="A317" t="s">
        <v>10</v>
      </c>
      <c r="B317" t="s">
        <v>13</v>
      </c>
      <c r="D317">
        <v>0</v>
      </c>
      <c r="E317">
        <v>0</v>
      </c>
      <c r="F317">
        <v>2</v>
      </c>
      <c r="G317">
        <v>2</v>
      </c>
      <c r="H317">
        <v>20</v>
      </c>
      <c r="I317">
        <v>21</v>
      </c>
      <c r="J317">
        <v>5</v>
      </c>
      <c r="K317">
        <v>5</v>
      </c>
      <c r="L317">
        <v>3.7065000000000001E-2</v>
      </c>
      <c r="M317">
        <v>3.7065000000000001E-2</v>
      </c>
      <c r="N317" t="s">
        <v>14</v>
      </c>
    </row>
    <row r="318" spans="1:14" x14ac:dyDescent="0.2">
      <c r="A318" t="s">
        <v>10</v>
      </c>
      <c r="B318" t="s">
        <v>13</v>
      </c>
      <c r="D318">
        <v>0</v>
      </c>
      <c r="E318">
        <v>0</v>
      </c>
      <c r="F318">
        <v>2</v>
      </c>
      <c r="G318">
        <v>2</v>
      </c>
      <c r="H318">
        <v>20</v>
      </c>
      <c r="I318">
        <v>21</v>
      </c>
      <c r="J318">
        <v>6</v>
      </c>
      <c r="K318">
        <v>6</v>
      </c>
      <c r="L318">
        <v>3.6152499999999997E-2</v>
      </c>
      <c r="M318">
        <v>3.6152499999999997E-2</v>
      </c>
      <c r="N318" t="s">
        <v>14</v>
      </c>
    </row>
    <row r="319" spans="1:14" x14ac:dyDescent="0.2">
      <c r="A319" t="s">
        <v>10</v>
      </c>
      <c r="B319" t="s">
        <v>13</v>
      </c>
      <c r="D319">
        <v>0</v>
      </c>
      <c r="E319">
        <v>0</v>
      </c>
      <c r="F319">
        <v>2</v>
      </c>
      <c r="G319">
        <v>2</v>
      </c>
      <c r="H319">
        <v>21</v>
      </c>
      <c r="I319">
        <v>22</v>
      </c>
      <c r="J319">
        <v>0</v>
      </c>
      <c r="K319">
        <v>0</v>
      </c>
      <c r="L319">
        <v>4.1177499999999999E-2</v>
      </c>
      <c r="M319">
        <v>4.1177499999999999E-2</v>
      </c>
      <c r="N319" t="s">
        <v>14</v>
      </c>
    </row>
    <row r="320" spans="1:14" x14ac:dyDescent="0.2">
      <c r="A320" t="s">
        <v>10</v>
      </c>
      <c r="B320" t="s">
        <v>13</v>
      </c>
      <c r="D320">
        <v>0</v>
      </c>
      <c r="E320">
        <v>0</v>
      </c>
      <c r="F320">
        <v>2</v>
      </c>
      <c r="G320">
        <v>2</v>
      </c>
      <c r="H320">
        <v>21</v>
      </c>
      <c r="I320">
        <v>22</v>
      </c>
      <c r="J320">
        <v>1</v>
      </c>
      <c r="K320">
        <v>1</v>
      </c>
      <c r="L320">
        <v>3.5685000000000001E-2</v>
      </c>
      <c r="M320">
        <v>3.5685000000000001E-2</v>
      </c>
      <c r="N320" t="s">
        <v>14</v>
      </c>
    </row>
    <row r="321" spans="1:14" x14ac:dyDescent="0.2">
      <c r="A321" t="s">
        <v>10</v>
      </c>
      <c r="B321" t="s">
        <v>13</v>
      </c>
      <c r="D321">
        <v>0</v>
      </c>
      <c r="E321">
        <v>0</v>
      </c>
      <c r="F321">
        <v>2</v>
      </c>
      <c r="G321">
        <v>2</v>
      </c>
      <c r="H321">
        <v>21</v>
      </c>
      <c r="I321">
        <v>22</v>
      </c>
      <c r="J321">
        <v>2</v>
      </c>
      <c r="K321">
        <v>2</v>
      </c>
      <c r="L321">
        <v>4.0419999999999998E-2</v>
      </c>
      <c r="M321">
        <v>4.0419999999999998E-2</v>
      </c>
      <c r="N321" t="s">
        <v>14</v>
      </c>
    </row>
    <row r="322" spans="1:14" x14ac:dyDescent="0.2">
      <c r="A322" t="s">
        <v>10</v>
      </c>
      <c r="B322" t="s">
        <v>13</v>
      </c>
      <c r="D322">
        <v>0</v>
      </c>
      <c r="E322">
        <v>0</v>
      </c>
      <c r="F322">
        <v>2</v>
      </c>
      <c r="G322">
        <v>2</v>
      </c>
      <c r="H322">
        <v>21</v>
      </c>
      <c r="I322">
        <v>22</v>
      </c>
      <c r="J322">
        <v>3</v>
      </c>
      <c r="K322">
        <v>3</v>
      </c>
      <c r="L322">
        <v>4.7462499999999998E-2</v>
      </c>
      <c r="M322">
        <v>4.7462499999999998E-2</v>
      </c>
      <c r="N322" t="s">
        <v>14</v>
      </c>
    </row>
    <row r="323" spans="1:14" x14ac:dyDescent="0.2">
      <c r="A323" t="s">
        <v>10</v>
      </c>
      <c r="B323" t="s">
        <v>13</v>
      </c>
      <c r="D323">
        <v>0</v>
      </c>
      <c r="E323">
        <v>0</v>
      </c>
      <c r="F323">
        <v>2</v>
      </c>
      <c r="G323">
        <v>2</v>
      </c>
      <c r="H323">
        <v>21</v>
      </c>
      <c r="I323">
        <v>22</v>
      </c>
      <c r="J323">
        <v>4</v>
      </c>
      <c r="K323">
        <v>4</v>
      </c>
      <c r="L323">
        <v>4.4475000000000001E-2</v>
      </c>
      <c r="M323">
        <v>4.4475000000000001E-2</v>
      </c>
      <c r="N323" t="s">
        <v>14</v>
      </c>
    </row>
    <row r="324" spans="1:14" x14ac:dyDescent="0.2">
      <c r="A324" t="s">
        <v>10</v>
      </c>
      <c r="B324" t="s">
        <v>13</v>
      </c>
      <c r="D324">
        <v>0</v>
      </c>
      <c r="E324">
        <v>0</v>
      </c>
      <c r="F324">
        <v>2</v>
      </c>
      <c r="G324">
        <v>2</v>
      </c>
      <c r="H324">
        <v>21</v>
      </c>
      <c r="I324">
        <v>22</v>
      </c>
      <c r="J324">
        <v>5</v>
      </c>
      <c r="K324">
        <v>5</v>
      </c>
      <c r="L324">
        <v>3.4062500000000002E-2</v>
      </c>
      <c r="M324">
        <v>3.4062500000000002E-2</v>
      </c>
      <c r="N324" t="s">
        <v>14</v>
      </c>
    </row>
    <row r="325" spans="1:14" x14ac:dyDescent="0.2">
      <c r="A325" t="s">
        <v>10</v>
      </c>
      <c r="B325" t="s">
        <v>13</v>
      </c>
      <c r="D325">
        <v>0</v>
      </c>
      <c r="E325">
        <v>0</v>
      </c>
      <c r="F325">
        <v>2</v>
      </c>
      <c r="G325">
        <v>2</v>
      </c>
      <c r="H325">
        <v>21</v>
      </c>
      <c r="I325">
        <v>22</v>
      </c>
      <c r="J325">
        <v>6</v>
      </c>
      <c r="K325">
        <v>6</v>
      </c>
      <c r="L325">
        <v>3.363E-2</v>
      </c>
      <c r="M325">
        <v>3.363E-2</v>
      </c>
      <c r="N325" t="s">
        <v>14</v>
      </c>
    </row>
    <row r="326" spans="1:14" x14ac:dyDescent="0.2">
      <c r="A326" t="s">
        <v>10</v>
      </c>
      <c r="B326" t="s">
        <v>13</v>
      </c>
      <c r="D326">
        <v>0</v>
      </c>
      <c r="E326">
        <v>0</v>
      </c>
      <c r="F326">
        <v>2</v>
      </c>
      <c r="G326">
        <v>2</v>
      </c>
      <c r="H326">
        <v>22</v>
      </c>
      <c r="I326">
        <v>23</v>
      </c>
      <c r="J326">
        <v>0</v>
      </c>
      <c r="K326">
        <v>0</v>
      </c>
      <c r="L326">
        <v>3.9669999999999997E-2</v>
      </c>
      <c r="M326">
        <v>3.9669999999999997E-2</v>
      </c>
      <c r="N326" t="s">
        <v>14</v>
      </c>
    </row>
    <row r="327" spans="1:14" x14ac:dyDescent="0.2">
      <c r="A327" t="s">
        <v>10</v>
      </c>
      <c r="B327" t="s">
        <v>13</v>
      </c>
      <c r="D327">
        <v>0</v>
      </c>
      <c r="E327">
        <v>0</v>
      </c>
      <c r="F327">
        <v>2</v>
      </c>
      <c r="G327">
        <v>2</v>
      </c>
      <c r="H327">
        <v>22</v>
      </c>
      <c r="I327">
        <v>23</v>
      </c>
      <c r="J327">
        <v>1</v>
      </c>
      <c r="K327">
        <v>1</v>
      </c>
      <c r="L327">
        <v>3.4392499999999999E-2</v>
      </c>
      <c r="M327">
        <v>3.4392499999999999E-2</v>
      </c>
      <c r="N327" t="s">
        <v>14</v>
      </c>
    </row>
    <row r="328" spans="1:14" x14ac:dyDescent="0.2">
      <c r="A328" t="s">
        <v>10</v>
      </c>
      <c r="B328" t="s">
        <v>13</v>
      </c>
      <c r="D328">
        <v>0</v>
      </c>
      <c r="E328">
        <v>0</v>
      </c>
      <c r="F328">
        <v>2</v>
      </c>
      <c r="G328">
        <v>2</v>
      </c>
      <c r="H328">
        <v>22</v>
      </c>
      <c r="I328">
        <v>23</v>
      </c>
      <c r="J328">
        <v>2</v>
      </c>
      <c r="K328">
        <v>2</v>
      </c>
      <c r="L328">
        <v>4.0364999999999998E-2</v>
      </c>
      <c r="M328">
        <v>4.0364999999999998E-2</v>
      </c>
      <c r="N328" t="s">
        <v>14</v>
      </c>
    </row>
    <row r="329" spans="1:14" x14ac:dyDescent="0.2">
      <c r="A329" t="s">
        <v>10</v>
      </c>
      <c r="B329" t="s">
        <v>13</v>
      </c>
      <c r="D329">
        <v>0</v>
      </c>
      <c r="E329">
        <v>0</v>
      </c>
      <c r="F329">
        <v>2</v>
      </c>
      <c r="G329">
        <v>2</v>
      </c>
      <c r="H329">
        <v>22</v>
      </c>
      <c r="I329">
        <v>23</v>
      </c>
      <c r="J329">
        <v>3</v>
      </c>
      <c r="K329">
        <v>3</v>
      </c>
      <c r="L329">
        <v>4.4927500000000002E-2</v>
      </c>
      <c r="M329">
        <v>4.4927500000000002E-2</v>
      </c>
      <c r="N329" t="s">
        <v>14</v>
      </c>
    </row>
    <row r="330" spans="1:14" x14ac:dyDescent="0.2">
      <c r="A330" t="s">
        <v>10</v>
      </c>
      <c r="B330" t="s">
        <v>13</v>
      </c>
      <c r="D330">
        <v>0</v>
      </c>
      <c r="E330">
        <v>0</v>
      </c>
      <c r="F330">
        <v>2</v>
      </c>
      <c r="G330">
        <v>2</v>
      </c>
      <c r="H330">
        <v>22</v>
      </c>
      <c r="I330">
        <v>23</v>
      </c>
      <c r="J330">
        <v>4</v>
      </c>
      <c r="K330">
        <v>4</v>
      </c>
      <c r="L330">
        <v>4.2752499999999999E-2</v>
      </c>
      <c r="M330">
        <v>4.2752499999999999E-2</v>
      </c>
      <c r="N330" t="s">
        <v>14</v>
      </c>
    </row>
    <row r="331" spans="1:14" x14ac:dyDescent="0.2">
      <c r="A331" t="s">
        <v>10</v>
      </c>
      <c r="B331" t="s">
        <v>13</v>
      </c>
      <c r="D331">
        <v>0</v>
      </c>
      <c r="E331">
        <v>0</v>
      </c>
      <c r="F331">
        <v>2</v>
      </c>
      <c r="G331">
        <v>2</v>
      </c>
      <c r="H331">
        <v>22</v>
      </c>
      <c r="I331">
        <v>23</v>
      </c>
      <c r="J331">
        <v>5</v>
      </c>
      <c r="K331">
        <v>5</v>
      </c>
      <c r="L331">
        <v>3.3794999999999999E-2</v>
      </c>
      <c r="M331">
        <v>3.3794999999999999E-2</v>
      </c>
      <c r="N331" t="s">
        <v>14</v>
      </c>
    </row>
    <row r="332" spans="1:14" x14ac:dyDescent="0.2">
      <c r="A332" t="s">
        <v>10</v>
      </c>
      <c r="B332" t="s">
        <v>13</v>
      </c>
      <c r="D332">
        <v>0</v>
      </c>
      <c r="E332">
        <v>0</v>
      </c>
      <c r="F332">
        <v>2</v>
      </c>
      <c r="G332">
        <v>2</v>
      </c>
      <c r="H332">
        <v>22</v>
      </c>
      <c r="I332">
        <v>23</v>
      </c>
      <c r="J332">
        <v>6</v>
      </c>
      <c r="K332">
        <v>6</v>
      </c>
      <c r="L332">
        <v>3.3592499999999997E-2</v>
      </c>
      <c r="M332">
        <v>3.3592499999999997E-2</v>
      </c>
      <c r="N332" t="s">
        <v>14</v>
      </c>
    </row>
    <row r="333" spans="1:14" x14ac:dyDescent="0.2">
      <c r="A333" t="s">
        <v>10</v>
      </c>
      <c r="B333" t="s">
        <v>13</v>
      </c>
      <c r="D333">
        <v>0</v>
      </c>
      <c r="E333">
        <v>0</v>
      </c>
      <c r="F333">
        <v>2</v>
      </c>
      <c r="G333">
        <v>2</v>
      </c>
      <c r="H333">
        <v>23</v>
      </c>
      <c r="I333">
        <v>24</v>
      </c>
      <c r="J333">
        <v>0</v>
      </c>
      <c r="K333">
        <v>0</v>
      </c>
      <c r="L333">
        <v>3.6964999999999998E-2</v>
      </c>
      <c r="M333">
        <v>3.6964999999999998E-2</v>
      </c>
      <c r="N333" t="s">
        <v>14</v>
      </c>
    </row>
    <row r="334" spans="1:14" x14ac:dyDescent="0.2">
      <c r="A334" t="s">
        <v>10</v>
      </c>
      <c r="B334" t="s">
        <v>13</v>
      </c>
      <c r="D334">
        <v>0</v>
      </c>
      <c r="E334">
        <v>0</v>
      </c>
      <c r="F334">
        <v>2</v>
      </c>
      <c r="G334">
        <v>2</v>
      </c>
      <c r="H334">
        <v>23</v>
      </c>
      <c r="I334">
        <v>24</v>
      </c>
      <c r="J334">
        <v>1</v>
      </c>
      <c r="K334">
        <v>1</v>
      </c>
      <c r="L334">
        <v>3.3659999999999898E-2</v>
      </c>
      <c r="M334">
        <v>3.3659999999999898E-2</v>
      </c>
      <c r="N334" t="s">
        <v>14</v>
      </c>
    </row>
    <row r="335" spans="1:14" x14ac:dyDescent="0.2">
      <c r="A335" t="s">
        <v>10</v>
      </c>
      <c r="B335" t="s">
        <v>13</v>
      </c>
      <c r="D335">
        <v>0</v>
      </c>
      <c r="E335">
        <v>0</v>
      </c>
      <c r="F335">
        <v>2</v>
      </c>
      <c r="G335">
        <v>2</v>
      </c>
      <c r="H335">
        <v>23</v>
      </c>
      <c r="I335">
        <v>24</v>
      </c>
      <c r="J335">
        <v>2</v>
      </c>
      <c r="K335">
        <v>2</v>
      </c>
      <c r="L335">
        <v>3.7632499999999999E-2</v>
      </c>
      <c r="M335">
        <v>3.7632499999999999E-2</v>
      </c>
      <c r="N335" t="s">
        <v>14</v>
      </c>
    </row>
    <row r="336" spans="1:14" x14ac:dyDescent="0.2">
      <c r="A336" t="s">
        <v>10</v>
      </c>
      <c r="B336" t="s">
        <v>13</v>
      </c>
      <c r="D336">
        <v>0</v>
      </c>
      <c r="E336">
        <v>0</v>
      </c>
      <c r="F336">
        <v>2</v>
      </c>
      <c r="G336">
        <v>2</v>
      </c>
      <c r="H336">
        <v>23</v>
      </c>
      <c r="I336">
        <v>24</v>
      </c>
      <c r="J336">
        <v>3</v>
      </c>
      <c r="K336">
        <v>3</v>
      </c>
      <c r="L336">
        <v>4.4420000000000001E-2</v>
      </c>
      <c r="M336">
        <v>4.4420000000000001E-2</v>
      </c>
      <c r="N336" t="s">
        <v>14</v>
      </c>
    </row>
    <row r="337" spans="1:14" x14ac:dyDescent="0.2">
      <c r="A337" t="s">
        <v>10</v>
      </c>
      <c r="B337" t="s">
        <v>13</v>
      </c>
      <c r="D337">
        <v>0</v>
      </c>
      <c r="E337">
        <v>0</v>
      </c>
      <c r="F337">
        <v>2</v>
      </c>
      <c r="G337">
        <v>2</v>
      </c>
      <c r="H337">
        <v>23</v>
      </c>
      <c r="I337">
        <v>24</v>
      </c>
      <c r="J337">
        <v>4</v>
      </c>
      <c r="K337">
        <v>4</v>
      </c>
      <c r="L337">
        <v>3.9567499999999999E-2</v>
      </c>
      <c r="M337">
        <v>3.9567499999999999E-2</v>
      </c>
      <c r="N337" t="s">
        <v>14</v>
      </c>
    </row>
    <row r="338" spans="1:14" x14ac:dyDescent="0.2">
      <c r="A338" t="s">
        <v>10</v>
      </c>
      <c r="B338" t="s">
        <v>13</v>
      </c>
      <c r="D338">
        <v>0</v>
      </c>
      <c r="E338">
        <v>0</v>
      </c>
      <c r="F338">
        <v>2</v>
      </c>
      <c r="G338">
        <v>2</v>
      </c>
      <c r="H338">
        <v>23</v>
      </c>
      <c r="I338">
        <v>24</v>
      </c>
      <c r="J338">
        <v>5</v>
      </c>
      <c r="K338">
        <v>5</v>
      </c>
      <c r="L338">
        <v>3.2494999999999899E-2</v>
      </c>
      <c r="M338">
        <v>3.2494999999999899E-2</v>
      </c>
      <c r="N338" t="s">
        <v>14</v>
      </c>
    </row>
    <row r="339" spans="1:14" x14ac:dyDescent="0.2">
      <c r="A339" t="s">
        <v>10</v>
      </c>
      <c r="B339" t="s">
        <v>13</v>
      </c>
      <c r="D339">
        <v>0</v>
      </c>
      <c r="E339">
        <v>0</v>
      </c>
      <c r="F339">
        <v>2</v>
      </c>
      <c r="G339">
        <v>2</v>
      </c>
      <c r="H339">
        <v>23</v>
      </c>
      <c r="I339">
        <v>24</v>
      </c>
      <c r="J339">
        <v>6</v>
      </c>
      <c r="K339">
        <v>6</v>
      </c>
      <c r="L339">
        <v>3.1765000000000002E-2</v>
      </c>
      <c r="M339">
        <v>3.1765000000000002E-2</v>
      </c>
      <c r="N339" t="s">
        <v>14</v>
      </c>
    </row>
    <row r="340" spans="1:14" x14ac:dyDescent="0.2">
      <c r="A340" t="s">
        <v>10</v>
      </c>
      <c r="B340" t="s">
        <v>13</v>
      </c>
      <c r="D340">
        <v>0</v>
      </c>
      <c r="E340">
        <v>0</v>
      </c>
      <c r="F340">
        <v>3</v>
      </c>
      <c r="G340">
        <v>3</v>
      </c>
      <c r="H340">
        <v>0</v>
      </c>
      <c r="I340">
        <v>1</v>
      </c>
      <c r="J340">
        <v>0</v>
      </c>
      <c r="K340">
        <v>0</v>
      </c>
      <c r="L340">
        <v>1.4925999999999899E-2</v>
      </c>
      <c r="M340">
        <v>1.4925999999999899E-2</v>
      </c>
      <c r="N340" t="s">
        <v>14</v>
      </c>
    </row>
    <row r="341" spans="1:14" x14ac:dyDescent="0.2">
      <c r="A341" t="s">
        <v>10</v>
      </c>
      <c r="B341" t="s">
        <v>13</v>
      </c>
      <c r="D341">
        <v>0</v>
      </c>
      <c r="E341">
        <v>0</v>
      </c>
      <c r="F341">
        <v>3</v>
      </c>
      <c r="G341">
        <v>3</v>
      </c>
      <c r="H341">
        <v>0</v>
      </c>
      <c r="I341">
        <v>1</v>
      </c>
      <c r="J341">
        <v>1</v>
      </c>
      <c r="K341">
        <v>1</v>
      </c>
      <c r="L341">
        <v>1.4688E-2</v>
      </c>
      <c r="M341">
        <v>1.4688E-2</v>
      </c>
      <c r="N341" t="s">
        <v>14</v>
      </c>
    </row>
    <row r="342" spans="1:14" x14ac:dyDescent="0.2">
      <c r="A342" t="s">
        <v>10</v>
      </c>
      <c r="B342" t="s">
        <v>13</v>
      </c>
      <c r="D342">
        <v>0</v>
      </c>
      <c r="E342">
        <v>0</v>
      </c>
      <c r="F342">
        <v>3</v>
      </c>
      <c r="G342">
        <v>3</v>
      </c>
      <c r="H342">
        <v>0</v>
      </c>
      <c r="I342">
        <v>1</v>
      </c>
      <c r="J342">
        <v>2</v>
      </c>
      <c r="K342">
        <v>2</v>
      </c>
      <c r="L342">
        <v>1.2751999999999999E-2</v>
      </c>
      <c r="M342">
        <v>1.2751999999999999E-2</v>
      </c>
      <c r="N342" t="s">
        <v>14</v>
      </c>
    </row>
    <row r="343" spans="1:14" x14ac:dyDescent="0.2">
      <c r="A343" t="s">
        <v>10</v>
      </c>
      <c r="B343" t="s">
        <v>13</v>
      </c>
      <c r="D343">
        <v>0</v>
      </c>
      <c r="E343">
        <v>0</v>
      </c>
      <c r="F343">
        <v>3</v>
      </c>
      <c r="G343">
        <v>3</v>
      </c>
      <c r="H343">
        <v>0</v>
      </c>
      <c r="I343">
        <v>1</v>
      </c>
      <c r="J343">
        <v>3</v>
      </c>
      <c r="K343">
        <v>3</v>
      </c>
      <c r="L343">
        <v>1.2840000000000001E-2</v>
      </c>
      <c r="M343">
        <v>1.2840000000000001E-2</v>
      </c>
      <c r="N343" t="s">
        <v>14</v>
      </c>
    </row>
    <row r="344" spans="1:14" x14ac:dyDescent="0.2">
      <c r="A344" t="s">
        <v>10</v>
      </c>
      <c r="B344" t="s">
        <v>13</v>
      </c>
      <c r="D344">
        <v>0</v>
      </c>
      <c r="E344">
        <v>0</v>
      </c>
      <c r="F344">
        <v>3</v>
      </c>
      <c r="G344">
        <v>3</v>
      </c>
      <c r="H344">
        <v>0</v>
      </c>
      <c r="I344">
        <v>1</v>
      </c>
      <c r="J344">
        <v>4</v>
      </c>
      <c r="K344">
        <v>4</v>
      </c>
      <c r="L344">
        <v>1.2167499999999999E-2</v>
      </c>
      <c r="M344">
        <v>1.2167499999999999E-2</v>
      </c>
      <c r="N344" t="s">
        <v>14</v>
      </c>
    </row>
    <row r="345" spans="1:14" x14ac:dyDescent="0.2">
      <c r="A345" t="s">
        <v>10</v>
      </c>
      <c r="B345" t="s">
        <v>13</v>
      </c>
      <c r="D345">
        <v>0</v>
      </c>
      <c r="E345">
        <v>0</v>
      </c>
      <c r="F345">
        <v>3</v>
      </c>
      <c r="G345">
        <v>3</v>
      </c>
      <c r="H345">
        <v>0</v>
      </c>
      <c r="I345">
        <v>1</v>
      </c>
      <c r="J345">
        <v>5</v>
      </c>
      <c r="K345">
        <v>5</v>
      </c>
      <c r="L345">
        <v>1.5509999999999999E-2</v>
      </c>
      <c r="M345">
        <v>1.5509999999999999E-2</v>
      </c>
      <c r="N345" t="s">
        <v>14</v>
      </c>
    </row>
    <row r="346" spans="1:14" x14ac:dyDescent="0.2">
      <c r="A346" t="s">
        <v>10</v>
      </c>
      <c r="B346" t="s">
        <v>13</v>
      </c>
      <c r="D346">
        <v>0</v>
      </c>
      <c r="E346">
        <v>0</v>
      </c>
      <c r="F346">
        <v>3</v>
      </c>
      <c r="G346">
        <v>3</v>
      </c>
      <c r="H346">
        <v>0</v>
      </c>
      <c r="I346">
        <v>1</v>
      </c>
      <c r="J346">
        <v>6</v>
      </c>
      <c r="K346">
        <v>6</v>
      </c>
      <c r="L346">
        <v>1.53375E-2</v>
      </c>
      <c r="M346">
        <v>1.53375E-2</v>
      </c>
      <c r="N346" t="s">
        <v>14</v>
      </c>
    </row>
    <row r="347" spans="1:14" x14ac:dyDescent="0.2">
      <c r="A347" t="s">
        <v>10</v>
      </c>
      <c r="B347" t="s">
        <v>13</v>
      </c>
      <c r="D347">
        <v>0</v>
      </c>
      <c r="E347">
        <v>0</v>
      </c>
      <c r="F347">
        <v>3</v>
      </c>
      <c r="G347">
        <v>3</v>
      </c>
      <c r="H347">
        <v>1</v>
      </c>
      <c r="I347">
        <v>2</v>
      </c>
      <c r="J347">
        <v>0</v>
      </c>
      <c r="K347">
        <v>0</v>
      </c>
      <c r="L347">
        <v>1.39879999999999E-2</v>
      </c>
      <c r="M347">
        <v>1.39879999999999E-2</v>
      </c>
      <c r="N347" t="s">
        <v>14</v>
      </c>
    </row>
    <row r="348" spans="1:14" x14ac:dyDescent="0.2">
      <c r="A348" t="s">
        <v>10</v>
      </c>
      <c r="B348" t="s">
        <v>13</v>
      </c>
      <c r="D348">
        <v>0</v>
      </c>
      <c r="E348">
        <v>0</v>
      </c>
      <c r="F348">
        <v>3</v>
      </c>
      <c r="G348">
        <v>3</v>
      </c>
      <c r="H348">
        <v>1</v>
      </c>
      <c r="I348">
        <v>2</v>
      </c>
      <c r="J348">
        <v>1</v>
      </c>
      <c r="K348">
        <v>1</v>
      </c>
      <c r="L348">
        <v>1.39639999999999E-2</v>
      </c>
      <c r="M348">
        <v>1.39639999999999E-2</v>
      </c>
      <c r="N348" t="s">
        <v>14</v>
      </c>
    </row>
    <row r="349" spans="1:14" x14ac:dyDescent="0.2">
      <c r="A349" t="s">
        <v>10</v>
      </c>
      <c r="B349" t="s">
        <v>13</v>
      </c>
      <c r="D349">
        <v>0</v>
      </c>
      <c r="E349">
        <v>0</v>
      </c>
      <c r="F349">
        <v>3</v>
      </c>
      <c r="G349">
        <v>3</v>
      </c>
      <c r="H349">
        <v>1</v>
      </c>
      <c r="I349">
        <v>2</v>
      </c>
      <c r="J349">
        <v>2</v>
      </c>
      <c r="K349">
        <v>2</v>
      </c>
      <c r="L349">
        <v>1.1769999999999999E-2</v>
      </c>
      <c r="M349">
        <v>1.1769999999999999E-2</v>
      </c>
      <c r="N349" t="s">
        <v>14</v>
      </c>
    </row>
    <row r="350" spans="1:14" x14ac:dyDescent="0.2">
      <c r="A350" t="s">
        <v>10</v>
      </c>
      <c r="B350" t="s">
        <v>13</v>
      </c>
      <c r="D350">
        <v>0</v>
      </c>
      <c r="E350">
        <v>0</v>
      </c>
      <c r="F350">
        <v>3</v>
      </c>
      <c r="G350">
        <v>3</v>
      </c>
      <c r="H350">
        <v>1</v>
      </c>
      <c r="I350">
        <v>2</v>
      </c>
      <c r="J350">
        <v>3</v>
      </c>
      <c r="K350">
        <v>3</v>
      </c>
      <c r="L350">
        <v>1.1542500000000001E-2</v>
      </c>
      <c r="M350">
        <v>1.1542500000000001E-2</v>
      </c>
      <c r="N350" t="s">
        <v>14</v>
      </c>
    </row>
    <row r="351" spans="1:14" x14ac:dyDescent="0.2">
      <c r="A351" t="s">
        <v>10</v>
      </c>
      <c r="B351" t="s">
        <v>13</v>
      </c>
      <c r="D351">
        <v>0</v>
      </c>
      <c r="E351">
        <v>0</v>
      </c>
      <c r="F351">
        <v>3</v>
      </c>
      <c r="G351">
        <v>3</v>
      </c>
      <c r="H351">
        <v>1</v>
      </c>
      <c r="I351">
        <v>2</v>
      </c>
      <c r="J351">
        <v>4</v>
      </c>
      <c r="K351">
        <v>4</v>
      </c>
      <c r="L351">
        <v>1.16549999999999E-2</v>
      </c>
      <c r="M351">
        <v>1.16549999999999E-2</v>
      </c>
      <c r="N351" t="s">
        <v>14</v>
      </c>
    </row>
    <row r="352" spans="1:14" x14ac:dyDescent="0.2">
      <c r="A352" t="s">
        <v>10</v>
      </c>
      <c r="B352" t="s">
        <v>13</v>
      </c>
      <c r="D352">
        <v>0</v>
      </c>
      <c r="E352">
        <v>0</v>
      </c>
      <c r="F352">
        <v>3</v>
      </c>
      <c r="G352">
        <v>3</v>
      </c>
      <c r="H352">
        <v>1</v>
      </c>
      <c r="I352">
        <v>2</v>
      </c>
      <c r="J352">
        <v>5</v>
      </c>
      <c r="K352">
        <v>5</v>
      </c>
      <c r="L352">
        <v>1.50475E-2</v>
      </c>
      <c r="M352">
        <v>1.50475E-2</v>
      </c>
      <c r="N352" t="s">
        <v>14</v>
      </c>
    </row>
    <row r="353" spans="1:14" x14ac:dyDescent="0.2">
      <c r="A353" t="s">
        <v>10</v>
      </c>
      <c r="B353" t="s">
        <v>13</v>
      </c>
      <c r="D353">
        <v>0</v>
      </c>
      <c r="E353">
        <v>0</v>
      </c>
      <c r="F353">
        <v>3</v>
      </c>
      <c r="G353">
        <v>3</v>
      </c>
      <c r="H353">
        <v>1</v>
      </c>
      <c r="I353">
        <v>2</v>
      </c>
      <c r="J353">
        <v>6</v>
      </c>
      <c r="K353">
        <v>6</v>
      </c>
      <c r="L353">
        <v>1.38625E-2</v>
      </c>
      <c r="M353">
        <v>1.38625E-2</v>
      </c>
      <c r="N353" t="s">
        <v>14</v>
      </c>
    </row>
    <row r="354" spans="1:14" x14ac:dyDescent="0.2">
      <c r="A354" t="s">
        <v>10</v>
      </c>
      <c r="B354" t="s">
        <v>13</v>
      </c>
      <c r="D354">
        <v>0</v>
      </c>
      <c r="E354">
        <v>0</v>
      </c>
      <c r="F354">
        <v>3</v>
      </c>
      <c r="G354">
        <v>3</v>
      </c>
      <c r="H354">
        <v>2</v>
      </c>
      <c r="I354">
        <v>3</v>
      </c>
      <c r="J354">
        <v>0</v>
      </c>
      <c r="K354">
        <v>0</v>
      </c>
      <c r="L354">
        <v>1.3646E-2</v>
      </c>
      <c r="M354">
        <v>1.3646E-2</v>
      </c>
      <c r="N354" t="s">
        <v>14</v>
      </c>
    </row>
    <row r="355" spans="1:14" x14ac:dyDescent="0.2">
      <c r="A355" t="s">
        <v>10</v>
      </c>
      <c r="B355" t="s">
        <v>13</v>
      </c>
      <c r="D355">
        <v>0</v>
      </c>
      <c r="E355">
        <v>0</v>
      </c>
      <c r="F355">
        <v>3</v>
      </c>
      <c r="G355">
        <v>3</v>
      </c>
      <c r="H355">
        <v>2</v>
      </c>
      <c r="I355">
        <v>3</v>
      </c>
      <c r="J355">
        <v>1</v>
      </c>
      <c r="K355">
        <v>1</v>
      </c>
      <c r="L355">
        <v>1.4034E-2</v>
      </c>
      <c r="M355">
        <v>1.4034E-2</v>
      </c>
      <c r="N355" t="s">
        <v>14</v>
      </c>
    </row>
    <row r="356" spans="1:14" x14ac:dyDescent="0.2">
      <c r="A356" t="s">
        <v>10</v>
      </c>
      <c r="B356" t="s">
        <v>13</v>
      </c>
      <c r="D356">
        <v>0</v>
      </c>
      <c r="E356">
        <v>0</v>
      </c>
      <c r="F356">
        <v>3</v>
      </c>
      <c r="G356">
        <v>3</v>
      </c>
      <c r="H356">
        <v>2</v>
      </c>
      <c r="I356">
        <v>3</v>
      </c>
      <c r="J356">
        <v>2</v>
      </c>
      <c r="K356">
        <v>2</v>
      </c>
      <c r="L356">
        <v>1.1379999999999999E-2</v>
      </c>
      <c r="M356">
        <v>1.1379999999999999E-2</v>
      </c>
      <c r="N356" t="s">
        <v>14</v>
      </c>
    </row>
    <row r="357" spans="1:14" x14ac:dyDescent="0.2">
      <c r="A357" t="s">
        <v>10</v>
      </c>
      <c r="B357" t="s">
        <v>13</v>
      </c>
      <c r="D357">
        <v>0</v>
      </c>
      <c r="E357">
        <v>0</v>
      </c>
      <c r="F357">
        <v>3</v>
      </c>
      <c r="G357">
        <v>3</v>
      </c>
      <c r="H357">
        <v>2</v>
      </c>
      <c r="I357">
        <v>3</v>
      </c>
      <c r="J357">
        <v>3</v>
      </c>
      <c r="K357">
        <v>3</v>
      </c>
      <c r="L357">
        <v>1.10925E-2</v>
      </c>
      <c r="M357">
        <v>1.10925E-2</v>
      </c>
      <c r="N357" t="s">
        <v>14</v>
      </c>
    </row>
    <row r="358" spans="1:14" x14ac:dyDescent="0.2">
      <c r="A358" t="s">
        <v>10</v>
      </c>
      <c r="B358" t="s">
        <v>13</v>
      </c>
      <c r="D358">
        <v>0</v>
      </c>
      <c r="E358">
        <v>0</v>
      </c>
      <c r="F358">
        <v>3</v>
      </c>
      <c r="G358">
        <v>3</v>
      </c>
      <c r="H358">
        <v>2</v>
      </c>
      <c r="I358">
        <v>3</v>
      </c>
      <c r="J358">
        <v>4</v>
      </c>
      <c r="K358">
        <v>4</v>
      </c>
      <c r="L358">
        <v>1.1424999999999999E-2</v>
      </c>
      <c r="M358">
        <v>1.1424999999999999E-2</v>
      </c>
      <c r="N358" t="s">
        <v>14</v>
      </c>
    </row>
    <row r="359" spans="1:14" x14ac:dyDescent="0.2">
      <c r="A359" t="s">
        <v>10</v>
      </c>
      <c r="B359" t="s">
        <v>13</v>
      </c>
      <c r="D359">
        <v>0</v>
      </c>
      <c r="E359">
        <v>0</v>
      </c>
      <c r="F359">
        <v>3</v>
      </c>
      <c r="G359">
        <v>3</v>
      </c>
      <c r="H359">
        <v>2</v>
      </c>
      <c r="I359">
        <v>3</v>
      </c>
      <c r="J359">
        <v>5</v>
      </c>
      <c r="K359">
        <v>5</v>
      </c>
      <c r="L359">
        <v>1.4485E-2</v>
      </c>
      <c r="M359">
        <v>1.4485E-2</v>
      </c>
      <c r="N359" t="s">
        <v>14</v>
      </c>
    </row>
    <row r="360" spans="1:14" x14ac:dyDescent="0.2">
      <c r="A360" t="s">
        <v>10</v>
      </c>
      <c r="B360" t="s">
        <v>13</v>
      </c>
      <c r="D360">
        <v>0</v>
      </c>
      <c r="E360">
        <v>0</v>
      </c>
      <c r="F360">
        <v>3</v>
      </c>
      <c r="G360">
        <v>3</v>
      </c>
      <c r="H360">
        <v>2</v>
      </c>
      <c r="I360">
        <v>3</v>
      </c>
      <c r="J360">
        <v>6</v>
      </c>
      <c r="K360">
        <v>6</v>
      </c>
      <c r="L360">
        <v>1.0389999999999899E-2</v>
      </c>
      <c r="M360">
        <v>1.0389999999999899E-2</v>
      </c>
      <c r="N360" t="s">
        <v>14</v>
      </c>
    </row>
    <row r="361" spans="1:14" x14ac:dyDescent="0.2">
      <c r="A361" t="s">
        <v>10</v>
      </c>
      <c r="B361" t="s">
        <v>13</v>
      </c>
      <c r="D361">
        <v>0</v>
      </c>
      <c r="E361">
        <v>0</v>
      </c>
      <c r="F361">
        <v>3</v>
      </c>
      <c r="G361">
        <v>3</v>
      </c>
      <c r="H361">
        <v>3</v>
      </c>
      <c r="I361">
        <v>4</v>
      </c>
      <c r="J361">
        <v>0</v>
      </c>
      <c r="K361">
        <v>0</v>
      </c>
      <c r="L361">
        <v>1.3504E-2</v>
      </c>
      <c r="M361">
        <v>1.3504E-2</v>
      </c>
      <c r="N361" t="s">
        <v>14</v>
      </c>
    </row>
    <row r="362" spans="1:14" x14ac:dyDescent="0.2">
      <c r="A362" t="s">
        <v>10</v>
      </c>
      <c r="B362" t="s">
        <v>13</v>
      </c>
      <c r="D362">
        <v>0</v>
      </c>
      <c r="E362">
        <v>0</v>
      </c>
      <c r="F362">
        <v>3</v>
      </c>
      <c r="G362">
        <v>3</v>
      </c>
      <c r="H362">
        <v>3</v>
      </c>
      <c r="I362">
        <v>4</v>
      </c>
      <c r="J362">
        <v>1</v>
      </c>
      <c r="K362">
        <v>1</v>
      </c>
      <c r="L362">
        <v>1.4019999999999999E-2</v>
      </c>
      <c r="M362">
        <v>1.4019999999999999E-2</v>
      </c>
      <c r="N362" t="s">
        <v>14</v>
      </c>
    </row>
    <row r="363" spans="1:14" x14ac:dyDescent="0.2">
      <c r="A363" t="s">
        <v>10</v>
      </c>
      <c r="B363" t="s">
        <v>13</v>
      </c>
      <c r="D363">
        <v>0</v>
      </c>
      <c r="E363">
        <v>0</v>
      </c>
      <c r="F363">
        <v>3</v>
      </c>
      <c r="G363">
        <v>3</v>
      </c>
      <c r="H363">
        <v>3</v>
      </c>
      <c r="I363">
        <v>4</v>
      </c>
      <c r="J363">
        <v>2</v>
      </c>
      <c r="K363">
        <v>2</v>
      </c>
      <c r="L363">
        <v>1.1362000000000001E-2</v>
      </c>
      <c r="M363">
        <v>1.1362000000000001E-2</v>
      </c>
      <c r="N363" t="s">
        <v>14</v>
      </c>
    </row>
    <row r="364" spans="1:14" x14ac:dyDescent="0.2">
      <c r="A364" t="s">
        <v>10</v>
      </c>
      <c r="B364" t="s">
        <v>13</v>
      </c>
      <c r="D364">
        <v>0</v>
      </c>
      <c r="E364">
        <v>0</v>
      </c>
      <c r="F364">
        <v>3</v>
      </c>
      <c r="G364">
        <v>3</v>
      </c>
      <c r="H364">
        <v>3</v>
      </c>
      <c r="I364">
        <v>4</v>
      </c>
      <c r="J364">
        <v>3</v>
      </c>
      <c r="K364">
        <v>3</v>
      </c>
      <c r="L364">
        <v>1.1050000000000001E-2</v>
      </c>
      <c r="M364">
        <v>1.1050000000000001E-2</v>
      </c>
      <c r="N364" t="s">
        <v>14</v>
      </c>
    </row>
    <row r="365" spans="1:14" x14ac:dyDescent="0.2">
      <c r="A365" t="s">
        <v>10</v>
      </c>
      <c r="B365" t="s">
        <v>13</v>
      </c>
      <c r="D365">
        <v>0</v>
      </c>
      <c r="E365">
        <v>0</v>
      </c>
      <c r="F365">
        <v>3</v>
      </c>
      <c r="G365">
        <v>3</v>
      </c>
      <c r="H365">
        <v>3</v>
      </c>
      <c r="I365">
        <v>4</v>
      </c>
      <c r="J365">
        <v>4</v>
      </c>
      <c r="K365">
        <v>4</v>
      </c>
      <c r="L365">
        <v>1.11725E-2</v>
      </c>
      <c r="M365">
        <v>1.11725E-2</v>
      </c>
      <c r="N365" t="s">
        <v>14</v>
      </c>
    </row>
    <row r="366" spans="1:14" x14ac:dyDescent="0.2">
      <c r="A366" t="s">
        <v>10</v>
      </c>
      <c r="B366" t="s">
        <v>13</v>
      </c>
      <c r="D366">
        <v>0</v>
      </c>
      <c r="E366">
        <v>0</v>
      </c>
      <c r="F366">
        <v>3</v>
      </c>
      <c r="G366">
        <v>3</v>
      </c>
      <c r="H366">
        <v>3</v>
      </c>
      <c r="I366">
        <v>4</v>
      </c>
      <c r="J366">
        <v>5</v>
      </c>
      <c r="K366">
        <v>5</v>
      </c>
      <c r="L366">
        <v>1.37624999999999E-2</v>
      </c>
      <c r="M366">
        <v>1.37624999999999E-2</v>
      </c>
      <c r="N366" t="s">
        <v>14</v>
      </c>
    </row>
    <row r="367" spans="1:14" x14ac:dyDescent="0.2">
      <c r="A367" t="s">
        <v>10</v>
      </c>
      <c r="B367" t="s">
        <v>13</v>
      </c>
      <c r="D367">
        <v>0</v>
      </c>
      <c r="E367">
        <v>0</v>
      </c>
      <c r="F367">
        <v>3</v>
      </c>
      <c r="G367">
        <v>3</v>
      </c>
      <c r="H367">
        <v>3</v>
      </c>
      <c r="I367">
        <v>4</v>
      </c>
      <c r="J367">
        <v>6</v>
      </c>
      <c r="K367">
        <v>6</v>
      </c>
      <c r="L367">
        <v>1.3089999999999999E-2</v>
      </c>
      <c r="M367">
        <v>1.3089999999999999E-2</v>
      </c>
      <c r="N367" t="s">
        <v>14</v>
      </c>
    </row>
    <row r="368" spans="1:14" x14ac:dyDescent="0.2">
      <c r="A368" t="s">
        <v>10</v>
      </c>
      <c r="B368" t="s">
        <v>13</v>
      </c>
      <c r="D368">
        <v>0</v>
      </c>
      <c r="E368">
        <v>0</v>
      </c>
      <c r="F368">
        <v>3</v>
      </c>
      <c r="G368">
        <v>3</v>
      </c>
      <c r="H368">
        <v>4</v>
      </c>
      <c r="I368">
        <v>5</v>
      </c>
      <c r="J368">
        <v>0</v>
      </c>
      <c r="K368">
        <v>0</v>
      </c>
      <c r="L368">
        <v>1.4572E-2</v>
      </c>
      <c r="M368">
        <v>1.4572E-2</v>
      </c>
      <c r="N368" t="s">
        <v>14</v>
      </c>
    </row>
    <row r="369" spans="1:14" x14ac:dyDescent="0.2">
      <c r="A369" t="s">
        <v>10</v>
      </c>
      <c r="B369" t="s">
        <v>13</v>
      </c>
      <c r="D369">
        <v>0</v>
      </c>
      <c r="E369">
        <v>0</v>
      </c>
      <c r="F369">
        <v>3</v>
      </c>
      <c r="G369">
        <v>3</v>
      </c>
      <c r="H369">
        <v>4</v>
      </c>
      <c r="I369">
        <v>5</v>
      </c>
      <c r="J369">
        <v>1</v>
      </c>
      <c r="K369">
        <v>1</v>
      </c>
      <c r="L369">
        <v>1.3526E-2</v>
      </c>
      <c r="M369">
        <v>1.3526E-2</v>
      </c>
      <c r="N369" t="s">
        <v>14</v>
      </c>
    </row>
    <row r="370" spans="1:14" x14ac:dyDescent="0.2">
      <c r="A370" t="s">
        <v>10</v>
      </c>
      <c r="B370" t="s">
        <v>13</v>
      </c>
      <c r="D370">
        <v>0</v>
      </c>
      <c r="E370">
        <v>0</v>
      </c>
      <c r="F370">
        <v>3</v>
      </c>
      <c r="G370">
        <v>3</v>
      </c>
      <c r="H370">
        <v>4</v>
      </c>
      <c r="I370">
        <v>5</v>
      </c>
      <c r="J370">
        <v>2</v>
      </c>
      <c r="K370">
        <v>2</v>
      </c>
      <c r="L370">
        <v>1.187E-2</v>
      </c>
      <c r="M370">
        <v>1.187E-2</v>
      </c>
      <c r="N370" t="s">
        <v>14</v>
      </c>
    </row>
    <row r="371" spans="1:14" x14ac:dyDescent="0.2">
      <c r="A371" t="s">
        <v>10</v>
      </c>
      <c r="B371" t="s">
        <v>13</v>
      </c>
      <c r="D371">
        <v>0</v>
      </c>
      <c r="E371">
        <v>0</v>
      </c>
      <c r="F371">
        <v>3</v>
      </c>
      <c r="G371">
        <v>3</v>
      </c>
      <c r="H371">
        <v>4</v>
      </c>
      <c r="I371">
        <v>5</v>
      </c>
      <c r="J371">
        <v>3</v>
      </c>
      <c r="K371">
        <v>3</v>
      </c>
      <c r="L371">
        <v>1.1299999999999999E-2</v>
      </c>
      <c r="M371">
        <v>1.1299999999999999E-2</v>
      </c>
      <c r="N371" t="s">
        <v>14</v>
      </c>
    </row>
    <row r="372" spans="1:14" x14ac:dyDescent="0.2">
      <c r="A372" t="s">
        <v>10</v>
      </c>
      <c r="B372" t="s">
        <v>13</v>
      </c>
      <c r="D372">
        <v>0</v>
      </c>
      <c r="E372">
        <v>0</v>
      </c>
      <c r="F372">
        <v>3</v>
      </c>
      <c r="G372">
        <v>3</v>
      </c>
      <c r="H372">
        <v>4</v>
      </c>
      <c r="I372">
        <v>5</v>
      </c>
      <c r="J372">
        <v>4</v>
      </c>
      <c r="K372">
        <v>4</v>
      </c>
      <c r="L372">
        <v>1.15349999999999E-2</v>
      </c>
      <c r="M372">
        <v>1.15349999999999E-2</v>
      </c>
      <c r="N372" t="s">
        <v>14</v>
      </c>
    </row>
    <row r="373" spans="1:14" x14ac:dyDescent="0.2">
      <c r="A373" t="s">
        <v>10</v>
      </c>
      <c r="B373" t="s">
        <v>13</v>
      </c>
      <c r="D373">
        <v>0</v>
      </c>
      <c r="E373">
        <v>0</v>
      </c>
      <c r="F373">
        <v>3</v>
      </c>
      <c r="G373">
        <v>3</v>
      </c>
      <c r="H373">
        <v>4</v>
      </c>
      <c r="I373">
        <v>5</v>
      </c>
      <c r="J373">
        <v>5</v>
      </c>
      <c r="K373">
        <v>5</v>
      </c>
      <c r="L373">
        <v>1.4052500000000001E-2</v>
      </c>
      <c r="M373">
        <v>1.4052500000000001E-2</v>
      </c>
      <c r="N373" t="s">
        <v>14</v>
      </c>
    </row>
    <row r="374" spans="1:14" x14ac:dyDescent="0.2">
      <c r="A374" t="s">
        <v>10</v>
      </c>
      <c r="B374" t="s">
        <v>13</v>
      </c>
      <c r="D374">
        <v>0</v>
      </c>
      <c r="E374">
        <v>0</v>
      </c>
      <c r="F374">
        <v>3</v>
      </c>
      <c r="G374">
        <v>3</v>
      </c>
      <c r="H374">
        <v>4</v>
      </c>
      <c r="I374">
        <v>5</v>
      </c>
      <c r="J374">
        <v>6</v>
      </c>
      <c r="K374">
        <v>6</v>
      </c>
      <c r="L374">
        <v>1.303E-2</v>
      </c>
      <c r="M374">
        <v>1.303E-2</v>
      </c>
      <c r="N374" t="s">
        <v>14</v>
      </c>
    </row>
    <row r="375" spans="1:14" x14ac:dyDescent="0.2">
      <c r="A375" t="s">
        <v>10</v>
      </c>
      <c r="B375" t="s">
        <v>13</v>
      </c>
      <c r="D375">
        <v>0</v>
      </c>
      <c r="E375">
        <v>0</v>
      </c>
      <c r="F375">
        <v>3</v>
      </c>
      <c r="G375">
        <v>3</v>
      </c>
      <c r="H375">
        <v>5</v>
      </c>
      <c r="I375">
        <v>6</v>
      </c>
      <c r="J375">
        <v>0</v>
      </c>
      <c r="K375">
        <v>0</v>
      </c>
      <c r="L375">
        <v>1.7236000000000001E-2</v>
      </c>
      <c r="M375">
        <v>1.7236000000000001E-2</v>
      </c>
      <c r="N375" t="s">
        <v>14</v>
      </c>
    </row>
    <row r="376" spans="1:14" x14ac:dyDescent="0.2">
      <c r="A376" t="s">
        <v>10</v>
      </c>
      <c r="B376" t="s">
        <v>13</v>
      </c>
      <c r="D376">
        <v>0</v>
      </c>
      <c r="E376">
        <v>0</v>
      </c>
      <c r="F376">
        <v>3</v>
      </c>
      <c r="G376">
        <v>3</v>
      </c>
      <c r="H376">
        <v>5</v>
      </c>
      <c r="I376">
        <v>6</v>
      </c>
      <c r="J376">
        <v>1</v>
      </c>
      <c r="K376">
        <v>1</v>
      </c>
      <c r="L376">
        <v>1.5910000000000001E-2</v>
      </c>
      <c r="M376">
        <v>1.5910000000000001E-2</v>
      </c>
      <c r="N376" t="s">
        <v>14</v>
      </c>
    </row>
    <row r="377" spans="1:14" x14ac:dyDescent="0.2">
      <c r="A377" t="s">
        <v>10</v>
      </c>
      <c r="B377" t="s">
        <v>13</v>
      </c>
      <c r="D377">
        <v>0</v>
      </c>
      <c r="E377">
        <v>0</v>
      </c>
      <c r="F377">
        <v>3</v>
      </c>
      <c r="G377">
        <v>3</v>
      </c>
      <c r="H377">
        <v>5</v>
      </c>
      <c r="I377">
        <v>6</v>
      </c>
      <c r="J377">
        <v>2</v>
      </c>
      <c r="K377">
        <v>2</v>
      </c>
      <c r="L377">
        <v>1.2798E-2</v>
      </c>
      <c r="M377">
        <v>1.2798E-2</v>
      </c>
      <c r="N377" t="s">
        <v>14</v>
      </c>
    </row>
    <row r="378" spans="1:14" x14ac:dyDescent="0.2">
      <c r="A378" t="s">
        <v>10</v>
      </c>
      <c r="B378" t="s">
        <v>13</v>
      </c>
      <c r="D378">
        <v>0</v>
      </c>
      <c r="E378">
        <v>0</v>
      </c>
      <c r="F378">
        <v>3</v>
      </c>
      <c r="G378">
        <v>3</v>
      </c>
      <c r="H378">
        <v>5</v>
      </c>
      <c r="I378">
        <v>6</v>
      </c>
      <c r="J378">
        <v>3</v>
      </c>
      <c r="K378">
        <v>3</v>
      </c>
      <c r="L378">
        <v>1.2489999999999999E-2</v>
      </c>
      <c r="M378">
        <v>1.2489999999999999E-2</v>
      </c>
      <c r="N378" t="s">
        <v>14</v>
      </c>
    </row>
    <row r="379" spans="1:14" x14ac:dyDescent="0.2">
      <c r="A379" t="s">
        <v>10</v>
      </c>
      <c r="B379" t="s">
        <v>13</v>
      </c>
      <c r="D379">
        <v>0</v>
      </c>
      <c r="E379">
        <v>0</v>
      </c>
      <c r="F379">
        <v>3</v>
      </c>
      <c r="G379">
        <v>3</v>
      </c>
      <c r="H379">
        <v>5</v>
      </c>
      <c r="I379">
        <v>6</v>
      </c>
      <c r="J379">
        <v>4</v>
      </c>
      <c r="K379">
        <v>4</v>
      </c>
      <c r="L379">
        <v>1.24175E-2</v>
      </c>
      <c r="M379">
        <v>1.24175E-2</v>
      </c>
      <c r="N379" t="s">
        <v>14</v>
      </c>
    </row>
    <row r="380" spans="1:14" x14ac:dyDescent="0.2">
      <c r="A380" t="s">
        <v>10</v>
      </c>
      <c r="B380" t="s">
        <v>13</v>
      </c>
      <c r="D380">
        <v>0</v>
      </c>
      <c r="E380">
        <v>0</v>
      </c>
      <c r="F380">
        <v>3</v>
      </c>
      <c r="G380">
        <v>3</v>
      </c>
      <c r="H380">
        <v>5</v>
      </c>
      <c r="I380">
        <v>6</v>
      </c>
      <c r="J380">
        <v>5</v>
      </c>
      <c r="K380">
        <v>5</v>
      </c>
      <c r="L380">
        <v>1.58675E-2</v>
      </c>
      <c r="M380">
        <v>1.58675E-2</v>
      </c>
      <c r="N380" t="s">
        <v>14</v>
      </c>
    </row>
    <row r="381" spans="1:14" x14ac:dyDescent="0.2">
      <c r="A381" t="s">
        <v>10</v>
      </c>
      <c r="B381" t="s">
        <v>13</v>
      </c>
      <c r="D381">
        <v>0</v>
      </c>
      <c r="E381">
        <v>0</v>
      </c>
      <c r="F381">
        <v>3</v>
      </c>
      <c r="G381">
        <v>3</v>
      </c>
      <c r="H381">
        <v>5</v>
      </c>
      <c r="I381">
        <v>6</v>
      </c>
      <c r="J381">
        <v>6</v>
      </c>
      <c r="K381">
        <v>6</v>
      </c>
      <c r="L381">
        <v>1.2992500000000001E-2</v>
      </c>
      <c r="M381">
        <v>1.2992500000000001E-2</v>
      </c>
      <c r="N381" t="s">
        <v>14</v>
      </c>
    </row>
    <row r="382" spans="1:14" x14ac:dyDescent="0.2">
      <c r="A382" t="s">
        <v>10</v>
      </c>
      <c r="B382" t="s">
        <v>13</v>
      </c>
      <c r="D382">
        <v>0</v>
      </c>
      <c r="E382">
        <v>0</v>
      </c>
      <c r="F382">
        <v>3</v>
      </c>
      <c r="G382">
        <v>3</v>
      </c>
      <c r="H382">
        <v>6</v>
      </c>
      <c r="I382">
        <v>7</v>
      </c>
      <c r="J382">
        <v>0</v>
      </c>
      <c r="K382">
        <v>0</v>
      </c>
      <c r="L382">
        <v>2.2886E-2</v>
      </c>
      <c r="M382">
        <v>2.2886E-2</v>
      </c>
      <c r="N382" t="s">
        <v>14</v>
      </c>
    </row>
    <row r="383" spans="1:14" x14ac:dyDescent="0.2">
      <c r="A383" t="s">
        <v>10</v>
      </c>
      <c r="B383" t="s">
        <v>13</v>
      </c>
      <c r="D383">
        <v>0</v>
      </c>
      <c r="E383">
        <v>0</v>
      </c>
      <c r="F383">
        <v>3</v>
      </c>
      <c r="G383">
        <v>3</v>
      </c>
      <c r="H383">
        <v>6</v>
      </c>
      <c r="I383">
        <v>7</v>
      </c>
      <c r="J383">
        <v>1</v>
      </c>
      <c r="K383">
        <v>1</v>
      </c>
      <c r="L383">
        <v>2.1832000000000001E-2</v>
      </c>
      <c r="M383">
        <v>2.1832000000000001E-2</v>
      </c>
      <c r="N383" t="s">
        <v>14</v>
      </c>
    </row>
    <row r="384" spans="1:14" x14ac:dyDescent="0.2">
      <c r="A384" t="s">
        <v>10</v>
      </c>
      <c r="B384" t="s">
        <v>13</v>
      </c>
      <c r="D384">
        <v>0</v>
      </c>
      <c r="E384">
        <v>0</v>
      </c>
      <c r="F384">
        <v>3</v>
      </c>
      <c r="G384">
        <v>3</v>
      </c>
      <c r="H384">
        <v>6</v>
      </c>
      <c r="I384">
        <v>7</v>
      </c>
      <c r="J384">
        <v>2</v>
      </c>
      <c r="K384">
        <v>2</v>
      </c>
      <c r="L384">
        <v>1.6559999999999998E-2</v>
      </c>
      <c r="M384">
        <v>1.6559999999999998E-2</v>
      </c>
      <c r="N384" t="s">
        <v>14</v>
      </c>
    </row>
    <row r="385" spans="1:14" x14ac:dyDescent="0.2">
      <c r="A385" t="s">
        <v>10</v>
      </c>
      <c r="B385" t="s">
        <v>13</v>
      </c>
      <c r="D385">
        <v>0</v>
      </c>
      <c r="E385">
        <v>0</v>
      </c>
      <c r="F385">
        <v>3</v>
      </c>
      <c r="G385">
        <v>3</v>
      </c>
      <c r="H385">
        <v>6</v>
      </c>
      <c r="I385">
        <v>7</v>
      </c>
      <c r="J385">
        <v>3</v>
      </c>
      <c r="K385">
        <v>3</v>
      </c>
      <c r="L385">
        <v>1.7680000000000001E-2</v>
      </c>
      <c r="M385">
        <v>1.7680000000000001E-2</v>
      </c>
      <c r="N385" t="s">
        <v>14</v>
      </c>
    </row>
    <row r="386" spans="1:14" x14ac:dyDescent="0.2">
      <c r="A386" t="s">
        <v>10</v>
      </c>
      <c r="B386" t="s">
        <v>13</v>
      </c>
      <c r="D386">
        <v>0</v>
      </c>
      <c r="E386">
        <v>0</v>
      </c>
      <c r="F386">
        <v>3</v>
      </c>
      <c r="G386">
        <v>3</v>
      </c>
      <c r="H386">
        <v>6</v>
      </c>
      <c r="I386">
        <v>7</v>
      </c>
      <c r="J386">
        <v>4</v>
      </c>
      <c r="K386">
        <v>4</v>
      </c>
      <c r="L386">
        <v>1.69225E-2</v>
      </c>
      <c r="M386">
        <v>1.69225E-2</v>
      </c>
      <c r="N386" t="s">
        <v>14</v>
      </c>
    </row>
    <row r="387" spans="1:14" x14ac:dyDescent="0.2">
      <c r="A387" t="s">
        <v>10</v>
      </c>
      <c r="B387" t="s">
        <v>13</v>
      </c>
      <c r="D387">
        <v>0</v>
      </c>
      <c r="E387">
        <v>0</v>
      </c>
      <c r="F387">
        <v>3</v>
      </c>
      <c r="G387">
        <v>3</v>
      </c>
      <c r="H387">
        <v>6</v>
      </c>
      <c r="I387">
        <v>7</v>
      </c>
      <c r="J387">
        <v>5</v>
      </c>
      <c r="K387">
        <v>5</v>
      </c>
      <c r="L387">
        <v>1.7649999999999999E-2</v>
      </c>
      <c r="M387">
        <v>1.7649999999999999E-2</v>
      </c>
      <c r="N387" t="s">
        <v>14</v>
      </c>
    </row>
    <row r="388" spans="1:14" x14ac:dyDescent="0.2">
      <c r="A388" t="s">
        <v>10</v>
      </c>
      <c r="B388" t="s">
        <v>13</v>
      </c>
      <c r="D388">
        <v>0</v>
      </c>
      <c r="E388">
        <v>0</v>
      </c>
      <c r="F388">
        <v>3</v>
      </c>
      <c r="G388">
        <v>3</v>
      </c>
      <c r="H388">
        <v>6</v>
      </c>
      <c r="I388">
        <v>7</v>
      </c>
      <c r="J388">
        <v>6</v>
      </c>
      <c r="K388">
        <v>6</v>
      </c>
      <c r="L388">
        <v>1.4330000000000001E-2</v>
      </c>
      <c r="M388">
        <v>1.4330000000000001E-2</v>
      </c>
      <c r="N388" t="s">
        <v>14</v>
      </c>
    </row>
    <row r="389" spans="1:14" x14ac:dyDescent="0.2">
      <c r="A389" t="s">
        <v>10</v>
      </c>
      <c r="B389" t="s">
        <v>13</v>
      </c>
      <c r="D389">
        <v>0</v>
      </c>
      <c r="E389">
        <v>0</v>
      </c>
      <c r="F389">
        <v>3</v>
      </c>
      <c r="G389">
        <v>3</v>
      </c>
      <c r="H389">
        <v>7</v>
      </c>
      <c r="I389">
        <v>8</v>
      </c>
      <c r="J389">
        <v>0</v>
      </c>
      <c r="K389">
        <v>0</v>
      </c>
      <c r="L389">
        <v>2.6943999999999999E-2</v>
      </c>
      <c r="M389">
        <v>2.6943999999999999E-2</v>
      </c>
      <c r="N389" t="s">
        <v>14</v>
      </c>
    </row>
    <row r="390" spans="1:14" x14ac:dyDescent="0.2">
      <c r="A390" t="s">
        <v>10</v>
      </c>
      <c r="B390" t="s">
        <v>13</v>
      </c>
      <c r="D390">
        <v>0</v>
      </c>
      <c r="E390">
        <v>0</v>
      </c>
      <c r="F390">
        <v>3</v>
      </c>
      <c r="G390">
        <v>3</v>
      </c>
      <c r="H390">
        <v>7</v>
      </c>
      <c r="I390">
        <v>8</v>
      </c>
      <c r="J390">
        <v>1</v>
      </c>
      <c r="K390">
        <v>1</v>
      </c>
      <c r="L390">
        <v>2.4212000000000001E-2</v>
      </c>
      <c r="M390">
        <v>2.4212000000000001E-2</v>
      </c>
      <c r="N390" t="s">
        <v>14</v>
      </c>
    </row>
    <row r="391" spans="1:14" x14ac:dyDescent="0.2">
      <c r="A391" t="s">
        <v>10</v>
      </c>
      <c r="B391" t="s">
        <v>13</v>
      </c>
      <c r="D391">
        <v>0</v>
      </c>
      <c r="E391">
        <v>0</v>
      </c>
      <c r="F391">
        <v>3</v>
      </c>
      <c r="G391">
        <v>3</v>
      </c>
      <c r="H391">
        <v>7</v>
      </c>
      <c r="I391">
        <v>8</v>
      </c>
      <c r="J391">
        <v>2</v>
      </c>
      <c r="K391">
        <v>2</v>
      </c>
      <c r="L391">
        <v>1.8401999999999901E-2</v>
      </c>
      <c r="M391">
        <v>1.8401999999999901E-2</v>
      </c>
      <c r="N391" t="s">
        <v>14</v>
      </c>
    </row>
    <row r="392" spans="1:14" x14ac:dyDescent="0.2">
      <c r="A392" t="s">
        <v>10</v>
      </c>
      <c r="B392" t="s">
        <v>13</v>
      </c>
      <c r="D392">
        <v>0</v>
      </c>
      <c r="E392">
        <v>0</v>
      </c>
      <c r="F392">
        <v>3</v>
      </c>
      <c r="G392">
        <v>3</v>
      </c>
      <c r="H392">
        <v>7</v>
      </c>
      <c r="I392">
        <v>8</v>
      </c>
      <c r="J392">
        <v>3</v>
      </c>
      <c r="K392">
        <v>3</v>
      </c>
      <c r="L392">
        <v>1.8859999999999998E-2</v>
      </c>
      <c r="M392">
        <v>1.8859999999999998E-2</v>
      </c>
      <c r="N392" t="s">
        <v>14</v>
      </c>
    </row>
    <row r="393" spans="1:14" x14ac:dyDescent="0.2">
      <c r="A393" t="s">
        <v>10</v>
      </c>
      <c r="B393" t="s">
        <v>13</v>
      </c>
      <c r="D393">
        <v>0</v>
      </c>
      <c r="E393">
        <v>0</v>
      </c>
      <c r="F393">
        <v>3</v>
      </c>
      <c r="G393">
        <v>3</v>
      </c>
      <c r="H393">
        <v>7</v>
      </c>
      <c r="I393">
        <v>8</v>
      </c>
      <c r="J393">
        <v>4</v>
      </c>
      <c r="K393">
        <v>4</v>
      </c>
      <c r="L393">
        <v>2.0937500000000001E-2</v>
      </c>
      <c r="M393">
        <v>2.0937500000000001E-2</v>
      </c>
      <c r="N393" t="s">
        <v>14</v>
      </c>
    </row>
    <row r="394" spans="1:14" x14ac:dyDescent="0.2">
      <c r="A394" t="s">
        <v>10</v>
      </c>
      <c r="B394" t="s">
        <v>13</v>
      </c>
      <c r="D394">
        <v>0</v>
      </c>
      <c r="E394">
        <v>0</v>
      </c>
      <c r="F394">
        <v>3</v>
      </c>
      <c r="G394">
        <v>3</v>
      </c>
      <c r="H394">
        <v>7</v>
      </c>
      <c r="I394">
        <v>8</v>
      </c>
      <c r="J394">
        <v>5</v>
      </c>
      <c r="K394">
        <v>5</v>
      </c>
      <c r="L394">
        <v>1.8435E-2</v>
      </c>
      <c r="M394">
        <v>1.8435E-2</v>
      </c>
      <c r="N394" t="s">
        <v>14</v>
      </c>
    </row>
    <row r="395" spans="1:14" x14ac:dyDescent="0.2">
      <c r="A395" t="s">
        <v>10</v>
      </c>
      <c r="B395" t="s">
        <v>13</v>
      </c>
      <c r="D395">
        <v>0</v>
      </c>
      <c r="E395">
        <v>0</v>
      </c>
      <c r="F395">
        <v>3</v>
      </c>
      <c r="G395">
        <v>3</v>
      </c>
      <c r="H395">
        <v>7</v>
      </c>
      <c r="I395">
        <v>8</v>
      </c>
      <c r="J395">
        <v>6</v>
      </c>
      <c r="K395">
        <v>6</v>
      </c>
      <c r="L395">
        <v>1.5554999999999999E-2</v>
      </c>
      <c r="M395">
        <v>1.5554999999999999E-2</v>
      </c>
      <c r="N395" t="s">
        <v>14</v>
      </c>
    </row>
    <row r="396" spans="1:14" x14ac:dyDescent="0.2">
      <c r="A396" t="s">
        <v>10</v>
      </c>
      <c r="B396" t="s">
        <v>13</v>
      </c>
      <c r="D396">
        <v>0</v>
      </c>
      <c r="E396">
        <v>0</v>
      </c>
      <c r="F396">
        <v>3</v>
      </c>
      <c r="G396">
        <v>3</v>
      </c>
      <c r="H396">
        <v>8</v>
      </c>
      <c r="I396">
        <v>9</v>
      </c>
      <c r="J396">
        <v>0</v>
      </c>
      <c r="K396">
        <v>0</v>
      </c>
      <c r="L396">
        <v>2.6877999999999999E-2</v>
      </c>
      <c r="M396">
        <v>2.6877999999999999E-2</v>
      </c>
      <c r="N396" t="s">
        <v>14</v>
      </c>
    </row>
    <row r="397" spans="1:14" x14ac:dyDescent="0.2">
      <c r="A397" t="s">
        <v>10</v>
      </c>
      <c r="B397" t="s">
        <v>13</v>
      </c>
      <c r="D397">
        <v>0</v>
      </c>
      <c r="E397">
        <v>0</v>
      </c>
      <c r="F397">
        <v>3</v>
      </c>
      <c r="G397">
        <v>3</v>
      </c>
      <c r="H397">
        <v>8</v>
      </c>
      <c r="I397">
        <v>9</v>
      </c>
      <c r="J397">
        <v>1</v>
      </c>
      <c r="K397">
        <v>1</v>
      </c>
      <c r="L397">
        <v>2.4756E-2</v>
      </c>
      <c r="M397">
        <v>2.4756E-2</v>
      </c>
      <c r="N397" t="s">
        <v>14</v>
      </c>
    </row>
    <row r="398" spans="1:14" x14ac:dyDescent="0.2">
      <c r="A398" t="s">
        <v>10</v>
      </c>
      <c r="B398" t="s">
        <v>13</v>
      </c>
      <c r="D398">
        <v>0</v>
      </c>
      <c r="E398">
        <v>0</v>
      </c>
      <c r="F398">
        <v>3</v>
      </c>
      <c r="G398">
        <v>3</v>
      </c>
      <c r="H398">
        <v>8</v>
      </c>
      <c r="I398">
        <v>9</v>
      </c>
      <c r="J398">
        <v>2</v>
      </c>
      <c r="K398">
        <v>2</v>
      </c>
      <c r="L398">
        <v>2.02399999999999E-2</v>
      </c>
      <c r="M398">
        <v>2.02399999999999E-2</v>
      </c>
      <c r="N398" t="s">
        <v>14</v>
      </c>
    </row>
    <row r="399" spans="1:14" x14ac:dyDescent="0.2">
      <c r="A399" t="s">
        <v>10</v>
      </c>
      <c r="B399" t="s">
        <v>13</v>
      </c>
      <c r="D399">
        <v>0</v>
      </c>
      <c r="E399">
        <v>0</v>
      </c>
      <c r="F399">
        <v>3</v>
      </c>
      <c r="G399">
        <v>3</v>
      </c>
      <c r="H399">
        <v>8</v>
      </c>
      <c r="I399">
        <v>9</v>
      </c>
      <c r="J399">
        <v>3</v>
      </c>
      <c r="K399">
        <v>3</v>
      </c>
      <c r="L399">
        <v>2.1007499999999998E-2</v>
      </c>
      <c r="M399">
        <v>2.1007499999999998E-2</v>
      </c>
      <c r="N399" t="s">
        <v>14</v>
      </c>
    </row>
    <row r="400" spans="1:14" x14ac:dyDescent="0.2">
      <c r="A400" t="s">
        <v>10</v>
      </c>
      <c r="B400" t="s">
        <v>13</v>
      </c>
      <c r="D400">
        <v>0</v>
      </c>
      <c r="E400">
        <v>0</v>
      </c>
      <c r="F400">
        <v>3</v>
      </c>
      <c r="G400">
        <v>3</v>
      </c>
      <c r="H400">
        <v>8</v>
      </c>
      <c r="I400">
        <v>9</v>
      </c>
      <c r="J400">
        <v>4</v>
      </c>
      <c r="K400">
        <v>4</v>
      </c>
      <c r="L400">
        <v>2.2352500000000001E-2</v>
      </c>
      <c r="M400">
        <v>2.2352500000000001E-2</v>
      </c>
      <c r="N400" t="s">
        <v>14</v>
      </c>
    </row>
    <row r="401" spans="1:14" x14ac:dyDescent="0.2">
      <c r="A401" t="s">
        <v>10</v>
      </c>
      <c r="B401" t="s">
        <v>13</v>
      </c>
      <c r="D401">
        <v>0</v>
      </c>
      <c r="E401">
        <v>0</v>
      </c>
      <c r="F401">
        <v>3</v>
      </c>
      <c r="G401">
        <v>3</v>
      </c>
      <c r="H401">
        <v>8</v>
      </c>
      <c r="I401">
        <v>9</v>
      </c>
      <c r="J401">
        <v>5</v>
      </c>
      <c r="K401">
        <v>5</v>
      </c>
      <c r="L401">
        <v>2.2609999999999901E-2</v>
      </c>
      <c r="M401">
        <v>2.2609999999999901E-2</v>
      </c>
      <c r="N401" t="s">
        <v>14</v>
      </c>
    </row>
    <row r="402" spans="1:14" x14ac:dyDescent="0.2">
      <c r="A402" t="s">
        <v>10</v>
      </c>
      <c r="B402" t="s">
        <v>13</v>
      </c>
      <c r="D402">
        <v>0</v>
      </c>
      <c r="E402">
        <v>0</v>
      </c>
      <c r="F402">
        <v>3</v>
      </c>
      <c r="G402">
        <v>3</v>
      </c>
      <c r="H402">
        <v>8</v>
      </c>
      <c r="I402">
        <v>9</v>
      </c>
      <c r="J402">
        <v>6</v>
      </c>
      <c r="K402">
        <v>6</v>
      </c>
      <c r="L402">
        <v>1.86775E-2</v>
      </c>
      <c r="M402">
        <v>1.86775E-2</v>
      </c>
      <c r="N402" t="s">
        <v>14</v>
      </c>
    </row>
    <row r="403" spans="1:14" x14ac:dyDescent="0.2">
      <c r="A403" t="s">
        <v>10</v>
      </c>
      <c r="B403" t="s">
        <v>13</v>
      </c>
      <c r="D403">
        <v>0</v>
      </c>
      <c r="E403">
        <v>0</v>
      </c>
      <c r="F403">
        <v>3</v>
      </c>
      <c r="G403">
        <v>3</v>
      </c>
      <c r="H403">
        <v>9</v>
      </c>
      <c r="I403">
        <v>10</v>
      </c>
      <c r="J403">
        <v>0</v>
      </c>
      <c r="K403">
        <v>0</v>
      </c>
      <c r="L403">
        <v>2.5319999999999999E-2</v>
      </c>
      <c r="M403">
        <v>2.5319999999999999E-2</v>
      </c>
      <c r="N403" t="s">
        <v>14</v>
      </c>
    </row>
    <row r="404" spans="1:14" x14ac:dyDescent="0.2">
      <c r="A404" t="s">
        <v>10</v>
      </c>
      <c r="B404" t="s">
        <v>13</v>
      </c>
      <c r="D404">
        <v>0</v>
      </c>
      <c r="E404">
        <v>0</v>
      </c>
      <c r="F404">
        <v>3</v>
      </c>
      <c r="G404">
        <v>3</v>
      </c>
      <c r="H404">
        <v>9</v>
      </c>
      <c r="I404">
        <v>10</v>
      </c>
      <c r="J404">
        <v>1</v>
      </c>
      <c r="K404">
        <v>1</v>
      </c>
      <c r="L404">
        <v>2.1746000000000001E-2</v>
      </c>
      <c r="M404">
        <v>2.1746000000000001E-2</v>
      </c>
      <c r="N404" t="s">
        <v>14</v>
      </c>
    </row>
    <row r="405" spans="1:14" x14ac:dyDescent="0.2">
      <c r="A405" t="s">
        <v>10</v>
      </c>
      <c r="B405" t="s">
        <v>13</v>
      </c>
      <c r="D405">
        <v>0</v>
      </c>
      <c r="E405">
        <v>0</v>
      </c>
      <c r="F405">
        <v>3</v>
      </c>
      <c r="G405">
        <v>3</v>
      </c>
      <c r="H405">
        <v>9</v>
      </c>
      <c r="I405">
        <v>10</v>
      </c>
      <c r="J405">
        <v>2</v>
      </c>
      <c r="K405">
        <v>2</v>
      </c>
      <c r="L405">
        <v>1.9774E-2</v>
      </c>
      <c r="M405">
        <v>1.9774E-2</v>
      </c>
      <c r="N405" t="s">
        <v>14</v>
      </c>
    </row>
    <row r="406" spans="1:14" x14ac:dyDescent="0.2">
      <c r="A406" t="s">
        <v>10</v>
      </c>
      <c r="B406" t="s">
        <v>13</v>
      </c>
      <c r="D406">
        <v>0</v>
      </c>
      <c r="E406">
        <v>0</v>
      </c>
      <c r="F406">
        <v>3</v>
      </c>
      <c r="G406">
        <v>3</v>
      </c>
      <c r="H406">
        <v>9</v>
      </c>
      <c r="I406">
        <v>10</v>
      </c>
      <c r="J406">
        <v>3</v>
      </c>
      <c r="K406">
        <v>3</v>
      </c>
      <c r="L406">
        <v>1.9367499999999999E-2</v>
      </c>
      <c r="M406">
        <v>1.9367499999999999E-2</v>
      </c>
      <c r="N406" t="s">
        <v>14</v>
      </c>
    </row>
    <row r="407" spans="1:14" x14ac:dyDescent="0.2">
      <c r="A407" t="s">
        <v>10</v>
      </c>
      <c r="B407" t="s">
        <v>13</v>
      </c>
      <c r="D407">
        <v>0</v>
      </c>
      <c r="E407">
        <v>0</v>
      </c>
      <c r="F407">
        <v>3</v>
      </c>
      <c r="G407">
        <v>3</v>
      </c>
      <c r="H407">
        <v>9</v>
      </c>
      <c r="I407">
        <v>10</v>
      </c>
      <c r="J407">
        <v>4</v>
      </c>
      <c r="K407">
        <v>4</v>
      </c>
      <c r="L407">
        <v>2.2335000000000001E-2</v>
      </c>
      <c r="M407">
        <v>2.2335000000000001E-2</v>
      </c>
      <c r="N407" t="s">
        <v>14</v>
      </c>
    </row>
    <row r="408" spans="1:14" x14ac:dyDescent="0.2">
      <c r="A408" t="s">
        <v>10</v>
      </c>
      <c r="B408" t="s">
        <v>13</v>
      </c>
      <c r="D408">
        <v>0</v>
      </c>
      <c r="E408">
        <v>0</v>
      </c>
      <c r="F408">
        <v>3</v>
      </c>
      <c r="G408">
        <v>3</v>
      </c>
      <c r="H408">
        <v>9</v>
      </c>
      <c r="I408">
        <v>10</v>
      </c>
      <c r="J408">
        <v>5</v>
      </c>
      <c r="K408">
        <v>5</v>
      </c>
      <c r="L408">
        <v>2.2439999999999901E-2</v>
      </c>
      <c r="M408">
        <v>2.2439999999999901E-2</v>
      </c>
      <c r="N408" t="s">
        <v>14</v>
      </c>
    </row>
    <row r="409" spans="1:14" x14ac:dyDescent="0.2">
      <c r="A409" t="s">
        <v>10</v>
      </c>
      <c r="B409" t="s">
        <v>13</v>
      </c>
      <c r="D409">
        <v>0</v>
      </c>
      <c r="E409">
        <v>0</v>
      </c>
      <c r="F409">
        <v>3</v>
      </c>
      <c r="G409">
        <v>3</v>
      </c>
      <c r="H409">
        <v>9</v>
      </c>
      <c r="I409">
        <v>10</v>
      </c>
      <c r="J409">
        <v>6</v>
      </c>
      <c r="K409">
        <v>6</v>
      </c>
      <c r="L409">
        <v>1.8165000000000001E-2</v>
      </c>
      <c r="M409">
        <v>1.8165000000000001E-2</v>
      </c>
      <c r="N409" t="s">
        <v>14</v>
      </c>
    </row>
    <row r="410" spans="1:14" x14ac:dyDescent="0.2">
      <c r="A410" t="s">
        <v>10</v>
      </c>
      <c r="B410" t="s">
        <v>13</v>
      </c>
      <c r="D410">
        <v>0</v>
      </c>
      <c r="E410">
        <v>0</v>
      </c>
      <c r="F410">
        <v>3</v>
      </c>
      <c r="G410">
        <v>3</v>
      </c>
      <c r="H410">
        <v>10</v>
      </c>
      <c r="I410">
        <v>11</v>
      </c>
      <c r="J410">
        <v>0</v>
      </c>
      <c r="K410">
        <v>0</v>
      </c>
      <c r="L410">
        <v>2.3487999999999998E-2</v>
      </c>
      <c r="M410">
        <v>2.3487999999999998E-2</v>
      </c>
      <c r="N410" t="s">
        <v>14</v>
      </c>
    </row>
    <row r="411" spans="1:14" x14ac:dyDescent="0.2">
      <c r="A411" t="s">
        <v>10</v>
      </c>
      <c r="B411" t="s">
        <v>13</v>
      </c>
      <c r="D411">
        <v>0</v>
      </c>
      <c r="E411">
        <v>0</v>
      </c>
      <c r="F411">
        <v>3</v>
      </c>
      <c r="G411">
        <v>3</v>
      </c>
      <c r="H411">
        <v>10</v>
      </c>
      <c r="I411">
        <v>11</v>
      </c>
      <c r="J411">
        <v>1</v>
      </c>
      <c r="K411">
        <v>1</v>
      </c>
      <c r="L411">
        <v>2.1097999999999999E-2</v>
      </c>
      <c r="M411">
        <v>2.1097999999999999E-2</v>
      </c>
      <c r="N411" t="s">
        <v>14</v>
      </c>
    </row>
    <row r="412" spans="1:14" x14ac:dyDescent="0.2">
      <c r="A412" t="s">
        <v>10</v>
      </c>
      <c r="B412" t="s">
        <v>13</v>
      </c>
      <c r="D412">
        <v>0</v>
      </c>
      <c r="E412">
        <v>0</v>
      </c>
      <c r="F412">
        <v>3</v>
      </c>
      <c r="G412">
        <v>3</v>
      </c>
      <c r="H412">
        <v>10</v>
      </c>
      <c r="I412">
        <v>11</v>
      </c>
      <c r="J412">
        <v>2</v>
      </c>
      <c r="K412">
        <v>2</v>
      </c>
      <c r="L412">
        <v>1.8280000000000001E-2</v>
      </c>
      <c r="M412">
        <v>1.8280000000000001E-2</v>
      </c>
      <c r="N412" t="s">
        <v>14</v>
      </c>
    </row>
    <row r="413" spans="1:14" x14ac:dyDescent="0.2">
      <c r="A413" t="s">
        <v>10</v>
      </c>
      <c r="B413" t="s">
        <v>13</v>
      </c>
      <c r="D413">
        <v>0</v>
      </c>
      <c r="E413">
        <v>0</v>
      </c>
      <c r="F413">
        <v>3</v>
      </c>
      <c r="G413">
        <v>3</v>
      </c>
      <c r="H413">
        <v>10</v>
      </c>
      <c r="I413">
        <v>11</v>
      </c>
      <c r="J413">
        <v>3</v>
      </c>
      <c r="K413">
        <v>3</v>
      </c>
      <c r="L413">
        <v>1.82449999999999E-2</v>
      </c>
      <c r="M413">
        <v>1.82449999999999E-2</v>
      </c>
      <c r="N413" t="s">
        <v>14</v>
      </c>
    </row>
    <row r="414" spans="1:14" x14ac:dyDescent="0.2">
      <c r="A414" t="s">
        <v>10</v>
      </c>
      <c r="B414" t="s">
        <v>13</v>
      </c>
      <c r="D414">
        <v>0</v>
      </c>
      <c r="E414">
        <v>0</v>
      </c>
      <c r="F414">
        <v>3</v>
      </c>
      <c r="G414">
        <v>3</v>
      </c>
      <c r="H414">
        <v>10</v>
      </c>
      <c r="I414">
        <v>11</v>
      </c>
      <c r="J414">
        <v>4</v>
      </c>
      <c r="K414">
        <v>4</v>
      </c>
      <c r="L414">
        <v>2.0264999999999998E-2</v>
      </c>
      <c r="M414">
        <v>2.0264999999999998E-2</v>
      </c>
      <c r="N414" t="s">
        <v>14</v>
      </c>
    </row>
    <row r="415" spans="1:14" x14ac:dyDescent="0.2">
      <c r="A415" t="s">
        <v>10</v>
      </c>
      <c r="B415" t="s">
        <v>13</v>
      </c>
      <c r="D415">
        <v>0</v>
      </c>
      <c r="E415">
        <v>0</v>
      </c>
      <c r="F415">
        <v>3</v>
      </c>
      <c r="G415">
        <v>3</v>
      </c>
      <c r="H415">
        <v>10</v>
      </c>
      <c r="I415">
        <v>11</v>
      </c>
      <c r="J415">
        <v>5</v>
      </c>
      <c r="K415">
        <v>5</v>
      </c>
      <c r="L415">
        <v>2.0952499999999999E-2</v>
      </c>
      <c r="M415">
        <v>2.0952499999999999E-2</v>
      </c>
      <c r="N415" t="s">
        <v>14</v>
      </c>
    </row>
    <row r="416" spans="1:14" x14ac:dyDescent="0.2">
      <c r="A416" t="s">
        <v>10</v>
      </c>
      <c r="B416" t="s">
        <v>13</v>
      </c>
      <c r="D416">
        <v>0</v>
      </c>
      <c r="E416">
        <v>0</v>
      </c>
      <c r="F416">
        <v>3</v>
      </c>
      <c r="G416">
        <v>3</v>
      </c>
      <c r="H416">
        <v>10</v>
      </c>
      <c r="I416">
        <v>11</v>
      </c>
      <c r="J416">
        <v>6</v>
      </c>
      <c r="K416">
        <v>6</v>
      </c>
      <c r="L416">
        <v>1.7367500000000001E-2</v>
      </c>
      <c r="M416">
        <v>1.7367500000000001E-2</v>
      </c>
      <c r="N416" t="s">
        <v>14</v>
      </c>
    </row>
    <row r="417" spans="1:14" x14ac:dyDescent="0.2">
      <c r="A417" t="s">
        <v>10</v>
      </c>
      <c r="B417" t="s">
        <v>13</v>
      </c>
      <c r="D417">
        <v>0</v>
      </c>
      <c r="E417">
        <v>0</v>
      </c>
      <c r="F417">
        <v>3</v>
      </c>
      <c r="G417">
        <v>3</v>
      </c>
      <c r="H417">
        <v>11</v>
      </c>
      <c r="I417">
        <v>12</v>
      </c>
      <c r="J417">
        <v>0</v>
      </c>
      <c r="K417">
        <v>0</v>
      </c>
      <c r="L417">
        <v>2.2286E-2</v>
      </c>
      <c r="M417">
        <v>2.2286E-2</v>
      </c>
      <c r="N417" t="s">
        <v>14</v>
      </c>
    </row>
    <row r="418" spans="1:14" x14ac:dyDescent="0.2">
      <c r="A418" t="s">
        <v>10</v>
      </c>
      <c r="B418" t="s">
        <v>13</v>
      </c>
      <c r="D418">
        <v>0</v>
      </c>
      <c r="E418">
        <v>0</v>
      </c>
      <c r="F418">
        <v>3</v>
      </c>
      <c r="G418">
        <v>3</v>
      </c>
      <c r="H418">
        <v>11</v>
      </c>
      <c r="I418">
        <v>12</v>
      </c>
      <c r="J418">
        <v>1</v>
      </c>
      <c r="K418">
        <v>1</v>
      </c>
      <c r="L418">
        <v>2.0583999999999901E-2</v>
      </c>
      <c r="M418">
        <v>2.0583999999999901E-2</v>
      </c>
      <c r="N418" t="s">
        <v>14</v>
      </c>
    </row>
    <row r="419" spans="1:14" x14ac:dyDescent="0.2">
      <c r="A419" t="s">
        <v>10</v>
      </c>
      <c r="B419" t="s">
        <v>13</v>
      </c>
      <c r="D419">
        <v>0</v>
      </c>
      <c r="E419">
        <v>0</v>
      </c>
      <c r="F419">
        <v>3</v>
      </c>
      <c r="G419">
        <v>3</v>
      </c>
      <c r="H419">
        <v>11</v>
      </c>
      <c r="I419">
        <v>12</v>
      </c>
      <c r="J419">
        <v>2</v>
      </c>
      <c r="K419">
        <v>2</v>
      </c>
      <c r="L419">
        <v>1.8168E-2</v>
      </c>
      <c r="M419">
        <v>1.8168E-2</v>
      </c>
      <c r="N419" t="s">
        <v>14</v>
      </c>
    </row>
    <row r="420" spans="1:14" x14ac:dyDescent="0.2">
      <c r="A420" t="s">
        <v>10</v>
      </c>
      <c r="B420" t="s">
        <v>13</v>
      </c>
      <c r="D420">
        <v>0</v>
      </c>
      <c r="E420">
        <v>0</v>
      </c>
      <c r="F420">
        <v>3</v>
      </c>
      <c r="G420">
        <v>3</v>
      </c>
      <c r="H420">
        <v>11</v>
      </c>
      <c r="I420">
        <v>12</v>
      </c>
      <c r="J420">
        <v>3</v>
      </c>
      <c r="K420">
        <v>3</v>
      </c>
      <c r="L420">
        <v>1.745E-2</v>
      </c>
      <c r="M420">
        <v>1.745E-2</v>
      </c>
      <c r="N420" t="s">
        <v>14</v>
      </c>
    </row>
    <row r="421" spans="1:14" x14ac:dyDescent="0.2">
      <c r="A421" t="s">
        <v>10</v>
      </c>
      <c r="B421" t="s">
        <v>13</v>
      </c>
      <c r="D421">
        <v>0</v>
      </c>
      <c r="E421">
        <v>0</v>
      </c>
      <c r="F421">
        <v>3</v>
      </c>
      <c r="G421">
        <v>3</v>
      </c>
      <c r="H421">
        <v>11</v>
      </c>
      <c r="I421">
        <v>12</v>
      </c>
      <c r="J421">
        <v>4</v>
      </c>
      <c r="K421">
        <v>4</v>
      </c>
      <c r="L421">
        <v>1.9082499999999999E-2</v>
      </c>
      <c r="M421">
        <v>1.9082499999999999E-2</v>
      </c>
      <c r="N421" t="s">
        <v>14</v>
      </c>
    </row>
    <row r="422" spans="1:14" x14ac:dyDescent="0.2">
      <c r="A422" t="s">
        <v>10</v>
      </c>
      <c r="B422" t="s">
        <v>13</v>
      </c>
      <c r="D422">
        <v>0</v>
      </c>
      <c r="E422">
        <v>0</v>
      </c>
      <c r="F422">
        <v>3</v>
      </c>
      <c r="G422">
        <v>3</v>
      </c>
      <c r="H422">
        <v>11</v>
      </c>
      <c r="I422">
        <v>12</v>
      </c>
      <c r="J422">
        <v>5</v>
      </c>
      <c r="K422">
        <v>5</v>
      </c>
      <c r="L422">
        <v>2.04125E-2</v>
      </c>
      <c r="M422">
        <v>2.04125E-2</v>
      </c>
      <c r="N422" t="s">
        <v>14</v>
      </c>
    </row>
    <row r="423" spans="1:14" x14ac:dyDescent="0.2">
      <c r="A423" t="s">
        <v>10</v>
      </c>
      <c r="B423" t="s">
        <v>13</v>
      </c>
      <c r="D423">
        <v>0</v>
      </c>
      <c r="E423">
        <v>0</v>
      </c>
      <c r="F423">
        <v>3</v>
      </c>
      <c r="G423">
        <v>3</v>
      </c>
      <c r="H423">
        <v>11</v>
      </c>
      <c r="I423">
        <v>12</v>
      </c>
      <c r="J423">
        <v>6</v>
      </c>
      <c r="K423">
        <v>6</v>
      </c>
      <c r="L423">
        <v>1.6715000000000001E-2</v>
      </c>
      <c r="M423">
        <v>1.6715000000000001E-2</v>
      </c>
      <c r="N423" t="s">
        <v>14</v>
      </c>
    </row>
    <row r="424" spans="1:14" x14ac:dyDescent="0.2">
      <c r="A424" t="s">
        <v>10</v>
      </c>
      <c r="B424" t="s">
        <v>13</v>
      </c>
      <c r="D424">
        <v>0</v>
      </c>
      <c r="E424">
        <v>0</v>
      </c>
      <c r="F424">
        <v>3</v>
      </c>
      <c r="G424">
        <v>3</v>
      </c>
      <c r="H424">
        <v>12</v>
      </c>
      <c r="I424">
        <v>13</v>
      </c>
      <c r="J424">
        <v>0</v>
      </c>
      <c r="K424">
        <v>0</v>
      </c>
      <c r="L424">
        <v>2.0637999999999899E-2</v>
      </c>
      <c r="M424">
        <v>2.0637999999999899E-2</v>
      </c>
      <c r="N424" t="s">
        <v>14</v>
      </c>
    </row>
    <row r="425" spans="1:14" x14ac:dyDescent="0.2">
      <c r="A425" t="s">
        <v>10</v>
      </c>
      <c r="B425" t="s">
        <v>13</v>
      </c>
      <c r="D425">
        <v>0</v>
      </c>
      <c r="E425">
        <v>0</v>
      </c>
      <c r="F425">
        <v>3</v>
      </c>
      <c r="G425">
        <v>3</v>
      </c>
      <c r="H425">
        <v>12</v>
      </c>
      <c r="I425">
        <v>13</v>
      </c>
      <c r="J425">
        <v>1</v>
      </c>
      <c r="K425">
        <v>1</v>
      </c>
      <c r="L425">
        <v>1.873E-2</v>
      </c>
      <c r="M425">
        <v>1.873E-2</v>
      </c>
      <c r="N425" t="s">
        <v>14</v>
      </c>
    </row>
    <row r="426" spans="1:14" x14ac:dyDescent="0.2">
      <c r="A426" t="s">
        <v>10</v>
      </c>
      <c r="B426" t="s">
        <v>13</v>
      </c>
      <c r="D426">
        <v>0</v>
      </c>
      <c r="E426">
        <v>0</v>
      </c>
      <c r="F426">
        <v>3</v>
      </c>
      <c r="G426">
        <v>3</v>
      </c>
      <c r="H426">
        <v>12</v>
      </c>
      <c r="I426">
        <v>13</v>
      </c>
      <c r="J426">
        <v>2</v>
      </c>
      <c r="K426">
        <v>2</v>
      </c>
      <c r="L426">
        <v>1.7371999999999999E-2</v>
      </c>
      <c r="M426">
        <v>1.7371999999999999E-2</v>
      </c>
      <c r="N426" t="s">
        <v>14</v>
      </c>
    </row>
    <row r="427" spans="1:14" x14ac:dyDescent="0.2">
      <c r="A427" t="s">
        <v>10</v>
      </c>
      <c r="B427" t="s">
        <v>13</v>
      </c>
      <c r="D427">
        <v>0</v>
      </c>
      <c r="E427">
        <v>0</v>
      </c>
      <c r="F427">
        <v>3</v>
      </c>
      <c r="G427">
        <v>3</v>
      </c>
      <c r="H427">
        <v>12</v>
      </c>
      <c r="I427">
        <v>13</v>
      </c>
      <c r="J427">
        <v>3</v>
      </c>
      <c r="K427">
        <v>3</v>
      </c>
      <c r="L427">
        <v>1.66275E-2</v>
      </c>
      <c r="M427">
        <v>1.66275E-2</v>
      </c>
      <c r="N427" t="s">
        <v>14</v>
      </c>
    </row>
    <row r="428" spans="1:14" x14ac:dyDescent="0.2">
      <c r="A428" t="s">
        <v>10</v>
      </c>
      <c r="B428" t="s">
        <v>13</v>
      </c>
      <c r="D428">
        <v>0</v>
      </c>
      <c r="E428">
        <v>0</v>
      </c>
      <c r="F428">
        <v>3</v>
      </c>
      <c r="G428">
        <v>3</v>
      </c>
      <c r="H428">
        <v>12</v>
      </c>
      <c r="I428">
        <v>13</v>
      </c>
      <c r="J428">
        <v>4</v>
      </c>
      <c r="K428">
        <v>4</v>
      </c>
      <c r="L428">
        <v>1.7882499999999999E-2</v>
      </c>
      <c r="M428">
        <v>1.7882499999999999E-2</v>
      </c>
      <c r="N428" t="s">
        <v>14</v>
      </c>
    </row>
    <row r="429" spans="1:14" x14ac:dyDescent="0.2">
      <c r="A429" t="s">
        <v>10</v>
      </c>
      <c r="B429" t="s">
        <v>13</v>
      </c>
      <c r="D429">
        <v>0</v>
      </c>
      <c r="E429">
        <v>0</v>
      </c>
      <c r="F429">
        <v>3</v>
      </c>
      <c r="G429">
        <v>3</v>
      </c>
      <c r="H429">
        <v>12</v>
      </c>
      <c r="I429">
        <v>13</v>
      </c>
      <c r="J429">
        <v>5</v>
      </c>
      <c r="K429">
        <v>5</v>
      </c>
      <c r="L429">
        <v>1.8352500000000001E-2</v>
      </c>
      <c r="M429">
        <v>1.8352500000000001E-2</v>
      </c>
      <c r="N429" t="s">
        <v>14</v>
      </c>
    </row>
    <row r="430" spans="1:14" x14ac:dyDescent="0.2">
      <c r="A430" t="s">
        <v>10</v>
      </c>
      <c r="B430" t="s">
        <v>13</v>
      </c>
      <c r="D430">
        <v>0</v>
      </c>
      <c r="E430">
        <v>0</v>
      </c>
      <c r="F430">
        <v>3</v>
      </c>
      <c r="G430">
        <v>3</v>
      </c>
      <c r="H430">
        <v>12</v>
      </c>
      <c r="I430">
        <v>13</v>
      </c>
      <c r="J430">
        <v>6</v>
      </c>
      <c r="K430">
        <v>6</v>
      </c>
      <c r="L430">
        <v>1.6072499999999899E-2</v>
      </c>
      <c r="M430">
        <v>1.6072499999999899E-2</v>
      </c>
      <c r="N430" t="s">
        <v>14</v>
      </c>
    </row>
    <row r="431" spans="1:14" x14ac:dyDescent="0.2">
      <c r="A431" t="s">
        <v>10</v>
      </c>
      <c r="B431" t="s">
        <v>13</v>
      </c>
      <c r="D431">
        <v>0</v>
      </c>
      <c r="E431">
        <v>0</v>
      </c>
      <c r="F431">
        <v>3</v>
      </c>
      <c r="G431">
        <v>3</v>
      </c>
      <c r="H431">
        <v>13</v>
      </c>
      <c r="I431">
        <v>14</v>
      </c>
      <c r="J431">
        <v>0</v>
      </c>
      <c r="K431">
        <v>0</v>
      </c>
      <c r="L431">
        <v>1.8783999999999999E-2</v>
      </c>
      <c r="M431">
        <v>1.8783999999999999E-2</v>
      </c>
      <c r="N431" t="s">
        <v>14</v>
      </c>
    </row>
    <row r="432" spans="1:14" x14ac:dyDescent="0.2">
      <c r="A432" t="s">
        <v>10</v>
      </c>
      <c r="B432" t="s">
        <v>13</v>
      </c>
      <c r="D432">
        <v>0</v>
      </c>
      <c r="E432">
        <v>0</v>
      </c>
      <c r="F432">
        <v>3</v>
      </c>
      <c r="G432">
        <v>3</v>
      </c>
      <c r="H432">
        <v>13</v>
      </c>
      <c r="I432">
        <v>14</v>
      </c>
      <c r="J432">
        <v>1</v>
      </c>
      <c r="K432">
        <v>1</v>
      </c>
      <c r="L432">
        <v>1.7475999999999998E-2</v>
      </c>
      <c r="M432">
        <v>1.7475999999999998E-2</v>
      </c>
      <c r="N432" t="s">
        <v>14</v>
      </c>
    </row>
    <row r="433" spans="1:14" x14ac:dyDescent="0.2">
      <c r="A433" t="s">
        <v>10</v>
      </c>
      <c r="B433" t="s">
        <v>13</v>
      </c>
      <c r="D433">
        <v>0</v>
      </c>
      <c r="E433">
        <v>0</v>
      </c>
      <c r="F433">
        <v>3</v>
      </c>
      <c r="G433">
        <v>3</v>
      </c>
      <c r="H433">
        <v>13</v>
      </c>
      <c r="I433">
        <v>14</v>
      </c>
      <c r="J433">
        <v>2</v>
      </c>
      <c r="K433">
        <v>2</v>
      </c>
      <c r="L433">
        <v>1.6792000000000001E-2</v>
      </c>
      <c r="M433">
        <v>1.6792000000000001E-2</v>
      </c>
      <c r="N433" t="s">
        <v>14</v>
      </c>
    </row>
    <row r="434" spans="1:14" x14ac:dyDescent="0.2">
      <c r="A434" t="s">
        <v>10</v>
      </c>
      <c r="B434" t="s">
        <v>13</v>
      </c>
      <c r="D434">
        <v>0</v>
      </c>
      <c r="E434">
        <v>0</v>
      </c>
      <c r="F434">
        <v>3</v>
      </c>
      <c r="G434">
        <v>3</v>
      </c>
      <c r="H434">
        <v>13</v>
      </c>
      <c r="I434">
        <v>14</v>
      </c>
      <c r="J434">
        <v>3</v>
      </c>
      <c r="K434">
        <v>3</v>
      </c>
      <c r="L434">
        <v>1.6125E-2</v>
      </c>
      <c r="M434">
        <v>1.6125E-2</v>
      </c>
      <c r="N434" t="s">
        <v>14</v>
      </c>
    </row>
    <row r="435" spans="1:14" x14ac:dyDescent="0.2">
      <c r="A435" t="s">
        <v>10</v>
      </c>
      <c r="B435" t="s">
        <v>13</v>
      </c>
      <c r="D435">
        <v>0</v>
      </c>
      <c r="E435">
        <v>0</v>
      </c>
      <c r="F435">
        <v>3</v>
      </c>
      <c r="G435">
        <v>3</v>
      </c>
      <c r="H435">
        <v>13</v>
      </c>
      <c r="I435">
        <v>14</v>
      </c>
      <c r="J435">
        <v>4</v>
      </c>
      <c r="K435">
        <v>4</v>
      </c>
      <c r="L435">
        <v>1.719E-2</v>
      </c>
      <c r="M435">
        <v>1.719E-2</v>
      </c>
      <c r="N435" t="s">
        <v>14</v>
      </c>
    </row>
    <row r="436" spans="1:14" x14ac:dyDescent="0.2">
      <c r="A436" t="s">
        <v>10</v>
      </c>
      <c r="B436" t="s">
        <v>13</v>
      </c>
      <c r="D436">
        <v>0</v>
      </c>
      <c r="E436">
        <v>0</v>
      </c>
      <c r="F436">
        <v>3</v>
      </c>
      <c r="G436">
        <v>3</v>
      </c>
      <c r="H436">
        <v>13</v>
      </c>
      <c r="I436">
        <v>14</v>
      </c>
      <c r="J436">
        <v>5</v>
      </c>
      <c r="K436">
        <v>5</v>
      </c>
      <c r="L436">
        <v>1.6969999999999999E-2</v>
      </c>
      <c r="M436">
        <v>1.6969999999999999E-2</v>
      </c>
      <c r="N436" t="s">
        <v>14</v>
      </c>
    </row>
    <row r="437" spans="1:14" x14ac:dyDescent="0.2">
      <c r="A437" t="s">
        <v>10</v>
      </c>
      <c r="B437" t="s">
        <v>13</v>
      </c>
      <c r="D437">
        <v>0</v>
      </c>
      <c r="E437">
        <v>0</v>
      </c>
      <c r="F437">
        <v>3</v>
      </c>
      <c r="G437">
        <v>3</v>
      </c>
      <c r="H437">
        <v>13</v>
      </c>
      <c r="I437">
        <v>14</v>
      </c>
      <c r="J437">
        <v>6</v>
      </c>
      <c r="K437">
        <v>6</v>
      </c>
      <c r="L437">
        <v>1.52E-2</v>
      </c>
      <c r="M437">
        <v>1.52E-2</v>
      </c>
      <c r="N437" t="s">
        <v>14</v>
      </c>
    </row>
    <row r="438" spans="1:14" x14ac:dyDescent="0.2">
      <c r="A438" t="s">
        <v>10</v>
      </c>
      <c r="B438" t="s">
        <v>13</v>
      </c>
      <c r="D438">
        <v>0</v>
      </c>
      <c r="E438">
        <v>0</v>
      </c>
      <c r="F438">
        <v>3</v>
      </c>
      <c r="G438">
        <v>3</v>
      </c>
      <c r="H438">
        <v>14</v>
      </c>
      <c r="I438">
        <v>15</v>
      </c>
      <c r="J438">
        <v>0</v>
      </c>
      <c r="K438">
        <v>0</v>
      </c>
      <c r="L438">
        <v>1.7999999999999999E-2</v>
      </c>
      <c r="M438">
        <v>1.7999999999999999E-2</v>
      </c>
      <c r="N438" t="s">
        <v>14</v>
      </c>
    </row>
    <row r="439" spans="1:14" x14ac:dyDescent="0.2">
      <c r="A439" t="s">
        <v>10</v>
      </c>
      <c r="B439" t="s">
        <v>13</v>
      </c>
      <c r="D439">
        <v>0</v>
      </c>
      <c r="E439">
        <v>0</v>
      </c>
      <c r="F439">
        <v>3</v>
      </c>
      <c r="G439">
        <v>3</v>
      </c>
      <c r="H439">
        <v>14</v>
      </c>
      <c r="I439">
        <v>15</v>
      </c>
      <c r="J439">
        <v>1</v>
      </c>
      <c r="K439">
        <v>1</v>
      </c>
      <c r="L439">
        <v>1.6316000000000001E-2</v>
      </c>
      <c r="M439">
        <v>1.6316000000000001E-2</v>
      </c>
      <c r="N439" t="s">
        <v>14</v>
      </c>
    </row>
    <row r="440" spans="1:14" x14ac:dyDescent="0.2">
      <c r="A440" t="s">
        <v>10</v>
      </c>
      <c r="B440" t="s">
        <v>13</v>
      </c>
      <c r="D440">
        <v>0</v>
      </c>
      <c r="E440">
        <v>0</v>
      </c>
      <c r="F440">
        <v>3</v>
      </c>
      <c r="G440">
        <v>3</v>
      </c>
      <c r="H440">
        <v>14</v>
      </c>
      <c r="I440">
        <v>15</v>
      </c>
      <c r="J440">
        <v>2</v>
      </c>
      <c r="K440">
        <v>2</v>
      </c>
      <c r="L440">
        <v>1.6156E-2</v>
      </c>
      <c r="M440">
        <v>1.6156E-2</v>
      </c>
      <c r="N440" t="s">
        <v>14</v>
      </c>
    </row>
    <row r="441" spans="1:14" x14ac:dyDescent="0.2">
      <c r="A441" t="s">
        <v>10</v>
      </c>
      <c r="B441" t="s">
        <v>13</v>
      </c>
      <c r="D441">
        <v>0</v>
      </c>
      <c r="E441">
        <v>0</v>
      </c>
      <c r="F441">
        <v>3</v>
      </c>
      <c r="G441">
        <v>3</v>
      </c>
      <c r="H441">
        <v>14</v>
      </c>
      <c r="I441">
        <v>15</v>
      </c>
      <c r="J441">
        <v>3</v>
      </c>
      <c r="K441">
        <v>3</v>
      </c>
      <c r="L441">
        <v>1.538E-2</v>
      </c>
      <c r="M441">
        <v>1.538E-2</v>
      </c>
      <c r="N441" t="s">
        <v>14</v>
      </c>
    </row>
    <row r="442" spans="1:14" x14ac:dyDescent="0.2">
      <c r="A442" t="s">
        <v>10</v>
      </c>
      <c r="B442" t="s">
        <v>13</v>
      </c>
      <c r="D442">
        <v>0</v>
      </c>
      <c r="E442">
        <v>0</v>
      </c>
      <c r="F442">
        <v>3</v>
      </c>
      <c r="G442">
        <v>3</v>
      </c>
      <c r="H442">
        <v>14</v>
      </c>
      <c r="I442">
        <v>15</v>
      </c>
      <c r="J442">
        <v>4</v>
      </c>
      <c r="K442">
        <v>4</v>
      </c>
      <c r="L442">
        <v>1.66175E-2</v>
      </c>
      <c r="M442">
        <v>1.66175E-2</v>
      </c>
      <c r="N442" t="s">
        <v>14</v>
      </c>
    </row>
    <row r="443" spans="1:14" x14ac:dyDescent="0.2">
      <c r="A443" t="s">
        <v>10</v>
      </c>
      <c r="B443" t="s">
        <v>13</v>
      </c>
      <c r="D443">
        <v>0</v>
      </c>
      <c r="E443">
        <v>0</v>
      </c>
      <c r="F443">
        <v>3</v>
      </c>
      <c r="G443">
        <v>3</v>
      </c>
      <c r="H443">
        <v>14</v>
      </c>
      <c r="I443">
        <v>15</v>
      </c>
      <c r="J443">
        <v>5</v>
      </c>
      <c r="K443">
        <v>5</v>
      </c>
      <c r="L443">
        <v>1.541E-2</v>
      </c>
      <c r="M443">
        <v>1.541E-2</v>
      </c>
      <c r="N443" t="s">
        <v>14</v>
      </c>
    </row>
    <row r="444" spans="1:14" x14ac:dyDescent="0.2">
      <c r="A444" t="s">
        <v>10</v>
      </c>
      <c r="B444" t="s">
        <v>13</v>
      </c>
      <c r="D444">
        <v>0</v>
      </c>
      <c r="E444">
        <v>0</v>
      </c>
      <c r="F444">
        <v>3</v>
      </c>
      <c r="G444">
        <v>3</v>
      </c>
      <c r="H444">
        <v>14</v>
      </c>
      <c r="I444">
        <v>15</v>
      </c>
      <c r="J444">
        <v>6</v>
      </c>
      <c r="K444">
        <v>6</v>
      </c>
      <c r="L444">
        <v>1.4285000000000001E-2</v>
      </c>
      <c r="M444">
        <v>1.4285000000000001E-2</v>
      </c>
      <c r="N444" t="s">
        <v>14</v>
      </c>
    </row>
    <row r="445" spans="1:14" x14ac:dyDescent="0.2">
      <c r="A445" t="s">
        <v>10</v>
      </c>
      <c r="B445" t="s">
        <v>13</v>
      </c>
      <c r="D445">
        <v>0</v>
      </c>
      <c r="E445">
        <v>0</v>
      </c>
      <c r="F445">
        <v>3</v>
      </c>
      <c r="G445">
        <v>3</v>
      </c>
      <c r="H445">
        <v>15</v>
      </c>
      <c r="I445">
        <v>16</v>
      </c>
      <c r="J445">
        <v>0</v>
      </c>
      <c r="K445">
        <v>0</v>
      </c>
      <c r="L445">
        <v>1.7852E-2</v>
      </c>
      <c r="M445">
        <v>1.7852E-2</v>
      </c>
      <c r="N445" t="s">
        <v>14</v>
      </c>
    </row>
    <row r="446" spans="1:14" x14ac:dyDescent="0.2">
      <c r="A446" t="s">
        <v>10</v>
      </c>
      <c r="B446" t="s">
        <v>13</v>
      </c>
      <c r="D446">
        <v>0</v>
      </c>
      <c r="E446">
        <v>0</v>
      </c>
      <c r="F446">
        <v>3</v>
      </c>
      <c r="G446">
        <v>3</v>
      </c>
      <c r="H446">
        <v>15</v>
      </c>
      <c r="I446">
        <v>16</v>
      </c>
      <c r="J446">
        <v>1</v>
      </c>
      <c r="K446">
        <v>1</v>
      </c>
      <c r="L446">
        <v>1.6355999999999999E-2</v>
      </c>
      <c r="M446">
        <v>1.6355999999999999E-2</v>
      </c>
      <c r="N446" t="s">
        <v>14</v>
      </c>
    </row>
    <row r="447" spans="1:14" x14ac:dyDescent="0.2">
      <c r="A447" t="s">
        <v>10</v>
      </c>
      <c r="B447" t="s">
        <v>13</v>
      </c>
      <c r="D447">
        <v>0</v>
      </c>
      <c r="E447">
        <v>0</v>
      </c>
      <c r="F447">
        <v>3</v>
      </c>
      <c r="G447">
        <v>3</v>
      </c>
      <c r="H447">
        <v>15</v>
      </c>
      <c r="I447">
        <v>16</v>
      </c>
      <c r="J447">
        <v>2</v>
      </c>
      <c r="K447">
        <v>2</v>
      </c>
      <c r="L447">
        <v>1.5654000000000001E-2</v>
      </c>
      <c r="M447">
        <v>1.5654000000000001E-2</v>
      </c>
      <c r="N447" t="s">
        <v>14</v>
      </c>
    </row>
    <row r="448" spans="1:14" x14ac:dyDescent="0.2">
      <c r="A448" t="s">
        <v>10</v>
      </c>
      <c r="B448" t="s">
        <v>13</v>
      </c>
      <c r="D448">
        <v>0</v>
      </c>
      <c r="E448">
        <v>0</v>
      </c>
      <c r="F448">
        <v>3</v>
      </c>
      <c r="G448">
        <v>3</v>
      </c>
      <c r="H448">
        <v>15</v>
      </c>
      <c r="I448">
        <v>16</v>
      </c>
      <c r="J448">
        <v>3</v>
      </c>
      <c r="K448">
        <v>3</v>
      </c>
      <c r="L448">
        <v>1.5254999999999999E-2</v>
      </c>
      <c r="M448">
        <v>1.5254999999999999E-2</v>
      </c>
      <c r="N448" t="s">
        <v>14</v>
      </c>
    </row>
    <row r="449" spans="1:14" x14ac:dyDescent="0.2">
      <c r="A449" t="s">
        <v>10</v>
      </c>
      <c r="B449" t="s">
        <v>13</v>
      </c>
      <c r="D449">
        <v>0</v>
      </c>
      <c r="E449">
        <v>0</v>
      </c>
      <c r="F449">
        <v>3</v>
      </c>
      <c r="G449">
        <v>3</v>
      </c>
      <c r="H449">
        <v>15</v>
      </c>
      <c r="I449">
        <v>16</v>
      </c>
      <c r="J449">
        <v>4</v>
      </c>
      <c r="K449">
        <v>4</v>
      </c>
      <c r="L449">
        <v>1.6512499999999999E-2</v>
      </c>
      <c r="M449">
        <v>1.6512499999999999E-2</v>
      </c>
      <c r="N449" t="s">
        <v>14</v>
      </c>
    </row>
    <row r="450" spans="1:14" x14ac:dyDescent="0.2">
      <c r="A450" t="s">
        <v>10</v>
      </c>
      <c r="B450" t="s">
        <v>13</v>
      </c>
      <c r="D450">
        <v>0</v>
      </c>
      <c r="E450">
        <v>0</v>
      </c>
      <c r="F450">
        <v>3</v>
      </c>
      <c r="G450">
        <v>3</v>
      </c>
      <c r="H450">
        <v>15</v>
      </c>
      <c r="I450">
        <v>16</v>
      </c>
      <c r="J450">
        <v>5</v>
      </c>
      <c r="K450">
        <v>5</v>
      </c>
      <c r="L450">
        <v>1.5185000000000001E-2</v>
      </c>
      <c r="M450">
        <v>1.5185000000000001E-2</v>
      </c>
      <c r="N450" t="s">
        <v>14</v>
      </c>
    </row>
    <row r="451" spans="1:14" x14ac:dyDescent="0.2">
      <c r="A451" t="s">
        <v>10</v>
      </c>
      <c r="B451" t="s">
        <v>13</v>
      </c>
      <c r="D451">
        <v>0</v>
      </c>
      <c r="E451">
        <v>0</v>
      </c>
      <c r="F451">
        <v>3</v>
      </c>
      <c r="G451">
        <v>3</v>
      </c>
      <c r="H451">
        <v>15</v>
      </c>
      <c r="I451">
        <v>16</v>
      </c>
      <c r="J451">
        <v>6</v>
      </c>
      <c r="K451">
        <v>6</v>
      </c>
      <c r="L451">
        <v>1.4257499999999999E-2</v>
      </c>
      <c r="M451">
        <v>1.4257499999999999E-2</v>
      </c>
      <c r="N451" t="s">
        <v>14</v>
      </c>
    </row>
    <row r="452" spans="1:14" x14ac:dyDescent="0.2">
      <c r="A452" t="s">
        <v>10</v>
      </c>
      <c r="B452" t="s">
        <v>13</v>
      </c>
      <c r="D452">
        <v>0</v>
      </c>
      <c r="E452">
        <v>0</v>
      </c>
      <c r="F452">
        <v>3</v>
      </c>
      <c r="G452">
        <v>3</v>
      </c>
      <c r="H452">
        <v>16</v>
      </c>
      <c r="I452">
        <v>17</v>
      </c>
      <c r="J452">
        <v>0</v>
      </c>
      <c r="K452">
        <v>0</v>
      </c>
      <c r="L452">
        <v>1.9996E-2</v>
      </c>
      <c r="M452">
        <v>1.9996E-2</v>
      </c>
      <c r="N452" t="s">
        <v>14</v>
      </c>
    </row>
    <row r="453" spans="1:14" x14ac:dyDescent="0.2">
      <c r="A453" t="s">
        <v>10</v>
      </c>
      <c r="B453" t="s">
        <v>13</v>
      </c>
      <c r="D453">
        <v>0</v>
      </c>
      <c r="E453">
        <v>0</v>
      </c>
      <c r="F453">
        <v>3</v>
      </c>
      <c r="G453">
        <v>3</v>
      </c>
      <c r="H453">
        <v>16</v>
      </c>
      <c r="I453">
        <v>17</v>
      </c>
      <c r="J453">
        <v>1</v>
      </c>
      <c r="K453">
        <v>1</v>
      </c>
      <c r="L453">
        <v>1.7680000000000001E-2</v>
      </c>
      <c r="M453">
        <v>1.7680000000000001E-2</v>
      </c>
      <c r="N453" t="s">
        <v>14</v>
      </c>
    </row>
    <row r="454" spans="1:14" x14ac:dyDescent="0.2">
      <c r="A454" t="s">
        <v>10</v>
      </c>
      <c r="B454" t="s">
        <v>13</v>
      </c>
      <c r="D454">
        <v>0</v>
      </c>
      <c r="E454">
        <v>0</v>
      </c>
      <c r="F454">
        <v>3</v>
      </c>
      <c r="G454">
        <v>3</v>
      </c>
      <c r="H454">
        <v>16</v>
      </c>
      <c r="I454">
        <v>17</v>
      </c>
      <c r="J454">
        <v>2</v>
      </c>
      <c r="K454">
        <v>2</v>
      </c>
      <c r="L454">
        <v>1.6923999999999901E-2</v>
      </c>
      <c r="M454">
        <v>1.6923999999999901E-2</v>
      </c>
      <c r="N454" t="s">
        <v>14</v>
      </c>
    </row>
    <row r="455" spans="1:14" x14ac:dyDescent="0.2">
      <c r="A455" t="s">
        <v>10</v>
      </c>
      <c r="B455" t="s">
        <v>13</v>
      </c>
      <c r="D455">
        <v>0</v>
      </c>
      <c r="E455">
        <v>0</v>
      </c>
      <c r="F455">
        <v>3</v>
      </c>
      <c r="G455">
        <v>3</v>
      </c>
      <c r="H455">
        <v>16</v>
      </c>
      <c r="I455">
        <v>17</v>
      </c>
      <c r="J455">
        <v>3</v>
      </c>
      <c r="K455">
        <v>3</v>
      </c>
      <c r="L455">
        <v>1.6015000000000001E-2</v>
      </c>
      <c r="M455">
        <v>1.6015000000000001E-2</v>
      </c>
      <c r="N455" t="s">
        <v>14</v>
      </c>
    </row>
    <row r="456" spans="1:14" x14ac:dyDescent="0.2">
      <c r="A456" t="s">
        <v>10</v>
      </c>
      <c r="B456" t="s">
        <v>13</v>
      </c>
      <c r="D456">
        <v>0</v>
      </c>
      <c r="E456">
        <v>0</v>
      </c>
      <c r="F456">
        <v>3</v>
      </c>
      <c r="G456">
        <v>3</v>
      </c>
      <c r="H456">
        <v>16</v>
      </c>
      <c r="I456">
        <v>17</v>
      </c>
      <c r="J456">
        <v>4</v>
      </c>
      <c r="K456">
        <v>4</v>
      </c>
      <c r="L456">
        <v>1.6820000000000002E-2</v>
      </c>
      <c r="M456">
        <v>1.6820000000000002E-2</v>
      </c>
      <c r="N456" t="s">
        <v>14</v>
      </c>
    </row>
    <row r="457" spans="1:14" x14ac:dyDescent="0.2">
      <c r="A457" t="s">
        <v>10</v>
      </c>
      <c r="B457" t="s">
        <v>13</v>
      </c>
      <c r="D457">
        <v>0</v>
      </c>
      <c r="E457">
        <v>0</v>
      </c>
      <c r="F457">
        <v>3</v>
      </c>
      <c r="G457">
        <v>3</v>
      </c>
      <c r="H457">
        <v>16</v>
      </c>
      <c r="I457">
        <v>17</v>
      </c>
      <c r="J457">
        <v>5</v>
      </c>
      <c r="K457">
        <v>5</v>
      </c>
      <c r="L457">
        <v>1.7909999999999999E-2</v>
      </c>
      <c r="M457">
        <v>1.7909999999999999E-2</v>
      </c>
      <c r="N457" t="s">
        <v>14</v>
      </c>
    </row>
    <row r="458" spans="1:14" x14ac:dyDescent="0.2">
      <c r="A458" t="s">
        <v>10</v>
      </c>
      <c r="B458" t="s">
        <v>13</v>
      </c>
      <c r="D458">
        <v>0</v>
      </c>
      <c r="E458">
        <v>0</v>
      </c>
      <c r="F458">
        <v>3</v>
      </c>
      <c r="G458">
        <v>3</v>
      </c>
      <c r="H458">
        <v>16</v>
      </c>
      <c r="I458">
        <v>17</v>
      </c>
      <c r="J458">
        <v>6</v>
      </c>
      <c r="K458">
        <v>6</v>
      </c>
      <c r="L458">
        <v>1.54725E-2</v>
      </c>
      <c r="M458">
        <v>1.54725E-2</v>
      </c>
      <c r="N458" t="s">
        <v>14</v>
      </c>
    </row>
    <row r="459" spans="1:14" x14ac:dyDescent="0.2">
      <c r="A459" t="s">
        <v>10</v>
      </c>
      <c r="B459" t="s">
        <v>13</v>
      </c>
      <c r="D459">
        <v>0</v>
      </c>
      <c r="E459">
        <v>0</v>
      </c>
      <c r="F459">
        <v>3</v>
      </c>
      <c r="G459">
        <v>3</v>
      </c>
      <c r="H459">
        <v>17</v>
      </c>
      <c r="I459">
        <v>18</v>
      </c>
      <c r="J459">
        <v>0</v>
      </c>
      <c r="K459">
        <v>0</v>
      </c>
      <c r="L459">
        <v>2.4851999999999898E-2</v>
      </c>
      <c r="M459">
        <v>2.4851999999999898E-2</v>
      </c>
      <c r="N459" t="s">
        <v>14</v>
      </c>
    </row>
    <row r="460" spans="1:14" x14ac:dyDescent="0.2">
      <c r="A460" t="s">
        <v>10</v>
      </c>
      <c r="B460" t="s">
        <v>13</v>
      </c>
      <c r="D460">
        <v>0</v>
      </c>
      <c r="E460">
        <v>0</v>
      </c>
      <c r="F460">
        <v>3</v>
      </c>
      <c r="G460">
        <v>3</v>
      </c>
      <c r="H460">
        <v>17</v>
      </c>
      <c r="I460">
        <v>18</v>
      </c>
      <c r="J460">
        <v>1</v>
      </c>
      <c r="K460">
        <v>1</v>
      </c>
      <c r="L460">
        <v>2.1298000000000001E-2</v>
      </c>
      <c r="M460">
        <v>2.1298000000000001E-2</v>
      </c>
      <c r="N460" t="s">
        <v>14</v>
      </c>
    </row>
    <row r="461" spans="1:14" x14ac:dyDescent="0.2">
      <c r="A461" t="s">
        <v>10</v>
      </c>
      <c r="B461" t="s">
        <v>13</v>
      </c>
      <c r="D461">
        <v>0</v>
      </c>
      <c r="E461">
        <v>0</v>
      </c>
      <c r="F461">
        <v>3</v>
      </c>
      <c r="G461">
        <v>3</v>
      </c>
      <c r="H461">
        <v>17</v>
      </c>
      <c r="I461">
        <v>18</v>
      </c>
      <c r="J461">
        <v>2</v>
      </c>
      <c r="K461">
        <v>2</v>
      </c>
      <c r="L461">
        <v>1.9014E-2</v>
      </c>
      <c r="M461">
        <v>1.9014E-2</v>
      </c>
      <c r="N461" t="s">
        <v>14</v>
      </c>
    </row>
    <row r="462" spans="1:14" x14ac:dyDescent="0.2">
      <c r="A462" t="s">
        <v>10</v>
      </c>
      <c r="B462" t="s">
        <v>13</v>
      </c>
      <c r="D462">
        <v>0</v>
      </c>
      <c r="E462">
        <v>0</v>
      </c>
      <c r="F462">
        <v>3</v>
      </c>
      <c r="G462">
        <v>3</v>
      </c>
      <c r="H462">
        <v>17</v>
      </c>
      <c r="I462">
        <v>18</v>
      </c>
      <c r="J462">
        <v>3</v>
      </c>
      <c r="K462">
        <v>3</v>
      </c>
      <c r="L462">
        <v>1.9265000000000001E-2</v>
      </c>
      <c r="M462">
        <v>1.9265000000000001E-2</v>
      </c>
      <c r="N462" t="s">
        <v>14</v>
      </c>
    </row>
    <row r="463" spans="1:14" x14ac:dyDescent="0.2">
      <c r="A463" t="s">
        <v>10</v>
      </c>
      <c r="B463" t="s">
        <v>13</v>
      </c>
      <c r="D463">
        <v>0</v>
      </c>
      <c r="E463">
        <v>0</v>
      </c>
      <c r="F463">
        <v>3</v>
      </c>
      <c r="G463">
        <v>3</v>
      </c>
      <c r="H463">
        <v>17</v>
      </c>
      <c r="I463">
        <v>18</v>
      </c>
      <c r="J463">
        <v>4</v>
      </c>
      <c r="K463">
        <v>4</v>
      </c>
      <c r="L463">
        <v>2.103E-2</v>
      </c>
      <c r="M463">
        <v>2.103E-2</v>
      </c>
      <c r="N463" t="s">
        <v>14</v>
      </c>
    </row>
    <row r="464" spans="1:14" x14ac:dyDescent="0.2">
      <c r="A464" t="s">
        <v>10</v>
      </c>
      <c r="B464" t="s">
        <v>13</v>
      </c>
      <c r="D464">
        <v>0</v>
      </c>
      <c r="E464">
        <v>0</v>
      </c>
      <c r="F464">
        <v>3</v>
      </c>
      <c r="G464">
        <v>3</v>
      </c>
      <c r="H464">
        <v>17</v>
      </c>
      <c r="I464">
        <v>18</v>
      </c>
      <c r="J464">
        <v>5</v>
      </c>
      <c r="K464">
        <v>5</v>
      </c>
      <c r="L464">
        <v>2.154E-2</v>
      </c>
      <c r="M464">
        <v>2.154E-2</v>
      </c>
      <c r="N464" t="s">
        <v>14</v>
      </c>
    </row>
    <row r="465" spans="1:14" x14ac:dyDescent="0.2">
      <c r="A465" t="s">
        <v>10</v>
      </c>
      <c r="B465" t="s">
        <v>13</v>
      </c>
      <c r="D465">
        <v>0</v>
      </c>
      <c r="E465">
        <v>0</v>
      </c>
      <c r="F465">
        <v>3</v>
      </c>
      <c r="G465">
        <v>3</v>
      </c>
      <c r="H465">
        <v>17</v>
      </c>
      <c r="I465">
        <v>18</v>
      </c>
      <c r="J465">
        <v>6</v>
      </c>
      <c r="K465">
        <v>6</v>
      </c>
      <c r="L465">
        <v>2.0459999999999999E-2</v>
      </c>
      <c r="M465">
        <v>2.0459999999999999E-2</v>
      </c>
      <c r="N465" t="s">
        <v>14</v>
      </c>
    </row>
    <row r="466" spans="1:14" x14ac:dyDescent="0.2">
      <c r="A466" t="s">
        <v>10</v>
      </c>
      <c r="B466" t="s">
        <v>13</v>
      </c>
      <c r="D466">
        <v>0</v>
      </c>
      <c r="E466">
        <v>0</v>
      </c>
      <c r="F466">
        <v>3</v>
      </c>
      <c r="G466">
        <v>3</v>
      </c>
      <c r="H466">
        <v>18</v>
      </c>
      <c r="I466">
        <v>19</v>
      </c>
      <c r="J466">
        <v>0</v>
      </c>
      <c r="K466">
        <v>0</v>
      </c>
      <c r="L466">
        <v>2.8577999999999899E-2</v>
      </c>
      <c r="M466">
        <v>2.8577999999999899E-2</v>
      </c>
      <c r="N466" t="s">
        <v>14</v>
      </c>
    </row>
    <row r="467" spans="1:14" x14ac:dyDescent="0.2">
      <c r="A467" t="s">
        <v>10</v>
      </c>
      <c r="B467" t="s">
        <v>13</v>
      </c>
      <c r="D467">
        <v>0</v>
      </c>
      <c r="E467">
        <v>0</v>
      </c>
      <c r="F467">
        <v>3</v>
      </c>
      <c r="G467">
        <v>3</v>
      </c>
      <c r="H467">
        <v>18</v>
      </c>
      <c r="I467">
        <v>19</v>
      </c>
      <c r="J467">
        <v>1</v>
      </c>
      <c r="K467">
        <v>1</v>
      </c>
      <c r="L467">
        <v>2.3824000000000001E-2</v>
      </c>
      <c r="M467">
        <v>2.3824000000000001E-2</v>
      </c>
      <c r="N467" t="s">
        <v>14</v>
      </c>
    </row>
    <row r="468" spans="1:14" x14ac:dyDescent="0.2">
      <c r="A468" t="s">
        <v>10</v>
      </c>
      <c r="B468" t="s">
        <v>13</v>
      </c>
      <c r="D468">
        <v>0</v>
      </c>
      <c r="E468">
        <v>0</v>
      </c>
      <c r="F468">
        <v>3</v>
      </c>
      <c r="G468">
        <v>3</v>
      </c>
      <c r="H468">
        <v>18</v>
      </c>
      <c r="I468">
        <v>19</v>
      </c>
      <c r="J468">
        <v>2</v>
      </c>
      <c r="K468">
        <v>2</v>
      </c>
      <c r="L468">
        <v>2.1301999999999901E-2</v>
      </c>
      <c r="M468">
        <v>2.1301999999999901E-2</v>
      </c>
      <c r="N468" t="s">
        <v>14</v>
      </c>
    </row>
    <row r="469" spans="1:14" x14ac:dyDescent="0.2">
      <c r="A469" t="s">
        <v>10</v>
      </c>
      <c r="B469" t="s">
        <v>13</v>
      </c>
      <c r="D469">
        <v>0</v>
      </c>
      <c r="E469">
        <v>0</v>
      </c>
      <c r="F469">
        <v>3</v>
      </c>
      <c r="G469">
        <v>3</v>
      </c>
      <c r="H469">
        <v>18</v>
      </c>
      <c r="I469">
        <v>19</v>
      </c>
      <c r="J469">
        <v>3</v>
      </c>
      <c r="K469">
        <v>3</v>
      </c>
      <c r="L469">
        <v>2.197E-2</v>
      </c>
      <c r="M469">
        <v>2.197E-2</v>
      </c>
      <c r="N469" t="s">
        <v>14</v>
      </c>
    </row>
    <row r="470" spans="1:14" x14ac:dyDescent="0.2">
      <c r="A470" t="s">
        <v>10</v>
      </c>
      <c r="B470" t="s">
        <v>13</v>
      </c>
      <c r="D470">
        <v>0</v>
      </c>
      <c r="E470">
        <v>0</v>
      </c>
      <c r="F470">
        <v>3</v>
      </c>
      <c r="G470">
        <v>3</v>
      </c>
      <c r="H470">
        <v>18</v>
      </c>
      <c r="I470">
        <v>19</v>
      </c>
      <c r="J470">
        <v>4</v>
      </c>
      <c r="K470">
        <v>4</v>
      </c>
      <c r="L470">
        <v>2.3089999999999999E-2</v>
      </c>
      <c r="M470">
        <v>2.3089999999999999E-2</v>
      </c>
      <c r="N470" t="s">
        <v>14</v>
      </c>
    </row>
    <row r="471" spans="1:14" x14ac:dyDescent="0.2">
      <c r="A471" t="s">
        <v>10</v>
      </c>
      <c r="B471" t="s">
        <v>13</v>
      </c>
      <c r="D471">
        <v>0</v>
      </c>
      <c r="E471">
        <v>0</v>
      </c>
      <c r="F471">
        <v>3</v>
      </c>
      <c r="G471">
        <v>3</v>
      </c>
      <c r="H471">
        <v>18</v>
      </c>
      <c r="I471">
        <v>19</v>
      </c>
      <c r="J471">
        <v>5</v>
      </c>
      <c r="K471">
        <v>5</v>
      </c>
      <c r="L471">
        <v>2.5357499999999901E-2</v>
      </c>
      <c r="M471">
        <v>2.5357499999999901E-2</v>
      </c>
      <c r="N471" t="s">
        <v>14</v>
      </c>
    </row>
    <row r="472" spans="1:14" x14ac:dyDescent="0.2">
      <c r="A472" t="s">
        <v>10</v>
      </c>
      <c r="B472" t="s">
        <v>13</v>
      </c>
      <c r="D472">
        <v>0</v>
      </c>
      <c r="E472">
        <v>0</v>
      </c>
      <c r="F472">
        <v>3</v>
      </c>
      <c r="G472">
        <v>3</v>
      </c>
      <c r="H472">
        <v>18</v>
      </c>
      <c r="I472">
        <v>19</v>
      </c>
      <c r="J472">
        <v>6</v>
      </c>
      <c r="K472">
        <v>6</v>
      </c>
      <c r="L472">
        <v>2.33024999999999E-2</v>
      </c>
      <c r="M472">
        <v>2.33024999999999E-2</v>
      </c>
      <c r="N472" t="s">
        <v>14</v>
      </c>
    </row>
    <row r="473" spans="1:14" x14ac:dyDescent="0.2">
      <c r="A473" t="s">
        <v>10</v>
      </c>
      <c r="B473" t="s">
        <v>13</v>
      </c>
      <c r="D473">
        <v>0</v>
      </c>
      <c r="E473">
        <v>0</v>
      </c>
      <c r="F473">
        <v>3</v>
      </c>
      <c r="G473">
        <v>3</v>
      </c>
      <c r="H473">
        <v>19</v>
      </c>
      <c r="I473">
        <v>20</v>
      </c>
      <c r="J473">
        <v>0</v>
      </c>
      <c r="K473">
        <v>0</v>
      </c>
      <c r="L473">
        <v>2.8545999999999998E-2</v>
      </c>
      <c r="M473">
        <v>2.8545999999999998E-2</v>
      </c>
      <c r="N473" t="s">
        <v>14</v>
      </c>
    </row>
    <row r="474" spans="1:14" x14ac:dyDescent="0.2">
      <c r="A474" t="s">
        <v>10</v>
      </c>
      <c r="B474" t="s">
        <v>13</v>
      </c>
      <c r="D474">
        <v>0</v>
      </c>
      <c r="E474">
        <v>0</v>
      </c>
      <c r="F474">
        <v>3</v>
      </c>
      <c r="G474">
        <v>3</v>
      </c>
      <c r="H474">
        <v>19</v>
      </c>
      <c r="I474">
        <v>20</v>
      </c>
      <c r="J474">
        <v>1</v>
      </c>
      <c r="K474">
        <v>1</v>
      </c>
      <c r="L474">
        <v>2.3089999999999999E-2</v>
      </c>
      <c r="M474">
        <v>2.3089999999999999E-2</v>
      </c>
      <c r="N474" t="s">
        <v>14</v>
      </c>
    </row>
    <row r="475" spans="1:14" x14ac:dyDescent="0.2">
      <c r="A475" t="s">
        <v>10</v>
      </c>
      <c r="B475" t="s">
        <v>13</v>
      </c>
      <c r="D475">
        <v>0</v>
      </c>
      <c r="E475">
        <v>0</v>
      </c>
      <c r="F475">
        <v>3</v>
      </c>
      <c r="G475">
        <v>3</v>
      </c>
      <c r="H475">
        <v>19</v>
      </c>
      <c r="I475">
        <v>20</v>
      </c>
      <c r="J475">
        <v>2</v>
      </c>
      <c r="K475">
        <v>2</v>
      </c>
      <c r="L475">
        <v>2.1596000000000001E-2</v>
      </c>
      <c r="M475">
        <v>2.1596000000000001E-2</v>
      </c>
      <c r="N475" t="s">
        <v>14</v>
      </c>
    </row>
    <row r="476" spans="1:14" x14ac:dyDescent="0.2">
      <c r="A476" t="s">
        <v>10</v>
      </c>
      <c r="B476" t="s">
        <v>13</v>
      </c>
      <c r="D476">
        <v>0</v>
      </c>
      <c r="E476">
        <v>0</v>
      </c>
      <c r="F476">
        <v>3</v>
      </c>
      <c r="G476">
        <v>3</v>
      </c>
      <c r="H476">
        <v>19</v>
      </c>
      <c r="I476">
        <v>20</v>
      </c>
      <c r="J476">
        <v>3</v>
      </c>
      <c r="K476">
        <v>3</v>
      </c>
      <c r="L476">
        <v>2.23625E-2</v>
      </c>
      <c r="M476">
        <v>2.23625E-2</v>
      </c>
      <c r="N476" t="s">
        <v>14</v>
      </c>
    </row>
    <row r="477" spans="1:14" x14ac:dyDescent="0.2">
      <c r="A477" t="s">
        <v>10</v>
      </c>
      <c r="B477" t="s">
        <v>13</v>
      </c>
      <c r="D477">
        <v>0</v>
      </c>
      <c r="E477">
        <v>0</v>
      </c>
      <c r="F477">
        <v>3</v>
      </c>
      <c r="G477">
        <v>3</v>
      </c>
      <c r="H477">
        <v>19</v>
      </c>
      <c r="I477">
        <v>20</v>
      </c>
      <c r="J477">
        <v>4</v>
      </c>
      <c r="K477">
        <v>4</v>
      </c>
      <c r="L477">
        <v>2.3917500000000001E-2</v>
      </c>
      <c r="M477">
        <v>2.3917500000000001E-2</v>
      </c>
      <c r="N477" t="s">
        <v>14</v>
      </c>
    </row>
    <row r="478" spans="1:14" x14ac:dyDescent="0.2">
      <c r="A478" t="s">
        <v>10</v>
      </c>
      <c r="B478" t="s">
        <v>13</v>
      </c>
      <c r="D478">
        <v>0</v>
      </c>
      <c r="E478">
        <v>0</v>
      </c>
      <c r="F478">
        <v>3</v>
      </c>
      <c r="G478">
        <v>3</v>
      </c>
      <c r="H478">
        <v>19</v>
      </c>
      <c r="I478">
        <v>20</v>
      </c>
      <c r="J478">
        <v>5</v>
      </c>
      <c r="K478">
        <v>5</v>
      </c>
      <c r="L478">
        <v>2.6162500000000002E-2</v>
      </c>
      <c r="M478">
        <v>2.6162500000000002E-2</v>
      </c>
      <c r="N478" t="s">
        <v>14</v>
      </c>
    </row>
    <row r="479" spans="1:14" x14ac:dyDescent="0.2">
      <c r="A479" t="s">
        <v>10</v>
      </c>
      <c r="B479" t="s">
        <v>13</v>
      </c>
      <c r="D479">
        <v>0</v>
      </c>
      <c r="E479">
        <v>0</v>
      </c>
      <c r="F479">
        <v>3</v>
      </c>
      <c r="G479">
        <v>3</v>
      </c>
      <c r="H479">
        <v>19</v>
      </c>
      <c r="I479">
        <v>20</v>
      </c>
      <c r="J479">
        <v>6</v>
      </c>
      <c r="K479">
        <v>6</v>
      </c>
      <c r="L479">
        <v>2.4795000000000001E-2</v>
      </c>
      <c r="M479">
        <v>2.4795000000000001E-2</v>
      </c>
      <c r="N479" t="s">
        <v>14</v>
      </c>
    </row>
    <row r="480" spans="1:14" x14ac:dyDescent="0.2">
      <c r="A480" t="s">
        <v>10</v>
      </c>
      <c r="B480" t="s">
        <v>13</v>
      </c>
      <c r="D480">
        <v>0</v>
      </c>
      <c r="E480">
        <v>0</v>
      </c>
      <c r="F480">
        <v>3</v>
      </c>
      <c r="G480">
        <v>3</v>
      </c>
      <c r="H480">
        <v>20</v>
      </c>
      <c r="I480">
        <v>21</v>
      </c>
      <c r="J480">
        <v>0</v>
      </c>
      <c r="K480">
        <v>0</v>
      </c>
      <c r="L480">
        <v>2.5850000000000001E-2</v>
      </c>
      <c r="M480">
        <v>2.5850000000000001E-2</v>
      </c>
      <c r="N480" t="s">
        <v>14</v>
      </c>
    </row>
    <row r="481" spans="1:14" x14ac:dyDescent="0.2">
      <c r="A481" t="s">
        <v>10</v>
      </c>
      <c r="B481" t="s">
        <v>13</v>
      </c>
      <c r="D481">
        <v>0</v>
      </c>
      <c r="E481">
        <v>0</v>
      </c>
      <c r="F481">
        <v>3</v>
      </c>
      <c r="G481">
        <v>3</v>
      </c>
      <c r="H481">
        <v>20</v>
      </c>
      <c r="I481">
        <v>21</v>
      </c>
      <c r="J481">
        <v>1</v>
      </c>
      <c r="K481">
        <v>1</v>
      </c>
      <c r="L481">
        <v>2.0913999999999999E-2</v>
      </c>
      <c r="M481">
        <v>2.0913999999999999E-2</v>
      </c>
      <c r="N481" t="s">
        <v>14</v>
      </c>
    </row>
    <row r="482" spans="1:14" x14ac:dyDescent="0.2">
      <c r="A482" t="s">
        <v>10</v>
      </c>
      <c r="B482" t="s">
        <v>13</v>
      </c>
      <c r="D482">
        <v>0</v>
      </c>
      <c r="E482">
        <v>0</v>
      </c>
      <c r="F482">
        <v>3</v>
      </c>
      <c r="G482">
        <v>3</v>
      </c>
      <c r="H482">
        <v>20</v>
      </c>
      <c r="I482">
        <v>21</v>
      </c>
      <c r="J482">
        <v>2</v>
      </c>
      <c r="K482">
        <v>2</v>
      </c>
      <c r="L482">
        <v>1.9613999999999999E-2</v>
      </c>
      <c r="M482">
        <v>1.9613999999999999E-2</v>
      </c>
      <c r="N482" t="s">
        <v>14</v>
      </c>
    </row>
    <row r="483" spans="1:14" x14ac:dyDescent="0.2">
      <c r="A483" t="s">
        <v>10</v>
      </c>
      <c r="B483" t="s">
        <v>13</v>
      </c>
      <c r="D483">
        <v>0</v>
      </c>
      <c r="E483">
        <v>0</v>
      </c>
      <c r="F483">
        <v>3</v>
      </c>
      <c r="G483">
        <v>3</v>
      </c>
      <c r="H483">
        <v>20</v>
      </c>
      <c r="I483">
        <v>21</v>
      </c>
      <c r="J483">
        <v>3</v>
      </c>
      <c r="K483">
        <v>3</v>
      </c>
      <c r="L483">
        <v>1.8685E-2</v>
      </c>
      <c r="M483">
        <v>1.8685E-2</v>
      </c>
      <c r="N483" t="s">
        <v>14</v>
      </c>
    </row>
    <row r="484" spans="1:14" x14ac:dyDescent="0.2">
      <c r="A484" t="s">
        <v>10</v>
      </c>
      <c r="B484" t="s">
        <v>13</v>
      </c>
      <c r="D484">
        <v>0</v>
      </c>
      <c r="E484">
        <v>0</v>
      </c>
      <c r="F484">
        <v>3</v>
      </c>
      <c r="G484">
        <v>3</v>
      </c>
      <c r="H484">
        <v>20</v>
      </c>
      <c r="I484">
        <v>21</v>
      </c>
      <c r="J484">
        <v>4</v>
      </c>
      <c r="K484">
        <v>4</v>
      </c>
      <c r="L484">
        <v>1.99375E-2</v>
      </c>
      <c r="M484">
        <v>1.99375E-2</v>
      </c>
      <c r="N484" t="s">
        <v>14</v>
      </c>
    </row>
    <row r="485" spans="1:14" x14ac:dyDescent="0.2">
      <c r="A485" t="s">
        <v>10</v>
      </c>
      <c r="B485" t="s">
        <v>13</v>
      </c>
      <c r="D485">
        <v>0</v>
      </c>
      <c r="E485">
        <v>0</v>
      </c>
      <c r="F485">
        <v>3</v>
      </c>
      <c r="G485">
        <v>3</v>
      </c>
      <c r="H485">
        <v>20</v>
      </c>
      <c r="I485">
        <v>21</v>
      </c>
      <c r="J485">
        <v>5</v>
      </c>
      <c r="K485">
        <v>5</v>
      </c>
      <c r="L485">
        <v>2.3037499999999999E-2</v>
      </c>
      <c r="M485">
        <v>2.3037499999999999E-2</v>
      </c>
      <c r="N485" t="s">
        <v>14</v>
      </c>
    </row>
    <row r="486" spans="1:14" x14ac:dyDescent="0.2">
      <c r="A486" t="s">
        <v>10</v>
      </c>
      <c r="B486" t="s">
        <v>13</v>
      </c>
      <c r="D486">
        <v>0</v>
      </c>
      <c r="E486">
        <v>0</v>
      </c>
      <c r="F486">
        <v>3</v>
      </c>
      <c r="G486">
        <v>3</v>
      </c>
      <c r="H486">
        <v>20</v>
      </c>
      <c r="I486">
        <v>21</v>
      </c>
      <c r="J486">
        <v>6</v>
      </c>
      <c r="K486">
        <v>6</v>
      </c>
      <c r="L486">
        <v>2.2214999999999999E-2</v>
      </c>
      <c r="M486">
        <v>2.2214999999999999E-2</v>
      </c>
      <c r="N486" t="s">
        <v>14</v>
      </c>
    </row>
    <row r="487" spans="1:14" x14ac:dyDescent="0.2">
      <c r="A487" t="s">
        <v>10</v>
      </c>
      <c r="B487" t="s">
        <v>13</v>
      </c>
      <c r="D487">
        <v>0</v>
      </c>
      <c r="E487">
        <v>0</v>
      </c>
      <c r="F487">
        <v>3</v>
      </c>
      <c r="G487">
        <v>3</v>
      </c>
      <c r="H487">
        <v>21</v>
      </c>
      <c r="I487">
        <v>22</v>
      </c>
      <c r="J487">
        <v>0</v>
      </c>
      <c r="K487">
        <v>0</v>
      </c>
      <c r="L487">
        <v>2.14819999999999E-2</v>
      </c>
      <c r="M487">
        <v>2.14819999999999E-2</v>
      </c>
      <c r="N487" t="s">
        <v>14</v>
      </c>
    </row>
    <row r="488" spans="1:14" x14ac:dyDescent="0.2">
      <c r="A488" t="s">
        <v>10</v>
      </c>
      <c r="B488" t="s">
        <v>13</v>
      </c>
      <c r="D488">
        <v>0</v>
      </c>
      <c r="E488">
        <v>0</v>
      </c>
      <c r="F488">
        <v>3</v>
      </c>
      <c r="G488">
        <v>3</v>
      </c>
      <c r="H488">
        <v>21</v>
      </c>
      <c r="I488">
        <v>22</v>
      </c>
      <c r="J488">
        <v>1</v>
      </c>
      <c r="K488">
        <v>1</v>
      </c>
      <c r="L488">
        <v>1.7538000000000002E-2</v>
      </c>
      <c r="M488">
        <v>1.7538000000000002E-2</v>
      </c>
      <c r="N488" t="s">
        <v>14</v>
      </c>
    </row>
    <row r="489" spans="1:14" x14ac:dyDescent="0.2">
      <c r="A489" t="s">
        <v>10</v>
      </c>
      <c r="B489" t="s">
        <v>13</v>
      </c>
      <c r="D489">
        <v>0</v>
      </c>
      <c r="E489">
        <v>0</v>
      </c>
      <c r="F489">
        <v>3</v>
      </c>
      <c r="G489">
        <v>3</v>
      </c>
      <c r="H489">
        <v>21</v>
      </c>
      <c r="I489">
        <v>22</v>
      </c>
      <c r="J489">
        <v>2</v>
      </c>
      <c r="K489">
        <v>2</v>
      </c>
      <c r="L489">
        <v>1.5637999999999999E-2</v>
      </c>
      <c r="M489">
        <v>1.5637999999999999E-2</v>
      </c>
      <c r="N489" t="s">
        <v>14</v>
      </c>
    </row>
    <row r="490" spans="1:14" x14ac:dyDescent="0.2">
      <c r="A490" t="s">
        <v>10</v>
      </c>
      <c r="B490" t="s">
        <v>13</v>
      </c>
      <c r="D490">
        <v>0</v>
      </c>
      <c r="E490">
        <v>0</v>
      </c>
      <c r="F490">
        <v>3</v>
      </c>
      <c r="G490">
        <v>3</v>
      </c>
      <c r="H490">
        <v>21</v>
      </c>
      <c r="I490">
        <v>22</v>
      </c>
      <c r="J490">
        <v>3</v>
      </c>
      <c r="K490">
        <v>3</v>
      </c>
      <c r="L490">
        <v>1.6767499999999901E-2</v>
      </c>
      <c r="M490">
        <v>1.6767499999999901E-2</v>
      </c>
      <c r="N490" t="s">
        <v>14</v>
      </c>
    </row>
    <row r="491" spans="1:14" x14ac:dyDescent="0.2">
      <c r="A491" t="s">
        <v>10</v>
      </c>
      <c r="B491" t="s">
        <v>13</v>
      </c>
      <c r="D491">
        <v>0</v>
      </c>
      <c r="E491">
        <v>0</v>
      </c>
      <c r="F491">
        <v>3</v>
      </c>
      <c r="G491">
        <v>3</v>
      </c>
      <c r="H491">
        <v>21</v>
      </c>
      <c r="I491">
        <v>22</v>
      </c>
      <c r="J491">
        <v>4</v>
      </c>
      <c r="K491">
        <v>4</v>
      </c>
      <c r="L491">
        <v>1.8187499999999999E-2</v>
      </c>
      <c r="M491">
        <v>1.8187499999999999E-2</v>
      </c>
      <c r="N491" t="s">
        <v>14</v>
      </c>
    </row>
    <row r="492" spans="1:14" x14ac:dyDescent="0.2">
      <c r="A492" t="s">
        <v>10</v>
      </c>
      <c r="B492" t="s">
        <v>13</v>
      </c>
      <c r="D492">
        <v>0</v>
      </c>
      <c r="E492">
        <v>0</v>
      </c>
      <c r="F492">
        <v>3</v>
      </c>
      <c r="G492">
        <v>3</v>
      </c>
      <c r="H492">
        <v>21</v>
      </c>
      <c r="I492">
        <v>22</v>
      </c>
      <c r="J492">
        <v>5</v>
      </c>
      <c r="K492">
        <v>5</v>
      </c>
      <c r="L492">
        <v>1.9277499999999999E-2</v>
      </c>
      <c r="M492">
        <v>1.9277499999999999E-2</v>
      </c>
      <c r="N492" t="s">
        <v>14</v>
      </c>
    </row>
    <row r="493" spans="1:14" x14ac:dyDescent="0.2">
      <c r="A493" t="s">
        <v>10</v>
      </c>
      <c r="B493" t="s">
        <v>13</v>
      </c>
      <c r="D493">
        <v>0</v>
      </c>
      <c r="E493">
        <v>0</v>
      </c>
      <c r="F493">
        <v>3</v>
      </c>
      <c r="G493">
        <v>3</v>
      </c>
      <c r="H493">
        <v>21</v>
      </c>
      <c r="I493">
        <v>22</v>
      </c>
      <c r="J493">
        <v>6</v>
      </c>
      <c r="K493">
        <v>6</v>
      </c>
      <c r="L493">
        <v>1.91875E-2</v>
      </c>
      <c r="M493">
        <v>1.91875E-2</v>
      </c>
      <c r="N493" t="s">
        <v>14</v>
      </c>
    </row>
    <row r="494" spans="1:14" x14ac:dyDescent="0.2">
      <c r="A494" t="s">
        <v>10</v>
      </c>
      <c r="B494" t="s">
        <v>13</v>
      </c>
      <c r="D494">
        <v>0</v>
      </c>
      <c r="E494">
        <v>0</v>
      </c>
      <c r="F494">
        <v>3</v>
      </c>
      <c r="G494">
        <v>3</v>
      </c>
      <c r="H494">
        <v>22</v>
      </c>
      <c r="I494">
        <v>23</v>
      </c>
      <c r="J494">
        <v>0</v>
      </c>
      <c r="K494">
        <v>0</v>
      </c>
      <c r="L494">
        <v>1.9448E-2</v>
      </c>
      <c r="M494">
        <v>1.9448E-2</v>
      </c>
      <c r="N494" t="s">
        <v>14</v>
      </c>
    </row>
    <row r="495" spans="1:14" x14ac:dyDescent="0.2">
      <c r="A495" t="s">
        <v>10</v>
      </c>
      <c r="B495" t="s">
        <v>13</v>
      </c>
      <c r="D495">
        <v>0</v>
      </c>
      <c r="E495">
        <v>0</v>
      </c>
      <c r="F495">
        <v>3</v>
      </c>
      <c r="G495">
        <v>3</v>
      </c>
      <c r="H495">
        <v>22</v>
      </c>
      <c r="I495">
        <v>23</v>
      </c>
      <c r="J495">
        <v>1</v>
      </c>
      <c r="K495">
        <v>1</v>
      </c>
      <c r="L495">
        <v>1.5644000000000002E-2</v>
      </c>
      <c r="M495">
        <v>1.5644000000000002E-2</v>
      </c>
      <c r="N495" t="s">
        <v>14</v>
      </c>
    </row>
    <row r="496" spans="1:14" x14ac:dyDescent="0.2">
      <c r="A496" t="s">
        <v>10</v>
      </c>
      <c r="B496" t="s">
        <v>13</v>
      </c>
      <c r="D496">
        <v>0</v>
      </c>
      <c r="E496">
        <v>0</v>
      </c>
      <c r="F496">
        <v>3</v>
      </c>
      <c r="G496">
        <v>3</v>
      </c>
      <c r="H496">
        <v>22</v>
      </c>
      <c r="I496">
        <v>23</v>
      </c>
      <c r="J496">
        <v>2</v>
      </c>
      <c r="K496">
        <v>2</v>
      </c>
      <c r="L496">
        <v>1.4336E-2</v>
      </c>
      <c r="M496">
        <v>1.4336E-2</v>
      </c>
      <c r="N496" t="s">
        <v>14</v>
      </c>
    </row>
    <row r="497" spans="1:14" x14ac:dyDescent="0.2">
      <c r="A497" t="s">
        <v>10</v>
      </c>
      <c r="B497" t="s">
        <v>13</v>
      </c>
      <c r="D497">
        <v>0</v>
      </c>
      <c r="E497">
        <v>0</v>
      </c>
      <c r="F497">
        <v>3</v>
      </c>
      <c r="G497">
        <v>3</v>
      </c>
      <c r="H497">
        <v>22</v>
      </c>
      <c r="I497">
        <v>23</v>
      </c>
      <c r="J497">
        <v>3</v>
      </c>
      <c r="K497">
        <v>3</v>
      </c>
      <c r="L497">
        <v>1.41999999999999E-2</v>
      </c>
      <c r="M497">
        <v>1.41999999999999E-2</v>
      </c>
      <c r="N497" t="s">
        <v>14</v>
      </c>
    </row>
    <row r="498" spans="1:14" x14ac:dyDescent="0.2">
      <c r="A498" t="s">
        <v>10</v>
      </c>
      <c r="B498" t="s">
        <v>13</v>
      </c>
      <c r="D498">
        <v>0</v>
      </c>
      <c r="E498">
        <v>0</v>
      </c>
      <c r="F498">
        <v>3</v>
      </c>
      <c r="G498">
        <v>3</v>
      </c>
      <c r="H498">
        <v>22</v>
      </c>
      <c r="I498">
        <v>23</v>
      </c>
      <c r="J498">
        <v>4</v>
      </c>
      <c r="K498">
        <v>4</v>
      </c>
      <c r="L498">
        <v>1.7245E-2</v>
      </c>
      <c r="M498">
        <v>1.7245E-2</v>
      </c>
      <c r="N498" t="s">
        <v>14</v>
      </c>
    </row>
    <row r="499" spans="1:14" x14ac:dyDescent="0.2">
      <c r="A499" t="s">
        <v>10</v>
      </c>
      <c r="B499" t="s">
        <v>13</v>
      </c>
      <c r="D499">
        <v>0</v>
      </c>
      <c r="E499">
        <v>0</v>
      </c>
      <c r="F499">
        <v>3</v>
      </c>
      <c r="G499">
        <v>3</v>
      </c>
      <c r="H499">
        <v>22</v>
      </c>
      <c r="I499">
        <v>23</v>
      </c>
      <c r="J499">
        <v>5</v>
      </c>
      <c r="K499">
        <v>5</v>
      </c>
      <c r="L499">
        <v>1.7627500000000001E-2</v>
      </c>
      <c r="M499">
        <v>1.7627500000000001E-2</v>
      </c>
      <c r="N499" t="s">
        <v>14</v>
      </c>
    </row>
    <row r="500" spans="1:14" x14ac:dyDescent="0.2">
      <c r="A500" t="s">
        <v>10</v>
      </c>
      <c r="B500" t="s">
        <v>13</v>
      </c>
      <c r="D500">
        <v>0</v>
      </c>
      <c r="E500">
        <v>0</v>
      </c>
      <c r="F500">
        <v>3</v>
      </c>
      <c r="G500">
        <v>3</v>
      </c>
      <c r="H500">
        <v>22</v>
      </c>
      <c r="I500">
        <v>23</v>
      </c>
      <c r="J500">
        <v>6</v>
      </c>
      <c r="K500">
        <v>6</v>
      </c>
      <c r="L500">
        <v>1.7242500000000001E-2</v>
      </c>
      <c r="M500">
        <v>1.7242500000000001E-2</v>
      </c>
      <c r="N500" t="s">
        <v>14</v>
      </c>
    </row>
    <row r="501" spans="1:14" x14ac:dyDescent="0.2">
      <c r="A501" t="s">
        <v>10</v>
      </c>
      <c r="B501" t="s">
        <v>13</v>
      </c>
      <c r="D501">
        <v>0</v>
      </c>
      <c r="E501">
        <v>0</v>
      </c>
      <c r="F501">
        <v>3</v>
      </c>
      <c r="G501">
        <v>3</v>
      </c>
      <c r="H501">
        <v>23</v>
      </c>
      <c r="I501">
        <v>24</v>
      </c>
      <c r="J501">
        <v>0</v>
      </c>
      <c r="K501">
        <v>0</v>
      </c>
      <c r="L501">
        <v>1.6718E-2</v>
      </c>
      <c r="M501">
        <v>1.6718E-2</v>
      </c>
      <c r="N501" t="s">
        <v>14</v>
      </c>
    </row>
    <row r="502" spans="1:14" x14ac:dyDescent="0.2">
      <c r="A502" t="s">
        <v>10</v>
      </c>
      <c r="B502" t="s">
        <v>13</v>
      </c>
      <c r="D502">
        <v>0</v>
      </c>
      <c r="E502">
        <v>0</v>
      </c>
      <c r="F502">
        <v>3</v>
      </c>
      <c r="G502">
        <v>3</v>
      </c>
      <c r="H502">
        <v>23</v>
      </c>
      <c r="I502">
        <v>24</v>
      </c>
      <c r="J502">
        <v>1</v>
      </c>
      <c r="K502">
        <v>1</v>
      </c>
      <c r="L502">
        <v>1.4187999999999999E-2</v>
      </c>
      <c r="M502">
        <v>1.4187999999999999E-2</v>
      </c>
      <c r="N502" t="s">
        <v>14</v>
      </c>
    </row>
    <row r="503" spans="1:14" x14ac:dyDescent="0.2">
      <c r="A503" t="s">
        <v>10</v>
      </c>
      <c r="B503" t="s">
        <v>13</v>
      </c>
      <c r="D503">
        <v>0</v>
      </c>
      <c r="E503">
        <v>0</v>
      </c>
      <c r="F503">
        <v>3</v>
      </c>
      <c r="G503">
        <v>3</v>
      </c>
      <c r="H503">
        <v>23</v>
      </c>
      <c r="I503">
        <v>24</v>
      </c>
      <c r="J503">
        <v>2</v>
      </c>
      <c r="K503">
        <v>2</v>
      </c>
      <c r="L503">
        <v>1.3291999999999899E-2</v>
      </c>
      <c r="M503">
        <v>1.3291999999999899E-2</v>
      </c>
      <c r="N503" t="s">
        <v>14</v>
      </c>
    </row>
    <row r="504" spans="1:14" x14ac:dyDescent="0.2">
      <c r="A504" t="s">
        <v>10</v>
      </c>
      <c r="B504" t="s">
        <v>13</v>
      </c>
      <c r="D504">
        <v>0</v>
      </c>
      <c r="E504">
        <v>0</v>
      </c>
      <c r="F504">
        <v>3</v>
      </c>
      <c r="G504">
        <v>3</v>
      </c>
      <c r="H504">
        <v>23</v>
      </c>
      <c r="I504">
        <v>24</v>
      </c>
      <c r="J504">
        <v>3</v>
      </c>
      <c r="K504">
        <v>3</v>
      </c>
      <c r="L504">
        <v>1.3077500000000001E-2</v>
      </c>
      <c r="M504">
        <v>1.3077500000000001E-2</v>
      </c>
      <c r="N504" t="s">
        <v>14</v>
      </c>
    </row>
    <row r="505" spans="1:14" x14ac:dyDescent="0.2">
      <c r="A505" t="s">
        <v>10</v>
      </c>
      <c r="B505" t="s">
        <v>13</v>
      </c>
      <c r="D505">
        <v>0</v>
      </c>
      <c r="E505">
        <v>0</v>
      </c>
      <c r="F505">
        <v>3</v>
      </c>
      <c r="G505">
        <v>3</v>
      </c>
      <c r="H505">
        <v>23</v>
      </c>
      <c r="I505">
        <v>24</v>
      </c>
      <c r="J505">
        <v>4</v>
      </c>
      <c r="K505">
        <v>4</v>
      </c>
      <c r="L505">
        <v>1.6467499999999999E-2</v>
      </c>
      <c r="M505">
        <v>1.6467499999999999E-2</v>
      </c>
      <c r="N505" t="s">
        <v>14</v>
      </c>
    </row>
    <row r="506" spans="1:14" x14ac:dyDescent="0.2">
      <c r="A506" t="s">
        <v>10</v>
      </c>
      <c r="B506" t="s">
        <v>13</v>
      </c>
      <c r="D506">
        <v>0</v>
      </c>
      <c r="E506">
        <v>0</v>
      </c>
      <c r="F506">
        <v>3</v>
      </c>
      <c r="G506">
        <v>3</v>
      </c>
      <c r="H506">
        <v>23</v>
      </c>
      <c r="I506">
        <v>24</v>
      </c>
      <c r="J506">
        <v>5</v>
      </c>
      <c r="K506">
        <v>5</v>
      </c>
      <c r="L506">
        <v>1.6199999999999999E-2</v>
      </c>
      <c r="M506">
        <v>1.6199999999999999E-2</v>
      </c>
      <c r="N506" t="s">
        <v>14</v>
      </c>
    </row>
    <row r="507" spans="1:14" x14ac:dyDescent="0.2">
      <c r="A507" t="s">
        <v>10</v>
      </c>
      <c r="B507" t="s">
        <v>13</v>
      </c>
      <c r="D507">
        <v>0</v>
      </c>
      <c r="E507">
        <v>0</v>
      </c>
      <c r="F507">
        <v>3</v>
      </c>
      <c r="G507">
        <v>3</v>
      </c>
      <c r="H507">
        <v>23</v>
      </c>
      <c r="I507">
        <v>24</v>
      </c>
      <c r="J507">
        <v>6</v>
      </c>
      <c r="K507">
        <v>6</v>
      </c>
      <c r="L507">
        <v>1.4829999999999999E-2</v>
      </c>
      <c r="M507">
        <v>1.4829999999999999E-2</v>
      </c>
      <c r="N507" t="s">
        <v>14</v>
      </c>
    </row>
    <row r="508" spans="1:14" x14ac:dyDescent="0.2">
      <c r="A508" t="s">
        <v>10</v>
      </c>
      <c r="B508" t="s">
        <v>13</v>
      </c>
      <c r="D508">
        <v>0</v>
      </c>
      <c r="E508">
        <v>0</v>
      </c>
      <c r="F508">
        <v>4</v>
      </c>
      <c r="G508">
        <v>4</v>
      </c>
      <c r="H508">
        <v>0</v>
      </c>
      <c r="I508">
        <v>1</v>
      </c>
      <c r="J508">
        <v>0</v>
      </c>
      <c r="K508">
        <v>0</v>
      </c>
      <c r="L508">
        <v>1.1214999999999999E-2</v>
      </c>
      <c r="M508">
        <v>1.1214999999999999E-2</v>
      </c>
      <c r="N508" t="s">
        <v>14</v>
      </c>
    </row>
    <row r="509" spans="1:14" x14ac:dyDescent="0.2">
      <c r="A509" t="s">
        <v>10</v>
      </c>
      <c r="B509" t="s">
        <v>13</v>
      </c>
      <c r="D509">
        <v>0</v>
      </c>
      <c r="E509">
        <v>0</v>
      </c>
      <c r="F509">
        <v>4</v>
      </c>
      <c r="G509">
        <v>4</v>
      </c>
      <c r="H509">
        <v>0</v>
      </c>
      <c r="I509">
        <v>1</v>
      </c>
      <c r="J509">
        <v>1</v>
      </c>
      <c r="K509">
        <v>1</v>
      </c>
      <c r="L509">
        <v>1.14849999999999E-2</v>
      </c>
      <c r="M509">
        <v>1.14849999999999E-2</v>
      </c>
      <c r="N509" t="s">
        <v>14</v>
      </c>
    </row>
    <row r="510" spans="1:14" x14ac:dyDescent="0.2">
      <c r="A510" t="s">
        <v>10</v>
      </c>
      <c r="B510" t="s">
        <v>13</v>
      </c>
      <c r="D510">
        <v>0</v>
      </c>
      <c r="E510">
        <v>0</v>
      </c>
      <c r="F510">
        <v>4</v>
      </c>
      <c r="G510">
        <v>4</v>
      </c>
      <c r="H510">
        <v>0</v>
      </c>
      <c r="I510">
        <v>1</v>
      </c>
      <c r="J510">
        <v>2</v>
      </c>
      <c r="K510">
        <v>2</v>
      </c>
      <c r="L510">
        <v>1.2145E-2</v>
      </c>
      <c r="M510">
        <v>1.2145E-2</v>
      </c>
      <c r="N510" t="s">
        <v>14</v>
      </c>
    </row>
    <row r="511" spans="1:14" x14ac:dyDescent="0.2">
      <c r="A511" t="s">
        <v>10</v>
      </c>
      <c r="B511" t="s">
        <v>13</v>
      </c>
      <c r="D511">
        <v>0</v>
      </c>
      <c r="E511">
        <v>0</v>
      </c>
      <c r="F511">
        <v>4</v>
      </c>
      <c r="G511">
        <v>4</v>
      </c>
      <c r="H511">
        <v>0</v>
      </c>
      <c r="I511">
        <v>1</v>
      </c>
      <c r="J511">
        <v>3</v>
      </c>
      <c r="K511">
        <v>3</v>
      </c>
      <c r="L511">
        <v>1.20659999999999E-2</v>
      </c>
      <c r="M511">
        <v>1.20659999999999E-2</v>
      </c>
      <c r="N511" t="s">
        <v>14</v>
      </c>
    </row>
    <row r="512" spans="1:14" x14ac:dyDescent="0.2">
      <c r="A512" t="s">
        <v>10</v>
      </c>
      <c r="B512" t="s">
        <v>13</v>
      </c>
      <c r="D512">
        <v>0</v>
      </c>
      <c r="E512">
        <v>0</v>
      </c>
      <c r="F512">
        <v>4</v>
      </c>
      <c r="G512">
        <v>4</v>
      </c>
      <c r="H512">
        <v>0</v>
      </c>
      <c r="I512">
        <v>1</v>
      </c>
      <c r="J512">
        <v>4</v>
      </c>
      <c r="K512">
        <v>4</v>
      </c>
      <c r="L512">
        <v>1.12159999999999E-2</v>
      </c>
      <c r="M512">
        <v>1.12159999999999E-2</v>
      </c>
      <c r="N512" t="s">
        <v>14</v>
      </c>
    </row>
    <row r="513" spans="1:14" x14ac:dyDescent="0.2">
      <c r="A513" t="s">
        <v>10</v>
      </c>
      <c r="B513" t="s">
        <v>13</v>
      </c>
      <c r="D513">
        <v>0</v>
      </c>
      <c r="E513">
        <v>0</v>
      </c>
      <c r="F513">
        <v>4</v>
      </c>
      <c r="G513">
        <v>4</v>
      </c>
      <c r="H513">
        <v>0</v>
      </c>
      <c r="I513">
        <v>1</v>
      </c>
      <c r="J513">
        <v>5</v>
      </c>
      <c r="K513">
        <v>5</v>
      </c>
      <c r="L513">
        <v>1.239E-2</v>
      </c>
      <c r="M513">
        <v>1.239E-2</v>
      </c>
      <c r="N513" t="s">
        <v>14</v>
      </c>
    </row>
    <row r="514" spans="1:14" x14ac:dyDescent="0.2">
      <c r="A514" t="s">
        <v>10</v>
      </c>
      <c r="B514" t="s">
        <v>13</v>
      </c>
      <c r="D514">
        <v>0</v>
      </c>
      <c r="E514">
        <v>0</v>
      </c>
      <c r="F514">
        <v>4</v>
      </c>
      <c r="G514">
        <v>4</v>
      </c>
      <c r="H514">
        <v>0</v>
      </c>
      <c r="I514">
        <v>1</v>
      </c>
      <c r="J514">
        <v>6</v>
      </c>
      <c r="K514">
        <v>6</v>
      </c>
      <c r="L514">
        <v>1.1622499999999999E-2</v>
      </c>
      <c r="M514">
        <v>1.1622499999999999E-2</v>
      </c>
      <c r="N514" t="s">
        <v>14</v>
      </c>
    </row>
    <row r="515" spans="1:14" x14ac:dyDescent="0.2">
      <c r="A515" t="s">
        <v>10</v>
      </c>
      <c r="B515" t="s">
        <v>13</v>
      </c>
      <c r="D515">
        <v>0</v>
      </c>
      <c r="E515">
        <v>0</v>
      </c>
      <c r="F515">
        <v>4</v>
      </c>
      <c r="G515">
        <v>4</v>
      </c>
      <c r="H515">
        <v>1</v>
      </c>
      <c r="I515">
        <v>2</v>
      </c>
      <c r="J515">
        <v>0</v>
      </c>
      <c r="K515">
        <v>0</v>
      </c>
      <c r="L515">
        <v>1.01649999999999E-2</v>
      </c>
      <c r="M515">
        <v>1.01649999999999E-2</v>
      </c>
      <c r="N515" t="s">
        <v>14</v>
      </c>
    </row>
    <row r="516" spans="1:14" x14ac:dyDescent="0.2">
      <c r="A516" t="s">
        <v>10</v>
      </c>
      <c r="B516" t="s">
        <v>13</v>
      </c>
      <c r="D516">
        <v>0</v>
      </c>
      <c r="E516">
        <v>0</v>
      </c>
      <c r="F516">
        <v>4</v>
      </c>
      <c r="G516">
        <v>4</v>
      </c>
      <c r="H516">
        <v>1</v>
      </c>
      <c r="I516">
        <v>2</v>
      </c>
      <c r="J516">
        <v>1</v>
      </c>
      <c r="K516">
        <v>1</v>
      </c>
      <c r="L516">
        <v>1.0947500000000001E-2</v>
      </c>
      <c r="M516">
        <v>1.0947500000000001E-2</v>
      </c>
      <c r="N516" t="s">
        <v>14</v>
      </c>
    </row>
    <row r="517" spans="1:14" x14ac:dyDescent="0.2">
      <c r="A517" t="s">
        <v>10</v>
      </c>
      <c r="B517" t="s">
        <v>13</v>
      </c>
      <c r="D517">
        <v>0</v>
      </c>
      <c r="E517">
        <v>0</v>
      </c>
      <c r="F517">
        <v>4</v>
      </c>
      <c r="G517">
        <v>4</v>
      </c>
      <c r="H517">
        <v>1</v>
      </c>
      <c r="I517">
        <v>2</v>
      </c>
      <c r="J517">
        <v>2</v>
      </c>
      <c r="K517">
        <v>2</v>
      </c>
      <c r="L517">
        <v>1.17974999999999E-2</v>
      </c>
      <c r="M517">
        <v>1.17974999999999E-2</v>
      </c>
      <c r="N517" t="s">
        <v>14</v>
      </c>
    </row>
    <row r="518" spans="1:14" x14ac:dyDescent="0.2">
      <c r="A518" t="s">
        <v>10</v>
      </c>
      <c r="B518" t="s">
        <v>13</v>
      </c>
      <c r="D518">
        <v>0</v>
      </c>
      <c r="E518">
        <v>0</v>
      </c>
      <c r="F518">
        <v>4</v>
      </c>
      <c r="G518">
        <v>4</v>
      </c>
      <c r="H518">
        <v>1</v>
      </c>
      <c r="I518">
        <v>2</v>
      </c>
      <c r="J518">
        <v>3</v>
      </c>
      <c r="K518">
        <v>3</v>
      </c>
      <c r="L518">
        <v>1.0942E-2</v>
      </c>
      <c r="M518">
        <v>1.0942E-2</v>
      </c>
      <c r="N518" t="s">
        <v>14</v>
      </c>
    </row>
    <row r="519" spans="1:14" x14ac:dyDescent="0.2">
      <c r="A519" t="s">
        <v>10</v>
      </c>
      <c r="B519" t="s">
        <v>13</v>
      </c>
      <c r="D519">
        <v>0</v>
      </c>
      <c r="E519">
        <v>0</v>
      </c>
      <c r="F519">
        <v>4</v>
      </c>
      <c r="G519">
        <v>4</v>
      </c>
      <c r="H519">
        <v>1</v>
      </c>
      <c r="I519">
        <v>2</v>
      </c>
      <c r="J519">
        <v>4</v>
      </c>
      <c r="K519">
        <v>4</v>
      </c>
      <c r="L519">
        <v>1.072E-2</v>
      </c>
      <c r="M519">
        <v>1.072E-2</v>
      </c>
      <c r="N519" t="s">
        <v>14</v>
      </c>
    </row>
    <row r="520" spans="1:14" x14ac:dyDescent="0.2">
      <c r="A520" t="s">
        <v>10</v>
      </c>
      <c r="B520" t="s">
        <v>13</v>
      </c>
      <c r="D520">
        <v>0</v>
      </c>
      <c r="E520">
        <v>0</v>
      </c>
      <c r="F520">
        <v>4</v>
      </c>
      <c r="G520">
        <v>4</v>
      </c>
      <c r="H520">
        <v>1</v>
      </c>
      <c r="I520">
        <v>2</v>
      </c>
      <c r="J520">
        <v>5</v>
      </c>
      <c r="K520">
        <v>5</v>
      </c>
      <c r="L520">
        <v>1.14124999999999E-2</v>
      </c>
      <c r="M520">
        <v>1.14124999999999E-2</v>
      </c>
      <c r="N520" t="s">
        <v>14</v>
      </c>
    </row>
    <row r="521" spans="1:14" x14ac:dyDescent="0.2">
      <c r="A521" t="s">
        <v>10</v>
      </c>
      <c r="B521" t="s">
        <v>13</v>
      </c>
      <c r="D521">
        <v>0</v>
      </c>
      <c r="E521">
        <v>0</v>
      </c>
      <c r="F521">
        <v>4</v>
      </c>
      <c r="G521">
        <v>4</v>
      </c>
      <c r="H521">
        <v>1</v>
      </c>
      <c r="I521">
        <v>2</v>
      </c>
      <c r="J521">
        <v>6</v>
      </c>
      <c r="K521">
        <v>6</v>
      </c>
      <c r="L521">
        <v>1.0677499999999901E-2</v>
      </c>
      <c r="M521">
        <v>1.0677499999999901E-2</v>
      </c>
      <c r="N521" t="s">
        <v>14</v>
      </c>
    </row>
    <row r="522" spans="1:14" x14ac:dyDescent="0.2">
      <c r="A522" t="s">
        <v>10</v>
      </c>
      <c r="B522" t="s">
        <v>13</v>
      </c>
      <c r="D522">
        <v>0</v>
      </c>
      <c r="E522">
        <v>0</v>
      </c>
      <c r="F522">
        <v>4</v>
      </c>
      <c r="G522">
        <v>4</v>
      </c>
      <c r="H522">
        <v>2</v>
      </c>
      <c r="I522">
        <v>3</v>
      </c>
      <c r="J522">
        <v>0</v>
      </c>
      <c r="K522">
        <v>0</v>
      </c>
      <c r="L522">
        <v>1.05674999999999E-2</v>
      </c>
      <c r="M522">
        <v>1.05674999999999E-2</v>
      </c>
      <c r="N522" t="s">
        <v>14</v>
      </c>
    </row>
    <row r="523" spans="1:14" x14ac:dyDescent="0.2">
      <c r="A523" t="s">
        <v>10</v>
      </c>
      <c r="B523" t="s">
        <v>13</v>
      </c>
      <c r="D523">
        <v>0</v>
      </c>
      <c r="E523">
        <v>0</v>
      </c>
      <c r="F523">
        <v>4</v>
      </c>
      <c r="G523">
        <v>4</v>
      </c>
      <c r="H523">
        <v>2</v>
      </c>
      <c r="I523">
        <v>3</v>
      </c>
      <c r="J523">
        <v>1</v>
      </c>
      <c r="K523">
        <v>1</v>
      </c>
      <c r="L523">
        <v>1.0807499999999999E-2</v>
      </c>
      <c r="M523">
        <v>1.0807499999999999E-2</v>
      </c>
      <c r="N523" t="s">
        <v>14</v>
      </c>
    </row>
    <row r="524" spans="1:14" x14ac:dyDescent="0.2">
      <c r="A524" t="s">
        <v>10</v>
      </c>
      <c r="B524" t="s">
        <v>13</v>
      </c>
      <c r="D524">
        <v>0</v>
      </c>
      <c r="E524">
        <v>0</v>
      </c>
      <c r="F524">
        <v>4</v>
      </c>
      <c r="G524">
        <v>4</v>
      </c>
      <c r="H524">
        <v>2</v>
      </c>
      <c r="I524">
        <v>3</v>
      </c>
      <c r="J524">
        <v>2</v>
      </c>
      <c r="K524">
        <v>2</v>
      </c>
      <c r="L524">
        <v>1.1495E-2</v>
      </c>
      <c r="M524">
        <v>1.1495E-2</v>
      </c>
      <c r="N524" t="s">
        <v>14</v>
      </c>
    </row>
    <row r="525" spans="1:14" x14ac:dyDescent="0.2">
      <c r="A525" t="s">
        <v>10</v>
      </c>
      <c r="B525" t="s">
        <v>13</v>
      </c>
      <c r="D525">
        <v>0</v>
      </c>
      <c r="E525">
        <v>0</v>
      </c>
      <c r="F525">
        <v>4</v>
      </c>
      <c r="G525">
        <v>4</v>
      </c>
      <c r="H525">
        <v>2</v>
      </c>
      <c r="I525">
        <v>3</v>
      </c>
      <c r="J525">
        <v>3</v>
      </c>
      <c r="K525">
        <v>3</v>
      </c>
      <c r="L525">
        <v>1.0678E-2</v>
      </c>
      <c r="M525">
        <v>1.0678E-2</v>
      </c>
      <c r="N525" t="s">
        <v>14</v>
      </c>
    </row>
    <row r="526" spans="1:14" x14ac:dyDescent="0.2">
      <c r="A526" t="s">
        <v>10</v>
      </c>
      <c r="B526" t="s">
        <v>13</v>
      </c>
      <c r="D526">
        <v>0</v>
      </c>
      <c r="E526">
        <v>0</v>
      </c>
      <c r="F526">
        <v>4</v>
      </c>
      <c r="G526">
        <v>4</v>
      </c>
      <c r="H526">
        <v>2</v>
      </c>
      <c r="I526">
        <v>3</v>
      </c>
      <c r="J526">
        <v>4</v>
      </c>
      <c r="K526">
        <v>4</v>
      </c>
      <c r="L526">
        <v>1.0333999999999999E-2</v>
      </c>
      <c r="M526">
        <v>1.0333999999999999E-2</v>
      </c>
      <c r="N526" t="s">
        <v>14</v>
      </c>
    </row>
    <row r="527" spans="1:14" x14ac:dyDescent="0.2">
      <c r="A527" t="s">
        <v>10</v>
      </c>
      <c r="B527" t="s">
        <v>13</v>
      </c>
      <c r="D527">
        <v>0</v>
      </c>
      <c r="E527">
        <v>0</v>
      </c>
      <c r="F527">
        <v>4</v>
      </c>
      <c r="G527">
        <v>4</v>
      </c>
      <c r="H527">
        <v>2</v>
      </c>
      <c r="I527">
        <v>3</v>
      </c>
      <c r="J527">
        <v>5</v>
      </c>
      <c r="K527">
        <v>5</v>
      </c>
      <c r="L527">
        <v>1.1192499999999999E-2</v>
      </c>
      <c r="M527">
        <v>1.1192499999999999E-2</v>
      </c>
      <c r="N527" t="s">
        <v>14</v>
      </c>
    </row>
    <row r="528" spans="1:14" x14ac:dyDescent="0.2">
      <c r="A528" t="s">
        <v>10</v>
      </c>
      <c r="B528" t="s">
        <v>13</v>
      </c>
      <c r="D528">
        <v>0</v>
      </c>
      <c r="E528">
        <v>0</v>
      </c>
      <c r="F528">
        <v>4</v>
      </c>
      <c r="G528">
        <v>4</v>
      </c>
      <c r="H528">
        <v>2</v>
      </c>
      <c r="I528">
        <v>3</v>
      </c>
      <c r="J528">
        <v>6</v>
      </c>
      <c r="K528">
        <v>6</v>
      </c>
      <c r="L528">
        <v>9.9024999999999998E-3</v>
      </c>
      <c r="M528">
        <v>9.9024999999999998E-3</v>
      </c>
      <c r="N528" t="s">
        <v>14</v>
      </c>
    </row>
    <row r="529" spans="1:14" x14ac:dyDescent="0.2">
      <c r="A529" t="s">
        <v>10</v>
      </c>
      <c r="B529" t="s">
        <v>13</v>
      </c>
      <c r="D529">
        <v>0</v>
      </c>
      <c r="E529">
        <v>0</v>
      </c>
      <c r="F529">
        <v>4</v>
      </c>
      <c r="G529">
        <v>4</v>
      </c>
      <c r="H529">
        <v>3</v>
      </c>
      <c r="I529">
        <v>4</v>
      </c>
      <c r="J529">
        <v>0</v>
      </c>
      <c r="K529">
        <v>0</v>
      </c>
      <c r="L529">
        <v>1.017E-2</v>
      </c>
      <c r="M529">
        <v>1.017E-2</v>
      </c>
      <c r="N529" t="s">
        <v>14</v>
      </c>
    </row>
    <row r="530" spans="1:14" x14ac:dyDescent="0.2">
      <c r="A530" t="s">
        <v>10</v>
      </c>
      <c r="B530" t="s">
        <v>13</v>
      </c>
      <c r="D530">
        <v>0</v>
      </c>
      <c r="E530">
        <v>0</v>
      </c>
      <c r="F530">
        <v>4</v>
      </c>
      <c r="G530">
        <v>4</v>
      </c>
      <c r="H530">
        <v>3</v>
      </c>
      <c r="I530">
        <v>4</v>
      </c>
      <c r="J530">
        <v>1</v>
      </c>
      <c r="K530">
        <v>1</v>
      </c>
      <c r="L530">
        <v>1.06924999999999E-2</v>
      </c>
      <c r="M530">
        <v>1.06924999999999E-2</v>
      </c>
      <c r="N530" t="s">
        <v>14</v>
      </c>
    </row>
    <row r="531" spans="1:14" x14ac:dyDescent="0.2">
      <c r="A531" t="s">
        <v>10</v>
      </c>
      <c r="B531" t="s">
        <v>13</v>
      </c>
      <c r="D531">
        <v>0</v>
      </c>
      <c r="E531">
        <v>0</v>
      </c>
      <c r="F531">
        <v>4</v>
      </c>
      <c r="G531">
        <v>4</v>
      </c>
      <c r="H531">
        <v>3</v>
      </c>
      <c r="I531">
        <v>4</v>
      </c>
      <c r="J531">
        <v>2</v>
      </c>
      <c r="K531">
        <v>2</v>
      </c>
      <c r="L531">
        <v>1.106E-2</v>
      </c>
      <c r="M531">
        <v>1.106E-2</v>
      </c>
      <c r="N531" t="s">
        <v>14</v>
      </c>
    </row>
    <row r="532" spans="1:14" x14ac:dyDescent="0.2">
      <c r="A532" t="s">
        <v>10</v>
      </c>
      <c r="B532" t="s">
        <v>13</v>
      </c>
      <c r="D532">
        <v>0</v>
      </c>
      <c r="E532">
        <v>0</v>
      </c>
      <c r="F532">
        <v>4</v>
      </c>
      <c r="G532">
        <v>4</v>
      </c>
      <c r="H532">
        <v>3</v>
      </c>
      <c r="I532">
        <v>4</v>
      </c>
      <c r="J532">
        <v>3</v>
      </c>
      <c r="K532">
        <v>3</v>
      </c>
      <c r="L532">
        <v>1.0518E-2</v>
      </c>
      <c r="M532">
        <v>1.0518E-2</v>
      </c>
      <c r="N532" t="s">
        <v>14</v>
      </c>
    </row>
    <row r="533" spans="1:14" x14ac:dyDescent="0.2">
      <c r="A533" t="s">
        <v>10</v>
      </c>
      <c r="B533" t="s">
        <v>13</v>
      </c>
      <c r="D533">
        <v>0</v>
      </c>
      <c r="E533">
        <v>0</v>
      </c>
      <c r="F533">
        <v>4</v>
      </c>
      <c r="G533">
        <v>4</v>
      </c>
      <c r="H533">
        <v>3</v>
      </c>
      <c r="I533">
        <v>4</v>
      </c>
      <c r="J533">
        <v>4</v>
      </c>
      <c r="K533">
        <v>4</v>
      </c>
      <c r="L533">
        <v>1.0266000000000001E-2</v>
      </c>
      <c r="M533">
        <v>1.0266000000000001E-2</v>
      </c>
      <c r="N533" t="s">
        <v>14</v>
      </c>
    </row>
    <row r="534" spans="1:14" x14ac:dyDescent="0.2">
      <c r="A534" t="s">
        <v>10</v>
      </c>
      <c r="B534" t="s">
        <v>13</v>
      </c>
      <c r="D534">
        <v>0</v>
      </c>
      <c r="E534">
        <v>0</v>
      </c>
      <c r="F534">
        <v>4</v>
      </c>
      <c r="G534">
        <v>4</v>
      </c>
      <c r="H534">
        <v>3</v>
      </c>
      <c r="I534">
        <v>4</v>
      </c>
      <c r="J534">
        <v>5</v>
      </c>
      <c r="K534">
        <v>5</v>
      </c>
      <c r="L534">
        <v>1.13975E-2</v>
      </c>
      <c r="M534">
        <v>1.13975E-2</v>
      </c>
      <c r="N534" t="s">
        <v>14</v>
      </c>
    </row>
    <row r="535" spans="1:14" x14ac:dyDescent="0.2">
      <c r="A535" t="s">
        <v>10</v>
      </c>
      <c r="B535" t="s">
        <v>13</v>
      </c>
      <c r="D535">
        <v>0</v>
      </c>
      <c r="E535">
        <v>0</v>
      </c>
      <c r="F535">
        <v>4</v>
      </c>
      <c r="G535">
        <v>4</v>
      </c>
      <c r="H535">
        <v>3</v>
      </c>
      <c r="I535">
        <v>4</v>
      </c>
      <c r="J535">
        <v>6</v>
      </c>
      <c r="K535">
        <v>6</v>
      </c>
      <c r="L535">
        <v>9.8149999999999904E-3</v>
      </c>
      <c r="M535">
        <v>9.8149999999999904E-3</v>
      </c>
      <c r="N535" t="s">
        <v>14</v>
      </c>
    </row>
    <row r="536" spans="1:14" x14ac:dyDescent="0.2">
      <c r="A536" t="s">
        <v>10</v>
      </c>
      <c r="B536" t="s">
        <v>13</v>
      </c>
      <c r="D536">
        <v>0</v>
      </c>
      <c r="E536">
        <v>0</v>
      </c>
      <c r="F536">
        <v>4</v>
      </c>
      <c r="G536">
        <v>4</v>
      </c>
      <c r="H536">
        <v>4</v>
      </c>
      <c r="I536">
        <v>5</v>
      </c>
      <c r="J536">
        <v>0</v>
      </c>
      <c r="K536">
        <v>0</v>
      </c>
      <c r="L536">
        <v>1.04025E-2</v>
      </c>
      <c r="M536">
        <v>1.04025E-2</v>
      </c>
      <c r="N536" t="s">
        <v>14</v>
      </c>
    </row>
    <row r="537" spans="1:14" x14ac:dyDescent="0.2">
      <c r="A537" t="s">
        <v>10</v>
      </c>
      <c r="B537" t="s">
        <v>13</v>
      </c>
      <c r="D537">
        <v>0</v>
      </c>
      <c r="E537">
        <v>0</v>
      </c>
      <c r="F537">
        <v>4</v>
      </c>
      <c r="G537">
        <v>4</v>
      </c>
      <c r="H537">
        <v>4</v>
      </c>
      <c r="I537">
        <v>5</v>
      </c>
      <c r="J537">
        <v>1</v>
      </c>
      <c r="K537">
        <v>1</v>
      </c>
      <c r="L537">
        <v>1.0947500000000001E-2</v>
      </c>
      <c r="M537">
        <v>1.0947500000000001E-2</v>
      </c>
      <c r="N537" t="s">
        <v>14</v>
      </c>
    </row>
    <row r="538" spans="1:14" x14ac:dyDescent="0.2">
      <c r="A538" t="s">
        <v>10</v>
      </c>
      <c r="B538" t="s">
        <v>13</v>
      </c>
      <c r="D538">
        <v>0</v>
      </c>
      <c r="E538">
        <v>0</v>
      </c>
      <c r="F538">
        <v>4</v>
      </c>
      <c r="G538">
        <v>4</v>
      </c>
      <c r="H538">
        <v>4</v>
      </c>
      <c r="I538">
        <v>5</v>
      </c>
      <c r="J538">
        <v>2</v>
      </c>
      <c r="K538">
        <v>2</v>
      </c>
      <c r="L538">
        <v>1.1769999999999999E-2</v>
      </c>
      <c r="M538">
        <v>1.1769999999999999E-2</v>
      </c>
      <c r="N538" t="s">
        <v>14</v>
      </c>
    </row>
    <row r="539" spans="1:14" x14ac:dyDescent="0.2">
      <c r="A539" t="s">
        <v>10</v>
      </c>
      <c r="B539" t="s">
        <v>13</v>
      </c>
      <c r="D539">
        <v>0</v>
      </c>
      <c r="E539">
        <v>0</v>
      </c>
      <c r="F539">
        <v>4</v>
      </c>
      <c r="G539">
        <v>4</v>
      </c>
      <c r="H539">
        <v>4</v>
      </c>
      <c r="I539">
        <v>5</v>
      </c>
      <c r="J539">
        <v>3</v>
      </c>
      <c r="K539">
        <v>3</v>
      </c>
      <c r="L539">
        <v>1.1102000000000001E-2</v>
      </c>
      <c r="M539">
        <v>1.1102000000000001E-2</v>
      </c>
      <c r="N539" t="s">
        <v>14</v>
      </c>
    </row>
    <row r="540" spans="1:14" x14ac:dyDescent="0.2">
      <c r="A540" t="s">
        <v>10</v>
      </c>
      <c r="B540" t="s">
        <v>13</v>
      </c>
      <c r="D540">
        <v>0</v>
      </c>
      <c r="E540">
        <v>0</v>
      </c>
      <c r="F540">
        <v>4</v>
      </c>
      <c r="G540">
        <v>4</v>
      </c>
      <c r="H540">
        <v>4</v>
      </c>
      <c r="I540">
        <v>5</v>
      </c>
      <c r="J540">
        <v>4</v>
      </c>
      <c r="K540">
        <v>4</v>
      </c>
      <c r="L540">
        <v>1.025E-2</v>
      </c>
      <c r="M540">
        <v>1.025E-2</v>
      </c>
      <c r="N540" t="s">
        <v>14</v>
      </c>
    </row>
    <row r="541" spans="1:14" x14ac:dyDescent="0.2">
      <c r="A541" t="s">
        <v>10</v>
      </c>
      <c r="B541" t="s">
        <v>13</v>
      </c>
      <c r="D541">
        <v>0</v>
      </c>
      <c r="E541">
        <v>0</v>
      </c>
      <c r="F541">
        <v>4</v>
      </c>
      <c r="G541">
        <v>4</v>
      </c>
      <c r="H541">
        <v>4</v>
      </c>
      <c r="I541">
        <v>5</v>
      </c>
      <c r="J541">
        <v>5</v>
      </c>
      <c r="K541">
        <v>5</v>
      </c>
      <c r="L541">
        <v>1.1327500000000001E-2</v>
      </c>
      <c r="M541">
        <v>1.1327500000000001E-2</v>
      </c>
      <c r="N541" t="s">
        <v>14</v>
      </c>
    </row>
    <row r="542" spans="1:14" x14ac:dyDescent="0.2">
      <c r="A542" t="s">
        <v>10</v>
      </c>
      <c r="B542" t="s">
        <v>13</v>
      </c>
      <c r="D542">
        <v>0</v>
      </c>
      <c r="E542">
        <v>0</v>
      </c>
      <c r="F542">
        <v>4</v>
      </c>
      <c r="G542">
        <v>4</v>
      </c>
      <c r="H542">
        <v>4</v>
      </c>
      <c r="I542">
        <v>5</v>
      </c>
      <c r="J542">
        <v>6</v>
      </c>
      <c r="K542">
        <v>6</v>
      </c>
      <c r="L542">
        <v>9.8324999999999992E-3</v>
      </c>
      <c r="M542">
        <v>9.8324999999999992E-3</v>
      </c>
      <c r="N542" t="s">
        <v>14</v>
      </c>
    </row>
    <row r="543" spans="1:14" x14ac:dyDescent="0.2">
      <c r="A543" t="s">
        <v>10</v>
      </c>
      <c r="B543" t="s">
        <v>13</v>
      </c>
      <c r="D543">
        <v>0</v>
      </c>
      <c r="E543">
        <v>0</v>
      </c>
      <c r="F543">
        <v>4</v>
      </c>
      <c r="G543">
        <v>4</v>
      </c>
      <c r="H543">
        <v>5</v>
      </c>
      <c r="I543">
        <v>6</v>
      </c>
      <c r="J543">
        <v>0</v>
      </c>
      <c r="K543">
        <v>0</v>
      </c>
      <c r="L543">
        <v>1.14849999999999E-2</v>
      </c>
      <c r="M543">
        <v>1.14849999999999E-2</v>
      </c>
      <c r="N543" t="s">
        <v>14</v>
      </c>
    </row>
    <row r="544" spans="1:14" x14ac:dyDescent="0.2">
      <c r="A544" t="s">
        <v>10</v>
      </c>
      <c r="B544" t="s">
        <v>13</v>
      </c>
      <c r="D544">
        <v>0</v>
      </c>
      <c r="E544">
        <v>0</v>
      </c>
      <c r="F544">
        <v>4</v>
      </c>
      <c r="G544">
        <v>4</v>
      </c>
      <c r="H544">
        <v>5</v>
      </c>
      <c r="I544">
        <v>6</v>
      </c>
      <c r="J544">
        <v>1</v>
      </c>
      <c r="K544">
        <v>1</v>
      </c>
      <c r="L544">
        <v>1.205E-2</v>
      </c>
      <c r="M544">
        <v>1.205E-2</v>
      </c>
      <c r="N544" t="s">
        <v>14</v>
      </c>
    </row>
    <row r="545" spans="1:14" x14ac:dyDescent="0.2">
      <c r="A545" t="s">
        <v>10</v>
      </c>
      <c r="B545" t="s">
        <v>13</v>
      </c>
      <c r="D545">
        <v>0</v>
      </c>
      <c r="E545">
        <v>0</v>
      </c>
      <c r="F545">
        <v>4</v>
      </c>
      <c r="G545">
        <v>4</v>
      </c>
      <c r="H545">
        <v>5</v>
      </c>
      <c r="I545">
        <v>6</v>
      </c>
      <c r="J545">
        <v>2</v>
      </c>
      <c r="K545">
        <v>2</v>
      </c>
      <c r="L545">
        <v>1.2142500000000001E-2</v>
      </c>
      <c r="M545">
        <v>1.2142500000000001E-2</v>
      </c>
      <c r="N545" t="s">
        <v>14</v>
      </c>
    </row>
    <row r="546" spans="1:14" x14ac:dyDescent="0.2">
      <c r="A546" t="s">
        <v>10</v>
      </c>
      <c r="B546" t="s">
        <v>13</v>
      </c>
      <c r="D546">
        <v>0</v>
      </c>
      <c r="E546">
        <v>0</v>
      </c>
      <c r="F546">
        <v>4</v>
      </c>
      <c r="G546">
        <v>4</v>
      </c>
      <c r="H546">
        <v>5</v>
      </c>
      <c r="I546">
        <v>6</v>
      </c>
      <c r="J546">
        <v>3</v>
      </c>
      <c r="K546">
        <v>3</v>
      </c>
      <c r="L546">
        <v>1.18159999999999E-2</v>
      </c>
      <c r="M546">
        <v>1.18159999999999E-2</v>
      </c>
      <c r="N546" t="s">
        <v>14</v>
      </c>
    </row>
    <row r="547" spans="1:14" x14ac:dyDescent="0.2">
      <c r="A547" t="s">
        <v>10</v>
      </c>
      <c r="B547" t="s">
        <v>13</v>
      </c>
      <c r="D547">
        <v>0</v>
      </c>
      <c r="E547">
        <v>0</v>
      </c>
      <c r="F547">
        <v>4</v>
      </c>
      <c r="G547">
        <v>4</v>
      </c>
      <c r="H547">
        <v>5</v>
      </c>
      <c r="I547">
        <v>6</v>
      </c>
      <c r="J547">
        <v>4</v>
      </c>
      <c r="K547">
        <v>4</v>
      </c>
      <c r="L547">
        <v>1.112E-2</v>
      </c>
      <c r="M547">
        <v>1.112E-2</v>
      </c>
      <c r="N547" t="s">
        <v>14</v>
      </c>
    </row>
    <row r="548" spans="1:14" x14ac:dyDescent="0.2">
      <c r="A548" t="s">
        <v>10</v>
      </c>
      <c r="B548" t="s">
        <v>13</v>
      </c>
      <c r="D548">
        <v>0</v>
      </c>
      <c r="E548">
        <v>0</v>
      </c>
      <c r="F548">
        <v>4</v>
      </c>
      <c r="G548">
        <v>4</v>
      </c>
      <c r="H548">
        <v>5</v>
      </c>
      <c r="I548">
        <v>6</v>
      </c>
      <c r="J548">
        <v>5</v>
      </c>
      <c r="K548">
        <v>5</v>
      </c>
      <c r="L548">
        <v>1.1622499999999999E-2</v>
      </c>
      <c r="M548">
        <v>1.1622499999999999E-2</v>
      </c>
      <c r="N548" t="s">
        <v>14</v>
      </c>
    </row>
    <row r="549" spans="1:14" x14ac:dyDescent="0.2">
      <c r="A549" t="s">
        <v>10</v>
      </c>
      <c r="B549" t="s">
        <v>13</v>
      </c>
      <c r="D549">
        <v>0</v>
      </c>
      <c r="E549">
        <v>0</v>
      </c>
      <c r="F549">
        <v>4</v>
      </c>
      <c r="G549">
        <v>4</v>
      </c>
      <c r="H549">
        <v>5</v>
      </c>
      <c r="I549">
        <v>6</v>
      </c>
      <c r="J549">
        <v>6</v>
      </c>
      <c r="K549">
        <v>6</v>
      </c>
      <c r="L549">
        <v>9.8449999999999996E-3</v>
      </c>
      <c r="M549">
        <v>9.8449999999999996E-3</v>
      </c>
      <c r="N549" t="s">
        <v>14</v>
      </c>
    </row>
    <row r="550" spans="1:14" x14ac:dyDescent="0.2">
      <c r="A550" t="s">
        <v>10</v>
      </c>
      <c r="B550" t="s">
        <v>13</v>
      </c>
      <c r="D550">
        <v>0</v>
      </c>
      <c r="E550">
        <v>0</v>
      </c>
      <c r="F550">
        <v>4</v>
      </c>
      <c r="G550">
        <v>4</v>
      </c>
      <c r="H550">
        <v>6</v>
      </c>
      <c r="I550">
        <v>7</v>
      </c>
      <c r="J550">
        <v>0</v>
      </c>
      <c r="K550">
        <v>0</v>
      </c>
      <c r="L550">
        <v>1.3554999999999999E-2</v>
      </c>
      <c r="M550">
        <v>1.3554999999999999E-2</v>
      </c>
      <c r="N550" t="s">
        <v>14</v>
      </c>
    </row>
    <row r="551" spans="1:14" x14ac:dyDescent="0.2">
      <c r="A551" t="s">
        <v>10</v>
      </c>
      <c r="B551" t="s">
        <v>13</v>
      </c>
      <c r="D551">
        <v>0</v>
      </c>
      <c r="E551">
        <v>0</v>
      </c>
      <c r="F551">
        <v>4</v>
      </c>
      <c r="G551">
        <v>4</v>
      </c>
      <c r="H551">
        <v>6</v>
      </c>
      <c r="I551">
        <v>7</v>
      </c>
      <c r="J551">
        <v>1</v>
      </c>
      <c r="K551">
        <v>1</v>
      </c>
      <c r="L551">
        <v>1.3495E-2</v>
      </c>
      <c r="M551">
        <v>1.3495E-2</v>
      </c>
      <c r="N551" t="s">
        <v>14</v>
      </c>
    </row>
    <row r="552" spans="1:14" x14ac:dyDescent="0.2">
      <c r="A552" t="s">
        <v>10</v>
      </c>
      <c r="B552" t="s">
        <v>13</v>
      </c>
      <c r="D552">
        <v>0</v>
      </c>
      <c r="E552">
        <v>0</v>
      </c>
      <c r="F552">
        <v>4</v>
      </c>
      <c r="G552">
        <v>4</v>
      </c>
      <c r="H552">
        <v>6</v>
      </c>
      <c r="I552">
        <v>7</v>
      </c>
      <c r="J552">
        <v>2</v>
      </c>
      <c r="K552">
        <v>2</v>
      </c>
      <c r="L552">
        <v>1.4007500000000001E-2</v>
      </c>
      <c r="M552">
        <v>1.4007500000000001E-2</v>
      </c>
      <c r="N552" t="s">
        <v>14</v>
      </c>
    </row>
    <row r="553" spans="1:14" x14ac:dyDescent="0.2">
      <c r="A553" t="s">
        <v>10</v>
      </c>
      <c r="B553" t="s">
        <v>13</v>
      </c>
      <c r="D553">
        <v>0</v>
      </c>
      <c r="E553">
        <v>0</v>
      </c>
      <c r="F553">
        <v>4</v>
      </c>
      <c r="G553">
        <v>4</v>
      </c>
      <c r="H553">
        <v>6</v>
      </c>
      <c r="I553">
        <v>7</v>
      </c>
      <c r="J553">
        <v>3</v>
      </c>
      <c r="K553">
        <v>3</v>
      </c>
      <c r="L553">
        <v>1.319E-2</v>
      </c>
      <c r="M553">
        <v>1.319E-2</v>
      </c>
      <c r="N553" t="s">
        <v>14</v>
      </c>
    </row>
    <row r="554" spans="1:14" x14ac:dyDescent="0.2">
      <c r="A554" t="s">
        <v>10</v>
      </c>
      <c r="B554" t="s">
        <v>13</v>
      </c>
      <c r="D554">
        <v>0</v>
      </c>
      <c r="E554">
        <v>0</v>
      </c>
      <c r="F554">
        <v>4</v>
      </c>
      <c r="G554">
        <v>4</v>
      </c>
      <c r="H554">
        <v>6</v>
      </c>
      <c r="I554">
        <v>7</v>
      </c>
      <c r="J554">
        <v>4</v>
      </c>
      <c r="K554">
        <v>4</v>
      </c>
      <c r="L554">
        <v>1.20659999999999E-2</v>
      </c>
      <c r="M554">
        <v>1.20659999999999E-2</v>
      </c>
      <c r="N554" t="s">
        <v>14</v>
      </c>
    </row>
    <row r="555" spans="1:14" x14ac:dyDescent="0.2">
      <c r="A555" t="s">
        <v>10</v>
      </c>
      <c r="B555" t="s">
        <v>13</v>
      </c>
      <c r="D555">
        <v>0</v>
      </c>
      <c r="E555">
        <v>0</v>
      </c>
      <c r="F555">
        <v>4</v>
      </c>
      <c r="G555">
        <v>4</v>
      </c>
      <c r="H555">
        <v>6</v>
      </c>
      <c r="I555">
        <v>7</v>
      </c>
      <c r="J555">
        <v>5</v>
      </c>
      <c r="K555">
        <v>5</v>
      </c>
      <c r="L555">
        <v>1.1525000000000001E-2</v>
      </c>
      <c r="M555">
        <v>1.1525000000000001E-2</v>
      </c>
      <c r="N555" t="s">
        <v>14</v>
      </c>
    </row>
    <row r="556" spans="1:14" x14ac:dyDescent="0.2">
      <c r="A556" t="s">
        <v>10</v>
      </c>
      <c r="B556" t="s">
        <v>13</v>
      </c>
      <c r="D556">
        <v>0</v>
      </c>
      <c r="E556">
        <v>0</v>
      </c>
      <c r="F556">
        <v>4</v>
      </c>
      <c r="G556">
        <v>4</v>
      </c>
      <c r="H556">
        <v>6</v>
      </c>
      <c r="I556">
        <v>7</v>
      </c>
      <c r="J556">
        <v>6</v>
      </c>
      <c r="K556">
        <v>6</v>
      </c>
      <c r="L556">
        <v>1.0467499999999999E-2</v>
      </c>
      <c r="M556">
        <v>1.0467499999999999E-2</v>
      </c>
      <c r="N556" t="s">
        <v>14</v>
      </c>
    </row>
    <row r="557" spans="1:14" x14ac:dyDescent="0.2">
      <c r="A557" t="s">
        <v>10</v>
      </c>
      <c r="B557" t="s">
        <v>13</v>
      </c>
      <c r="D557">
        <v>0</v>
      </c>
      <c r="E557">
        <v>0</v>
      </c>
      <c r="F557">
        <v>4</v>
      </c>
      <c r="G557">
        <v>4</v>
      </c>
      <c r="H557">
        <v>7</v>
      </c>
      <c r="I557">
        <v>8</v>
      </c>
      <c r="J557">
        <v>0</v>
      </c>
      <c r="K557">
        <v>0</v>
      </c>
      <c r="L557">
        <v>1.6125E-2</v>
      </c>
      <c r="M557">
        <v>1.6125E-2</v>
      </c>
      <c r="N557" t="s">
        <v>14</v>
      </c>
    </row>
    <row r="558" spans="1:14" x14ac:dyDescent="0.2">
      <c r="A558" t="s">
        <v>10</v>
      </c>
      <c r="B558" t="s">
        <v>13</v>
      </c>
      <c r="D558">
        <v>0</v>
      </c>
      <c r="E558">
        <v>0</v>
      </c>
      <c r="F558">
        <v>4</v>
      </c>
      <c r="G558">
        <v>4</v>
      </c>
      <c r="H558">
        <v>7</v>
      </c>
      <c r="I558">
        <v>8</v>
      </c>
      <c r="J558">
        <v>1</v>
      </c>
      <c r="K558">
        <v>1</v>
      </c>
      <c r="L558">
        <v>1.5917500000000001E-2</v>
      </c>
      <c r="M558">
        <v>1.5917500000000001E-2</v>
      </c>
      <c r="N558" t="s">
        <v>14</v>
      </c>
    </row>
    <row r="559" spans="1:14" x14ac:dyDescent="0.2">
      <c r="A559" t="s">
        <v>10</v>
      </c>
      <c r="B559" t="s">
        <v>13</v>
      </c>
      <c r="D559">
        <v>0</v>
      </c>
      <c r="E559">
        <v>0</v>
      </c>
      <c r="F559">
        <v>4</v>
      </c>
      <c r="G559">
        <v>4</v>
      </c>
      <c r="H559">
        <v>7</v>
      </c>
      <c r="I559">
        <v>8</v>
      </c>
      <c r="J559">
        <v>2</v>
      </c>
      <c r="K559">
        <v>2</v>
      </c>
      <c r="L559">
        <v>1.5965E-2</v>
      </c>
      <c r="M559">
        <v>1.5965E-2</v>
      </c>
      <c r="N559" t="s">
        <v>14</v>
      </c>
    </row>
    <row r="560" spans="1:14" x14ac:dyDescent="0.2">
      <c r="A560" t="s">
        <v>10</v>
      </c>
      <c r="B560" t="s">
        <v>13</v>
      </c>
      <c r="D560">
        <v>0</v>
      </c>
      <c r="E560">
        <v>0</v>
      </c>
      <c r="F560">
        <v>4</v>
      </c>
      <c r="G560">
        <v>4</v>
      </c>
      <c r="H560">
        <v>7</v>
      </c>
      <c r="I560">
        <v>8</v>
      </c>
      <c r="J560">
        <v>3</v>
      </c>
      <c r="K560">
        <v>3</v>
      </c>
      <c r="L560">
        <v>1.5824000000000001E-2</v>
      </c>
      <c r="M560">
        <v>1.5824000000000001E-2</v>
      </c>
      <c r="N560" t="s">
        <v>14</v>
      </c>
    </row>
    <row r="561" spans="1:14" x14ac:dyDescent="0.2">
      <c r="A561" t="s">
        <v>10</v>
      </c>
      <c r="B561" t="s">
        <v>13</v>
      </c>
      <c r="D561">
        <v>0</v>
      </c>
      <c r="E561">
        <v>0</v>
      </c>
      <c r="F561">
        <v>4</v>
      </c>
      <c r="G561">
        <v>4</v>
      </c>
      <c r="H561">
        <v>7</v>
      </c>
      <c r="I561">
        <v>8</v>
      </c>
      <c r="J561">
        <v>4</v>
      </c>
      <c r="K561">
        <v>4</v>
      </c>
      <c r="L561">
        <v>1.4916E-2</v>
      </c>
      <c r="M561">
        <v>1.4916E-2</v>
      </c>
      <c r="N561" t="s">
        <v>14</v>
      </c>
    </row>
    <row r="562" spans="1:14" x14ac:dyDescent="0.2">
      <c r="A562" t="s">
        <v>10</v>
      </c>
      <c r="B562" t="s">
        <v>13</v>
      </c>
      <c r="D562">
        <v>0</v>
      </c>
      <c r="E562">
        <v>0</v>
      </c>
      <c r="F562">
        <v>4</v>
      </c>
      <c r="G562">
        <v>4</v>
      </c>
      <c r="H562">
        <v>7</v>
      </c>
      <c r="I562">
        <v>8</v>
      </c>
      <c r="J562">
        <v>5</v>
      </c>
      <c r="K562">
        <v>5</v>
      </c>
      <c r="L562">
        <v>1.2057500000000001E-2</v>
      </c>
      <c r="M562">
        <v>1.2057500000000001E-2</v>
      </c>
      <c r="N562" t="s">
        <v>14</v>
      </c>
    </row>
    <row r="563" spans="1:14" x14ac:dyDescent="0.2">
      <c r="A563" t="s">
        <v>10</v>
      </c>
      <c r="B563" t="s">
        <v>13</v>
      </c>
      <c r="D563">
        <v>0</v>
      </c>
      <c r="E563">
        <v>0</v>
      </c>
      <c r="F563">
        <v>4</v>
      </c>
      <c r="G563">
        <v>4</v>
      </c>
      <c r="H563">
        <v>7</v>
      </c>
      <c r="I563">
        <v>8</v>
      </c>
      <c r="J563">
        <v>6</v>
      </c>
      <c r="K563">
        <v>6</v>
      </c>
      <c r="L563">
        <v>1.0767499999999999E-2</v>
      </c>
      <c r="M563">
        <v>1.0767499999999999E-2</v>
      </c>
      <c r="N563" t="s">
        <v>14</v>
      </c>
    </row>
    <row r="564" spans="1:14" x14ac:dyDescent="0.2">
      <c r="A564" t="s">
        <v>10</v>
      </c>
      <c r="B564" t="s">
        <v>13</v>
      </c>
      <c r="D564">
        <v>0</v>
      </c>
      <c r="E564">
        <v>0</v>
      </c>
      <c r="F564">
        <v>4</v>
      </c>
      <c r="G564">
        <v>4</v>
      </c>
      <c r="H564">
        <v>8</v>
      </c>
      <c r="I564">
        <v>9</v>
      </c>
      <c r="J564">
        <v>0</v>
      </c>
      <c r="K564">
        <v>0</v>
      </c>
      <c r="L564">
        <v>1.8159999999999999E-2</v>
      </c>
      <c r="M564">
        <v>1.8159999999999999E-2</v>
      </c>
      <c r="N564" t="s">
        <v>14</v>
      </c>
    </row>
    <row r="565" spans="1:14" x14ac:dyDescent="0.2">
      <c r="A565" t="s">
        <v>10</v>
      </c>
      <c r="B565" t="s">
        <v>13</v>
      </c>
      <c r="D565">
        <v>0</v>
      </c>
      <c r="E565">
        <v>0</v>
      </c>
      <c r="F565">
        <v>4</v>
      </c>
      <c r="G565">
        <v>4</v>
      </c>
      <c r="H565">
        <v>8</v>
      </c>
      <c r="I565">
        <v>9</v>
      </c>
      <c r="J565">
        <v>1</v>
      </c>
      <c r="K565">
        <v>1</v>
      </c>
      <c r="L565">
        <v>1.7579999999999998E-2</v>
      </c>
      <c r="M565">
        <v>1.7579999999999998E-2</v>
      </c>
      <c r="N565" t="s">
        <v>14</v>
      </c>
    </row>
    <row r="566" spans="1:14" x14ac:dyDescent="0.2">
      <c r="A566" t="s">
        <v>10</v>
      </c>
      <c r="B566" t="s">
        <v>13</v>
      </c>
      <c r="D566">
        <v>0</v>
      </c>
      <c r="E566">
        <v>0</v>
      </c>
      <c r="F566">
        <v>4</v>
      </c>
      <c r="G566">
        <v>4</v>
      </c>
      <c r="H566">
        <v>8</v>
      </c>
      <c r="I566">
        <v>9</v>
      </c>
      <c r="J566">
        <v>2</v>
      </c>
      <c r="K566">
        <v>2</v>
      </c>
      <c r="L566">
        <v>1.9672499999999999E-2</v>
      </c>
      <c r="M566">
        <v>1.9672499999999999E-2</v>
      </c>
      <c r="N566" t="s">
        <v>14</v>
      </c>
    </row>
    <row r="567" spans="1:14" x14ac:dyDescent="0.2">
      <c r="A567" t="s">
        <v>10</v>
      </c>
      <c r="B567" t="s">
        <v>13</v>
      </c>
      <c r="D567">
        <v>0</v>
      </c>
      <c r="E567">
        <v>0</v>
      </c>
      <c r="F567">
        <v>4</v>
      </c>
      <c r="G567">
        <v>4</v>
      </c>
      <c r="H567">
        <v>8</v>
      </c>
      <c r="I567">
        <v>9</v>
      </c>
      <c r="J567">
        <v>3</v>
      </c>
      <c r="K567">
        <v>3</v>
      </c>
      <c r="L567">
        <v>1.8488000000000001E-2</v>
      </c>
      <c r="M567">
        <v>1.8488000000000001E-2</v>
      </c>
      <c r="N567" t="s">
        <v>14</v>
      </c>
    </row>
    <row r="568" spans="1:14" x14ac:dyDescent="0.2">
      <c r="A568" t="s">
        <v>10</v>
      </c>
      <c r="B568" t="s">
        <v>13</v>
      </c>
      <c r="D568">
        <v>0</v>
      </c>
      <c r="E568">
        <v>0</v>
      </c>
      <c r="F568">
        <v>4</v>
      </c>
      <c r="G568">
        <v>4</v>
      </c>
      <c r="H568">
        <v>8</v>
      </c>
      <c r="I568">
        <v>9</v>
      </c>
      <c r="J568">
        <v>4</v>
      </c>
      <c r="K568">
        <v>4</v>
      </c>
      <c r="L568">
        <v>1.6142E-2</v>
      </c>
      <c r="M568">
        <v>1.6142E-2</v>
      </c>
      <c r="N568" t="s">
        <v>14</v>
      </c>
    </row>
    <row r="569" spans="1:14" x14ac:dyDescent="0.2">
      <c r="A569" t="s">
        <v>10</v>
      </c>
      <c r="B569" t="s">
        <v>13</v>
      </c>
      <c r="D569">
        <v>0</v>
      </c>
      <c r="E569">
        <v>0</v>
      </c>
      <c r="F569">
        <v>4</v>
      </c>
      <c r="G569">
        <v>4</v>
      </c>
      <c r="H569">
        <v>8</v>
      </c>
      <c r="I569">
        <v>9</v>
      </c>
      <c r="J569">
        <v>5</v>
      </c>
      <c r="K569">
        <v>5</v>
      </c>
      <c r="L569">
        <v>1.3639999999999999E-2</v>
      </c>
      <c r="M569">
        <v>1.3639999999999999E-2</v>
      </c>
      <c r="N569" t="s">
        <v>14</v>
      </c>
    </row>
    <row r="570" spans="1:14" x14ac:dyDescent="0.2">
      <c r="A570" t="s">
        <v>10</v>
      </c>
      <c r="B570" t="s">
        <v>13</v>
      </c>
      <c r="D570">
        <v>0</v>
      </c>
      <c r="E570">
        <v>0</v>
      </c>
      <c r="F570">
        <v>4</v>
      </c>
      <c r="G570">
        <v>4</v>
      </c>
      <c r="H570">
        <v>8</v>
      </c>
      <c r="I570">
        <v>9</v>
      </c>
      <c r="J570">
        <v>6</v>
      </c>
      <c r="K570">
        <v>6</v>
      </c>
      <c r="L570">
        <v>1.217E-2</v>
      </c>
      <c r="M570">
        <v>1.217E-2</v>
      </c>
      <c r="N570" t="s">
        <v>14</v>
      </c>
    </row>
    <row r="571" spans="1:14" x14ac:dyDescent="0.2">
      <c r="A571" t="s">
        <v>10</v>
      </c>
      <c r="B571" t="s">
        <v>13</v>
      </c>
      <c r="D571">
        <v>0</v>
      </c>
      <c r="E571">
        <v>0</v>
      </c>
      <c r="F571">
        <v>4</v>
      </c>
      <c r="G571">
        <v>4</v>
      </c>
      <c r="H571">
        <v>9</v>
      </c>
      <c r="I571">
        <v>10</v>
      </c>
      <c r="J571">
        <v>0</v>
      </c>
      <c r="K571">
        <v>0</v>
      </c>
      <c r="L571">
        <v>1.6987499999999999E-2</v>
      </c>
      <c r="M571">
        <v>1.6987499999999999E-2</v>
      </c>
      <c r="N571" t="s">
        <v>14</v>
      </c>
    </row>
    <row r="572" spans="1:14" x14ac:dyDescent="0.2">
      <c r="A572" t="s">
        <v>10</v>
      </c>
      <c r="B572" t="s">
        <v>13</v>
      </c>
      <c r="D572">
        <v>0</v>
      </c>
      <c r="E572">
        <v>0</v>
      </c>
      <c r="F572">
        <v>4</v>
      </c>
      <c r="G572">
        <v>4</v>
      </c>
      <c r="H572">
        <v>9</v>
      </c>
      <c r="I572">
        <v>10</v>
      </c>
      <c r="J572">
        <v>1</v>
      </c>
      <c r="K572">
        <v>1</v>
      </c>
      <c r="L572">
        <v>1.7364999999999998E-2</v>
      </c>
      <c r="M572">
        <v>1.7364999999999998E-2</v>
      </c>
      <c r="N572" t="s">
        <v>14</v>
      </c>
    </row>
    <row r="573" spans="1:14" x14ac:dyDescent="0.2">
      <c r="A573" t="s">
        <v>10</v>
      </c>
      <c r="B573" t="s">
        <v>13</v>
      </c>
      <c r="D573">
        <v>0</v>
      </c>
      <c r="E573">
        <v>0</v>
      </c>
      <c r="F573">
        <v>4</v>
      </c>
      <c r="G573">
        <v>4</v>
      </c>
      <c r="H573">
        <v>9</v>
      </c>
      <c r="I573">
        <v>10</v>
      </c>
      <c r="J573">
        <v>2</v>
      </c>
      <c r="K573">
        <v>2</v>
      </c>
      <c r="L573">
        <v>2.00825E-2</v>
      </c>
      <c r="M573">
        <v>2.00825E-2</v>
      </c>
      <c r="N573" t="s">
        <v>14</v>
      </c>
    </row>
    <row r="574" spans="1:14" x14ac:dyDescent="0.2">
      <c r="A574" t="s">
        <v>10</v>
      </c>
      <c r="B574" t="s">
        <v>13</v>
      </c>
      <c r="D574">
        <v>0</v>
      </c>
      <c r="E574">
        <v>0</v>
      </c>
      <c r="F574">
        <v>4</v>
      </c>
      <c r="G574">
        <v>4</v>
      </c>
      <c r="H574">
        <v>9</v>
      </c>
      <c r="I574">
        <v>10</v>
      </c>
      <c r="J574">
        <v>3</v>
      </c>
      <c r="K574">
        <v>3</v>
      </c>
      <c r="L574">
        <v>1.76199999999999E-2</v>
      </c>
      <c r="M574">
        <v>1.76199999999999E-2</v>
      </c>
      <c r="N574" t="s">
        <v>14</v>
      </c>
    </row>
    <row r="575" spans="1:14" x14ac:dyDescent="0.2">
      <c r="A575" t="s">
        <v>10</v>
      </c>
      <c r="B575" t="s">
        <v>13</v>
      </c>
      <c r="D575">
        <v>0</v>
      </c>
      <c r="E575">
        <v>0</v>
      </c>
      <c r="F575">
        <v>4</v>
      </c>
      <c r="G575">
        <v>4</v>
      </c>
      <c r="H575">
        <v>9</v>
      </c>
      <c r="I575">
        <v>10</v>
      </c>
      <c r="J575">
        <v>4</v>
      </c>
      <c r="K575">
        <v>4</v>
      </c>
      <c r="L575">
        <v>1.6558E-2</v>
      </c>
      <c r="M575">
        <v>1.6558E-2</v>
      </c>
      <c r="N575" t="s">
        <v>14</v>
      </c>
    </row>
    <row r="576" spans="1:14" x14ac:dyDescent="0.2">
      <c r="A576" t="s">
        <v>10</v>
      </c>
      <c r="B576" t="s">
        <v>13</v>
      </c>
      <c r="D576">
        <v>0</v>
      </c>
      <c r="E576">
        <v>0</v>
      </c>
      <c r="F576">
        <v>4</v>
      </c>
      <c r="G576">
        <v>4</v>
      </c>
      <c r="H576">
        <v>9</v>
      </c>
      <c r="I576">
        <v>10</v>
      </c>
      <c r="J576">
        <v>5</v>
      </c>
      <c r="K576">
        <v>5</v>
      </c>
      <c r="L576">
        <v>1.34849999999999E-2</v>
      </c>
      <c r="M576">
        <v>1.34849999999999E-2</v>
      </c>
      <c r="N576" t="s">
        <v>14</v>
      </c>
    </row>
    <row r="577" spans="1:14" x14ac:dyDescent="0.2">
      <c r="A577" t="s">
        <v>10</v>
      </c>
      <c r="B577" t="s">
        <v>13</v>
      </c>
      <c r="D577">
        <v>0</v>
      </c>
      <c r="E577">
        <v>0</v>
      </c>
      <c r="F577">
        <v>4</v>
      </c>
      <c r="G577">
        <v>4</v>
      </c>
      <c r="H577">
        <v>9</v>
      </c>
      <c r="I577">
        <v>10</v>
      </c>
      <c r="J577">
        <v>6</v>
      </c>
      <c r="K577">
        <v>6</v>
      </c>
      <c r="L577">
        <v>1.2382499999999999E-2</v>
      </c>
      <c r="M577">
        <v>1.2382499999999999E-2</v>
      </c>
      <c r="N577" t="s">
        <v>14</v>
      </c>
    </row>
    <row r="578" spans="1:14" x14ac:dyDescent="0.2">
      <c r="A578" t="s">
        <v>10</v>
      </c>
      <c r="B578" t="s">
        <v>13</v>
      </c>
      <c r="D578">
        <v>0</v>
      </c>
      <c r="E578">
        <v>0</v>
      </c>
      <c r="F578">
        <v>4</v>
      </c>
      <c r="G578">
        <v>4</v>
      </c>
      <c r="H578">
        <v>10</v>
      </c>
      <c r="I578">
        <v>11</v>
      </c>
      <c r="J578">
        <v>0</v>
      </c>
      <c r="K578">
        <v>0</v>
      </c>
      <c r="L578">
        <v>1.6032499999999901E-2</v>
      </c>
      <c r="M578">
        <v>1.6032499999999901E-2</v>
      </c>
      <c r="N578" t="s">
        <v>14</v>
      </c>
    </row>
    <row r="579" spans="1:14" x14ac:dyDescent="0.2">
      <c r="A579" t="s">
        <v>10</v>
      </c>
      <c r="B579" t="s">
        <v>13</v>
      </c>
      <c r="D579">
        <v>0</v>
      </c>
      <c r="E579">
        <v>0</v>
      </c>
      <c r="F579">
        <v>4</v>
      </c>
      <c r="G579">
        <v>4</v>
      </c>
      <c r="H579">
        <v>10</v>
      </c>
      <c r="I579">
        <v>11</v>
      </c>
      <c r="J579">
        <v>1</v>
      </c>
      <c r="K579">
        <v>1</v>
      </c>
      <c r="L579">
        <v>1.7152500000000001E-2</v>
      </c>
      <c r="M579">
        <v>1.7152500000000001E-2</v>
      </c>
      <c r="N579" t="s">
        <v>14</v>
      </c>
    </row>
    <row r="580" spans="1:14" x14ac:dyDescent="0.2">
      <c r="A580" t="s">
        <v>10</v>
      </c>
      <c r="B580" t="s">
        <v>13</v>
      </c>
      <c r="D580">
        <v>0</v>
      </c>
      <c r="E580">
        <v>0</v>
      </c>
      <c r="F580">
        <v>4</v>
      </c>
      <c r="G580">
        <v>4</v>
      </c>
      <c r="H580">
        <v>10</v>
      </c>
      <c r="I580">
        <v>11</v>
      </c>
      <c r="J580">
        <v>2</v>
      </c>
      <c r="K580">
        <v>2</v>
      </c>
      <c r="L580">
        <v>1.95599999999999E-2</v>
      </c>
      <c r="M580">
        <v>1.95599999999999E-2</v>
      </c>
      <c r="N580" t="s">
        <v>14</v>
      </c>
    </row>
    <row r="581" spans="1:14" x14ac:dyDescent="0.2">
      <c r="A581" t="s">
        <v>10</v>
      </c>
      <c r="B581" t="s">
        <v>13</v>
      </c>
      <c r="D581">
        <v>0</v>
      </c>
      <c r="E581">
        <v>0</v>
      </c>
      <c r="F581">
        <v>4</v>
      </c>
      <c r="G581">
        <v>4</v>
      </c>
      <c r="H581">
        <v>10</v>
      </c>
      <c r="I581">
        <v>11</v>
      </c>
      <c r="J581">
        <v>3</v>
      </c>
      <c r="K581">
        <v>3</v>
      </c>
      <c r="L581">
        <v>1.7006E-2</v>
      </c>
      <c r="M581">
        <v>1.7006E-2</v>
      </c>
      <c r="N581" t="s">
        <v>14</v>
      </c>
    </row>
    <row r="582" spans="1:14" x14ac:dyDescent="0.2">
      <c r="A582" t="s">
        <v>10</v>
      </c>
      <c r="B582" t="s">
        <v>13</v>
      </c>
      <c r="D582">
        <v>0</v>
      </c>
      <c r="E582">
        <v>0</v>
      </c>
      <c r="F582">
        <v>4</v>
      </c>
      <c r="G582">
        <v>4</v>
      </c>
      <c r="H582">
        <v>10</v>
      </c>
      <c r="I582">
        <v>11</v>
      </c>
      <c r="J582">
        <v>4</v>
      </c>
      <c r="K582">
        <v>4</v>
      </c>
      <c r="L582">
        <v>1.54759999999999E-2</v>
      </c>
      <c r="M582">
        <v>1.54759999999999E-2</v>
      </c>
      <c r="N582" t="s">
        <v>14</v>
      </c>
    </row>
    <row r="583" spans="1:14" x14ac:dyDescent="0.2">
      <c r="A583" t="s">
        <v>10</v>
      </c>
      <c r="B583" t="s">
        <v>13</v>
      </c>
      <c r="D583">
        <v>0</v>
      </c>
      <c r="E583">
        <v>0</v>
      </c>
      <c r="F583">
        <v>4</v>
      </c>
      <c r="G583">
        <v>4</v>
      </c>
      <c r="H583">
        <v>10</v>
      </c>
      <c r="I583">
        <v>11</v>
      </c>
      <c r="J583">
        <v>5</v>
      </c>
      <c r="K583">
        <v>5</v>
      </c>
      <c r="L583">
        <v>1.3849999999999999E-2</v>
      </c>
      <c r="M583">
        <v>1.3849999999999999E-2</v>
      </c>
      <c r="N583" t="s">
        <v>14</v>
      </c>
    </row>
    <row r="584" spans="1:14" x14ac:dyDescent="0.2">
      <c r="A584" t="s">
        <v>10</v>
      </c>
      <c r="B584" t="s">
        <v>13</v>
      </c>
      <c r="D584">
        <v>0</v>
      </c>
      <c r="E584">
        <v>0</v>
      </c>
      <c r="F584">
        <v>4</v>
      </c>
      <c r="G584">
        <v>4</v>
      </c>
      <c r="H584">
        <v>10</v>
      </c>
      <c r="I584">
        <v>11</v>
      </c>
      <c r="J584">
        <v>6</v>
      </c>
      <c r="K584">
        <v>6</v>
      </c>
      <c r="L584">
        <v>1.2167499999999999E-2</v>
      </c>
      <c r="M584">
        <v>1.2167499999999999E-2</v>
      </c>
      <c r="N584" t="s">
        <v>14</v>
      </c>
    </row>
    <row r="585" spans="1:14" x14ac:dyDescent="0.2">
      <c r="A585" t="s">
        <v>10</v>
      </c>
      <c r="B585" t="s">
        <v>13</v>
      </c>
      <c r="D585">
        <v>0</v>
      </c>
      <c r="E585">
        <v>0</v>
      </c>
      <c r="F585">
        <v>4</v>
      </c>
      <c r="G585">
        <v>4</v>
      </c>
      <c r="H585">
        <v>11</v>
      </c>
      <c r="I585">
        <v>12</v>
      </c>
      <c r="J585">
        <v>0</v>
      </c>
      <c r="K585">
        <v>0</v>
      </c>
      <c r="L585">
        <v>1.4919999999999999E-2</v>
      </c>
      <c r="M585">
        <v>1.4919999999999999E-2</v>
      </c>
      <c r="N585" t="s">
        <v>14</v>
      </c>
    </row>
    <row r="586" spans="1:14" x14ac:dyDescent="0.2">
      <c r="A586" t="s">
        <v>10</v>
      </c>
      <c r="B586" t="s">
        <v>13</v>
      </c>
      <c r="D586">
        <v>0</v>
      </c>
      <c r="E586">
        <v>0</v>
      </c>
      <c r="F586">
        <v>4</v>
      </c>
      <c r="G586">
        <v>4</v>
      </c>
      <c r="H586">
        <v>11</v>
      </c>
      <c r="I586">
        <v>12</v>
      </c>
      <c r="J586">
        <v>1</v>
      </c>
      <c r="K586">
        <v>1</v>
      </c>
      <c r="L586">
        <v>1.5939999999999999E-2</v>
      </c>
      <c r="M586">
        <v>1.5939999999999999E-2</v>
      </c>
      <c r="N586" t="s">
        <v>14</v>
      </c>
    </row>
    <row r="587" spans="1:14" x14ac:dyDescent="0.2">
      <c r="A587" t="s">
        <v>10</v>
      </c>
      <c r="B587" t="s">
        <v>13</v>
      </c>
      <c r="D587">
        <v>0</v>
      </c>
      <c r="E587">
        <v>0</v>
      </c>
      <c r="F587">
        <v>4</v>
      </c>
      <c r="G587">
        <v>4</v>
      </c>
      <c r="H587">
        <v>11</v>
      </c>
      <c r="I587">
        <v>12</v>
      </c>
      <c r="J587">
        <v>2</v>
      </c>
      <c r="K587">
        <v>2</v>
      </c>
      <c r="L587">
        <v>1.8714999999999999E-2</v>
      </c>
      <c r="M587">
        <v>1.8714999999999999E-2</v>
      </c>
      <c r="N587" t="s">
        <v>14</v>
      </c>
    </row>
    <row r="588" spans="1:14" x14ac:dyDescent="0.2">
      <c r="A588" t="s">
        <v>10</v>
      </c>
      <c r="B588" t="s">
        <v>13</v>
      </c>
      <c r="D588">
        <v>0</v>
      </c>
      <c r="E588">
        <v>0</v>
      </c>
      <c r="F588">
        <v>4</v>
      </c>
      <c r="G588">
        <v>4</v>
      </c>
      <c r="H588">
        <v>11</v>
      </c>
      <c r="I588">
        <v>12</v>
      </c>
      <c r="J588">
        <v>3</v>
      </c>
      <c r="K588">
        <v>3</v>
      </c>
      <c r="L588">
        <v>1.5906E-2</v>
      </c>
      <c r="M588">
        <v>1.5906E-2</v>
      </c>
      <c r="N588" t="s">
        <v>14</v>
      </c>
    </row>
    <row r="589" spans="1:14" x14ac:dyDescent="0.2">
      <c r="A589" t="s">
        <v>10</v>
      </c>
      <c r="B589" t="s">
        <v>13</v>
      </c>
      <c r="D589">
        <v>0</v>
      </c>
      <c r="E589">
        <v>0</v>
      </c>
      <c r="F589">
        <v>4</v>
      </c>
      <c r="G589">
        <v>4</v>
      </c>
      <c r="H589">
        <v>11</v>
      </c>
      <c r="I589">
        <v>12</v>
      </c>
      <c r="J589">
        <v>4</v>
      </c>
      <c r="K589">
        <v>4</v>
      </c>
      <c r="L589">
        <v>1.4293999999999999E-2</v>
      </c>
      <c r="M589">
        <v>1.4293999999999999E-2</v>
      </c>
      <c r="N589" t="s">
        <v>14</v>
      </c>
    </row>
    <row r="590" spans="1:14" x14ac:dyDescent="0.2">
      <c r="A590" t="s">
        <v>10</v>
      </c>
      <c r="B590" t="s">
        <v>13</v>
      </c>
      <c r="D590">
        <v>0</v>
      </c>
      <c r="E590">
        <v>0</v>
      </c>
      <c r="F590">
        <v>4</v>
      </c>
      <c r="G590">
        <v>4</v>
      </c>
      <c r="H590">
        <v>11</v>
      </c>
      <c r="I590">
        <v>12</v>
      </c>
      <c r="J590">
        <v>5</v>
      </c>
      <c r="K590">
        <v>5</v>
      </c>
      <c r="L590">
        <v>1.3717500000000001E-2</v>
      </c>
      <c r="M590">
        <v>1.3717500000000001E-2</v>
      </c>
      <c r="N590" t="s">
        <v>14</v>
      </c>
    </row>
    <row r="591" spans="1:14" x14ac:dyDescent="0.2">
      <c r="A591" t="s">
        <v>10</v>
      </c>
      <c r="B591" t="s">
        <v>13</v>
      </c>
      <c r="D591">
        <v>0</v>
      </c>
      <c r="E591">
        <v>0</v>
      </c>
      <c r="F591">
        <v>4</v>
      </c>
      <c r="G591">
        <v>4</v>
      </c>
      <c r="H591">
        <v>11</v>
      </c>
      <c r="I591">
        <v>12</v>
      </c>
      <c r="J591">
        <v>6</v>
      </c>
      <c r="K591">
        <v>6</v>
      </c>
      <c r="L591">
        <v>1.2024999999999999E-2</v>
      </c>
      <c r="M591">
        <v>1.2024999999999999E-2</v>
      </c>
      <c r="N591" t="s">
        <v>14</v>
      </c>
    </row>
    <row r="592" spans="1:14" x14ac:dyDescent="0.2">
      <c r="A592" t="s">
        <v>10</v>
      </c>
      <c r="B592" t="s">
        <v>13</v>
      </c>
      <c r="D592">
        <v>0</v>
      </c>
      <c r="E592">
        <v>0</v>
      </c>
      <c r="F592">
        <v>4</v>
      </c>
      <c r="G592">
        <v>4</v>
      </c>
      <c r="H592">
        <v>12</v>
      </c>
      <c r="I592">
        <v>13</v>
      </c>
      <c r="J592">
        <v>0</v>
      </c>
      <c r="K592">
        <v>0</v>
      </c>
      <c r="L592">
        <v>1.40674999999999E-2</v>
      </c>
      <c r="M592">
        <v>1.40674999999999E-2</v>
      </c>
      <c r="N592" t="s">
        <v>14</v>
      </c>
    </row>
    <row r="593" spans="1:14" x14ac:dyDescent="0.2">
      <c r="A593" t="s">
        <v>10</v>
      </c>
      <c r="B593" t="s">
        <v>13</v>
      </c>
      <c r="D593">
        <v>0</v>
      </c>
      <c r="E593">
        <v>0</v>
      </c>
      <c r="F593">
        <v>4</v>
      </c>
      <c r="G593">
        <v>4</v>
      </c>
      <c r="H593">
        <v>12</v>
      </c>
      <c r="I593">
        <v>13</v>
      </c>
      <c r="J593">
        <v>1</v>
      </c>
      <c r="K593">
        <v>1</v>
      </c>
      <c r="L593">
        <v>1.468E-2</v>
      </c>
      <c r="M593">
        <v>1.468E-2</v>
      </c>
      <c r="N593" t="s">
        <v>14</v>
      </c>
    </row>
    <row r="594" spans="1:14" x14ac:dyDescent="0.2">
      <c r="A594" t="s">
        <v>10</v>
      </c>
      <c r="B594" t="s">
        <v>13</v>
      </c>
      <c r="D594">
        <v>0</v>
      </c>
      <c r="E594">
        <v>0</v>
      </c>
      <c r="F594">
        <v>4</v>
      </c>
      <c r="G594">
        <v>4</v>
      </c>
      <c r="H594">
        <v>12</v>
      </c>
      <c r="I594">
        <v>13</v>
      </c>
      <c r="J594">
        <v>2</v>
      </c>
      <c r="K594">
        <v>2</v>
      </c>
      <c r="L594">
        <v>1.7929999999999901E-2</v>
      </c>
      <c r="M594">
        <v>1.7929999999999901E-2</v>
      </c>
      <c r="N594" t="s">
        <v>14</v>
      </c>
    </row>
    <row r="595" spans="1:14" x14ac:dyDescent="0.2">
      <c r="A595" t="s">
        <v>10</v>
      </c>
      <c r="B595" t="s">
        <v>13</v>
      </c>
      <c r="D595">
        <v>0</v>
      </c>
      <c r="E595">
        <v>0</v>
      </c>
      <c r="F595">
        <v>4</v>
      </c>
      <c r="G595">
        <v>4</v>
      </c>
      <c r="H595">
        <v>12</v>
      </c>
      <c r="I595">
        <v>13</v>
      </c>
      <c r="J595">
        <v>3</v>
      </c>
      <c r="K595">
        <v>3</v>
      </c>
      <c r="L595">
        <v>1.5480000000000001E-2</v>
      </c>
      <c r="M595">
        <v>1.5480000000000001E-2</v>
      </c>
      <c r="N595" t="s">
        <v>14</v>
      </c>
    </row>
    <row r="596" spans="1:14" x14ac:dyDescent="0.2">
      <c r="A596" t="s">
        <v>10</v>
      </c>
      <c r="B596" t="s">
        <v>13</v>
      </c>
      <c r="D596">
        <v>0</v>
      </c>
      <c r="E596">
        <v>0</v>
      </c>
      <c r="F596">
        <v>4</v>
      </c>
      <c r="G596">
        <v>4</v>
      </c>
      <c r="H596">
        <v>12</v>
      </c>
      <c r="I596">
        <v>13</v>
      </c>
      <c r="J596">
        <v>4</v>
      </c>
      <c r="K596">
        <v>4</v>
      </c>
      <c r="L596">
        <v>1.3729999999999999E-2</v>
      </c>
      <c r="M596">
        <v>1.3729999999999999E-2</v>
      </c>
      <c r="N596" t="s">
        <v>14</v>
      </c>
    </row>
    <row r="597" spans="1:14" x14ac:dyDescent="0.2">
      <c r="A597" t="s">
        <v>10</v>
      </c>
      <c r="B597" t="s">
        <v>13</v>
      </c>
      <c r="D597">
        <v>0</v>
      </c>
      <c r="E597">
        <v>0</v>
      </c>
      <c r="F597">
        <v>4</v>
      </c>
      <c r="G597">
        <v>4</v>
      </c>
      <c r="H597">
        <v>12</v>
      </c>
      <c r="I597">
        <v>13</v>
      </c>
      <c r="J597">
        <v>5</v>
      </c>
      <c r="K597">
        <v>5</v>
      </c>
      <c r="L597">
        <v>1.28025E-2</v>
      </c>
      <c r="M597">
        <v>1.28025E-2</v>
      </c>
      <c r="N597" t="s">
        <v>14</v>
      </c>
    </row>
    <row r="598" spans="1:14" x14ac:dyDescent="0.2">
      <c r="A598" t="s">
        <v>10</v>
      </c>
      <c r="B598" t="s">
        <v>13</v>
      </c>
      <c r="D598">
        <v>0</v>
      </c>
      <c r="E598">
        <v>0</v>
      </c>
      <c r="F598">
        <v>4</v>
      </c>
      <c r="G598">
        <v>4</v>
      </c>
      <c r="H598">
        <v>12</v>
      </c>
      <c r="I598">
        <v>13</v>
      </c>
      <c r="J598">
        <v>6</v>
      </c>
      <c r="K598">
        <v>6</v>
      </c>
      <c r="L598">
        <v>1.18125E-2</v>
      </c>
      <c r="M598">
        <v>1.18125E-2</v>
      </c>
      <c r="N598" t="s">
        <v>14</v>
      </c>
    </row>
    <row r="599" spans="1:14" x14ac:dyDescent="0.2">
      <c r="A599" t="s">
        <v>10</v>
      </c>
      <c r="B599" t="s">
        <v>13</v>
      </c>
      <c r="D599">
        <v>0</v>
      </c>
      <c r="E599">
        <v>0</v>
      </c>
      <c r="F599">
        <v>4</v>
      </c>
      <c r="G599">
        <v>4</v>
      </c>
      <c r="H599">
        <v>13</v>
      </c>
      <c r="I599">
        <v>14</v>
      </c>
      <c r="J599">
        <v>0</v>
      </c>
      <c r="K599">
        <v>0</v>
      </c>
      <c r="L599">
        <v>1.35625E-2</v>
      </c>
      <c r="M599">
        <v>1.35625E-2</v>
      </c>
      <c r="N599" t="s">
        <v>14</v>
      </c>
    </row>
    <row r="600" spans="1:14" x14ac:dyDescent="0.2">
      <c r="A600" t="s">
        <v>10</v>
      </c>
      <c r="B600" t="s">
        <v>13</v>
      </c>
      <c r="D600">
        <v>0</v>
      </c>
      <c r="E600">
        <v>0</v>
      </c>
      <c r="F600">
        <v>4</v>
      </c>
      <c r="G600">
        <v>4</v>
      </c>
      <c r="H600">
        <v>13</v>
      </c>
      <c r="I600">
        <v>14</v>
      </c>
      <c r="J600">
        <v>1</v>
      </c>
      <c r="K600">
        <v>1</v>
      </c>
      <c r="L600">
        <v>1.41299999999999E-2</v>
      </c>
      <c r="M600">
        <v>1.41299999999999E-2</v>
      </c>
      <c r="N600" t="s">
        <v>14</v>
      </c>
    </row>
    <row r="601" spans="1:14" x14ac:dyDescent="0.2">
      <c r="A601" t="s">
        <v>10</v>
      </c>
      <c r="B601" t="s">
        <v>13</v>
      </c>
      <c r="D601">
        <v>0</v>
      </c>
      <c r="E601">
        <v>0</v>
      </c>
      <c r="F601">
        <v>4</v>
      </c>
      <c r="G601">
        <v>4</v>
      </c>
      <c r="H601">
        <v>13</v>
      </c>
      <c r="I601">
        <v>14</v>
      </c>
      <c r="J601">
        <v>2</v>
      </c>
      <c r="K601">
        <v>2</v>
      </c>
      <c r="L601">
        <v>1.76925E-2</v>
      </c>
      <c r="M601">
        <v>1.76925E-2</v>
      </c>
      <c r="N601" t="s">
        <v>14</v>
      </c>
    </row>
    <row r="602" spans="1:14" x14ac:dyDescent="0.2">
      <c r="A602" t="s">
        <v>10</v>
      </c>
      <c r="B602" t="s">
        <v>13</v>
      </c>
      <c r="D602">
        <v>0</v>
      </c>
      <c r="E602">
        <v>0</v>
      </c>
      <c r="F602">
        <v>4</v>
      </c>
      <c r="G602">
        <v>4</v>
      </c>
      <c r="H602">
        <v>13</v>
      </c>
      <c r="I602">
        <v>14</v>
      </c>
      <c r="J602">
        <v>3</v>
      </c>
      <c r="K602">
        <v>3</v>
      </c>
      <c r="L602">
        <v>1.5318E-2</v>
      </c>
      <c r="M602">
        <v>1.5318E-2</v>
      </c>
      <c r="N602" t="s">
        <v>14</v>
      </c>
    </row>
    <row r="603" spans="1:14" x14ac:dyDescent="0.2">
      <c r="A603" t="s">
        <v>10</v>
      </c>
      <c r="B603" t="s">
        <v>13</v>
      </c>
      <c r="D603">
        <v>0</v>
      </c>
      <c r="E603">
        <v>0</v>
      </c>
      <c r="F603">
        <v>4</v>
      </c>
      <c r="G603">
        <v>4</v>
      </c>
      <c r="H603">
        <v>13</v>
      </c>
      <c r="I603">
        <v>14</v>
      </c>
      <c r="J603">
        <v>4</v>
      </c>
      <c r="K603">
        <v>4</v>
      </c>
      <c r="L603">
        <v>1.3568E-2</v>
      </c>
      <c r="M603">
        <v>1.3568E-2</v>
      </c>
      <c r="N603" t="s">
        <v>14</v>
      </c>
    </row>
    <row r="604" spans="1:14" x14ac:dyDescent="0.2">
      <c r="A604" t="s">
        <v>10</v>
      </c>
      <c r="B604" t="s">
        <v>13</v>
      </c>
      <c r="D604">
        <v>0</v>
      </c>
      <c r="E604">
        <v>0</v>
      </c>
      <c r="F604">
        <v>4</v>
      </c>
      <c r="G604">
        <v>4</v>
      </c>
      <c r="H604">
        <v>13</v>
      </c>
      <c r="I604">
        <v>14</v>
      </c>
      <c r="J604">
        <v>5</v>
      </c>
      <c r="K604">
        <v>5</v>
      </c>
      <c r="L604">
        <v>1.217E-2</v>
      </c>
      <c r="M604">
        <v>1.217E-2</v>
      </c>
      <c r="N604" t="s">
        <v>14</v>
      </c>
    </row>
    <row r="605" spans="1:14" x14ac:dyDescent="0.2">
      <c r="A605" t="s">
        <v>10</v>
      </c>
      <c r="B605" t="s">
        <v>13</v>
      </c>
      <c r="D605">
        <v>0</v>
      </c>
      <c r="E605">
        <v>0</v>
      </c>
      <c r="F605">
        <v>4</v>
      </c>
      <c r="G605">
        <v>4</v>
      </c>
      <c r="H605">
        <v>13</v>
      </c>
      <c r="I605">
        <v>14</v>
      </c>
      <c r="J605">
        <v>6</v>
      </c>
      <c r="K605">
        <v>6</v>
      </c>
      <c r="L605">
        <v>1.17375E-2</v>
      </c>
      <c r="M605">
        <v>1.17375E-2</v>
      </c>
      <c r="N605" t="s">
        <v>14</v>
      </c>
    </row>
    <row r="606" spans="1:14" x14ac:dyDescent="0.2">
      <c r="A606" t="s">
        <v>10</v>
      </c>
      <c r="B606" t="s">
        <v>13</v>
      </c>
      <c r="D606">
        <v>0</v>
      </c>
      <c r="E606">
        <v>0</v>
      </c>
      <c r="F606">
        <v>4</v>
      </c>
      <c r="G606">
        <v>4</v>
      </c>
      <c r="H606">
        <v>14</v>
      </c>
      <c r="I606">
        <v>15</v>
      </c>
      <c r="J606">
        <v>0</v>
      </c>
      <c r="K606">
        <v>0</v>
      </c>
      <c r="L606">
        <v>1.285E-2</v>
      </c>
      <c r="M606">
        <v>1.285E-2</v>
      </c>
      <c r="N606" t="s">
        <v>14</v>
      </c>
    </row>
    <row r="607" spans="1:14" x14ac:dyDescent="0.2">
      <c r="A607" t="s">
        <v>10</v>
      </c>
      <c r="B607" t="s">
        <v>13</v>
      </c>
      <c r="D607">
        <v>0</v>
      </c>
      <c r="E607">
        <v>0</v>
      </c>
      <c r="F607">
        <v>4</v>
      </c>
      <c r="G607">
        <v>4</v>
      </c>
      <c r="H607">
        <v>14</v>
      </c>
      <c r="I607">
        <v>15</v>
      </c>
      <c r="J607">
        <v>1</v>
      </c>
      <c r="K607">
        <v>1</v>
      </c>
      <c r="L607">
        <v>1.36274999999999E-2</v>
      </c>
      <c r="M607">
        <v>1.36274999999999E-2</v>
      </c>
      <c r="N607" t="s">
        <v>14</v>
      </c>
    </row>
    <row r="608" spans="1:14" x14ac:dyDescent="0.2">
      <c r="A608" t="s">
        <v>10</v>
      </c>
      <c r="B608" t="s">
        <v>13</v>
      </c>
      <c r="D608">
        <v>0</v>
      </c>
      <c r="E608">
        <v>0</v>
      </c>
      <c r="F608">
        <v>4</v>
      </c>
      <c r="G608">
        <v>4</v>
      </c>
      <c r="H608">
        <v>14</v>
      </c>
      <c r="I608">
        <v>15</v>
      </c>
      <c r="J608">
        <v>2</v>
      </c>
      <c r="K608">
        <v>2</v>
      </c>
      <c r="L608">
        <v>1.6135E-2</v>
      </c>
      <c r="M608">
        <v>1.6135E-2</v>
      </c>
      <c r="N608" t="s">
        <v>14</v>
      </c>
    </row>
    <row r="609" spans="1:14" x14ac:dyDescent="0.2">
      <c r="A609" t="s">
        <v>10</v>
      </c>
      <c r="B609" t="s">
        <v>13</v>
      </c>
      <c r="D609">
        <v>0</v>
      </c>
      <c r="E609">
        <v>0</v>
      </c>
      <c r="F609">
        <v>4</v>
      </c>
      <c r="G609">
        <v>4</v>
      </c>
      <c r="H609">
        <v>14</v>
      </c>
      <c r="I609">
        <v>15</v>
      </c>
      <c r="J609">
        <v>3</v>
      </c>
      <c r="K609">
        <v>3</v>
      </c>
      <c r="L609">
        <v>1.4716E-2</v>
      </c>
      <c r="M609">
        <v>1.4716E-2</v>
      </c>
      <c r="N609" t="s">
        <v>14</v>
      </c>
    </row>
    <row r="610" spans="1:14" x14ac:dyDescent="0.2">
      <c r="A610" t="s">
        <v>10</v>
      </c>
      <c r="B610" t="s">
        <v>13</v>
      </c>
      <c r="D610">
        <v>0</v>
      </c>
      <c r="E610">
        <v>0</v>
      </c>
      <c r="F610">
        <v>4</v>
      </c>
      <c r="G610">
        <v>4</v>
      </c>
      <c r="H610">
        <v>14</v>
      </c>
      <c r="I610">
        <v>15</v>
      </c>
      <c r="J610">
        <v>4</v>
      </c>
      <c r="K610">
        <v>4</v>
      </c>
      <c r="L610">
        <v>1.3068E-2</v>
      </c>
      <c r="M610">
        <v>1.3068E-2</v>
      </c>
      <c r="N610" t="s">
        <v>14</v>
      </c>
    </row>
    <row r="611" spans="1:14" x14ac:dyDescent="0.2">
      <c r="A611" t="s">
        <v>10</v>
      </c>
      <c r="B611" t="s">
        <v>13</v>
      </c>
      <c r="D611">
        <v>0</v>
      </c>
      <c r="E611">
        <v>0</v>
      </c>
      <c r="F611">
        <v>4</v>
      </c>
      <c r="G611">
        <v>4</v>
      </c>
      <c r="H611">
        <v>14</v>
      </c>
      <c r="I611">
        <v>15</v>
      </c>
      <c r="J611">
        <v>5</v>
      </c>
      <c r="K611">
        <v>5</v>
      </c>
      <c r="L611">
        <v>1.2019999999999999E-2</v>
      </c>
      <c r="M611">
        <v>1.2019999999999999E-2</v>
      </c>
      <c r="N611" t="s">
        <v>14</v>
      </c>
    </row>
    <row r="612" spans="1:14" x14ac:dyDescent="0.2">
      <c r="A612" t="s">
        <v>10</v>
      </c>
      <c r="B612" t="s">
        <v>13</v>
      </c>
      <c r="D612">
        <v>0</v>
      </c>
      <c r="E612">
        <v>0</v>
      </c>
      <c r="F612">
        <v>4</v>
      </c>
      <c r="G612">
        <v>4</v>
      </c>
      <c r="H612">
        <v>14</v>
      </c>
      <c r="I612">
        <v>15</v>
      </c>
      <c r="J612">
        <v>6</v>
      </c>
      <c r="K612">
        <v>6</v>
      </c>
      <c r="L612">
        <v>1.15199999999999E-2</v>
      </c>
      <c r="M612">
        <v>1.15199999999999E-2</v>
      </c>
      <c r="N612" t="s">
        <v>14</v>
      </c>
    </row>
    <row r="613" spans="1:14" x14ac:dyDescent="0.2">
      <c r="A613" t="s">
        <v>10</v>
      </c>
      <c r="B613" t="s">
        <v>13</v>
      </c>
      <c r="D613">
        <v>0</v>
      </c>
      <c r="E613">
        <v>0</v>
      </c>
      <c r="F613">
        <v>4</v>
      </c>
      <c r="G613">
        <v>4</v>
      </c>
      <c r="H613">
        <v>15</v>
      </c>
      <c r="I613">
        <v>16</v>
      </c>
      <c r="J613">
        <v>0</v>
      </c>
      <c r="K613">
        <v>0</v>
      </c>
      <c r="L613">
        <v>1.24525E-2</v>
      </c>
      <c r="M613">
        <v>1.24525E-2</v>
      </c>
      <c r="N613" t="s">
        <v>14</v>
      </c>
    </row>
    <row r="614" spans="1:14" x14ac:dyDescent="0.2">
      <c r="A614" t="s">
        <v>10</v>
      </c>
      <c r="B614" t="s">
        <v>13</v>
      </c>
      <c r="D614">
        <v>0</v>
      </c>
      <c r="E614">
        <v>0</v>
      </c>
      <c r="F614">
        <v>4</v>
      </c>
      <c r="G614">
        <v>4</v>
      </c>
      <c r="H614">
        <v>15</v>
      </c>
      <c r="I614">
        <v>16</v>
      </c>
      <c r="J614">
        <v>1</v>
      </c>
      <c r="K614">
        <v>1</v>
      </c>
      <c r="L614">
        <v>1.30324999999999E-2</v>
      </c>
      <c r="M614">
        <v>1.30324999999999E-2</v>
      </c>
      <c r="N614" t="s">
        <v>14</v>
      </c>
    </row>
    <row r="615" spans="1:14" x14ac:dyDescent="0.2">
      <c r="A615" t="s">
        <v>10</v>
      </c>
      <c r="B615" t="s">
        <v>13</v>
      </c>
      <c r="D615">
        <v>0</v>
      </c>
      <c r="E615">
        <v>0</v>
      </c>
      <c r="F615">
        <v>4</v>
      </c>
      <c r="G615">
        <v>4</v>
      </c>
      <c r="H615">
        <v>15</v>
      </c>
      <c r="I615">
        <v>16</v>
      </c>
      <c r="J615">
        <v>2</v>
      </c>
      <c r="K615">
        <v>2</v>
      </c>
      <c r="L615">
        <v>1.5859999999999999E-2</v>
      </c>
      <c r="M615">
        <v>1.5859999999999999E-2</v>
      </c>
      <c r="N615" t="s">
        <v>14</v>
      </c>
    </row>
    <row r="616" spans="1:14" x14ac:dyDescent="0.2">
      <c r="A616" t="s">
        <v>10</v>
      </c>
      <c r="B616" t="s">
        <v>13</v>
      </c>
      <c r="D616">
        <v>0</v>
      </c>
      <c r="E616">
        <v>0</v>
      </c>
      <c r="F616">
        <v>4</v>
      </c>
      <c r="G616">
        <v>4</v>
      </c>
      <c r="H616">
        <v>15</v>
      </c>
      <c r="I616">
        <v>16</v>
      </c>
      <c r="J616">
        <v>3</v>
      </c>
      <c r="K616">
        <v>3</v>
      </c>
      <c r="L616">
        <v>1.426E-2</v>
      </c>
      <c r="M616">
        <v>1.426E-2</v>
      </c>
      <c r="N616" t="s">
        <v>14</v>
      </c>
    </row>
    <row r="617" spans="1:14" x14ac:dyDescent="0.2">
      <c r="A617" t="s">
        <v>10</v>
      </c>
      <c r="B617" t="s">
        <v>13</v>
      </c>
      <c r="D617">
        <v>0</v>
      </c>
      <c r="E617">
        <v>0</v>
      </c>
      <c r="F617">
        <v>4</v>
      </c>
      <c r="G617">
        <v>4</v>
      </c>
      <c r="H617">
        <v>15</v>
      </c>
      <c r="I617">
        <v>16</v>
      </c>
      <c r="J617">
        <v>4</v>
      </c>
      <c r="K617">
        <v>4</v>
      </c>
      <c r="L617">
        <v>1.2562E-2</v>
      </c>
      <c r="M617">
        <v>1.2562E-2</v>
      </c>
      <c r="N617" t="s">
        <v>14</v>
      </c>
    </row>
    <row r="618" spans="1:14" x14ac:dyDescent="0.2">
      <c r="A618" t="s">
        <v>10</v>
      </c>
      <c r="B618" t="s">
        <v>13</v>
      </c>
      <c r="D618">
        <v>0</v>
      </c>
      <c r="E618">
        <v>0</v>
      </c>
      <c r="F618">
        <v>4</v>
      </c>
      <c r="G618">
        <v>4</v>
      </c>
      <c r="H618">
        <v>15</v>
      </c>
      <c r="I618">
        <v>16</v>
      </c>
      <c r="J618">
        <v>5</v>
      </c>
      <c r="K618">
        <v>5</v>
      </c>
      <c r="L618">
        <v>1.18225E-2</v>
      </c>
      <c r="M618">
        <v>1.18225E-2</v>
      </c>
      <c r="N618" t="s">
        <v>14</v>
      </c>
    </row>
    <row r="619" spans="1:14" x14ac:dyDescent="0.2">
      <c r="A619" t="s">
        <v>10</v>
      </c>
      <c r="B619" t="s">
        <v>13</v>
      </c>
      <c r="D619">
        <v>0</v>
      </c>
      <c r="E619">
        <v>0</v>
      </c>
      <c r="F619">
        <v>4</v>
      </c>
      <c r="G619">
        <v>4</v>
      </c>
      <c r="H619">
        <v>15</v>
      </c>
      <c r="I619">
        <v>16</v>
      </c>
      <c r="J619">
        <v>6</v>
      </c>
      <c r="K619">
        <v>6</v>
      </c>
      <c r="L619">
        <v>1.08725E-2</v>
      </c>
      <c r="M619">
        <v>1.08725E-2</v>
      </c>
      <c r="N619" t="s">
        <v>14</v>
      </c>
    </row>
    <row r="620" spans="1:14" x14ac:dyDescent="0.2">
      <c r="A620" t="s">
        <v>10</v>
      </c>
      <c r="B620" t="s">
        <v>13</v>
      </c>
      <c r="D620">
        <v>0</v>
      </c>
      <c r="E620">
        <v>0</v>
      </c>
      <c r="F620">
        <v>4</v>
      </c>
      <c r="G620">
        <v>4</v>
      </c>
      <c r="H620">
        <v>16</v>
      </c>
      <c r="I620">
        <v>17</v>
      </c>
      <c r="J620">
        <v>0</v>
      </c>
      <c r="K620">
        <v>0</v>
      </c>
      <c r="L620">
        <v>1.3100000000000001E-2</v>
      </c>
      <c r="M620">
        <v>1.3100000000000001E-2</v>
      </c>
      <c r="N620" t="s">
        <v>14</v>
      </c>
    </row>
    <row r="621" spans="1:14" x14ac:dyDescent="0.2">
      <c r="A621" t="s">
        <v>10</v>
      </c>
      <c r="B621" t="s">
        <v>13</v>
      </c>
      <c r="D621">
        <v>0</v>
      </c>
      <c r="E621">
        <v>0</v>
      </c>
      <c r="F621">
        <v>4</v>
      </c>
      <c r="G621">
        <v>4</v>
      </c>
      <c r="H621">
        <v>16</v>
      </c>
      <c r="I621">
        <v>17</v>
      </c>
      <c r="J621">
        <v>1</v>
      </c>
      <c r="K621">
        <v>1</v>
      </c>
      <c r="L621">
        <v>1.3372500000000001E-2</v>
      </c>
      <c r="M621">
        <v>1.3372500000000001E-2</v>
      </c>
      <c r="N621" t="s">
        <v>14</v>
      </c>
    </row>
    <row r="622" spans="1:14" x14ac:dyDescent="0.2">
      <c r="A622" t="s">
        <v>10</v>
      </c>
      <c r="B622" t="s">
        <v>13</v>
      </c>
      <c r="D622">
        <v>0</v>
      </c>
      <c r="E622">
        <v>0</v>
      </c>
      <c r="F622">
        <v>4</v>
      </c>
      <c r="G622">
        <v>4</v>
      </c>
      <c r="H622">
        <v>16</v>
      </c>
      <c r="I622">
        <v>17</v>
      </c>
      <c r="J622">
        <v>2</v>
      </c>
      <c r="K622">
        <v>2</v>
      </c>
      <c r="L622">
        <v>1.6312500000000001E-2</v>
      </c>
      <c r="M622">
        <v>1.6312500000000001E-2</v>
      </c>
      <c r="N622" t="s">
        <v>14</v>
      </c>
    </row>
    <row r="623" spans="1:14" x14ac:dyDescent="0.2">
      <c r="A623" t="s">
        <v>10</v>
      </c>
      <c r="B623" t="s">
        <v>13</v>
      </c>
      <c r="D623">
        <v>0</v>
      </c>
      <c r="E623">
        <v>0</v>
      </c>
      <c r="F623">
        <v>4</v>
      </c>
      <c r="G623">
        <v>4</v>
      </c>
      <c r="H623">
        <v>16</v>
      </c>
      <c r="I623">
        <v>17</v>
      </c>
      <c r="J623">
        <v>3</v>
      </c>
      <c r="K623">
        <v>3</v>
      </c>
      <c r="L623">
        <v>1.4282E-2</v>
      </c>
      <c r="M623">
        <v>1.4282E-2</v>
      </c>
      <c r="N623" t="s">
        <v>14</v>
      </c>
    </row>
    <row r="624" spans="1:14" x14ac:dyDescent="0.2">
      <c r="A624" t="s">
        <v>10</v>
      </c>
      <c r="B624" t="s">
        <v>13</v>
      </c>
      <c r="D624">
        <v>0</v>
      </c>
      <c r="E624">
        <v>0</v>
      </c>
      <c r="F624">
        <v>4</v>
      </c>
      <c r="G624">
        <v>4</v>
      </c>
      <c r="H624">
        <v>16</v>
      </c>
      <c r="I624">
        <v>17</v>
      </c>
      <c r="J624">
        <v>4</v>
      </c>
      <c r="K624">
        <v>4</v>
      </c>
      <c r="L624">
        <v>1.2737999999999999E-2</v>
      </c>
      <c r="M624">
        <v>1.2737999999999999E-2</v>
      </c>
      <c r="N624" t="s">
        <v>14</v>
      </c>
    </row>
    <row r="625" spans="1:14" x14ac:dyDescent="0.2">
      <c r="A625" t="s">
        <v>10</v>
      </c>
      <c r="B625" t="s">
        <v>13</v>
      </c>
      <c r="D625">
        <v>0</v>
      </c>
      <c r="E625">
        <v>0</v>
      </c>
      <c r="F625">
        <v>4</v>
      </c>
      <c r="G625">
        <v>4</v>
      </c>
      <c r="H625">
        <v>16</v>
      </c>
      <c r="I625">
        <v>17</v>
      </c>
      <c r="J625">
        <v>5</v>
      </c>
      <c r="K625">
        <v>5</v>
      </c>
      <c r="L625">
        <v>1.2434999999999899E-2</v>
      </c>
      <c r="M625">
        <v>1.2434999999999899E-2</v>
      </c>
      <c r="N625" t="s">
        <v>14</v>
      </c>
    </row>
    <row r="626" spans="1:14" x14ac:dyDescent="0.2">
      <c r="A626" t="s">
        <v>10</v>
      </c>
      <c r="B626" t="s">
        <v>13</v>
      </c>
      <c r="D626">
        <v>0</v>
      </c>
      <c r="E626">
        <v>0</v>
      </c>
      <c r="F626">
        <v>4</v>
      </c>
      <c r="G626">
        <v>4</v>
      </c>
      <c r="H626">
        <v>16</v>
      </c>
      <c r="I626">
        <v>17</v>
      </c>
      <c r="J626">
        <v>6</v>
      </c>
      <c r="K626">
        <v>6</v>
      </c>
      <c r="L626">
        <v>1.1192499999999999E-2</v>
      </c>
      <c r="M626">
        <v>1.1192499999999999E-2</v>
      </c>
      <c r="N626" t="s">
        <v>14</v>
      </c>
    </row>
    <row r="627" spans="1:14" x14ac:dyDescent="0.2">
      <c r="A627" t="s">
        <v>10</v>
      </c>
      <c r="B627" t="s">
        <v>13</v>
      </c>
      <c r="D627">
        <v>0</v>
      </c>
      <c r="E627">
        <v>0</v>
      </c>
      <c r="F627">
        <v>4</v>
      </c>
      <c r="G627">
        <v>4</v>
      </c>
      <c r="H627">
        <v>17</v>
      </c>
      <c r="I627">
        <v>18</v>
      </c>
      <c r="J627">
        <v>0</v>
      </c>
      <c r="K627">
        <v>0</v>
      </c>
      <c r="L627">
        <v>1.37225E-2</v>
      </c>
      <c r="M627">
        <v>1.37225E-2</v>
      </c>
      <c r="N627" t="s">
        <v>14</v>
      </c>
    </row>
    <row r="628" spans="1:14" x14ac:dyDescent="0.2">
      <c r="A628" t="s">
        <v>10</v>
      </c>
      <c r="B628" t="s">
        <v>13</v>
      </c>
      <c r="D628">
        <v>0</v>
      </c>
      <c r="E628">
        <v>0</v>
      </c>
      <c r="F628">
        <v>4</v>
      </c>
      <c r="G628">
        <v>4</v>
      </c>
      <c r="H628">
        <v>17</v>
      </c>
      <c r="I628">
        <v>18</v>
      </c>
      <c r="J628">
        <v>1</v>
      </c>
      <c r="K628">
        <v>1</v>
      </c>
      <c r="L628">
        <v>1.4472499999999999E-2</v>
      </c>
      <c r="M628">
        <v>1.4472499999999999E-2</v>
      </c>
      <c r="N628" t="s">
        <v>14</v>
      </c>
    </row>
    <row r="629" spans="1:14" x14ac:dyDescent="0.2">
      <c r="A629" t="s">
        <v>10</v>
      </c>
      <c r="B629" t="s">
        <v>13</v>
      </c>
      <c r="D629">
        <v>0</v>
      </c>
      <c r="E629">
        <v>0</v>
      </c>
      <c r="F629">
        <v>4</v>
      </c>
      <c r="G629">
        <v>4</v>
      </c>
      <c r="H629">
        <v>17</v>
      </c>
      <c r="I629">
        <v>18</v>
      </c>
      <c r="J629">
        <v>2</v>
      </c>
      <c r="K629">
        <v>2</v>
      </c>
      <c r="L629">
        <v>1.70125E-2</v>
      </c>
      <c r="M629">
        <v>1.70125E-2</v>
      </c>
      <c r="N629" t="s">
        <v>14</v>
      </c>
    </row>
    <row r="630" spans="1:14" x14ac:dyDescent="0.2">
      <c r="A630" t="s">
        <v>10</v>
      </c>
      <c r="B630" t="s">
        <v>13</v>
      </c>
      <c r="D630">
        <v>0</v>
      </c>
      <c r="E630">
        <v>0</v>
      </c>
      <c r="F630">
        <v>4</v>
      </c>
      <c r="G630">
        <v>4</v>
      </c>
      <c r="H630">
        <v>17</v>
      </c>
      <c r="I630">
        <v>18</v>
      </c>
      <c r="J630">
        <v>3</v>
      </c>
      <c r="K630">
        <v>3</v>
      </c>
      <c r="L630">
        <v>1.50099999999999E-2</v>
      </c>
      <c r="M630">
        <v>1.50099999999999E-2</v>
      </c>
      <c r="N630" t="s">
        <v>14</v>
      </c>
    </row>
    <row r="631" spans="1:14" x14ac:dyDescent="0.2">
      <c r="A631" t="s">
        <v>10</v>
      </c>
      <c r="B631" t="s">
        <v>13</v>
      </c>
      <c r="D631">
        <v>0</v>
      </c>
      <c r="E631">
        <v>0</v>
      </c>
      <c r="F631">
        <v>4</v>
      </c>
      <c r="G631">
        <v>4</v>
      </c>
      <c r="H631">
        <v>17</v>
      </c>
      <c r="I631">
        <v>18</v>
      </c>
      <c r="J631">
        <v>4</v>
      </c>
      <c r="K631">
        <v>4</v>
      </c>
      <c r="L631">
        <v>1.3738E-2</v>
      </c>
      <c r="M631">
        <v>1.3738E-2</v>
      </c>
      <c r="N631" t="s">
        <v>14</v>
      </c>
    </row>
    <row r="632" spans="1:14" x14ac:dyDescent="0.2">
      <c r="A632" t="s">
        <v>10</v>
      </c>
      <c r="B632" t="s">
        <v>13</v>
      </c>
      <c r="D632">
        <v>0</v>
      </c>
      <c r="E632">
        <v>0</v>
      </c>
      <c r="F632">
        <v>4</v>
      </c>
      <c r="G632">
        <v>4</v>
      </c>
      <c r="H632">
        <v>17</v>
      </c>
      <c r="I632">
        <v>18</v>
      </c>
      <c r="J632">
        <v>5</v>
      </c>
      <c r="K632">
        <v>5</v>
      </c>
      <c r="L632">
        <v>1.2914999999999999E-2</v>
      </c>
      <c r="M632">
        <v>1.2914999999999999E-2</v>
      </c>
      <c r="N632" t="s">
        <v>14</v>
      </c>
    </row>
    <row r="633" spans="1:14" x14ac:dyDescent="0.2">
      <c r="A633" t="s">
        <v>10</v>
      </c>
      <c r="B633" t="s">
        <v>13</v>
      </c>
      <c r="D633">
        <v>0</v>
      </c>
      <c r="E633">
        <v>0</v>
      </c>
      <c r="F633">
        <v>4</v>
      </c>
      <c r="G633">
        <v>4</v>
      </c>
      <c r="H633">
        <v>17</v>
      </c>
      <c r="I633">
        <v>18</v>
      </c>
      <c r="J633">
        <v>6</v>
      </c>
      <c r="K633">
        <v>6</v>
      </c>
      <c r="L633">
        <v>1.145E-2</v>
      </c>
      <c r="M633">
        <v>1.145E-2</v>
      </c>
      <c r="N633" t="s">
        <v>14</v>
      </c>
    </row>
    <row r="634" spans="1:14" x14ac:dyDescent="0.2">
      <c r="A634" t="s">
        <v>10</v>
      </c>
      <c r="B634" t="s">
        <v>13</v>
      </c>
      <c r="D634">
        <v>0</v>
      </c>
      <c r="E634">
        <v>0</v>
      </c>
      <c r="F634">
        <v>4</v>
      </c>
      <c r="G634">
        <v>4</v>
      </c>
      <c r="H634">
        <v>18</v>
      </c>
      <c r="I634">
        <v>19</v>
      </c>
      <c r="J634">
        <v>0</v>
      </c>
      <c r="K634">
        <v>0</v>
      </c>
      <c r="L634">
        <v>1.414E-2</v>
      </c>
      <c r="M634">
        <v>1.414E-2</v>
      </c>
      <c r="N634" t="s">
        <v>14</v>
      </c>
    </row>
    <row r="635" spans="1:14" x14ac:dyDescent="0.2">
      <c r="A635" t="s">
        <v>10</v>
      </c>
      <c r="B635" t="s">
        <v>13</v>
      </c>
      <c r="D635">
        <v>0</v>
      </c>
      <c r="E635">
        <v>0</v>
      </c>
      <c r="F635">
        <v>4</v>
      </c>
      <c r="G635">
        <v>4</v>
      </c>
      <c r="H635">
        <v>18</v>
      </c>
      <c r="I635">
        <v>19</v>
      </c>
      <c r="J635">
        <v>1</v>
      </c>
      <c r="K635">
        <v>1</v>
      </c>
      <c r="L635">
        <v>1.51425E-2</v>
      </c>
      <c r="M635">
        <v>1.51425E-2</v>
      </c>
      <c r="N635" t="s">
        <v>14</v>
      </c>
    </row>
    <row r="636" spans="1:14" x14ac:dyDescent="0.2">
      <c r="A636" t="s">
        <v>10</v>
      </c>
      <c r="B636" t="s">
        <v>13</v>
      </c>
      <c r="D636">
        <v>0</v>
      </c>
      <c r="E636">
        <v>0</v>
      </c>
      <c r="F636">
        <v>4</v>
      </c>
      <c r="G636">
        <v>4</v>
      </c>
      <c r="H636">
        <v>18</v>
      </c>
      <c r="I636">
        <v>19</v>
      </c>
      <c r="J636">
        <v>2</v>
      </c>
      <c r="K636">
        <v>2</v>
      </c>
      <c r="L636">
        <v>1.73175E-2</v>
      </c>
      <c r="M636">
        <v>1.73175E-2</v>
      </c>
      <c r="N636" t="s">
        <v>14</v>
      </c>
    </row>
    <row r="637" spans="1:14" x14ac:dyDescent="0.2">
      <c r="A637" t="s">
        <v>10</v>
      </c>
      <c r="B637" t="s">
        <v>13</v>
      </c>
      <c r="D637">
        <v>0</v>
      </c>
      <c r="E637">
        <v>0</v>
      </c>
      <c r="F637">
        <v>4</v>
      </c>
      <c r="G637">
        <v>4</v>
      </c>
      <c r="H637">
        <v>18</v>
      </c>
      <c r="I637">
        <v>19</v>
      </c>
      <c r="J637">
        <v>3</v>
      </c>
      <c r="K637">
        <v>3</v>
      </c>
      <c r="L637">
        <v>1.5242E-2</v>
      </c>
      <c r="M637">
        <v>1.5242E-2</v>
      </c>
      <c r="N637" t="s">
        <v>14</v>
      </c>
    </row>
    <row r="638" spans="1:14" x14ac:dyDescent="0.2">
      <c r="A638" t="s">
        <v>10</v>
      </c>
      <c r="B638" t="s">
        <v>13</v>
      </c>
      <c r="D638">
        <v>0</v>
      </c>
      <c r="E638">
        <v>0</v>
      </c>
      <c r="F638">
        <v>4</v>
      </c>
      <c r="G638">
        <v>4</v>
      </c>
      <c r="H638">
        <v>18</v>
      </c>
      <c r="I638">
        <v>19</v>
      </c>
      <c r="J638">
        <v>4</v>
      </c>
      <c r="K638">
        <v>4</v>
      </c>
      <c r="L638">
        <v>1.4345999999999999E-2</v>
      </c>
      <c r="M638">
        <v>1.4345999999999999E-2</v>
      </c>
      <c r="N638" t="s">
        <v>14</v>
      </c>
    </row>
    <row r="639" spans="1:14" x14ac:dyDescent="0.2">
      <c r="A639" t="s">
        <v>10</v>
      </c>
      <c r="B639" t="s">
        <v>13</v>
      </c>
      <c r="D639">
        <v>0</v>
      </c>
      <c r="E639">
        <v>0</v>
      </c>
      <c r="F639">
        <v>4</v>
      </c>
      <c r="G639">
        <v>4</v>
      </c>
      <c r="H639">
        <v>18</v>
      </c>
      <c r="I639">
        <v>19</v>
      </c>
      <c r="J639">
        <v>5</v>
      </c>
      <c r="K639">
        <v>5</v>
      </c>
      <c r="L639">
        <v>1.35024999999999E-2</v>
      </c>
      <c r="M639">
        <v>1.35024999999999E-2</v>
      </c>
      <c r="N639" t="s">
        <v>14</v>
      </c>
    </row>
    <row r="640" spans="1:14" x14ac:dyDescent="0.2">
      <c r="A640" t="s">
        <v>10</v>
      </c>
      <c r="B640" t="s">
        <v>13</v>
      </c>
      <c r="D640">
        <v>0</v>
      </c>
      <c r="E640">
        <v>0</v>
      </c>
      <c r="F640">
        <v>4</v>
      </c>
      <c r="G640">
        <v>4</v>
      </c>
      <c r="H640">
        <v>18</v>
      </c>
      <c r="I640">
        <v>19</v>
      </c>
      <c r="J640">
        <v>6</v>
      </c>
      <c r="K640">
        <v>6</v>
      </c>
      <c r="L640">
        <v>1.21125E-2</v>
      </c>
      <c r="M640">
        <v>1.21125E-2</v>
      </c>
      <c r="N640" t="s">
        <v>14</v>
      </c>
    </row>
    <row r="641" spans="1:14" x14ac:dyDescent="0.2">
      <c r="A641" t="s">
        <v>10</v>
      </c>
      <c r="B641" t="s">
        <v>13</v>
      </c>
      <c r="D641">
        <v>0</v>
      </c>
      <c r="E641">
        <v>0</v>
      </c>
      <c r="F641">
        <v>4</v>
      </c>
      <c r="G641">
        <v>4</v>
      </c>
      <c r="H641">
        <v>19</v>
      </c>
      <c r="I641">
        <v>20</v>
      </c>
      <c r="J641">
        <v>0</v>
      </c>
      <c r="K641">
        <v>0</v>
      </c>
      <c r="L641">
        <v>1.5805E-2</v>
      </c>
      <c r="M641">
        <v>1.5805E-2</v>
      </c>
      <c r="N641" t="s">
        <v>14</v>
      </c>
    </row>
    <row r="642" spans="1:14" x14ac:dyDescent="0.2">
      <c r="A642" t="s">
        <v>10</v>
      </c>
      <c r="B642" t="s">
        <v>13</v>
      </c>
      <c r="D642">
        <v>0</v>
      </c>
      <c r="E642">
        <v>0</v>
      </c>
      <c r="F642">
        <v>4</v>
      </c>
      <c r="G642">
        <v>4</v>
      </c>
      <c r="H642">
        <v>19</v>
      </c>
      <c r="I642">
        <v>20</v>
      </c>
      <c r="J642">
        <v>1</v>
      </c>
      <c r="K642">
        <v>1</v>
      </c>
      <c r="L642">
        <v>1.737E-2</v>
      </c>
      <c r="M642">
        <v>1.737E-2</v>
      </c>
      <c r="N642" t="s">
        <v>14</v>
      </c>
    </row>
    <row r="643" spans="1:14" x14ac:dyDescent="0.2">
      <c r="A643" t="s">
        <v>10</v>
      </c>
      <c r="B643" t="s">
        <v>13</v>
      </c>
      <c r="D643">
        <v>0</v>
      </c>
      <c r="E643">
        <v>0</v>
      </c>
      <c r="F643">
        <v>4</v>
      </c>
      <c r="G643">
        <v>4</v>
      </c>
      <c r="H643">
        <v>19</v>
      </c>
      <c r="I643">
        <v>20</v>
      </c>
      <c r="J643">
        <v>2</v>
      </c>
      <c r="K643">
        <v>2</v>
      </c>
      <c r="L643">
        <v>1.975E-2</v>
      </c>
      <c r="M643">
        <v>1.975E-2</v>
      </c>
      <c r="N643" t="s">
        <v>14</v>
      </c>
    </row>
    <row r="644" spans="1:14" x14ac:dyDescent="0.2">
      <c r="A644" t="s">
        <v>10</v>
      </c>
      <c r="B644" t="s">
        <v>13</v>
      </c>
      <c r="D644">
        <v>0</v>
      </c>
      <c r="E644">
        <v>0</v>
      </c>
      <c r="F644">
        <v>4</v>
      </c>
      <c r="G644">
        <v>4</v>
      </c>
      <c r="H644">
        <v>19</v>
      </c>
      <c r="I644">
        <v>20</v>
      </c>
      <c r="J644">
        <v>3</v>
      </c>
      <c r="K644">
        <v>3</v>
      </c>
      <c r="L644">
        <v>1.7592E-2</v>
      </c>
      <c r="M644">
        <v>1.7592E-2</v>
      </c>
      <c r="N644" t="s">
        <v>14</v>
      </c>
    </row>
    <row r="645" spans="1:14" x14ac:dyDescent="0.2">
      <c r="A645" t="s">
        <v>10</v>
      </c>
      <c r="B645" t="s">
        <v>13</v>
      </c>
      <c r="D645">
        <v>0</v>
      </c>
      <c r="E645">
        <v>0</v>
      </c>
      <c r="F645">
        <v>4</v>
      </c>
      <c r="G645">
        <v>4</v>
      </c>
      <c r="H645">
        <v>19</v>
      </c>
      <c r="I645">
        <v>20</v>
      </c>
      <c r="J645">
        <v>4</v>
      </c>
      <c r="K645">
        <v>4</v>
      </c>
      <c r="L645">
        <v>1.5955999999999901E-2</v>
      </c>
      <c r="M645">
        <v>1.5955999999999901E-2</v>
      </c>
      <c r="N645" t="s">
        <v>14</v>
      </c>
    </row>
    <row r="646" spans="1:14" x14ac:dyDescent="0.2">
      <c r="A646" t="s">
        <v>10</v>
      </c>
      <c r="B646" t="s">
        <v>13</v>
      </c>
      <c r="D646">
        <v>0</v>
      </c>
      <c r="E646">
        <v>0</v>
      </c>
      <c r="F646">
        <v>4</v>
      </c>
      <c r="G646">
        <v>4</v>
      </c>
      <c r="H646">
        <v>19</v>
      </c>
      <c r="I646">
        <v>20</v>
      </c>
      <c r="J646">
        <v>5</v>
      </c>
      <c r="K646">
        <v>5</v>
      </c>
      <c r="L646">
        <v>1.4789999999999999E-2</v>
      </c>
      <c r="M646">
        <v>1.4789999999999999E-2</v>
      </c>
      <c r="N646" t="s">
        <v>14</v>
      </c>
    </row>
    <row r="647" spans="1:14" x14ac:dyDescent="0.2">
      <c r="A647" t="s">
        <v>10</v>
      </c>
      <c r="B647" t="s">
        <v>13</v>
      </c>
      <c r="D647">
        <v>0</v>
      </c>
      <c r="E647">
        <v>0</v>
      </c>
      <c r="F647">
        <v>4</v>
      </c>
      <c r="G647">
        <v>4</v>
      </c>
      <c r="H647">
        <v>19</v>
      </c>
      <c r="I647">
        <v>20</v>
      </c>
      <c r="J647">
        <v>6</v>
      </c>
      <c r="K647">
        <v>6</v>
      </c>
      <c r="L647">
        <v>1.3979999999999999E-2</v>
      </c>
      <c r="M647">
        <v>1.3979999999999999E-2</v>
      </c>
      <c r="N647" t="s">
        <v>14</v>
      </c>
    </row>
    <row r="648" spans="1:14" x14ac:dyDescent="0.2">
      <c r="A648" t="s">
        <v>10</v>
      </c>
      <c r="B648" t="s">
        <v>13</v>
      </c>
      <c r="D648">
        <v>0</v>
      </c>
      <c r="E648">
        <v>0</v>
      </c>
      <c r="F648">
        <v>4</v>
      </c>
      <c r="G648">
        <v>4</v>
      </c>
      <c r="H648">
        <v>20</v>
      </c>
      <c r="I648">
        <v>21</v>
      </c>
      <c r="J648">
        <v>0</v>
      </c>
      <c r="K648">
        <v>0</v>
      </c>
      <c r="L648">
        <v>1.7344999999999999E-2</v>
      </c>
      <c r="M648">
        <v>1.7344999999999999E-2</v>
      </c>
      <c r="N648" t="s">
        <v>14</v>
      </c>
    </row>
    <row r="649" spans="1:14" x14ac:dyDescent="0.2">
      <c r="A649" t="s">
        <v>10</v>
      </c>
      <c r="B649" t="s">
        <v>13</v>
      </c>
      <c r="D649">
        <v>0</v>
      </c>
      <c r="E649">
        <v>0</v>
      </c>
      <c r="F649">
        <v>4</v>
      </c>
      <c r="G649">
        <v>4</v>
      </c>
      <c r="H649">
        <v>20</v>
      </c>
      <c r="I649">
        <v>21</v>
      </c>
      <c r="J649">
        <v>1</v>
      </c>
      <c r="K649">
        <v>1</v>
      </c>
      <c r="L649">
        <v>1.8437499999999999E-2</v>
      </c>
      <c r="M649">
        <v>1.8437499999999999E-2</v>
      </c>
      <c r="N649" t="s">
        <v>14</v>
      </c>
    </row>
    <row r="650" spans="1:14" x14ac:dyDescent="0.2">
      <c r="A650" t="s">
        <v>10</v>
      </c>
      <c r="B650" t="s">
        <v>13</v>
      </c>
      <c r="D650">
        <v>0</v>
      </c>
      <c r="E650">
        <v>0</v>
      </c>
      <c r="F650">
        <v>4</v>
      </c>
      <c r="G650">
        <v>4</v>
      </c>
      <c r="H650">
        <v>20</v>
      </c>
      <c r="I650">
        <v>21</v>
      </c>
      <c r="J650">
        <v>2</v>
      </c>
      <c r="K650">
        <v>2</v>
      </c>
      <c r="L650">
        <v>2.08525E-2</v>
      </c>
      <c r="M650">
        <v>2.08525E-2</v>
      </c>
      <c r="N650" t="s">
        <v>14</v>
      </c>
    </row>
    <row r="651" spans="1:14" x14ac:dyDescent="0.2">
      <c r="A651" t="s">
        <v>10</v>
      </c>
      <c r="B651" t="s">
        <v>13</v>
      </c>
      <c r="D651">
        <v>0</v>
      </c>
      <c r="E651">
        <v>0</v>
      </c>
      <c r="F651">
        <v>4</v>
      </c>
      <c r="G651">
        <v>4</v>
      </c>
      <c r="H651">
        <v>20</v>
      </c>
      <c r="I651">
        <v>21</v>
      </c>
      <c r="J651">
        <v>3</v>
      </c>
      <c r="K651">
        <v>3</v>
      </c>
      <c r="L651">
        <v>1.7909999999999999E-2</v>
      </c>
      <c r="M651">
        <v>1.7909999999999999E-2</v>
      </c>
      <c r="N651" t="s">
        <v>14</v>
      </c>
    </row>
    <row r="652" spans="1:14" x14ac:dyDescent="0.2">
      <c r="A652" t="s">
        <v>10</v>
      </c>
      <c r="B652" t="s">
        <v>13</v>
      </c>
      <c r="D652">
        <v>0</v>
      </c>
      <c r="E652">
        <v>0</v>
      </c>
      <c r="F652">
        <v>4</v>
      </c>
      <c r="G652">
        <v>4</v>
      </c>
      <c r="H652">
        <v>20</v>
      </c>
      <c r="I652">
        <v>21</v>
      </c>
      <c r="J652">
        <v>4</v>
      </c>
      <c r="K652">
        <v>4</v>
      </c>
      <c r="L652">
        <v>1.6820000000000002E-2</v>
      </c>
      <c r="M652">
        <v>1.6820000000000002E-2</v>
      </c>
      <c r="N652" t="s">
        <v>14</v>
      </c>
    </row>
    <row r="653" spans="1:14" x14ac:dyDescent="0.2">
      <c r="A653" t="s">
        <v>10</v>
      </c>
      <c r="B653" t="s">
        <v>13</v>
      </c>
      <c r="D653">
        <v>0</v>
      </c>
      <c r="E653">
        <v>0</v>
      </c>
      <c r="F653">
        <v>4</v>
      </c>
      <c r="G653">
        <v>4</v>
      </c>
      <c r="H653">
        <v>20</v>
      </c>
      <c r="I653">
        <v>21</v>
      </c>
      <c r="J653">
        <v>5</v>
      </c>
      <c r="K653">
        <v>5</v>
      </c>
      <c r="L653">
        <v>1.6172499999999999E-2</v>
      </c>
      <c r="M653">
        <v>1.6172499999999999E-2</v>
      </c>
      <c r="N653" t="s">
        <v>14</v>
      </c>
    </row>
    <row r="654" spans="1:14" x14ac:dyDescent="0.2">
      <c r="A654" t="s">
        <v>10</v>
      </c>
      <c r="B654" t="s">
        <v>13</v>
      </c>
      <c r="D654">
        <v>0</v>
      </c>
      <c r="E654">
        <v>0</v>
      </c>
      <c r="F654">
        <v>4</v>
      </c>
      <c r="G654">
        <v>4</v>
      </c>
      <c r="H654">
        <v>20</v>
      </c>
      <c r="I654">
        <v>21</v>
      </c>
      <c r="J654">
        <v>6</v>
      </c>
      <c r="K654">
        <v>6</v>
      </c>
      <c r="L654">
        <v>1.45075E-2</v>
      </c>
      <c r="M654">
        <v>1.45075E-2</v>
      </c>
      <c r="N654" t="s">
        <v>14</v>
      </c>
    </row>
    <row r="655" spans="1:14" x14ac:dyDescent="0.2">
      <c r="A655" t="s">
        <v>10</v>
      </c>
      <c r="B655" t="s">
        <v>13</v>
      </c>
      <c r="D655">
        <v>0</v>
      </c>
      <c r="E655">
        <v>0</v>
      </c>
      <c r="F655">
        <v>4</v>
      </c>
      <c r="G655">
        <v>4</v>
      </c>
      <c r="H655">
        <v>21</v>
      </c>
      <c r="I655">
        <v>22</v>
      </c>
      <c r="J655">
        <v>0</v>
      </c>
      <c r="K655">
        <v>0</v>
      </c>
      <c r="L655">
        <v>1.44125E-2</v>
      </c>
      <c r="M655">
        <v>1.44125E-2</v>
      </c>
      <c r="N655" t="s">
        <v>14</v>
      </c>
    </row>
    <row r="656" spans="1:14" x14ac:dyDescent="0.2">
      <c r="A656" t="s">
        <v>10</v>
      </c>
      <c r="B656" t="s">
        <v>13</v>
      </c>
      <c r="D656">
        <v>0</v>
      </c>
      <c r="E656">
        <v>0</v>
      </c>
      <c r="F656">
        <v>4</v>
      </c>
      <c r="G656">
        <v>4</v>
      </c>
      <c r="H656">
        <v>21</v>
      </c>
      <c r="I656">
        <v>22</v>
      </c>
      <c r="J656">
        <v>1</v>
      </c>
      <c r="K656">
        <v>1</v>
      </c>
      <c r="L656">
        <v>1.5254999999999999E-2</v>
      </c>
      <c r="M656">
        <v>1.5254999999999999E-2</v>
      </c>
      <c r="N656" t="s">
        <v>14</v>
      </c>
    </row>
    <row r="657" spans="1:14" x14ac:dyDescent="0.2">
      <c r="A657" t="s">
        <v>10</v>
      </c>
      <c r="B657" t="s">
        <v>13</v>
      </c>
      <c r="D657">
        <v>0</v>
      </c>
      <c r="E657">
        <v>0</v>
      </c>
      <c r="F657">
        <v>4</v>
      </c>
      <c r="G657">
        <v>4</v>
      </c>
      <c r="H657">
        <v>21</v>
      </c>
      <c r="I657">
        <v>22</v>
      </c>
      <c r="J657">
        <v>2</v>
      </c>
      <c r="K657">
        <v>2</v>
      </c>
      <c r="L657">
        <v>1.6377499999999899E-2</v>
      </c>
      <c r="M657">
        <v>1.6377499999999899E-2</v>
      </c>
      <c r="N657" t="s">
        <v>14</v>
      </c>
    </row>
    <row r="658" spans="1:14" x14ac:dyDescent="0.2">
      <c r="A658" t="s">
        <v>10</v>
      </c>
      <c r="B658" t="s">
        <v>13</v>
      </c>
      <c r="D658">
        <v>0</v>
      </c>
      <c r="E658">
        <v>0</v>
      </c>
      <c r="F658">
        <v>4</v>
      </c>
      <c r="G658">
        <v>4</v>
      </c>
      <c r="H658">
        <v>21</v>
      </c>
      <c r="I658">
        <v>22</v>
      </c>
      <c r="J658">
        <v>3</v>
      </c>
      <c r="K658">
        <v>3</v>
      </c>
      <c r="L658">
        <v>1.5112E-2</v>
      </c>
      <c r="M658">
        <v>1.5112E-2</v>
      </c>
      <c r="N658" t="s">
        <v>14</v>
      </c>
    </row>
    <row r="659" spans="1:14" x14ac:dyDescent="0.2">
      <c r="A659" t="s">
        <v>10</v>
      </c>
      <c r="B659" t="s">
        <v>13</v>
      </c>
      <c r="D659">
        <v>0</v>
      </c>
      <c r="E659">
        <v>0</v>
      </c>
      <c r="F659">
        <v>4</v>
      </c>
      <c r="G659">
        <v>4</v>
      </c>
      <c r="H659">
        <v>21</v>
      </c>
      <c r="I659">
        <v>22</v>
      </c>
      <c r="J659">
        <v>4</v>
      </c>
      <c r="K659">
        <v>4</v>
      </c>
      <c r="L659">
        <v>1.4736000000000001E-2</v>
      </c>
      <c r="M659">
        <v>1.4736000000000001E-2</v>
      </c>
      <c r="N659" t="s">
        <v>14</v>
      </c>
    </row>
    <row r="660" spans="1:14" x14ac:dyDescent="0.2">
      <c r="A660" t="s">
        <v>10</v>
      </c>
      <c r="B660" t="s">
        <v>13</v>
      </c>
      <c r="D660">
        <v>0</v>
      </c>
      <c r="E660">
        <v>0</v>
      </c>
      <c r="F660">
        <v>4</v>
      </c>
      <c r="G660">
        <v>4</v>
      </c>
      <c r="H660">
        <v>21</v>
      </c>
      <c r="I660">
        <v>22</v>
      </c>
      <c r="J660">
        <v>5</v>
      </c>
      <c r="K660">
        <v>5</v>
      </c>
      <c r="L660">
        <v>1.3939999999999999E-2</v>
      </c>
      <c r="M660">
        <v>1.3939999999999999E-2</v>
      </c>
      <c r="N660" t="s">
        <v>14</v>
      </c>
    </row>
    <row r="661" spans="1:14" x14ac:dyDescent="0.2">
      <c r="A661" t="s">
        <v>10</v>
      </c>
      <c r="B661" t="s">
        <v>13</v>
      </c>
      <c r="D661">
        <v>0</v>
      </c>
      <c r="E661">
        <v>0</v>
      </c>
      <c r="F661">
        <v>4</v>
      </c>
      <c r="G661">
        <v>4</v>
      </c>
      <c r="H661">
        <v>21</v>
      </c>
      <c r="I661">
        <v>22</v>
      </c>
      <c r="J661">
        <v>6</v>
      </c>
      <c r="K661">
        <v>6</v>
      </c>
      <c r="L661">
        <v>1.3025E-2</v>
      </c>
      <c r="M661">
        <v>1.3025E-2</v>
      </c>
      <c r="N661" t="s">
        <v>14</v>
      </c>
    </row>
    <row r="662" spans="1:14" x14ac:dyDescent="0.2">
      <c r="A662" t="s">
        <v>10</v>
      </c>
      <c r="B662" t="s">
        <v>13</v>
      </c>
      <c r="D662">
        <v>0</v>
      </c>
      <c r="E662">
        <v>0</v>
      </c>
      <c r="F662">
        <v>4</v>
      </c>
      <c r="G662">
        <v>4</v>
      </c>
      <c r="H662">
        <v>22</v>
      </c>
      <c r="I662">
        <v>23</v>
      </c>
      <c r="J662">
        <v>0</v>
      </c>
      <c r="K662">
        <v>0</v>
      </c>
      <c r="L662">
        <v>1.27425E-2</v>
      </c>
      <c r="M662">
        <v>1.27425E-2</v>
      </c>
      <c r="N662" t="s">
        <v>14</v>
      </c>
    </row>
    <row r="663" spans="1:14" x14ac:dyDescent="0.2">
      <c r="A663" t="s">
        <v>10</v>
      </c>
      <c r="B663" t="s">
        <v>13</v>
      </c>
      <c r="D663">
        <v>0</v>
      </c>
      <c r="E663">
        <v>0</v>
      </c>
      <c r="F663">
        <v>4</v>
      </c>
      <c r="G663">
        <v>4</v>
      </c>
      <c r="H663">
        <v>22</v>
      </c>
      <c r="I663">
        <v>23</v>
      </c>
      <c r="J663">
        <v>1</v>
      </c>
      <c r="K663">
        <v>1</v>
      </c>
      <c r="L663">
        <v>1.278E-2</v>
      </c>
      <c r="M663">
        <v>1.278E-2</v>
      </c>
      <c r="N663" t="s">
        <v>14</v>
      </c>
    </row>
    <row r="664" spans="1:14" x14ac:dyDescent="0.2">
      <c r="A664" t="s">
        <v>10</v>
      </c>
      <c r="B664" t="s">
        <v>13</v>
      </c>
      <c r="D664">
        <v>0</v>
      </c>
      <c r="E664">
        <v>0</v>
      </c>
      <c r="F664">
        <v>4</v>
      </c>
      <c r="G664">
        <v>4</v>
      </c>
      <c r="H664">
        <v>22</v>
      </c>
      <c r="I664">
        <v>23</v>
      </c>
      <c r="J664">
        <v>2</v>
      </c>
      <c r="K664">
        <v>2</v>
      </c>
      <c r="L664">
        <v>1.3820000000000001E-2</v>
      </c>
      <c r="M664">
        <v>1.3820000000000001E-2</v>
      </c>
      <c r="N664" t="s">
        <v>14</v>
      </c>
    </row>
    <row r="665" spans="1:14" x14ac:dyDescent="0.2">
      <c r="A665" t="s">
        <v>10</v>
      </c>
      <c r="B665" t="s">
        <v>13</v>
      </c>
      <c r="D665">
        <v>0</v>
      </c>
      <c r="E665">
        <v>0</v>
      </c>
      <c r="F665">
        <v>4</v>
      </c>
      <c r="G665">
        <v>4</v>
      </c>
      <c r="H665">
        <v>22</v>
      </c>
      <c r="I665">
        <v>23</v>
      </c>
      <c r="J665">
        <v>3</v>
      </c>
      <c r="K665">
        <v>3</v>
      </c>
      <c r="L665">
        <v>1.3552E-2</v>
      </c>
      <c r="M665">
        <v>1.3552E-2</v>
      </c>
      <c r="N665" t="s">
        <v>14</v>
      </c>
    </row>
    <row r="666" spans="1:14" x14ac:dyDescent="0.2">
      <c r="A666" t="s">
        <v>10</v>
      </c>
      <c r="B666" t="s">
        <v>13</v>
      </c>
      <c r="D666">
        <v>0</v>
      </c>
      <c r="E666">
        <v>0</v>
      </c>
      <c r="F666">
        <v>4</v>
      </c>
      <c r="G666">
        <v>4</v>
      </c>
      <c r="H666">
        <v>22</v>
      </c>
      <c r="I666">
        <v>23</v>
      </c>
      <c r="J666">
        <v>4</v>
      </c>
      <c r="K666">
        <v>4</v>
      </c>
      <c r="L666">
        <v>1.3480000000000001E-2</v>
      </c>
      <c r="M666">
        <v>1.3480000000000001E-2</v>
      </c>
      <c r="N666" t="s">
        <v>14</v>
      </c>
    </row>
    <row r="667" spans="1:14" x14ac:dyDescent="0.2">
      <c r="A667" t="s">
        <v>10</v>
      </c>
      <c r="B667" t="s">
        <v>13</v>
      </c>
      <c r="D667">
        <v>0</v>
      </c>
      <c r="E667">
        <v>0</v>
      </c>
      <c r="F667">
        <v>4</v>
      </c>
      <c r="G667">
        <v>4</v>
      </c>
      <c r="H667">
        <v>22</v>
      </c>
      <c r="I667">
        <v>23</v>
      </c>
      <c r="J667">
        <v>5</v>
      </c>
      <c r="K667">
        <v>5</v>
      </c>
      <c r="L667">
        <v>1.289E-2</v>
      </c>
      <c r="M667">
        <v>1.289E-2</v>
      </c>
      <c r="N667" t="s">
        <v>14</v>
      </c>
    </row>
    <row r="668" spans="1:14" x14ac:dyDescent="0.2">
      <c r="A668" t="s">
        <v>10</v>
      </c>
      <c r="B668" t="s">
        <v>13</v>
      </c>
      <c r="D668">
        <v>0</v>
      </c>
      <c r="E668">
        <v>0</v>
      </c>
      <c r="F668">
        <v>4</v>
      </c>
      <c r="G668">
        <v>4</v>
      </c>
      <c r="H668">
        <v>22</v>
      </c>
      <c r="I668">
        <v>23</v>
      </c>
      <c r="J668">
        <v>6</v>
      </c>
      <c r="K668">
        <v>6</v>
      </c>
      <c r="L668">
        <v>1.208E-2</v>
      </c>
      <c r="M668">
        <v>1.208E-2</v>
      </c>
      <c r="N668" t="s">
        <v>14</v>
      </c>
    </row>
    <row r="669" spans="1:14" x14ac:dyDescent="0.2">
      <c r="A669" t="s">
        <v>10</v>
      </c>
      <c r="B669" t="s">
        <v>13</v>
      </c>
      <c r="D669">
        <v>0</v>
      </c>
      <c r="E669">
        <v>0</v>
      </c>
      <c r="F669">
        <v>4</v>
      </c>
      <c r="G669">
        <v>4</v>
      </c>
      <c r="H669">
        <v>23</v>
      </c>
      <c r="I669">
        <v>24</v>
      </c>
      <c r="J669">
        <v>0</v>
      </c>
      <c r="K669">
        <v>0</v>
      </c>
      <c r="L669">
        <v>1.2E-2</v>
      </c>
      <c r="M669">
        <v>1.2E-2</v>
      </c>
      <c r="N669" t="s">
        <v>14</v>
      </c>
    </row>
    <row r="670" spans="1:14" x14ac:dyDescent="0.2">
      <c r="A670" t="s">
        <v>10</v>
      </c>
      <c r="B670" t="s">
        <v>13</v>
      </c>
      <c r="D670">
        <v>0</v>
      </c>
      <c r="E670">
        <v>0</v>
      </c>
      <c r="F670">
        <v>4</v>
      </c>
      <c r="G670">
        <v>4</v>
      </c>
      <c r="H670">
        <v>23</v>
      </c>
      <c r="I670">
        <v>24</v>
      </c>
      <c r="J670">
        <v>1</v>
      </c>
      <c r="K670">
        <v>1</v>
      </c>
      <c r="L670">
        <v>1.2505E-2</v>
      </c>
      <c r="M670">
        <v>1.2505E-2</v>
      </c>
      <c r="N670" t="s">
        <v>14</v>
      </c>
    </row>
    <row r="671" spans="1:14" x14ac:dyDescent="0.2">
      <c r="A671" t="s">
        <v>10</v>
      </c>
      <c r="B671" t="s">
        <v>13</v>
      </c>
      <c r="D671">
        <v>0</v>
      </c>
      <c r="E671">
        <v>0</v>
      </c>
      <c r="F671">
        <v>4</v>
      </c>
      <c r="G671">
        <v>4</v>
      </c>
      <c r="H671">
        <v>23</v>
      </c>
      <c r="I671">
        <v>24</v>
      </c>
      <c r="J671">
        <v>2</v>
      </c>
      <c r="K671">
        <v>2</v>
      </c>
      <c r="L671">
        <v>1.272E-2</v>
      </c>
      <c r="M671">
        <v>1.272E-2</v>
      </c>
      <c r="N671" t="s">
        <v>14</v>
      </c>
    </row>
    <row r="672" spans="1:14" x14ac:dyDescent="0.2">
      <c r="A672" t="s">
        <v>10</v>
      </c>
      <c r="B672" t="s">
        <v>13</v>
      </c>
      <c r="D672">
        <v>0</v>
      </c>
      <c r="E672">
        <v>0</v>
      </c>
      <c r="F672">
        <v>4</v>
      </c>
      <c r="G672">
        <v>4</v>
      </c>
      <c r="H672">
        <v>23</v>
      </c>
      <c r="I672">
        <v>24</v>
      </c>
      <c r="J672">
        <v>3</v>
      </c>
      <c r="K672">
        <v>3</v>
      </c>
      <c r="L672">
        <v>1.2538000000000001E-2</v>
      </c>
      <c r="M672">
        <v>1.2538000000000001E-2</v>
      </c>
      <c r="N672" t="s">
        <v>14</v>
      </c>
    </row>
    <row r="673" spans="1:14" x14ac:dyDescent="0.2">
      <c r="A673" t="s">
        <v>10</v>
      </c>
      <c r="B673" t="s">
        <v>13</v>
      </c>
      <c r="D673">
        <v>0</v>
      </c>
      <c r="E673">
        <v>0</v>
      </c>
      <c r="F673">
        <v>4</v>
      </c>
      <c r="G673">
        <v>4</v>
      </c>
      <c r="H673">
        <v>23</v>
      </c>
      <c r="I673">
        <v>24</v>
      </c>
      <c r="J673">
        <v>4</v>
      </c>
      <c r="K673">
        <v>4</v>
      </c>
      <c r="L673">
        <v>1.2628E-2</v>
      </c>
      <c r="M673">
        <v>1.2628E-2</v>
      </c>
      <c r="N673" t="s">
        <v>14</v>
      </c>
    </row>
    <row r="674" spans="1:14" x14ac:dyDescent="0.2">
      <c r="A674" t="s">
        <v>10</v>
      </c>
      <c r="B674" t="s">
        <v>13</v>
      </c>
      <c r="D674">
        <v>0</v>
      </c>
      <c r="E674">
        <v>0</v>
      </c>
      <c r="F674">
        <v>4</v>
      </c>
      <c r="G674">
        <v>4</v>
      </c>
      <c r="H674">
        <v>23</v>
      </c>
      <c r="I674">
        <v>24</v>
      </c>
      <c r="J674">
        <v>5</v>
      </c>
      <c r="K674">
        <v>5</v>
      </c>
      <c r="L674">
        <v>1.2104999999999999E-2</v>
      </c>
      <c r="M674">
        <v>1.2104999999999999E-2</v>
      </c>
      <c r="N674" t="s">
        <v>14</v>
      </c>
    </row>
    <row r="675" spans="1:14" x14ac:dyDescent="0.2">
      <c r="A675" t="s">
        <v>10</v>
      </c>
      <c r="B675" t="s">
        <v>13</v>
      </c>
      <c r="D675">
        <v>0</v>
      </c>
      <c r="E675">
        <v>0</v>
      </c>
      <c r="F675">
        <v>4</v>
      </c>
      <c r="G675">
        <v>4</v>
      </c>
      <c r="H675">
        <v>23</v>
      </c>
      <c r="I675">
        <v>24</v>
      </c>
      <c r="J675">
        <v>6</v>
      </c>
      <c r="K675">
        <v>6</v>
      </c>
      <c r="L675">
        <v>1.18524999999999E-2</v>
      </c>
      <c r="M675">
        <v>1.18524999999999E-2</v>
      </c>
      <c r="N675" t="s">
        <v>14</v>
      </c>
    </row>
    <row r="676" spans="1:14" x14ac:dyDescent="0.2">
      <c r="A676" t="s">
        <v>10</v>
      </c>
      <c r="B676" t="s">
        <v>13</v>
      </c>
      <c r="D676">
        <v>0</v>
      </c>
      <c r="E676">
        <v>0</v>
      </c>
      <c r="F676">
        <v>5</v>
      </c>
      <c r="G676">
        <v>5</v>
      </c>
      <c r="H676">
        <v>0</v>
      </c>
      <c r="I676">
        <v>1</v>
      </c>
      <c r="J676">
        <v>0</v>
      </c>
      <c r="K676">
        <v>0</v>
      </c>
      <c r="L676">
        <v>1.4945999999999999E-2</v>
      </c>
      <c r="M676">
        <v>1.4945999999999999E-2</v>
      </c>
      <c r="N676" t="s">
        <v>14</v>
      </c>
    </row>
    <row r="677" spans="1:14" x14ac:dyDescent="0.2">
      <c r="A677" t="s">
        <v>10</v>
      </c>
      <c r="B677" t="s">
        <v>13</v>
      </c>
      <c r="D677">
        <v>0</v>
      </c>
      <c r="E677">
        <v>0</v>
      </c>
      <c r="F677">
        <v>5</v>
      </c>
      <c r="G677">
        <v>5</v>
      </c>
      <c r="H677">
        <v>0</v>
      </c>
      <c r="I677">
        <v>1</v>
      </c>
      <c r="J677">
        <v>1</v>
      </c>
      <c r="K677">
        <v>1</v>
      </c>
      <c r="L677">
        <v>1.46975E-2</v>
      </c>
      <c r="M677">
        <v>1.46975E-2</v>
      </c>
      <c r="N677" t="s">
        <v>14</v>
      </c>
    </row>
    <row r="678" spans="1:14" x14ac:dyDescent="0.2">
      <c r="A678" t="s">
        <v>10</v>
      </c>
      <c r="B678" t="s">
        <v>13</v>
      </c>
      <c r="D678">
        <v>0</v>
      </c>
      <c r="E678">
        <v>0</v>
      </c>
      <c r="F678">
        <v>5</v>
      </c>
      <c r="G678">
        <v>5</v>
      </c>
      <c r="H678">
        <v>0</v>
      </c>
      <c r="I678">
        <v>1</v>
      </c>
      <c r="J678">
        <v>2</v>
      </c>
      <c r="K678">
        <v>2</v>
      </c>
      <c r="L678">
        <v>1.4127499999999999E-2</v>
      </c>
      <c r="M678">
        <v>1.4127499999999999E-2</v>
      </c>
      <c r="N678" t="s">
        <v>14</v>
      </c>
    </row>
    <row r="679" spans="1:14" x14ac:dyDescent="0.2">
      <c r="A679" t="s">
        <v>10</v>
      </c>
      <c r="B679" t="s">
        <v>13</v>
      </c>
      <c r="D679">
        <v>0</v>
      </c>
      <c r="E679">
        <v>0</v>
      </c>
      <c r="F679">
        <v>5</v>
      </c>
      <c r="G679">
        <v>5</v>
      </c>
      <c r="H679">
        <v>0</v>
      </c>
      <c r="I679">
        <v>1</v>
      </c>
      <c r="J679">
        <v>3</v>
      </c>
      <c r="K679">
        <v>3</v>
      </c>
      <c r="L679">
        <v>1.6820000000000002E-2</v>
      </c>
      <c r="M679">
        <v>1.6820000000000002E-2</v>
      </c>
      <c r="N679" t="s">
        <v>14</v>
      </c>
    </row>
    <row r="680" spans="1:14" x14ac:dyDescent="0.2">
      <c r="A680" t="s">
        <v>10</v>
      </c>
      <c r="B680" t="s">
        <v>13</v>
      </c>
      <c r="D680">
        <v>0</v>
      </c>
      <c r="E680">
        <v>0</v>
      </c>
      <c r="F680">
        <v>5</v>
      </c>
      <c r="G680">
        <v>5</v>
      </c>
      <c r="H680">
        <v>0</v>
      </c>
      <c r="I680">
        <v>1</v>
      </c>
      <c r="J680">
        <v>4</v>
      </c>
      <c r="K680">
        <v>4</v>
      </c>
      <c r="L680">
        <v>2.0407499999999999E-2</v>
      </c>
      <c r="M680">
        <v>2.0407499999999999E-2</v>
      </c>
      <c r="N680" t="s">
        <v>14</v>
      </c>
    </row>
    <row r="681" spans="1:14" x14ac:dyDescent="0.2">
      <c r="A681" t="s">
        <v>10</v>
      </c>
      <c r="B681" t="s">
        <v>13</v>
      </c>
      <c r="D681">
        <v>0</v>
      </c>
      <c r="E681">
        <v>0</v>
      </c>
      <c r="F681">
        <v>5</v>
      </c>
      <c r="G681">
        <v>5</v>
      </c>
      <c r="H681">
        <v>0</v>
      </c>
      <c r="I681">
        <v>1</v>
      </c>
      <c r="J681">
        <v>5</v>
      </c>
      <c r="K681">
        <v>5</v>
      </c>
      <c r="L681">
        <v>1.5162E-2</v>
      </c>
      <c r="M681">
        <v>1.5162E-2</v>
      </c>
      <c r="N681" t="s">
        <v>14</v>
      </c>
    </row>
    <row r="682" spans="1:14" x14ac:dyDescent="0.2">
      <c r="A682" t="s">
        <v>10</v>
      </c>
      <c r="B682" t="s">
        <v>13</v>
      </c>
      <c r="D682">
        <v>0</v>
      </c>
      <c r="E682">
        <v>0</v>
      </c>
      <c r="F682">
        <v>5</v>
      </c>
      <c r="G682">
        <v>5</v>
      </c>
      <c r="H682">
        <v>0</v>
      </c>
      <c r="I682">
        <v>1</v>
      </c>
      <c r="J682">
        <v>6</v>
      </c>
      <c r="K682">
        <v>6</v>
      </c>
      <c r="L682">
        <v>1.46699999999999E-2</v>
      </c>
      <c r="M682">
        <v>1.46699999999999E-2</v>
      </c>
      <c r="N682" t="s">
        <v>14</v>
      </c>
    </row>
    <row r="683" spans="1:14" x14ac:dyDescent="0.2">
      <c r="A683" t="s">
        <v>10</v>
      </c>
      <c r="B683" t="s">
        <v>13</v>
      </c>
      <c r="D683">
        <v>0</v>
      </c>
      <c r="E683">
        <v>0</v>
      </c>
      <c r="F683">
        <v>5</v>
      </c>
      <c r="G683">
        <v>5</v>
      </c>
      <c r="H683">
        <v>1</v>
      </c>
      <c r="I683">
        <v>2</v>
      </c>
      <c r="J683">
        <v>0</v>
      </c>
      <c r="K683">
        <v>0</v>
      </c>
      <c r="L683">
        <v>1.3694E-2</v>
      </c>
      <c r="M683">
        <v>1.3694E-2</v>
      </c>
      <c r="N683" t="s">
        <v>14</v>
      </c>
    </row>
    <row r="684" spans="1:14" x14ac:dyDescent="0.2">
      <c r="A684" t="s">
        <v>10</v>
      </c>
      <c r="B684" t="s">
        <v>13</v>
      </c>
      <c r="D684">
        <v>0</v>
      </c>
      <c r="E684">
        <v>0</v>
      </c>
      <c r="F684">
        <v>5</v>
      </c>
      <c r="G684">
        <v>5</v>
      </c>
      <c r="H684">
        <v>1</v>
      </c>
      <c r="I684">
        <v>2</v>
      </c>
      <c r="J684">
        <v>1</v>
      </c>
      <c r="K684">
        <v>1</v>
      </c>
      <c r="L684">
        <v>1.2364999999999999E-2</v>
      </c>
      <c r="M684">
        <v>1.2364999999999999E-2</v>
      </c>
      <c r="N684" t="s">
        <v>14</v>
      </c>
    </row>
    <row r="685" spans="1:14" x14ac:dyDescent="0.2">
      <c r="A685" t="s">
        <v>10</v>
      </c>
      <c r="B685" t="s">
        <v>13</v>
      </c>
      <c r="D685">
        <v>0</v>
      </c>
      <c r="E685">
        <v>0</v>
      </c>
      <c r="F685">
        <v>5</v>
      </c>
      <c r="G685">
        <v>5</v>
      </c>
      <c r="H685">
        <v>1</v>
      </c>
      <c r="I685">
        <v>2</v>
      </c>
      <c r="J685">
        <v>2</v>
      </c>
      <c r="K685">
        <v>2</v>
      </c>
      <c r="L685">
        <v>1.256E-2</v>
      </c>
      <c r="M685">
        <v>1.256E-2</v>
      </c>
      <c r="N685" t="s">
        <v>14</v>
      </c>
    </row>
    <row r="686" spans="1:14" x14ac:dyDescent="0.2">
      <c r="A686" t="s">
        <v>10</v>
      </c>
      <c r="B686" t="s">
        <v>13</v>
      </c>
      <c r="D686">
        <v>0</v>
      </c>
      <c r="E686">
        <v>0</v>
      </c>
      <c r="F686">
        <v>5</v>
      </c>
      <c r="G686">
        <v>5</v>
      </c>
      <c r="H686">
        <v>1</v>
      </c>
      <c r="I686">
        <v>2</v>
      </c>
      <c r="J686">
        <v>3</v>
      </c>
      <c r="K686">
        <v>3</v>
      </c>
      <c r="L686">
        <v>1.4812499999999999E-2</v>
      </c>
      <c r="M686">
        <v>1.4812499999999999E-2</v>
      </c>
      <c r="N686" t="s">
        <v>14</v>
      </c>
    </row>
    <row r="687" spans="1:14" x14ac:dyDescent="0.2">
      <c r="A687" t="s">
        <v>10</v>
      </c>
      <c r="B687" t="s">
        <v>13</v>
      </c>
      <c r="D687">
        <v>0</v>
      </c>
      <c r="E687">
        <v>0</v>
      </c>
      <c r="F687">
        <v>5</v>
      </c>
      <c r="G687">
        <v>5</v>
      </c>
      <c r="H687">
        <v>1</v>
      </c>
      <c r="I687">
        <v>2</v>
      </c>
      <c r="J687">
        <v>4</v>
      </c>
      <c r="K687">
        <v>4</v>
      </c>
      <c r="L687">
        <v>1.7845E-2</v>
      </c>
      <c r="M687">
        <v>1.7845E-2</v>
      </c>
      <c r="N687" t="s">
        <v>14</v>
      </c>
    </row>
    <row r="688" spans="1:14" x14ac:dyDescent="0.2">
      <c r="A688" t="s">
        <v>10</v>
      </c>
      <c r="B688" t="s">
        <v>13</v>
      </c>
      <c r="D688">
        <v>0</v>
      </c>
      <c r="E688">
        <v>0</v>
      </c>
      <c r="F688">
        <v>5</v>
      </c>
      <c r="G688">
        <v>5</v>
      </c>
      <c r="H688">
        <v>1</v>
      </c>
      <c r="I688">
        <v>2</v>
      </c>
      <c r="J688">
        <v>5</v>
      </c>
      <c r="K688">
        <v>5</v>
      </c>
      <c r="L688">
        <v>1.35199999999999E-2</v>
      </c>
      <c r="M688">
        <v>1.35199999999999E-2</v>
      </c>
      <c r="N688" t="s">
        <v>14</v>
      </c>
    </row>
    <row r="689" spans="1:14" x14ac:dyDescent="0.2">
      <c r="A689" t="s">
        <v>10</v>
      </c>
      <c r="B689" t="s">
        <v>13</v>
      </c>
      <c r="D689">
        <v>0</v>
      </c>
      <c r="E689">
        <v>0</v>
      </c>
      <c r="F689">
        <v>5</v>
      </c>
      <c r="G689">
        <v>5</v>
      </c>
      <c r="H689">
        <v>1</v>
      </c>
      <c r="I689">
        <v>2</v>
      </c>
      <c r="J689">
        <v>6</v>
      </c>
      <c r="K689">
        <v>6</v>
      </c>
      <c r="L689">
        <v>1.324E-2</v>
      </c>
      <c r="M689">
        <v>1.324E-2</v>
      </c>
      <c r="N689" t="s">
        <v>14</v>
      </c>
    </row>
    <row r="690" spans="1:14" x14ac:dyDescent="0.2">
      <c r="A690" t="s">
        <v>10</v>
      </c>
      <c r="B690" t="s">
        <v>13</v>
      </c>
      <c r="D690">
        <v>0</v>
      </c>
      <c r="E690">
        <v>0</v>
      </c>
      <c r="F690">
        <v>5</v>
      </c>
      <c r="G690">
        <v>5</v>
      </c>
      <c r="H690">
        <v>2</v>
      </c>
      <c r="I690">
        <v>3</v>
      </c>
      <c r="J690">
        <v>0</v>
      </c>
      <c r="K690">
        <v>0</v>
      </c>
      <c r="L690">
        <v>1.3226E-2</v>
      </c>
      <c r="M690">
        <v>1.3226E-2</v>
      </c>
      <c r="N690" t="s">
        <v>14</v>
      </c>
    </row>
    <row r="691" spans="1:14" x14ac:dyDescent="0.2">
      <c r="A691" t="s">
        <v>10</v>
      </c>
      <c r="B691" t="s">
        <v>13</v>
      </c>
      <c r="D691">
        <v>0</v>
      </c>
      <c r="E691">
        <v>0</v>
      </c>
      <c r="F691">
        <v>5</v>
      </c>
      <c r="G691">
        <v>5</v>
      </c>
      <c r="H691">
        <v>2</v>
      </c>
      <c r="I691">
        <v>3</v>
      </c>
      <c r="J691">
        <v>1</v>
      </c>
      <c r="K691">
        <v>1</v>
      </c>
      <c r="L691">
        <v>1.21125E-2</v>
      </c>
      <c r="M691">
        <v>1.21125E-2</v>
      </c>
      <c r="N691" t="s">
        <v>14</v>
      </c>
    </row>
    <row r="692" spans="1:14" x14ac:dyDescent="0.2">
      <c r="A692" t="s">
        <v>10</v>
      </c>
      <c r="B692" t="s">
        <v>13</v>
      </c>
      <c r="D692">
        <v>0</v>
      </c>
      <c r="E692">
        <v>0</v>
      </c>
      <c r="F692">
        <v>5</v>
      </c>
      <c r="G692">
        <v>5</v>
      </c>
      <c r="H692">
        <v>2</v>
      </c>
      <c r="I692">
        <v>3</v>
      </c>
      <c r="J692">
        <v>2</v>
      </c>
      <c r="K692">
        <v>2</v>
      </c>
      <c r="L692">
        <v>1.15225E-2</v>
      </c>
      <c r="M692">
        <v>1.15225E-2</v>
      </c>
      <c r="N692" t="s">
        <v>14</v>
      </c>
    </row>
    <row r="693" spans="1:14" x14ac:dyDescent="0.2">
      <c r="A693" t="s">
        <v>10</v>
      </c>
      <c r="B693" t="s">
        <v>13</v>
      </c>
      <c r="D693">
        <v>0</v>
      </c>
      <c r="E693">
        <v>0</v>
      </c>
      <c r="F693">
        <v>5</v>
      </c>
      <c r="G693">
        <v>5</v>
      </c>
      <c r="H693">
        <v>2</v>
      </c>
      <c r="I693">
        <v>3</v>
      </c>
      <c r="J693">
        <v>3</v>
      </c>
      <c r="K693">
        <v>3</v>
      </c>
      <c r="L693">
        <v>1.389E-2</v>
      </c>
      <c r="M693">
        <v>1.389E-2</v>
      </c>
      <c r="N693" t="s">
        <v>14</v>
      </c>
    </row>
    <row r="694" spans="1:14" x14ac:dyDescent="0.2">
      <c r="A694" t="s">
        <v>10</v>
      </c>
      <c r="B694" t="s">
        <v>13</v>
      </c>
      <c r="D694">
        <v>0</v>
      </c>
      <c r="E694">
        <v>0</v>
      </c>
      <c r="F694">
        <v>5</v>
      </c>
      <c r="G694">
        <v>5</v>
      </c>
      <c r="H694">
        <v>2</v>
      </c>
      <c r="I694">
        <v>3</v>
      </c>
      <c r="J694">
        <v>4</v>
      </c>
      <c r="K694">
        <v>4</v>
      </c>
      <c r="L694">
        <v>1.6140000000000002E-2</v>
      </c>
      <c r="M694">
        <v>1.6140000000000002E-2</v>
      </c>
      <c r="N694" t="s">
        <v>14</v>
      </c>
    </row>
    <row r="695" spans="1:14" x14ac:dyDescent="0.2">
      <c r="A695" t="s">
        <v>10</v>
      </c>
      <c r="B695" t="s">
        <v>13</v>
      </c>
      <c r="D695">
        <v>0</v>
      </c>
      <c r="E695">
        <v>0</v>
      </c>
      <c r="F695">
        <v>5</v>
      </c>
      <c r="G695">
        <v>5</v>
      </c>
      <c r="H695">
        <v>2</v>
      </c>
      <c r="I695">
        <v>3</v>
      </c>
      <c r="J695">
        <v>5</v>
      </c>
      <c r="K695">
        <v>5</v>
      </c>
      <c r="L695">
        <v>1.28379999999999E-2</v>
      </c>
      <c r="M695">
        <v>1.28379999999999E-2</v>
      </c>
      <c r="N695" t="s">
        <v>14</v>
      </c>
    </row>
    <row r="696" spans="1:14" x14ac:dyDescent="0.2">
      <c r="A696" t="s">
        <v>10</v>
      </c>
      <c r="B696" t="s">
        <v>13</v>
      </c>
      <c r="D696">
        <v>0</v>
      </c>
      <c r="E696">
        <v>0</v>
      </c>
      <c r="F696">
        <v>5</v>
      </c>
      <c r="G696">
        <v>5</v>
      </c>
      <c r="H696">
        <v>2</v>
      </c>
      <c r="I696">
        <v>3</v>
      </c>
      <c r="J696">
        <v>6</v>
      </c>
      <c r="K696">
        <v>6</v>
      </c>
      <c r="L696">
        <v>1.2112E-2</v>
      </c>
      <c r="M696">
        <v>1.2112E-2</v>
      </c>
      <c r="N696" t="s">
        <v>14</v>
      </c>
    </row>
    <row r="697" spans="1:14" x14ac:dyDescent="0.2">
      <c r="A697" t="s">
        <v>10</v>
      </c>
      <c r="B697" t="s">
        <v>13</v>
      </c>
      <c r="D697">
        <v>0</v>
      </c>
      <c r="E697">
        <v>0</v>
      </c>
      <c r="F697">
        <v>5</v>
      </c>
      <c r="G697">
        <v>5</v>
      </c>
      <c r="H697">
        <v>3</v>
      </c>
      <c r="I697">
        <v>4</v>
      </c>
      <c r="J697">
        <v>0</v>
      </c>
      <c r="K697">
        <v>0</v>
      </c>
      <c r="L697">
        <v>1.2985999999999999E-2</v>
      </c>
      <c r="M697">
        <v>1.2985999999999999E-2</v>
      </c>
      <c r="N697" t="s">
        <v>14</v>
      </c>
    </row>
    <row r="698" spans="1:14" x14ac:dyDescent="0.2">
      <c r="A698" t="s">
        <v>10</v>
      </c>
      <c r="B698" t="s">
        <v>13</v>
      </c>
      <c r="D698">
        <v>0</v>
      </c>
      <c r="E698">
        <v>0</v>
      </c>
      <c r="F698">
        <v>5</v>
      </c>
      <c r="G698">
        <v>5</v>
      </c>
      <c r="H698">
        <v>3</v>
      </c>
      <c r="I698">
        <v>4</v>
      </c>
      <c r="J698">
        <v>1</v>
      </c>
      <c r="K698">
        <v>1</v>
      </c>
      <c r="L698">
        <v>1.19149999999999E-2</v>
      </c>
      <c r="M698">
        <v>1.19149999999999E-2</v>
      </c>
      <c r="N698" t="s">
        <v>14</v>
      </c>
    </row>
    <row r="699" spans="1:14" x14ac:dyDescent="0.2">
      <c r="A699" t="s">
        <v>10</v>
      </c>
      <c r="B699" t="s">
        <v>13</v>
      </c>
      <c r="D699">
        <v>0</v>
      </c>
      <c r="E699">
        <v>0</v>
      </c>
      <c r="F699">
        <v>5</v>
      </c>
      <c r="G699">
        <v>5</v>
      </c>
      <c r="H699">
        <v>3</v>
      </c>
      <c r="I699">
        <v>4</v>
      </c>
      <c r="J699">
        <v>2</v>
      </c>
      <c r="K699">
        <v>2</v>
      </c>
      <c r="L699">
        <v>1.19375E-2</v>
      </c>
      <c r="M699">
        <v>1.19375E-2</v>
      </c>
      <c r="N699" t="s">
        <v>14</v>
      </c>
    </row>
    <row r="700" spans="1:14" x14ac:dyDescent="0.2">
      <c r="A700" t="s">
        <v>10</v>
      </c>
      <c r="B700" t="s">
        <v>13</v>
      </c>
      <c r="D700">
        <v>0</v>
      </c>
      <c r="E700">
        <v>0</v>
      </c>
      <c r="F700">
        <v>5</v>
      </c>
      <c r="G700">
        <v>5</v>
      </c>
      <c r="H700">
        <v>3</v>
      </c>
      <c r="I700">
        <v>4</v>
      </c>
      <c r="J700">
        <v>3</v>
      </c>
      <c r="K700">
        <v>3</v>
      </c>
      <c r="L700">
        <v>1.3769999999999999E-2</v>
      </c>
      <c r="M700">
        <v>1.3769999999999999E-2</v>
      </c>
      <c r="N700" t="s">
        <v>14</v>
      </c>
    </row>
    <row r="701" spans="1:14" x14ac:dyDescent="0.2">
      <c r="A701" t="s">
        <v>10</v>
      </c>
      <c r="B701" t="s">
        <v>13</v>
      </c>
      <c r="D701">
        <v>0</v>
      </c>
      <c r="E701">
        <v>0</v>
      </c>
      <c r="F701">
        <v>5</v>
      </c>
      <c r="G701">
        <v>5</v>
      </c>
      <c r="H701">
        <v>3</v>
      </c>
      <c r="I701">
        <v>4</v>
      </c>
      <c r="J701">
        <v>4</v>
      </c>
      <c r="K701">
        <v>4</v>
      </c>
      <c r="L701">
        <v>1.56875E-2</v>
      </c>
      <c r="M701">
        <v>1.56875E-2</v>
      </c>
      <c r="N701" t="s">
        <v>14</v>
      </c>
    </row>
    <row r="702" spans="1:14" x14ac:dyDescent="0.2">
      <c r="A702" t="s">
        <v>10</v>
      </c>
      <c r="B702" t="s">
        <v>13</v>
      </c>
      <c r="D702">
        <v>0</v>
      </c>
      <c r="E702">
        <v>0</v>
      </c>
      <c r="F702">
        <v>5</v>
      </c>
      <c r="G702">
        <v>5</v>
      </c>
      <c r="H702">
        <v>3</v>
      </c>
      <c r="I702">
        <v>4</v>
      </c>
      <c r="J702">
        <v>5</v>
      </c>
      <c r="K702">
        <v>5</v>
      </c>
      <c r="L702">
        <v>1.2224E-2</v>
      </c>
      <c r="M702">
        <v>1.2224E-2</v>
      </c>
      <c r="N702" t="s">
        <v>14</v>
      </c>
    </row>
    <row r="703" spans="1:14" x14ac:dyDescent="0.2">
      <c r="A703" t="s">
        <v>10</v>
      </c>
      <c r="B703" t="s">
        <v>13</v>
      </c>
      <c r="D703">
        <v>0</v>
      </c>
      <c r="E703">
        <v>0</v>
      </c>
      <c r="F703">
        <v>5</v>
      </c>
      <c r="G703">
        <v>5</v>
      </c>
      <c r="H703">
        <v>3</v>
      </c>
      <c r="I703">
        <v>4</v>
      </c>
      <c r="J703">
        <v>6</v>
      </c>
      <c r="K703">
        <v>6</v>
      </c>
      <c r="L703">
        <v>1.1969999999999901E-2</v>
      </c>
      <c r="M703">
        <v>1.1969999999999901E-2</v>
      </c>
      <c r="N703" t="s">
        <v>14</v>
      </c>
    </row>
    <row r="704" spans="1:14" x14ac:dyDescent="0.2">
      <c r="A704" t="s">
        <v>10</v>
      </c>
      <c r="B704" t="s">
        <v>13</v>
      </c>
      <c r="D704">
        <v>0</v>
      </c>
      <c r="E704">
        <v>0</v>
      </c>
      <c r="F704">
        <v>5</v>
      </c>
      <c r="G704">
        <v>5</v>
      </c>
      <c r="H704">
        <v>4</v>
      </c>
      <c r="I704">
        <v>5</v>
      </c>
      <c r="J704">
        <v>0</v>
      </c>
      <c r="K704">
        <v>0</v>
      </c>
      <c r="L704">
        <v>1.3247999999999999E-2</v>
      </c>
      <c r="M704">
        <v>1.3247999999999999E-2</v>
      </c>
      <c r="N704" t="s">
        <v>14</v>
      </c>
    </row>
    <row r="705" spans="1:14" x14ac:dyDescent="0.2">
      <c r="A705" t="s">
        <v>10</v>
      </c>
      <c r="B705" t="s">
        <v>13</v>
      </c>
      <c r="D705">
        <v>0</v>
      </c>
      <c r="E705">
        <v>0</v>
      </c>
      <c r="F705">
        <v>5</v>
      </c>
      <c r="G705">
        <v>5</v>
      </c>
      <c r="H705">
        <v>4</v>
      </c>
      <c r="I705">
        <v>5</v>
      </c>
      <c r="J705">
        <v>1</v>
      </c>
      <c r="K705">
        <v>1</v>
      </c>
      <c r="L705">
        <v>1.2E-2</v>
      </c>
      <c r="M705">
        <v>1.2E-2</v>
      </c>
      <c r="N705" t="s">
        <v>14</v>
      </c>
    </row>
    <row r="706" spans="1:14" x14ac:dyDescent="0.2">
      <c r="A706" t="s">
        <v>10</v>
      </c>
      <c r="B706" t="s">
        <v>13</v>
      </c>
      <c r="D706">
        <v>0</v>
      </c>
      <c r="E706">
        <v>0</v>
      </c>
      <c r="F706">
        <v>5</v>
      </c>
      <c r="G706">
        <v>5</v>
      </c>
      <c r="H706">
        <v>4</v>
      </c>
      <c r="I706">
        <v>5</v>
      </c>
      <c r="J706">
        <v>2</v>
      </c>
      <c r="K706">
        <v>2</v>
      </c>
      <c r="L706">
        <v>1.1594999999999999E-2</v>
      </c>
      <c r="M706">
        <v>1.1594999999999999E-2</v>
      </c>
      <c r="N706" t="s">
        <v>14</v>
      </c>
    </row>
    <row r="707" spans="1:14" x14ac:dyDescent="0.2">
      <c r="A707" t="s">
        <v>10</v>
      </c>
      <c r="B707" t="s">
        <v>13</v>
      </c>
      <c r="D707">
        <v>0</v>
      </c>
      <c r="E707">
        <v>0</v>
      </c>
      <c r="F707">
        <v>5</v>
      </c>
      <c r="G707">
        <v>5</v>
      </c>
      <c r="H707">
        <v>4</v>
      </c>
      <c r="I707">
        <v>5</v>
      </c>
      <c r="J707">
        <v>3</v>
      </c>
      <c r="K707">
        <v>3</v>
      </c>
      <c r="L707">
        <v>1.41299999999999E-2</v>
      </c>
      <c r="M707">
        <v>1.41299999999999E-2</v>
      </c>
      <c r="N707" t="s">
        <v>14</v>
      </c>
    </row>
    <row r="708" spans="1:14" x14ac:dyDescent="0.2">
      <c r="A708" t="s">
        <v>10</v>
      </c>
      <c r="B708" t="s">
        <v>13</v>
      </c>
      <c r="D708">
        <v>0</v>
      </c>
      <c r="E708">
        <v>0</v>
      </c>
      <c r="F708">
        <v>5</v>
      </c>
      <c r="G708">
        <v>5</v>
      </c>
      <c r="H708">
        <v>4</v>
      </c>
      <c r="I708">
        <v>5</v>
      </c>
      <c r="J708">
        <v>4</v>
      </c>
      <c r="K708">
        <v>4</v>
      </c>
      <c r="L708">
        <v>1.6494999999999999E-2</v>
      </c>
      <c r="M708">
        <v>1.6494999999999999E-2</v>
      </c>
      <c r="N708" t="s">
        <v>14</v>
      </c>
    </row>
    <row r="709" spans="1:14" x14ac:dyDescent="0.2">
      <c r="A709" t="s">
        <v>10</v>
      </c>
      <c r="B709" t="s">
        <v>13</v>
      </c>
      <c r="D709">
        <v>0</v>
      </c>
      <c r="E709">
        <v>0</v>
      </c>
      <c r="F709">
        <v>5</v>
      </c>
      <c r="G709">
        <v>5</v>
      </c>
      <c r="H709">
        <v>4</v>
      </c>
      <c r="I709">
        <v>5</v>
      </c>
      <c r="J709">
        <v>5</v>
      </c>
      <c r="K709">
        <v>5</v>
      </c>
      <c r="L709">
        <v>1.1900000000000001E-2</v>
      </c>
      <c r="M709">
        <v>1.1900000000000001E-2</v>
      </c>
      <c r="N709" t="s">
        <v>14</v>
      </c>
    </row>
    <row r="710" spans="1:14" x14ac:dyDescent="0.2">
      <c r="A710" t="s">
        <v>10</v>
      </c>
      <c r="B710" t="s">
        <v>13</v>
      </c>
      <c r="D710">
        <v>0</v>
      </c>
      <c r="E710">
        <v>0</v>
      </c>
      <c r="F710">
        <v>5</v>
      </c>
      <c r="G710">
        <v>5</v>
      </c>
      <c r="H710">
        <v>4</v>
      </c>
      <c r="I710">
        <v>5</v>
      </c>
      <c r="J710">
        <v>6</v>
      </c>
      <c r="K710">
        <v>6</v>
      </c>
      <c r="L710">
        <v>1.1769999999999999E-2</v>
      </c>
      <c r="M710">
        <v>1.1769999999999999E-2</v>
      </c>
      <c r="N710" t="s">
        <v>14</v>
      </c>
    </row>
    <row r="711" spans="1:14" x14ac:dyDescent="0.2">
      <c r="A711" t="s">
        <v>10</v>
      </c>
      <c r="B711" t="s">
        <v>13</v>
      </c>
      <c r="D711">
        <v>0</v>
      </c>
      <c r="E711">
        <v>0</v>
      </c>
      <c r="F711">
        <v>5</v>
      </c>
      <c r="G711">
        <v>5</v>
      </c>
      <c r="H711">
        <v>5</v>
      </c>
      <c r="I711">
        <v>6</v>
      </c>
      <c r="J711">
        <v>0</v>
      </c>
      <c r="K711">
        <v>0</v>
      </c>
      <c r="L711">
        <v>1.4392E-2</v>
      </c>
      <c r="M711">
        <v>1.4392E-2</v>
      </c>
      <c r="N711" t="s">
        <v>14</v>
      </c>
    </row>
    <row r="712" spans="1:14" x14ac:dyDescent="0.2">
      <c r="A712" t="s">
        <v>10</v>
      </c>
      <c r="B712" t="s">
        <v>13</v>
      </c>
      <c r="D712">
        <v>0</v>
      </c>
      <c r="E712">
        <v>0</v>
      </c>
      <c r="F712">
        <v>5</v>
      </c>
      <c r="G712">
        <v>5</v>
      </c>
      <c r="H712">
        <v>5</v>
      </c>
      <c r="I712">
        <v>6</v>
      </c>
      <c r="J712">
        <v>1</v>
      </c>
      <c r="K712">
        <v>1</v>
      </c>
      <c r="L712">
        <v>1.35625E-2</v>
      </c>
      <c r="M712">
        <v>1.35625E-2</v>
      </c>
      <c r="N712" t="s">
        <v>14</v>
      </c>
    </row>
    <row r="713" spans="1:14" x14ac:dyDescent="0.2">
      <c r="A713" t="s">
        <v>10</v>
      </c>
      <c r="B713" t="s">
        <v>13</v>
      </c>
      <c r="D713">
        <v>0</v>
      </c>
      <c r="E713">
        <v>0</v>
      </c>
      <c r="F713">
        <v>5</v>
      </c>
      <c r="G713">
        <v>5</v>
      </c>
      <c r="H713">
        <v>5</v>
      </c>
      <c r="I713">
        <v>6</v>
      </c>
      <c r="J713">
        <v>2</v>
      </c>
      <c r="K713">
        <v>2</v>
      </c>
      <c r="L713">
        <v>1.37775E-2</v>
      </c>
      <c r="M713">
        <v>1.37775E-2</v>
      </c>
      <c r="N713" t="s">
        <v>14</v>
      </c>
    </row>
    <row r="714" spans="1:14" x14ac:dyDescent="0.2">
      <c r="A714" t="s">
        <v>10</v>
      </c>
      <c r="B714" t="s">
        <v>13</v>
      </c>
      <c r="D714">
        <v>0</v>
      </c>
      <c r="E714">
        <v>0</v>
      </c>
      <c r="F714">
        <v>5</v>
      </c>
      <c r="G714">
        <v>5</v>
      </c>
      <c r="H714">
        <v>5</v>
      </c>
      <c r="I714">
        <v>6</v>
      </c>
      <c r="J714">
        <v>3</v>
      </c>
      <c r="K714">
        <v>3</v>
      </c>
      <c r="L714">
        <v>1.65925E-2</v>
      </c>
      <c r="M714">
        <v>1.65925E-2</v>
      </c>
      <c r="N714" t="s">
        <v>14</v>
      </c>
    </row>
    <row r="715" spans="1:14" x14ac:dyDescent="0.2">
      <c r="A715" t="s">
        <v>10</v>
      </c>
      <c r="B715" t="s">
        <v>13</v>
      </c>
      <c r="D715">
        <v>0</v>
      </c>
      <c r="E715">
        <v>0</v>
      </c>
      <c r="F715">
        <v>5</v>
      </c>
      <c r="G715">
        <v>5</v>
      </c>
      <c r="H715">
        <v>5</v>
      </c>
      <c r="I715">
        <v>6</v>
      </c>
      <c r="J715">
        <v>4</v>
      </c>
      <c r="K715">
        <v>4</v>
      </c>
      <c r="L715">
        <v>1.8380000000000001E-2</v>
      </c>
      <c r="M715">
        <v>1.8380000000000001E-2</v>
      </c>
      <c r="N715" t="s">
        <v>14</v>
      </c>
    </row>
    <row r="716" spans="1:14" x14ac:dyDescent="0.2">
      <c r="A716" t="s">
        <v>10</v>
      </c>
      <c r="B716" t="s">
        <v>13</v>
      </c>
      <c r="D716">
        <v>0</v>
      </c>
      <c r="E716">
        <v>0</v>
      </c>
      <c r="F716">
        <v>5</v>
      </c>
      <c r="G716">
        <v>5</v>
      </c>
      <c r="H716">
        <v>5</v>
      </c>
      <c r="I716">
        <v>6</v>
      </c>
      <c r="J716">
        <v>5</v>
      </c>
      <c r="K716">
        <v>5</v>
      </c>
      <c r="L716">
        <v>1.26E-2</v>
      </c>
      <c r="M716">
        <v>1.26E-2</v>
      </c>
      <c r="N716" t="s">
        <v>14</v>
      </c>
    </row>
    <row r="717" spans="1:14" x14ac:dyDescent="0.2">
      <c r="A717" t="s">
        <v>10</v>
      </c>
      <c r="B717" t="s">
        <v>13</v>
      </c>
      <c r="D717">
        <v>0</v>
      </c>
      <c r="E717">
        <v>0</v>
      </c>
      <c r="F717">
        <v>5</v>
      </c>
      <c r="G717">
        <v>5</v>
      </c>
      <c r="H717">
        <v>5</v>
      </c>
      <c r="I717">
        <v>6</v>
      </c>
      <c r="J717">
        <v>6</v>
      </c>
      <c r="K717">
        <v>6</v>
      </c>
      <c r="L717">
        <v>1.2189999999999999E-2</v>
      </c>
      <c r="M717">
        <v>1.2189999999999999E-2</v>
      </c>
      <c r="N717" t="s">
        <v>14</v>
      </c>
    </row>
    <row r="718" spans="1:14" x14ac:dyDescent="0.2">
      <c r="A718" t="s">
        <v>10</v>
      </c>
      <c r="B718" t="s">
        <v>13</v>
      </c>
      <c r="D718">
        <v>0</v>
      </c>
      <c r="E718">
        <v>0</v>
      </c>
      <c r="F718">
        <v>5</v>
      </c>
      <c r="G718">
        <v>5</v>
      </c>
      <c r="H718">
        <v>6</v>
      </c>
      <c r="I718">
        <v>7</v>
      </c>
      <c r="J718">
        <v>0</v>
      </c>
      <c r="K718">
        <v>0</v>
      </c>
      <c r="L718">
        <v>1.5212E-2</v>
      </c>
      <c r="M718">
        <v>1.5212E-2</v>
      </c>
      <c r="N718" t="s">
        <v>14</v>
      </c>
    </row>
    <row r="719" spans="1:14" x14ac:dyDescent="0.2">
      <c r="A719" t="s">
        <v>10</v>
      </c>
      <c r="B719" t="s">
        <v>13</v>
      </c>
      <c r="D719">
        <v>0</v>
      </c>
      <c r="E719">
        <v>0</v>
      </c>
      <c r="F719">
        <v>5</v>
      </c>
      <c r="G719">
        <v>5</v>
      </c>
      <c r="H719">
        <v>6</v>
      </c>
      <c r="I719">
        <v>7</v>
      </c>
      <c r="J719">
        <v>1</v>
      </c>
      <c r="K719">
        <v>1</v>
      </c>
      <c r="L719">
        <v>1.56099999999999E-2</v>
      </c>
      <c r="M719">
        <v>1.56099999999999E-2</v>
      </c>
      <c r="N719" t="s">
        <v>14</v>
      </c>
    </row>
    <row r="720" spans="1:14" x14ac:dyDescent="0.2">
      <c r="A720" t="s">
        <v>10</v>
      </c>
      <c r="B720" t="s">
        <v>13</v>
      </c>
      <c r="D720">
        <v>0</v>
      </c>
      <c r="E720">
        <v>0</v>
      </c>
      <c r="F720">
        <v>5</v>
      </c>
      <c r="G720">
        <v>5</v>
      </c>
      <c r="H720">
        <v>6</v>
      </c>
      <c r="I720">
        <v>7</v>
      </c>
      <c r="J720">
        <v>2</v>
      </c>
      <c r="K720">
        <v>2</v>
      </c>
      <c r="L720">
        <v>1.7482500000000002E-2</v>
      </c>
      <c r="M720">
        <v>1.7482500000000002E-2</v>
      </c>
      <c r="N720" t="s">
        <v>14</v>
      </c>
    </row>
    <row r="721" spans="1:14" x14ac:dyDescent="0.2">
      <c r="A721" t="s">
        <v>10</v>
      </c>
      <c r="B721" t="s">
        <v>13</v>
      </c>
      <c r="D721">
        <v>0</v>
      </c>
      <c r="E721">
        <v>0</v>
      </c>
      <c r="F721">
        <v>5</v>
      </c>
      <c r="G721">
        <v>5</v>
      </c>
      <c r="H721">
        <v>6</v>
      </c>
      <c r="I721">
        <v>7</v>
      </c>
      <c r="J721">
        <v>3</v>
      </c>
      <c r="K721">
        <v>3</v>
      </c>
      <c r="L721">
        <v>1.924E-2</v>
      </c>
      <c r="M721">
        <v>1.924E-2</v>
      </c>
      <c r="N721" t="s">
        <v>14</v>
      </c>
    </row>
    <row r="722" spans="1:14" x14ac:dyDescent="0.2">
      <c r="A722" t="s">
        <v>10</v>
      </c>
      <c r="B722" t="s">
        <v>13</v>
      </c>
      <c r="D722">
        <v>0</v>
      </c>
      <c r="E722">
        <v>0</v>
      </c>
      <c r="F722">
        <v>5</v>
      </c>
      <c r="G722">
        <v>5</v>
      </c>
      <c r="H722">
        <v>6</v>
      </c>
      <c r="I722">
        <v>7</v>
      </c>
      <c r="J722">
        <v>4</v>
      </c>
      <c r="K722">
        <v>4</v>
      </c>
      <c r="L722">
        <v>2.05174999999999E-2</v>
      </c>
      <c r="M722">
        <v>2.05174999999999E-2</v>
      </c>
      <c r="N722" t="s">
        <v>14</v>
      </c>
    </row>
    <row r="723" spans="1:14" x14ac:dyDescent="0.2">
      <c r="A723" t="s">
        <v>10</v>
      </c>
      <c r="B723" t="s">
        <v>13</v>
      </c>
      <c r="D723">
        <v>0</v>
      </c>
      <c r="E723">
        <v>0</v>
      </c>
      <c r="F723">
        <v>5</v>
      </c>
      <c r="G723">
        <v>5</v>
      </c>
      <c r="H723">
        <v>6</v>
      </c>
      <c r="I723">
        <v>7</v>
      </c>
      <c r="J723">
        <v>5</v>
      </c>
      <c r="K723">
        <v>5</v>
      </c>
      <c r="L723">
        <v>1.2736000000000001E-2</v>
      </c>
      <c r="M723">
        <v>1.2736000000000001E-2</v>
      </c>
      <c r="N723" t="s">
        <v>14</v>
      </c>
    </row>
    <row r="724" spans="1:14" x14ac:dyDescent="0.2">
      <c r="A724" t="s">
        <v>10</v>
      </c>
      <c r="B724" t="s">
        <v>13</v>
      </c>
      <c r="D724">
        <v>0</v>
      </c>
      <c r="E724">
        <v>0</v>
      </c>
      <c r="F724">
        <v>5</v>
      </c>
      <c r="G724">
        <v>5</v>
      </c>
      <c r="H724">
        <v>6</v>
      </c>
      <c r="I724">
        <v>7</v>
      </c>
      <c r="J724">
        <v>6</v>
      </c>
      <c r="K724">
        <v>6</v>
      </c>
      <c r="L724">
        <v>1.2106E-2</v>
      </c>
      <c r="M724">
        <v>1.2106E-2</v>
      </c>
      <c r="N724" t="s">
        <v>14</v>
      </c>
    </row>
    <row r="725" spans="1:14" x14ac:dyDescent="0.2">
      <c r="A725" t="s">
        <v>10</v>
      </c>
      <c r="B725" t="s">
        <v>13</v>
      </c>
      <c r="D725">
        <v>0</v>
      </c>
      <c r="E725">
        <v>0</v>
      </c>
      <c r="F725">
        <v>5</v>
      </c>
      <c r="G725">
        <v>5</v>
      </c>
      <c r="H725">
        <v>7</v>
      </c>
      <c r="I725">
        <v>8</v>
      </c>
      <c r="J725">
        <v>0</v>
      </c>
      <c r="K725">
        <v>0</v>
      </c>
      <c r="L725">
        <v>1.9212E-2</v>
      </c>
      <c r="M725">
        <v>1.9212E-2</v>
      </c>
      <c r="N725" t="s">
        <v>14</v>
      </c>
    </row>
    <row r="726" spans="1:14" x14ac:dyDescent="0.2">
      <c r="A726" t="s">
        <v>10</v>
      </c>
      <c r="B726" t="s">
        <v>13</v>
      </c>
      <c r="D726">
        <v>0</v>
      </c>
      <c r="E726">
        <v>0</v>
      </c>
      <c r="F726">
        <v>5</v>
      </c>
      <c r="G726">
        <v>5</v>
      </c>
      <c r="H726">
        <v>7</v>
      </c>
      <c r="I726">
        <v>8</v>
      </c>
      <c r="J726">
        <v>1</v>
      </c>
      <c r="K726">
        <v>1</v>
      </c>
      <c r="L726">
        <v>1.88475E-2</v>
      </c>
      <c r="M726">
        <v>1.88475E-2</v>
      </c>
      <c r="N726" t="s">
        <v>14</v>
      </c>
    </row>
    <row r="727" spans="1:14" x14ac:dyDescent="0.2">
      <c r="A727" t="s">
        <v>10</v>
      </c>
      <c r="B727" t="s">
        <v>13</v>
      </c>
      <c r="D727">
        <v>0</v>
      </c>
      <c r="E727">
        <v>0</v>
      </c>
      <c r="F727">
        <v>5</v>
      </c>
      <c r="G727">
        <v>5</v>
      </c>
      <c r="H727">
        <v>7</v>
      </c>
      <c r="I727">
        <v>8</v>
      </c>
      <c r="J727">
        <v>2</v>
      </c>
      <c r="K727">
        <v>2</v>
      </c>
      <c r="L727">
        <v>2.2865E-2</v>
      </c>
      <c r="M727">
        <v>2.2865E-2</v>
      </c>
      <c r="N727" t="s">
        <v>14</v>
      </c>
    </row>
    <row r="728" spans="1:14" x14ac:dyDescent="0.2">
      <c r="A728" t="s">
        <v>10</v>
      </c>
      <c r="B728" t="s">
        <v>13</v>
      </c>
      <c r="D728">
        <v>0</v>
      </c>
      <c r="E728">
        <v>0</v>
      </c>
      <c r="F728">
        <v>5</v>
      </c>
      <c r="G728">
        <v>5</v>
      </c>
      <c r="H728">
        <v>7</v>
      </c>
      <c r="I728">
        <v>8</v>
      </c>
      <c r="J728">
        <v>3</v>
      </c>
      <c r="K728">
        <v>3</v>
      </c>
      <c r="L728">
        <v>2.3969999999999901E-2</v>
      </c>
      <c r="M728">
        <v>2.3969999999999901E-2</v>
      </c>
      <c r="N728" t="s">
        <v>14</v>
      </c>
    </row>
    <row r="729" spans="1:14" x14ac:dyDescent="0.2">
      <c r="A729" t="s">
        <v>10</v>
      </c>
      <c r="B729" t="s">
        <v>13</v>
      </c>
      <c r="D729">
        <v>0</v>
      </c>
      <c r="E729">
        <v>0</v>
      </c>
      <c r="F729">
        <v>5</v>
      </c>
      <c r="G729">
        <v>5</v>
      </c>
      <c r="H729">
        <v>7</v>
      </c>
      <c r="I729">
        <v>8</v>
      </c>
      <c r="J729">
        <v>4</v>
      </c>
      <c r="K729">
        <v>4</v>
      </c>
      <c r="L729">
        <v>2.4927499999999998E-2</v>
      </c>
      <c r="M729">
        <v>2.4927499999999998E-2</v>
      </c>
      <c r="N729" t="s">
        <v>14</v>
      </c>
    </row>
    <row r="730" spans="1:14" x14ac:dyDescent="0.2">
      <c r="A730" t="s">
        <v>10</v>
      </c>
      <c r="B730" t="s">
        <v>13</v>
      </c>
      <c r="D730">
        <v>0</v>
      </c>
      <c r="E730">
        <v>0</v>
      </c>
      <c r="F730">
        <v>5</v>
      </c>
      <c r="G730">
        <v>5</v>
      </c>
      <c r="H730">
        <v>7</v>
      </c>
      <c r="I730">
        <v>8</v>
      </c>
      <c r="J730">
        <v>5</v>
      </c>
      <c r="K730">
        <v>5</v>
      </c>
      <c r="L730">
        <v>1.3625999999999999E-2</v>
      </c>
      <c r="M730">
        <v>1.3625999999999999E-2</v>
      </c>
      <c r="N730" t="s">
        <v>14</v>
      </c>
    </row>
    <row r="731" spans="1:14" x14ac:dyDescent="0.2">
      <c r="A731" t="s">
        <v>10</v>
      </c>
      <c r="B731" t="s">
        <v>13</v>
      </c>
      <c r="D731">
        <v>0</v>
      </c>
      <c r="E731">
        <v>0</v>
      </c>
      <c r="F731">
        <v>5</v>
      </c>
      <c r="G731">
        <v>5</v>
      </c>
      <c r="H731">
        <v>7</v>
      </c>
      <c r="I731">
        <v>8</v>
      </c>
      <c r="J731">
        <v>6</v>
      </c>
      <c r="K731">
        <v>6</v>
      </c>
      <c r="L731">
        <v>1.2841999999999999E-2</v>
      </c>
      <c r="M731">
        <v>1.2841999999999999E-2</v>
      </c>
      <c r="N731" t="s">
        <v>14</v>
      </c>
    </row>
    <row r="732" spans="1:14" x14ac:dyDescent="0.2">
      <c r="A732" t="s">
        <v>10</v>
      </c>
      <c r="B732" t="s">
        <v>13</v>
      </c>
      <c r="D732">
        <v>0</v>
      </c>
      <c r="E732">
        <v>0</v>
      </c>
      <c r="F732">
        <v>5</v>
      </c>
      <c r="G732">
        <v>5</v>
      </c>
      <c r="H732">
        <v>8</v>
      </c>
      <c r="I732">
        <v>9</v>
      </c>
      <c r="J732">
        <v>0</v>
      </c>
      <c r="K732">
        <v>0</v>
      </c>
      <c r="L732">
        <v>2.4365999999999999E-2</v>
      </c>
      <c r="M732">
        <v>2.4365999999999999E-2</v>
      </c>
      <c r="N732" t="s">
        <v>14</v>
      </c>
    </row>
    <row r="733" spans="1:14" x14ac:dyDescent="0.2">
      <c r="A733" t="s">
        <v>10</v>
      </c>
      <c r="B733" t="s">
        <v>13</v>
      </c>
      <c r="D733">
        <v>0</v>
      </c>
      <c r="E733">
        <v>0</v>
      </c>
      <c r="F733">
        <v>5</v>
      </c>
      <c r="G733">
        <v>5</v>
      </c>
      <c r="H733">
        <v>8</v>
      </c>
      <c r="I733">
        <v>9</v>
      </c>
      <c r="J733">
        <v>1</v>
      </c>
      <c r="K733">
        <v>1</v>
      </c>
      <c r="L733">
        <v>2.1885000000000002E-2</v>
      </c>
      <c r="M733">
        <v>2.1885000000000002E-2</v>
      </c>
      <c r="N733" t="s">
        <v>14</v>
      </c>
    </row>
    <row r="734" spans="1:14" x14ac:dyDescent="0.2">
      <c r="A734" t="s">
        <v>10</v>
      </c>
      <c r="B734" t="s">
        <v>13</v>
      </c>
      <c r="D734">
        <v>0</v>
      </c>
      <c r="E734">
        <v>0</v>
      </c>
      <c r="F734">
        <v>5</v>
      </c>
      <c r="G734">
        <v>5</v>
      </c>
      <c r="H734">
        <v>8</v>
      </c>
      <c r="I734">
        <v>9</v>
      </c>
      <c r="J734">
        <v>2</v>
      </c>
      <c r="K734">
        <v>2</v>
      </c>
      <c r="L734">
        <v>2.6179999999999998E-2</v>
      </c>
      <c r="M734">
        <v>2.6179999999999998E-2</v>
      </c>
      <c r="N734" t="s">
        <v>14</v>
      </c>
    </row>
    <row r="735" spans="1:14" x14ac:dyDescent="0.2">
      <c r="A735" t="s">
        <v>10</v>
      </c>
      <c r="B735" t="s">
        <v>13</v>
      </c>
      <c r="D735">
        <v>0</v>
      </c>
      <c r="E735">
        <v>0</v>
      </c>
      <c r="F735">
        <v>5</v>
      </c>
      <c r="G735">
        <v>5</v>
      </c>
      <c r="H735">
        <v>8</v>
      </c>
      <c r="I735">
        <v>9</v>
      </c>
      <c r="J735">
        <v>3</v>
      </c>
      <c r="K735">
        <v>3</v>
      </c>
      <c r="L735">
        <v>2.75799999999999E-2</v>
      </c>
      <c r="M735">
        <v>2.75799999999999E-2</v>
      </c>
      <c r="N735" t="s">
        <v>14</v>
      </c>
    </row>
    <row r="736" spans="1:14" x14ac:dyDescent="0.2">
      <c r="A736" t="s">
        <v>10</v>
      </c>
      <c r="B736" t="s">
        <v>13</v>
      </c>
      <c r="D736">
        <v>0</v>
      </c>
      <c r="E736">
        <v>0</v>
      </c>
      <c r="F736">
        <v>5</v>
      </c>
      <c r="G736">
        <v>5</v>
      </c>
      <c r="H736">
        <v>8</v>
      </c>
      <c r="I736">
        <v>9</v>
      </c>
      <c r="J736">
        <v>4</v>
      </c>
      <c r="K736">
        <v>4</v>
      </c>
      <c r="L736">
        <v>2.8025000000000001E-2</v>
      </c>
      <c r="M736">
        <v>2.8025000000000001E-2</v>
      </c>
      <c r="N736" t="s">
        <v>14</v>
      </c>
    </row>
    <row r="737" spans="1:14" x14ac:dyDescent="0.2">
      <c r="A737" t="s">
        <v>10</v>
      </c>
      <c r="B737" t="s">
        <v>13</v>
      </c>
      <c r="D737">
        <v>0</v>
      </c>
      <c r="E737">
        <v>0</v>
      </c>
      <c r="F737">
        <v>5</v>
      </c>
      <c r="G737">
        <v>5</v>
      </c>
      <c r="H737">
        <v>8</v>
      </c>
      <c r="I737">
        <v>9</v>
      </c>
      <c r="J737">
        <v>5</v>
      </c>
      <c r="K737">
        <v>5</v>
      </c>
      <c r="L737">
        <v>1.7082E-2</v>
      </c>
      <c r="M737">
        <v>1.7082E-2</v>
      </c>
      <c r="N737" t="s">
        <v>14</v>
      </c>
    </row>
    <row r="738" spans="1:14" x14ac:dyDescent="0.2">
      <c r="A738" t="s">
        <v>10</v>
      </c>
      <c r="B738" t="s">
        <v>13</v>
      </c>
      <c r="D738">
        <v>0</v>
      </c>
      <c r="E738">
        <v>0</v>
      </c>
      <c r="F738">
        <v>5</v>
      </c>
      <c r="G738">
        <v>5</v>
      </c>
      <c r="H738">
        <v>8</v>
      </c>
      <c r="I738">
        <v>9</v>
      </c>
      <c r="J738">
        <v>6</v>
      </c>
      <c r="K738">
        <v>6</v>
      </c>
      <c r="L738">
        <v>1.6056000000000001E-2</v>
      </c>
      <c r="M738">
        <v>1.6056000000000001E-2</v>
      </c>
      <c r="N738" t="s">
        <v>14</v>
      </c>
    </row>
    <row r="739" spans="1:14" x14ac:dyDescent="0.2">
      <c r="A739" t="s">
        <v>10</v>
      </c>
      <c r="B739" t="s">
        <v>13</v>
      </c>
      <c r="D739">
        <v>0</v>
      </c>
      <c r="E739">
        <v>0</v>
      </c>
      <c r="F739">
        <v>5</v>
      </c>
      <c r="G739">
        <v>5</v>
      </c>
      <c r="H739">
        <v>9</v>
      </c>
      <c r="I739">
        <v>10</v>
      </c>
      <c r="J739">
        <v>0</v>
      </c>
      <c r="K739">
        <v>0</v>
      </c>
      <c r="L739">
        <v>2.5239999999999999E-2</v>
      </c>
      <c r="M739">
        <v>2.5239999999999999E-2</v>
      </c>
      <c r="N739" t="s">
        <v>14</v>
      </c>
    </row>
    <row r="740" spans="1:14" x14ac:dyDescent="0.2">
      <c r="A740" t="s">
        <v>10</v>
      </c>
      <c r="B740" t="s">
        <v>13</v>
      </c>
      <c r="D740">
        <v>0</v>
      </c>
      <c r="E740">
        <v>0</v>
      </c>
      <c r="F740">
        <v>5</v>
      </c>
      <c r="G740">
        <v>5</v>
      </c>
      <c r="H740">
        <v>9</v>
      </c>
      <c r="I740">
        <v>10</v>
      </c>
      <c r="J740">
        <v>1</v>
      </c>
      <c r="K740">
        <v>1</v>
      </c>
      <c r="L740">
        <v>2.2242499999999998E-2</v>
      </c>
      <c r="M740">
        <v>2.2242499999999998E-2</v>
      </c>
      <c r="N740" t="s">
        <v>14</v>
      </c>
    </row>
    <row r="741" spans="1:14" x14ac:dyDescent="0.2">
      <c r="A741" t="s">
        <v>10</v>
      </c>
      <c r="B741" t="s">
        <v>13</v>
      </c>
      <c r="D741">
        <v>0</v>
      </c>
      <c r="E741">
        <v>0</v>
      </c>
      <c r="F741">
        <v>5</v>
      </c>
      <c r="G741">
        <v>5</v>
      </c>
      <c r="H741">
        <v>9</v>
      </c>
      <c r="I741">
        <v>10</v>
      </c>
      <c r="J741">
        <v>2</v>
      </c>
      <c r="K741">
        <v>2</v>
      </c>
      <c r="L741">
        <v>2.691E-2</v>
      </c>
      <c r="M741">
        <v>2.691E-2</v>
      </c>
      <c r="N741" t="s">
        <v>14</v>
      </c>
    </row>
    <row r="742" spans="1:14" x14ac:dyDescent="0.2">
      <c r="A742" t="s">
        <v>10</v>
      </c>
      <c r="B742" t="s">
        <v>13</v>
      </c>
      <c r="D742">
        <v>0</v>
      </c>
      <c r="E742">
        <v>0</v>
      </c>
      <c r="F742">
        <v>5</v>
      </c>
      <c r="G742">
        <v>5</v>
      </c>
      <c r="H742">
        <v>9</v>
      </c>
      <c r="I742">
        <v>10</v>
      </c>
      <c r="J742">
        <v>3</v>
      </c>
      <c r="K742">
        <v>3</v>
      </c>
      <c r="L742">
        <v>2.8934999999999999E-2</v>
      </c>
      <c r="M742">
        <v>2.8934999999999999E-2</v>
      </c>
      <c r="N742" t="s">
        <v>14</v>
      </c>
    </row>
    <row r="743" spans="1:14" x14ac:dyDescent="0.2">
      <c r="A743" t="s">
        <v>10</v>
      </c>
      <c r="B743" t="s">
        <v>13</v>
      </c>
      <c r="D743">
        <v>0</v>
      </c>
      <c r="E743">
        <v>0</v>
      </c>
      <c r="F743">
        <v>5</v>
      </c>
      <c r="G743">
        <v>5</v>
      </c>
      <c r="H743">
        <v>9</v>
      </c>
      <c r="I743">
        <v>10</v>
      </c>
      <c r="J743">
        <v>4</v>
      </c>
      <c r="K743">
        <v>4</v>
      </c>
      <c r="L743">
        <v>2.7799999999999998E-2</v>
      </c>
      <c r="M743">
        <v>2.7799999999999998E-2</v>
      </c>
      <c r="N743" t="s">
        <v>14</v>
      </c>
    </row>
    <row r="744" spans="1:14" x14ac:dyDescent="0.2">
      <c r="A744" t="s">
        <v>10</v>
      </c>
      <c r="B744" t="s">
        <v>13</v>
      </c>
      <c r="D744">
        <v>0</v>
      </c>
      <c r="E744">
        <v>0</v>
      </c>
      <c r="F744">
        <v>5</v>
      </c>
      <c r="G744">
        <v>5</v>
      </c>
      <c r="H744">
        <v>9</v>
      </c>
      <c r="I744">
        <v>10</v>
      </c>
      <c r="J744">
        <v>5</v>
      </c>
      <c r="K744">
        <v>5</v>
      </c>
      <c r="L744">
        <v>1.7999999999999999E-2</v>
      </c>
      <c r="M744">
        <v>1.7999999999999999E-2</v>
      </c>
      <c r="N744" t="s">
        <v>14</v>
      </c>
    </row>
    <row r="745" spans="1:14" x14ac:dyDescent="0.2">
      <c r="A745" t="s">
        <v>10</v>
      </c>
      <c r="B745" t="s">
        <v>13</v>
      </c>
      <c r="D745">
        <v>0</v>
      </c>
      <c r="E745">
        <v>0</v>
      </c>
      <c r="F745">
        <v>5</v>
      </c>
      <c r="G745">
        <v>5</v>
      </c>
      <c r="H745">
        <v>9</v>
      </c>
      <c r="I745">
        <v>10</v>
      </c>
      <c r="J745">
        <v>6</v>
      </c>
      <c r="K745">
        <v>6</v>
      </c>
      <c r="L745">
        <v>1.7094000000000002E-2</v>
      </c>
      <c r="M745">
        <v>1.7094000000000002E-2</v>
      </c>
      <c r="N745" t="s">
        <v>14</v>
      </c>
    </row>
    <row r="746" spans="1:14" x14ac:dyDescent="0.2">
      <c r="A746" t="s">
        <v>10</v>
      </c>
      <c r="B746" t="s">
        <v>13</v>
      </c>
      <c r="D746">
        <v>0</v>
      </c>
      <c r="E746">
        <v>0</v>
      </c>
      <c r="F746">
        <v>5</v>
      </c>
      <c r="G746">
        <v>5</v>
      </c>
      <c r="H746">
        <v>10</v>
      </c>
      <c r="I746">
        <v>11</v>
      </c>
      <c r="J746">
        <v>0</v>
      </c>
      <c r="K746">
        <v>0</v>
      </c>
      <c r="L746">
        <v>2.4996000000000001E-2</v>
      </c>
      <c r="M746">
        <v>2.4996000000000001E-2</v>
      </c>
      <c r="N746" t="s">
        <v>14</v>
      </c>
    </row>
    <row r="747" spans="1:14" x14ac:dyDescent="0.2">
      <c r="A747" t="s">
        <v>10</v>
      </c>
      <c r="B747" t="s">
        <v>13</v>
      </c>
      <c r="D747">
        <v>0</v>
      </c>
      <c r="E747">
        <v>0</v>
      </c>
      <c r="F747">
        <v>5</v>
      </c>
      <c r="G747">
        <v>5</v>
      </c>
      <c r="H747">
        <v>10</v>
      </c>
      <c r="I747">
        <v>11</v>
      </c>
      <c r="J747">
        <v>1</v>
      </c>
      <c r="K747">
        <v>1</v>
      </c>
      <c r="L747">
        <v>2.3904999999999999E-2</v>
      </c>
      <c r="M747">
        <v>2.3904999999999999E-2</v>
      </c>
      <c r="N747" t="s">
        <v>14</v>
      </c>
    </row>
    <row r="748" spans="1:14" x14ac:dyDescent="0.2">
      <c r="A748" t="s">
        <v>10</v>
      </c>
      <c r="B748" t="s">
        <v>13</v>
      </c>
      <c r="D748">
        <v>0</v>
      </c>
      <c r="E748">
        <v>0</v>
      </c>
      <c r="F748">
        <v>5</v>
      </c>
      <c r="G748">
        <v>5</v>
      </c>
      <c r="H748">
        <v>10</v>
      </c>
      <c r="I748">
        <v>11</v>
      </c>
      <c r="J748">
        <v>2</v>
      </c>
      <c r="K748">
        <v>2</v>
      </c>
      <c r="L748">
        <v>2.6824999999999901E-2</v>
      </c>
      <c r="M748">
        <v>2.6824999999999901E-2</v>
      </c>
      <c r="N748" t="s">
        <v>14</v>
      </c>
    </row>
    <row r="749" spans="1:14" x14ac:dyDescent="0.2">
      <c r="A749" t="s">
        <v>10</v>
      </c>
      <c r="B749" t="s">
        <v>13</v>
      </c>
      <c r="D749">
        <v>0</v>
      </c>
      <c r="E749">
        <v>0</v>
      </c>
      <c r="F749">
        <v>5</v>
      </c>
      <c r="G749">
        <v>5</v>
      </c>
      <c r="H749">
        <v>10</v>
      </c>
      <c r="I749">
        <v>11</v>
      </c>
      <c r="J749">
        <v>3</v>
      </c>
      <c r="K749">
        <v>3</v>
      </c>
      <c r="L749">
        <v>2.903E-2</v>
      </c>
      <c r="M749">
        <v>2.903E-2</v>
      </c>
      <c r="N749" t="s">
        <v>14</v>
      </c>
    </row>
    <row r="750" spans="1:14" x14ac:dyDescent="0.2">
      <c r="A750" t="s">
        <v>10</v>
      </c>
      <c r="B750" t="s">
        <v>13</v>
      </c>
      <c r="D750">
        <v>0</v>
      </c>
      <c r="E750">
        <v>0</v>
      </c>
      <c r="F750">
        <v>5</v>
      </c>
      <c r="G750">
        <v>5</v>
      </c>
      <c r="H750">
        <v>10</v>
      </c>
      <c r="I750">
        <v>11</v>
      </c>
      <c r="J750">
        <v>4</v>
      </c>
      <c r="K750">
        <v>4</v>
      </c>
      <c r="L750">
        <v>2.6932500000000002E-2</v>
      </c>
      <c r="M750">
        <v>2.6932500000000002E-2</v>
      </c>
      <c r="N750" t="s">
        <v>14</v>
      </c>
    </row>
    <row r="751" spans="1:14" x14ac:dyDescent="0.2">
      <c r="A751" t="s">
        <v>10</v>
      </c>
      <c r="B751" t="s">
        <v>13</v>
      </c>
      <c r="D751">
        <v>0</v>
      </c>
      <c r="E751">
        <v>0</v>
      </c>
      <c r="F751">
        <v>5</v>
      </c>
      <c r="G751">
        <v>5</v>
      </c>
      <c r="H751">
        <v>10</v>
      </c>
      <c r="I751">
        <v>11</v>
      </c>
      <c r="J751">
        <v>5</v>
      </c>
      <c r="K751">
        <v>5</v>
      </c>
      <c r="L751">
        <v>1.8557999999999901E-2</v>
      </c>
      <c r="M751">
        <v>1.8557999999999901E-2</v>
      </c>
      <c r="N751" t="s">
        <v>14</v>
      </c>
    </row>
    <row r="752" spans="1:14" x14ac:dyDescent="0.2">
      <c r="A752" t="s">
        <v>10</v>
      </c>
      <c r="B752" t="s">
        <v>13</v>
      </c>
      <c r="D752">
        <v>0</v>
      </c>
      <c r="E752">
        <v>0</v>
      </c>
      <c r="F752">
        <v>5</v>
      </c>
      <c r="G752">
        <v>5</v>
      </c>
      <c r="H752">
        <v>10</v>
      </c>
      <c r="I752">
        <v>11</v>
      </c>
      <c r="J752">
        <v>6</v>
      </c>
      <c r="K752">
        <v>6</v>
      </c>
      <c r="L752">
        <v>1.7169999999999901E-2</v>
      </c>
      <c r="M752">
        <v>1.7169999999999901E-2</v>
      </c>
      <c r="N752" t="s">
        <v>14</v>
      </c>
    </row>
    <row r="753" spans="1:14" x14ac:dyDescent="0.2">
      <c r="A753" t="s">
        <v>10</v>
      </c>
      <c r="B753" t="s">
        <v>13</v>
      </c>
      <c r="D753">
        <v>0</v>
      </c>
      <c r="E753">
        <v>0</v>
      </c>
      <c r="F753">
        <v>5</v>
      </c>
      <c r="G753">
        <v>5</v>
      </c>
      <c r="H753">
        <v>11</v>
      </c>
      <c r="I753">
        <v>12</v>
      </c>
      <c r="J753">
        <v>0</v>
      </c>
      <c r="K753">
        <v>0</v>
      </c>
      <c r="L753">
        <v>2.53459999999999E-2</v>
      </c>
      <c r="M753">
        <v>2.53459999999999E-2</v>
      </c>
      <c r="N753" t="s">
        <v>14</v>
      </c>
    </row>
    <row r="754" spans="1:14" x14ac:dyDescent="0.2">
      <c r="A754" t="s">
        <v>10</v>
      </c>
      <c r="B754" t="s">
        <v>13</v>
      </c>
      <c r="D754">
        <v>0</v>
      </c>
      <c r="E754">
        <v>0</v>
      </c>
      <c r="F754">
        <v>5</v>
      </c>
      <c r="G754">
        <v>5</v>
      </c>
      <c r="H754">
        <v>11</v>
      </c>
      <c r="I754">
        <v>12</v>
      </c>
      <c r="J754">
        <v>1</v>
      </c>
      <c r="K754">
        <v>1</v>
      </c>
      <c r="L754">
        <v>2.42425E-2</v>
      </c>
      <c r="M754">
        <v>2.42425E-2</v>
      </c>
      <c r="N754" t="s">
        <v>14</v>
      </c>
    </row>
    <row r="755" spans="1:14" x14ac:dyDescent="0.2">
      <c r="A755" t="s">
        <v>10</v>
      </c>
      <c r="B755" t="s">
        <v>13</v>
      </c>
      <c r="D755">
        <v>0</v>
      </c>
      <c r="E755">
        <v>0</v>
      </c>
      <c r="F755">
        <v>5</v>
      </c>
      <c r="G755">
        <v>5</v>
      </c>
      <c r="H755">
        <v>11</v>
      </c>
      <c r="I755">
        <v>12</v>
      </c>
      <c r="J755">
        <v>2</v>
      </c>
      <c r="K755">
        <v>2</v>
      </c>
      <c r="L755">
        <v>2.6804999999999999E-2</v>
      </c>
      <c r="M755">
        <v>2.6804999999999999E-2</v>
      </c>
      <c r="N755" t="s">
        <v>14</v>
      </c>
    </row>
    <row r="756" spans="1:14" x14ac:dyDescent="0.2">
      <c r="A756" t="s">
        <v>10</v>
      </c>
      <c r="B756" t="s">
        <v>13</v>
      </c>
      <c r="D756">
        <v>0</v>
      </c>
      <c r="E756">
        <v>0</v>
      </c>
      <c r="F756">
        <v>5</v>
      </c>
      <c r="G756">
        <v>5</v>
      </c>
      <c r="H756">
        <v>11</v>
      </c>
      <c r="I756">
        <v>12</v>
      </c>
      <c r="J756">
        <v>3</v>
      </c>
      <c r="K756">
        <v>3</v>
      </c>
      <c r="L756">
        <v>2.78575E-2</v>
      </c>
      <c r="M756">
        <v>2.78575E-2</v>
      </c>
      <c r="N756" t="s">
        <v>14</v>
      </c>
    </row>
    <row r="757" spans="1:14" x14ac:dyDescent="0.2">
      <c r="A757" t="s">
        <v>10</v>
      </c>
      <c r="B757" t="s">
        <v>13</v>
      </c>
      <c r="D757">
        <v>0</v>
      </c>
      <c r="E757">
        <v>0</v>
      </c>
      <c r="F757">
        <v>5</v>
      </c>
      <c r="G757">
        <v>5</v>
      </c>
      <c r="H757">
        <v>11</v>
      </c>
      <c r="I757">
        <v>12</v>
      </c>
      <c r="J757">
        <v>4</v>
      </c>
      <c r="K757">
        <v>4</v>
      </c>
      <c r="L757">
        <v>2.8594999999999999E-2</v>
      </c>
      <c r="M757">
        <v>2.8594999999999999E-2</v>
      </c>
      <c r="N757" t="s">
        <v>14</v>
      </c>
    </row>
    <row r="758" spans="1:14" x14ac:dyDescent="0.2">
      <c r="A758" t="s">
        <v>10</v>
      </c>
      <c r="B758" t="s">
        <v>13</v>
      </c>
      <c r="D758">
        <v>0</v>
      </c>
      <c r="E758">
        <v>0</v>
      </c>
      <c r="F758">
        <v>5</v>
      </c>
      <c r="G758">
        <v>5</v>
      </c>
      <c r="H758">
        <v>11</v>
      </c>
      <c r="I758">
        <v>12</v>
      </c>
      <c r="J758">
        <v>5</v>
      </c>
      <c r="K758">
        <v>5</v>
      </c>
      <c r="L758">
        <v>1.8858E-2</v>
      </c>
      <c r="M758">
        <v>1.8858E-2</v>
      </c>
      <c r="N758" t="s">
        <v>14</v>
      </c>
    </row>
    <row r="759" spans="1:14" x14ac:dyDescent="0.2">
      <c r="A759" t="s">
        <v>10</v>
      </c>
      <c r="B759" t="s">
        <v>13</v>
      </c>
      <c r="D759">
        <v>0</v>
      </c>
      <c r="E759">
        <v>0</v>
      </c>
      <c r="F759">
        <v>5</v>
      </c>
      <c r="G759">
        <v>5</v>
      </c>
      <c r="H759">
        <v>11</v>
      </c>
      <c r="I759">
        <v>12</v>
      </c>
      <c r="J759">
        <v>6</v>
      </c>
      <c r="K759">
        <v>6</v>
      </c>
      <c r="L759">
        <v>1.7662000000000001E-2</v>
      </c>
      <c r="M759">
        <v>1.7662000000000001E-2</v>
      </c>
      <c r="N759" t="s">
        <v>14</v>
      </c>
    </row>
    <row r="760" spans="1:14" x14ac:dyDescent="0.2">
      <c r="A760" t="s">
        <v>10</v>
      </c>
      <c r="B760" t="s">
        <v>13</v>
      </c>
      <c r="D760">
        <v>0</v>
      </c>
      <c r="E760">
        <v>0</v>
      </c>
      <c r="F760">
        <v>5</v>
      </c>
      <c r="G760">
        <v>5</v>
      </c>
      <c r="H760">
        <v>12</v>
      </c>
      <c r="I760">
        <v>13</v>
      </c>
      <c r="J760">
        <v>0</v>
      </c>
      <c r="K760">
        <v>0</v>
      </c>
      <c r="L760">
        <v>2.4014000000000001E-2</v>
      </c>
      <c r="M760">
        <v>2.4014000000000001E-2</v>
      </c>
      <c r="N760" t="s">
        <v>14</v>
      </c>
    </row>
    <row r="761" spans="1:14" x14ac:dyDescent="0.2">
      <c r="A761" t="s">
        <v>10</v>
      </c>
      <c r="B761" t="s">
        <v>13</v>
      </c>
      <c r="D761">
        <v>0</v>
      </c>
      <c r="E761">
        <v>0</v>
      </c>
      <c r="F761">
        <v>5</v>
      </c>
      <c r="G761">
        <v>5</v>
      </c>
      <c r="H761">
        <v>12</v>
      </c>
      <c r="I761">
        <v>13</v>
      </c>
      <c r="J761">
        <v>1</v>
      </c>
      <c r="K761">
        <v>1</v>
      </c>
      <c r="L761">
        <v>2.3967499999999999E-2</v>
      </c>
      <c r="M761">
        <v>2.3967499999999999E-2</v>
      </c>
      <c r="N761" t="s">
        <v>14</v>
      </c>
    </row>
    <row r="762" spans="1:14" x14ac:dyDescent="0.2">
      <c r="A762" t="s">
        <v>10</v>
      </c>
      <c r="B762" t="s">
        <v>13</v>
      </c>
      <c r="D762">
        <v>0</v>
      </c>
      <c r="E762">
        <v>0</v>
      </c>
      <c r="F762">
        <v>5</v>
      </c>
      <c r="G762">
        <v>5</v>
      </c>
      <c r="H762">
        <v>12</v>
      </c>
      <c r="I762">
        <v>13</v>
      </c>
      <c r="J762">
        <v>2</v>
      </c>
      <c r="K762">
        <v>2</v>
      </c>
      <c r="L762">
        <v>2.6567500000000001E-2</v>
      </c>
      <c r="M762">
        <v>2.6567500000000001E-2</v>
      </c>
      <c r="N762" t="s">
        <v>14</v>
      </c>
    </row>
    <row r="763" spans="1:14" x14ac:dyDescent="0.2">
      <c r="A763" t="s">
        <v>10</v>
      </c>
      <c r="B763" t="s">
        <v>13</v>
      </c>
      <c r="D763">
        <v>0</v>
      </c>
      <c r="E763">
        <v>0</v>
      </c>
      <c r="F763">
        <v>5</v>
      </c>
      <c r="G763">
        <v>5</v>
      </c>
      <c r="H763">
        <v>12</v>
      </c>
      <c r="I763">
        <v>13</v>
      </c>
      <c r="J763">
        <v>3</v>
      </c>
      <c r="K763">
        <v>3</v>
      </c>
      <c r="L763">
        <v>2.8055E-2</v>
      </c>
      <c r="M763">
        <v>2.8055E-2</v>
      </c>
      <c r="N763" t="s">
        <v>14</v>
      </c>
    </row>
    <row r="764" spans="1:14" x14ac:dyDescent="0.2">
      <c r="A764" t="s">
        <v>10</v>
      </c>
      <c r="B764" t="s">
        <v>13</v>
      </c>
      <c r="D764">
        <v>0</v>
      </c>
      <c r="E764">
        <v>0</v>
      </c>
      <c r="F764">
        <v>5</v>
      </c>
      <c r="G764">
        <v>5</v>
      </c>
      <c r="H764">
        <v>12</v>
      </c>
      <c r="I764">
        <v>13</v>
      </c>
      <c r="J764">
        <v>4</v>
      </c>
      <c r="K764">
        <v>4</v>
      </c>
      <c r="L764">
        <v>2.8452499999999999E-2</v>
      </c>
      <c r="M764">
        <v>2.8452499999999999E-2</v>
      </c>
      <c r="N764" t="s">
        <v>14</v>
      </c>
    </row>
    <row r="765" spans="1:14" x14ac:dyDescent="0.2">
      <c r="A765" t="s">
        <v>10</v>
      </c>
      <c r="B765" t="s">
        <v>13</v>
      </c>
      <c r="D765">
        <v>0</v>
      </c>
      <c r="E765">
        <v>0</v>
      </c>
      <c r="F765">
        <v>5</v>
      </c>
      <c r="G765">
        <v>5</v>
      </c>
      <c r="H765">
        <v>12</v>
      </c>
      <c r="I765">
        <v>13</v>
      </c>
      <c r="J765">
        <v>5</v>
      </c>
      <c r="K765">
        <v>5</v>
      </c>
      <c r="L765">
        <v>1.8530000000000001E-2</v>
      </c>
      <c r="M765">
        <v>1.8530000000000001E-2</v>
      </c>
      <c r="N765" t="s">
        <v>14</v>
      </c>
    </row>
    <row r="766" spans="1:14" x14ac:dyDescent="0.2">
      <c r="A766" t="s">
        <v>10</v>
      </c>
      <c r="B766" t="s">
        <v>13</v>
      </c>
      <c r="D766">
        <v>0</v>
      </c>
      <c r="E766">
        <v>0</v>
      </c>
      <c r="F766">
        <v>5</v>
      </c>
      <c r="G766">
        <v>5</v>
      </c>
      <c r="H766">
        <v>12</v>
      </c>
      <c r="I766">
        <v>13</v>
      </c>
      <c r="J766">
        <v>6</v>
      </c>
      <c r="K766">
        <v>6</v>
      </c>
      <c r="L766">
        <v>1.821E-2</v>
      </c>
      <c r="M766">
        <v>1.821E-2</v>
      </c>
      <c r="N766" t="s">
        <v>14</v>
      </c>
    </row>
    <row r="767" spans="1:14" x14ac:dyDescent="0.2">
      <c r="A767" t="s">
        <v>10</v>
      </c>
      <c r="B767" t="s">
        <v>13</v>
      </c>
      <c r="D767">
        <v>0</v>
      </c>
      <c r="E767">
        <v>0</v>
      </c>
      <c r="F767">
        <v>5</v>
      </c>
      <c r="G767">
        <v>5</v>
      </c>
      <c r="H767">
        <v>13</v>
      </c>
      <c r="I767">
        <v>14</v>
      </c>
      <c r="J767">
        <v>0</v>
      </c>
      <c r="K767">
        <v>0</v>
      </c>
      <c r="L767">
        <v>2.3016000000000002E-2</v>
      </c>
      <c r="M767">
        <v>2.3016000000000002E-2</v>
      </c>
      <c r="N767" t="s">
        <v>14</v>
      </c>
    </row>
    <row r="768" spans="1:14" x14ac:dyDescent="0.2">
      <c r="A768" t="s">
        <v>10</v>
      </c>
      <c r="B768" t="s">
        <v>13</v>
      </c>
      <c r="D768">
        <v>0</v>
      </c>
      <c r="E768">
        <v>0</v>
      </c>
      <c r="F768">
        <v>5</v>
      </c>
      <c r="G768">
        <v>5</v>
      </c>
      <c r="H768">
        <v>13</v>
      </c>
      <c r="I768">
        <v>14</v>
      </c>
      <c r="J768">
        <v>1</v>
      </c>
      <c r="K768">
        <v>1</v>
      </c>
      <c r="L768">
        <v>2.33475E-2</v>
      </c>
      <c r="M768">
        <v>2.33475E-2</v>
      </c>
      <c r="N768" t="s">
        <v>14</v>
      </c>
    </row>
    <row r="769" spans="1:14" x14ac:dyDescent="0.2">
      <c r="A769" t="s">
        <v>10</v>
      </c>
      <c r="B769" t="s">
        <v>13</v>
      </c>
      <c r="D769">
        <v>0</v>
      </c>
      <c r="E769">
        <v>0</v>
      </c>
      <c r="F769">
        <v>5</v>
      </c>
      <c r="G769">
        <v>5</v>
      </c>
      <c r="H769">
        <v>13</v>
      </c>
      <c r="I769">
        <v>14</v>
      </c>
      <c r="J769">
        <v>2</v>
      </c>
      <c r="K769">
        <v>2</v>
      </c>
      <c r="L769">
        <v>2.7219999999999901E-2</v>
      </c>
      <c r="M769">
        <v>2.7219999999999901E-2</v>
      </c>
      <c r="N769" t="s">
        <v>14</v>
      </c>
    </row>
    <row r="770" spans="1:14" x14ac:dyDescent="0.2">
      <c r="A770" t="s">
        <v>10</v>
      </c>
      <c r="B770" t="s">
        <v>13</v>
      </c>
      <c r="D770">
        <v>0</v>
      </c>
      <c r="E770">
        <v>0</v>
      </c>
      <c r="F770">
        <v>5</v>
      </c>
      <c r="G770">
        <v>5</v>
      </c>
      <c r="H770">
        <v>13</v>
      </c>
      <c r="I770">
        <v>14</v>
      </c>
      <c r="J770">
        <v>3</v>
      </c>
      <c r="K770">
        <v>3</v>
      </c>
      <c r="L770">
        <v>2.7602499999999999E-2</v>
      </c>
      <c r="M770">
        <v>2.7602499999999999E-2</v>
      </c>
      <c r="N770" t="s">
        <v>14</v>
      </c>
    </row>
    <row r="771" spans="1:14" x14ac:dyDescent="0.2">
      <c r="A771" t="s">
        <v>10</v>
      </c>
      <c r="B771" t="s">
        <v>13</v>
      </c>
      <c r="D771">
        <v>0</v>
      </c>
      <c r="E771">
        <v>0</v>
      </c>
      <c r="F771">
        <v>5</v>
      </c>
      <c r="G771">
        <v>5</v>
      </c>
      <c r="H771">
        <v>13</v>
      </c>
      <c r="I771">
        <v>14</v>
      </c>
      <c r="J771">
        <v>4</v>
      </c>
      <c r="K771">
        <v>4</v>
      </c>
      <c r="L771">
        <v>2.8587499999999998E-2</v>
      </c>
      <c r="M771">
        <v>2.8587499999999998E-2</v>
      </c>
      <c r="N771" t="s">
        <v>14</v>
      </c>
    </row>
    <row r="772" spans="1:14" x14ac:dyDescent="0.2">
      <c r="A772" t="s">
        <v>10</v>
      </c>
      <c r="B772" t="s">
        <v>13</v>
      </c>
      <c r="D772">
        <v>0</v>
      </c>
      <c r="E772">
        <v>0</v>
      </c>
      <c r="F772">
        <v>5</v>
      </c>
      <c r="G772">
        <v>5</v>
      </c>
      <c r="H772">
        <v>13</v>
      </c>
      <c r="I772">
        <v>14</v>
      </c>
      <c r="J772">
        <v>5</v>
      </c>
      <c r="K772">
        <v>5</v>
      </c>
      <c r="L772">
        <v>1.8546E-2</v>
      </c>
      <c r="M772">
        <v>1.8546E-2</v>
      </c>
      <c r="N772" t="s">
        <v>14</v>
      </c>
    </row>
    <row r="773" spans="1:14" x14ac:dyDescent="0.2">
      <c r="A773" t="s">
        <v>10</v>
      </c>
      <c r="B773" t="s">
        <v>13</v>
      </c>
      <c r="D773">
        <v>0</v>
      </c>
      <c r="E773">
        <v>0</v>
      </c>
      <c r="F773">
        <v>5</v>
      </c>
      <c r="G773">
        <v>5</v>
      </c>
      <c r="H773">
        <v>13</v>
      </c>
      <c r="I773">
        <v>14</v>
      </c>
      <c r="J773">
        <v>6</v>
      </c>
      <c r="K773">
        <v>6</v>
      </c>
      <c r="L773">
        <v>1.7871999999999999E-2</v>
      </c>
      <c r="M773">
        <v>1.7871999999999999E-2</v>
      </c>
      <c r="N773" t="s">
        <v>14</v>
      </c>
    </row>
    <row r="774" spans="1:14" x14ac:dyDescent="0.2">
      <c r="A774" t="s">
        <v>10</v>
      </c>
      <c r="B774" t="s">
        <v>13</v>
      </c>
      <c r="D774">
        <v>0</v>
      </c>
      <c r="E774">
        <v>0</v>
      </c>
      <c r="F774">
        <v>5</v>
      </c>
      <c r="G774">
        <v>5</v>
      </c>
      <c r="H774">
        <v>14</v>
      </c>
      <c r="I774">
        <v>15</v>
      </c>
      <c r="J774">
        <v>0</v>
      </c>
      <c r="K774">
        <v>0</v>
      </c>
      <c r="L774">
        <v>2.2183999999999999E-2</v>
      </c>
      <c r="M774">
        <v>2.2183999999999999E-2</v>
      </c>
      <c r="N774" t="s">
        <v>14</v>
      </c>
    </row>
    <row r="775" spans="1:14" x14ac:dyDescent="0.2">
      <c r="A775" t="s">
        <v>10</v>
      </c>
      <c r="B775" t="s">
        <v>13</v>
      </c>
      <c r="D775">
        <v>0</v>
      </c>
      <c r="E775">
        <v>0</v>
      </c>
      <c r="F775">
        <v>5</v>
      </c>
      <c r="G775">
        <v>5</v>
      </c>
      <c r="H775">
        <v>14</v>
      </c>
      <c r="I775">
        <v>15</v>
      </c>
      <c r="J775">
        <v>1</v>
      </c>
      <c r="K775">
        <v>1</v>
      </c>
      <c r="L775">
        <v>2.3697499999999899E-2</v>
      </c>
      <c r="M775">
        <v>2.3697499999999899E-2</v>
      </c>
      <c r="N775" t="s">
        <v>14</v>
      </c>
    </row>
    <row r="776" spans="1:14" x14ac:dyDescent="0.2">
      <c r="A776" t="s">
        <v>10</v>
      </c>
      <c r="B776" t="s">
        <v>13</v>
      </c>
      <c r="D776">
        <v>0</v>
      </c>
      <c r="E776">
        <v>0</v>
      </c>
      <c r="F776">
        <v>5</v>
      </c>
      <c r="G776">
        <v>5</v>
      </c>
      <c r="H776">
        <v>14</v>
      </c>
      <c r="I776">
        <v>15</v>
      </c>
      <c r="J776">
        <v>2</v>
      </c>
      <c r="K776">
        <v>2</v>
      </c>
      <c r="L776">
        <v>2.6142499999999999E-2</v>
      </c>
      <c r="M776">
        <v>2.6142499999999999E-2</v>
      </c>
      <c r="N776" t="s">
        <v>14</v>
      </c>
    </row>
    <row r="777" spans="1:14" x14ac:dyDescent="0.2">
      <c r="A777" t="s">
        <v>10</v>
      </c>
      <c r="B777" t="s">
        <v>13</v>
      </c>
      <c r="D777">
        <v>0</v>
      </c>
      <c r="E777">
        <v>0</v>
      </c>
      <c r="F777">
        <v>5</v>
      </c>
      <c r="G777">
        <v>5</v>
      </c>
      <c r="H777">
        <v>14</v>
      </c>
      <c r="I777">
        <v>15</v>
      </c>
      <c r="J777">
        <v>3</v>
      </c>
      <c r="K777">
        <v>3</v>
      </c>
      <c r="L777">
        <v>2.7422499999999999E-2</v>
      </c>
      <c r="M777">
        <v>2.7422499999999999E-2</v>
      </c>
      <c r="N777" t="s">
        <v>14</v>
      </c>
    </row>
    <row r="778" spans="1:14" x14ac:dyDescent="0.2">
      <c r="A778" t="s">
        <v>10</v>
      </c>
      <c r="B778" t="s">
        <v>13</v>
      </c>
      <c r="D778">
        <v>0</v>
      </c>
      <c r="E778">
        <v>0</v>
      </c>
      <c r="F778">
        <v>5</v>
      </c>
      <c r="G778">
        <v>5</v>
      </c>
      <c r="H778">
        <v>14</v>
      </c>
      <c r="I778">
        <v>15</v>
      </c>
      <c r="J778">
        <v>4</v>
      </c>
      <c r="K778">
        <v>4</v>
      </c>
      <c r="L778">
        <v>2.6647500000000001E-2</v>
      </c>
      <c r="M778">
        <v>2.6647500000000001E-2</v>
      </c>
      <c r="N778" t="s">
        <v>14</v>
      </c>
    </row>
    <row r="779" spans="1:14" x14ac:dyDescent="0.2">
      <c r="A779" t="s">
        <v>10</v>
      </c>
      <c r="B779" t="s">
        <v>13</v>
      </c>
      <c r="D779">
        <v>0</v>
      </c>
      <c r="E779">
        <v>0</v>
      </c>
      <c r="F779">
        <v>5</v>
      </c>
      <c r="G779">
        <v>5</v>
      </c>
      <c r="H779">
        <v>14</v>
      </c>
      <c r="I779">
        <v>15</v>
      </c>
      <c r="J779">
        <v>5</v>
      </c>
      <c r="K779">
        <v>5</v>
      </c>
      <c r="L779">
        <v>1.7666000000000001E-2</v>
      </c>
      <c r="M779">
        <v>1.7666000000000001E-2</v>
      </c>
      <c r="N779" t="s">
        <v>14</v>
      </c>
    </row>
    <row r="780" spans="1:14" x14ac:dyDescent="0.2">
      <c r="A780" t="s">
        <v>10</v>
      </c>
      <c r="B780" t="s">
        <v>13</v>
      </c>
      <c r="D780">
        <v>0</v>
      </c>
      <c r="E780">
        <v>0</v>
      </c>
      <c r="F780">
        <v>5</v>
      </c>
      <c r="G780">
        <v>5</v>
      </c>
      <c r="H780">
        <v>14</v>
      </c>
      <c r="I780">
        <v>15</v>
      </c>
      <c r="J780">
        <v>6</v>
      </c>
      <c r="K780">
        <v>6</v>
      </c>
      <c r="L780">
        <v>1.7863999999999901E-2</v>
      </c>
      <c r="M780">
        <v>1.7863999999999901E-2</v>
      </c>
      <c r="N780" t="s">
        <v>14</v>
      </c>
    </row>
    <row r="781" spans="1:14" x14ac:dyDescent="0.2">
      <c r="A781" t="s">
        <v>10</v>
      </c>
      <c r="B781" t="s">
        <v>13</v>
      </c>
      <c r="D781">
        <v>0</v>
      </c>
      <c r="E781">
        <v>0</v>
      </c>
      <c r="F781">
        <v>5</v>
      </c>
      <c r="G781">
        <v>5</v>
      </c>
      <c r="H781">
        <v>15</v>
      </c>
      <c r="I781">
        <v>16</v>
      </c>
      <c r="J781">
        <v>0</v>
      </c>
      <c r="K781">
        <v>0</v>
      </c>
      <c r="L781">
        <v>2.2044000000000001E-2</v>
      </c>
      <c r="M781">
        <v>2.2044000000000001E-2</v>
      </c>
      <c r="N781" t="s">
        <v>14</v>
      </c>
    </row>
    <row r="782" spans="1:14" x14ac:dyDescent="0.2">
      <c r="A782" t="s">
        <v>10</v>
      </c>
      <c r="B782" t="s">
        <v>13</v>
      </c>
      <c r="D782">
        <v>0</v>
      </c>
      <c r="E782">
        <v>0</v>
      </c>
      <c r="F782">
        <v>5</v>
      </c>
      <c r="G782">
        <v>5</v>
      </c>
      <c r="H782">
        <v>15</v>
      </c>
      <c r="I782">
        <v>16</v>
      </c>
      <c r="J782">
        <v>1</v>
      </c>
      <c r="K782">
        <v>1</v>
      </c>
      <c r="L782">
        <v>2.3015000000000001E-2</v>
      </c>
      <c r="M782">
        <v>2.3015000000000001E-2</v>
      </c>
      <c r="N782" t="s">
        <v>14</v>
      </c>
    </row>
    <row r="783" spans="1:14" x14ac:dyDescent="0.2">
      <c r="A783" t="s">
        <v>10</v>
      </c>
      <c r="B783" t="s">
        <v>13</v>
      </c>
      <c r="D783">
        <v>0</v>
      </c>
      <c r="E783">
        <v>0</v>
      </c>
      <c r="F783">
        <v>5</v>
      </c>
      <c r="G783">
        <v>5</v>
      </c>
      <c r="H783">
        <v>15</v>
      </c>
      <c r="I783">
        <v>16</v>
      </c>
      <c r="J783">
        <v>2</v>
      </c>
      <c r="K783">
        <v>2</v>
      </c>
      <c r="L783">
        <v>2.65399999999999E-2</v>
      </c>
      <c r="M783">
        <v>2.65399999999999E-2</v>
      </c>
      <c r="N783" t="s">
        <v>14</v>
      </c>
    </row>
    <row r="784" spans="1:14" x14ac:dyDescent="0.2">
      <c r="A784" t="s">
        <v>10</v>
      </c>
      <c r="B784" t="s">
        <v>13</v>
      </c>
      <c r="D784">
        <v>0</v>
      </c>
      <c r="E784">
        <v>0</v>
      </c>
      <c r="F784">
        <v>5</v>
      </c>
      <c r="G784">
        <v>5</v>
      </c>
      <c r="H784">
        <v>15</v>
      </c>
      <c r="I784">
        <v>16</v>
      </c>
      <c r="J784">
        <v>3</v>
      </c>
      <c r="K784">
        <v>3</v>
      </c>
      <c r="L784">
        <v>2.68825E-2</v>
      </c>
      <c r="M784">
        <v>2.68825E-2</v>
      </c>
      <c r="N784" t="s">
        <v>14</v>
      </c>
    </row>
    <row r="785" spans="1:14" x14ac:dyDescent="0.2">
      <c r="A785" t="s">
        <v>10</v>
      </c>
      <c r="B785" t="s">
        <v>13</v>
      </c>
      <c r="D785">
        <v>0</v>
      </c>
      <c r="E785">
        <v>0</v>
      </c>
      <c r="F785">
        <v>5</v>
      </c>
      <c r="G785">
        <v>5</v>
      </c>
      <c r="H785">
        <v>15</v>
      </c>
      <c r="I785">
        <v>16</v>
      </c>
      <c r="J785">
        <v>4</v>
      </c>
      <c r="K785">
        <v>4</v>
      </c>
      <c r="L785">
        <v>2.6720000000000001E-2</v>
      </c>
      <c r="M785">
        <v>2.6720000000000001E-2</v>
      </c>
      <c r="N785" t="s">
        <v>14</v>
      </c>
    </row>
    <row r="786" spans="1:14" x14ac:dyDescent="0.2">
      <c r="A786" t="s">
        <v>10</v>
      </c>
      <c r="B786" t="s">
        <v>13</v>
      </c>
      <c r="D786">
        <v>0</v>
      </c>
      <c r="E786">
        <v>0</v>
      </c>
      <c r="F786">
        <v>5</v>
      </c>
      <c r="G786">
        <v>5</v>
      </c>
      <c r="H786">
        <v>15</v>
      </c>
      <c r="I786">
        <v>16</v>
      </c>
      <c r="J786">
        <v>5</v>
      </c>
      <c r="K786">
        <v>5</v>
      </c>
      <c r="L786">
        <v>1.6480000000000002E-2</v>
      </c>
      <c r="M786">
        <v>1.6480000000000002E-2</v>
      </c>
      <c r="N786" t="s">
        <v>14</v>
      </c>
    </row>
    <row r="787" spans="1:14" x14ac:dyDescent="0.2">
      <c r="A787" t="s">
        <v>10</v>
      </c>
      <c r="B787" t="s">
        <v>13</v>
      </c>
      <c r="D787">
        <v>0</v>
      </c>
      <c r="E787">
        <v>0</v>
      </c>
      <c r="F787">
        <v>5</v>
      </c>
      <c r="G787">
        <v>5</v>
      </c>
      <c r="H787">
        <v>15</v>
      </c>
      <c r="I787">
        <v>16</v>
      </c>
      <c r="J787">
        <v>6</v>
      </c>
      <c r="K787">
        <v>6</v>
      </c>
      <c r="L787">
        <v>1.7576000000000001E-2</v>
      </c>
      <c r="M787">
        <v>1.7576000000000001E-2</v>
      </c>
      <c r="N787" t="s">
        <v>14</v>
      </c>
    </row>
    <row r="788" spans="1:14" x14ac:dyDescent="0.2">
      <c r="A788" t="s">
        <v>10</v>
      </c>
      <c r="B788" t="s">
        <v>13</v>
      </c>
      <c r="D788">
        <v>0</v>
      </c>
      <c r="E788">
        <v>0</v>
      </c>
      <c r="F788">
        <v>5</v>
      </c>
      <c r="G788">
        <v>5</v>
      </c>
      <c r="H788">
        <v>16</v>
      </c>
      <c r="I788">
        <v>17</v>
      </c>
      <c r="J788">
        <v>0</v>
      </c>
      <c r="K788">
        <v>0</v>
      </c>
      <c r="L788">
        <v>2.2504E-2</v>
      </c>
      <c r="M788">
        <v>2.2504E-2</v>
      </c>
      <c r="N788" t="s">
        <v>14</v>
      </c>
    </row>
    <row r="789" spans="1:14" x14ac:dyDescent="0.2">
      <c r="A789" t="s">
        <v>10</v>
      </c>
      <c r="B789" t="s">
        <v>13</v>
      </c>
      <c r="D789">
        <v>0</v>
      </c>
      <c r="E789">
        <v>0</v>
      </c>
      <c r="F789">
        <v>5</v>
      </c>
      <c r="G789">
        <v>5</v>
      </c>
      <c r="H789">
        <v>16</v>
      </c>
      <c r="I789">
        <v>17</v>
      </c>
      <c r="J789">
        <v>1</v>
      </c>
      <c r="K789">
        <v>1</v>
      </c>
      <c r="L789">
        <v>2.3154999999999999E-2</v>
      </c>
      <c r="M789">
        <v>2.3154999999999999E-2</v>
      </c>
      <c r="N789" t="s">
        <v>14</v>
      </c>
    </row>
    <row r="790" spans="1:14" x14ac:dyDescent="0.2">
      <c r="A790" t="s">
        <v>10</v>
      </c>
      <c r="B790" t="s">
        <v>13</v>
      </c>
      <c r="D790">
        <v>0</v>
      </c>
      <c r="E790">
        <v>0</v>
      </c>
      <c r="F790">
        <v>5</v>
      </c>
      <c r="G790">
        <v>5</v>
      </c>
      <c r="H790">
        <v>16</v>
      </c>
      <c r="I790">
        <v>17</v>
      </c>
      <c r="J790">
        <v>2</v>
      </c>
      <c r="K790">
        <v>2</v>
      </c>
      <c r="L790">
        <v>2.7594999999999901E-2</v>
      </c>
      <c r="M790">
        <v>2.7594999999999901E-2</v>
      </c>
      <c r="N790" t="s">
        <v>14</v>
      </c>
    </row>
    <row r="791" spans="1:14" x14ac:dyDescent="0.2">
      <c r="A791" t="s">
        <v>10</v>
      </c>
      <c r="B791" t="s">
        <v>13</v>
      </c>
      <c r="D791">
        <v>0</v>
      </c>
      <c r="E791">
        <v>0</v>
      </c>
      <c r="F791">
        <v>5</v>
      </c>
      <c r="G791">
        <v>5</v>
      </c>
      <c r="H791">
        <v>16</v>
      </c>
      <c r="I791">
        <v>17</v>
      </c>
      <c r="J791">
        <v>3</v>
      </c>
      <c r="K791">
        <v>3</v>
      </c>
      <c r="L791">
        <v>2.65775E-2</v>
      </c>
      <c r="M791">
        <v>2.65775E-2</v>
      </c>
      <c r="N791" t="s">
        <v>14</v>
      </c>
    </row>
    <row r="792" spans="1:14" x14ac:dyDescent="0.2">
      <c r="A792" t="s">
        <v>10</v>
      </c>
      <c r="B792" t="s">
        <v>13</v>
      </c>
      <c r="D792">
        <v>0</v>
      </c>
      <c r="E792">
        <v>0</v>
      </c>
      <c r="F792">
        <v>5</v>
      </c>
      <c r="G792">
        <v>5</v>
      </c>
      <c r="H792">
        <v>16</v>
      </c>
      <c r="I792">
        <v>17</v>
      </c>
      <c r="J792">
        <v>4</v>
      </c>
      <c r="K792">
        <v>4</v>
      </c>
      <c r="L792">
        <v>2.6672499999999998E-2</v>
      </c>
      <c r="M792">
        <v>2.6672499999999998E-2</v>
      </c>
      <c r="N792" t="s">
        <v>14</v>
      </c>
    </row>
    <row r="793" spans="1:14" x14ac:dyDescent="0.2">
      <c r="A793" t="s">
        <v>10</v>
      </c>
      <c r="B793" t="s">
        <v>13</v>
      </c>
      <c r="D793">
        <v>0</v>
      </c>
      <c r="E793">
        <v>0</v>
      </c>
      <c r="F793">
        <v>5</v>
      </c>
      <c r="G793">
        <v>5</v>
      </c>
      <c r="H793">
        <v>16</v>
      </c>
      <c r="I793">
        <v>17</v>
      </c>
      <c r="J793">
        <v>5</v>
      </c>
      <c r="K793">
        <v>5</v>
      </c>
      <c r="L793">
        <v>1.6341999999999999E-2</v>
      </c>
      <c r="M793">
        <v>1.6341999999999999E-2</v>
      </c>
      <c r="N793" t="s">
        <v>14</v>
      </c>
    </row>
    <row r="794" spans="1:14" x14ac:dyDescent="0.2">
      <c r="A794" t="s">
        <v>10</v>
      </c>
      <c r="B794" t="s">
        <v>13</v>
      </c>
      <c r="D794">
        <v>0</v>
      </c>
      <c r="E794">
        <v>0</v>
      </c>
      <c r="F794">
        <v>5</v>
      </c>
      <c r="G794">
        <v>5</v>
      </c>
      <c r="H794">
        <v>16</v>
      </c>
      <c r="I794">
        <v>17</v>
      </c>
      <c r="J794">
        <v>6</v>
      </c>
      <c r="K794">
        <v>6</v>
      </c>
      <c r="L794">
        <v>1.8936000000000001E-2</v>
      </c>
      <c r="M794">
        <v>1.8936000000000001E-2</v>
      </c>
      <c r="N794" t="s">
        <v>14</v>
      </c>
    </row>
    <row r="795" spans="1:14" x14ac:dyDescent="0.2">
      <c r="A795" t="s">
        <v>10</v>
      </c>
      <c r="B795" t="s">
        <v>13</v>
      </c>
      <c r="D795">
        <v>0</v>
      </c>
      <c r="E795">
        <v>0</v>
      </c>
      <c r="F795">
        <v>5</v>
      </c>
      <c r="G795">
        <v>5</v>
      </c>
      <c r="H795">
        <v>17</v>
      </c>
      <c r="I795">
        <v>18</v>
      </c>
      <c r="J795">
        <v>0</v>
      </c>
      <c r="K795">
        <v>0</v>
      </c>
      <c r="L795">
        <v>2.46699999999999E-2</v>
      </c>
      <c r="M795">
        <v>2.46699999999999E-2</v>
      </c>
      <c r="N795" t="s">
        <v>14</v>
      </c>
    </row>
    <row r="796" spans="1:14" x14ac:dyDescent="0.2">
      <c r="A796" t="s">
        <v>10</v>
      </c>
      <c r="B796" t="s">
        <v>13</v>
      </c>
      <c r="D796">
        <v>0</v>
      </c>
      <c r="E796">
        <v>0</v>
      </c>
      <c r="F796">
        <v>5</v>
      </c>
      <c r="G796">
        <v>5</v>
      </c>
      <c r="H796">
        <v>17</v>
      </c>
      <c r="I796">
        <v>18</v>
      </c>
      <c r="J796">
        <v>1</v>
      </c>
      <c r="K796">
        <v>1</v>
      </c>
      <c r="L796">
        <v>2.6752499999999999E-2</v>
      </c>
      <c r="M796">
        <v>2.6752499999999999E-2</v>
      </c>
      <c r="N796" t="s">
        <v>14</v>
      </c>
    </row>
    <row r="797" spans="1:14" x14ac:dyDescent="0.2">
      <c r="A797" t="s">
        <v>10</v>
      </c>
      <c r="B797" t="s">
        <v>13</v>
      </c>
      <c r="D797">
        <v>0</v>
      </c>
      <c r="E797">
        <v>0</v>
      </c>
      <c r="F797">
        <v>5</v>
      </c>
      <c r="G797">
        <v>5</v>
      </c>
      <c r="H797">
        <v>17</v>
      </c>
      <c r="I797">
        <v>18</v>
      </c>
      <c r="J797">
        <v>2</v>
      </c>
      <c r="K797">
        <v>2</v>
      </c>
      <c r="L797">
        <v>2.8070000000000001E-2</v>
      </c>
      <c r="M797">
        <v>2.8070000000000001E-2</v>
      </c>
      <c r="N797" t="s">
        <v>14</v>
      </c>
    </row>
    <row r="798" spans="1:14" x14ac:dyDescent="0.2">
      <c r="A798" t="s">
        <v>10</v>
      </c>
      <c r="B798" t="s">
        <v>13</v>
      </c>
      <c r="D798">
        <v>0</v>
      </c>
      <c r="E798">
        <v>0</v>
      </c>
      <c r="F798">
        <v>5</v>
      </c>
      <c r="G798">
        <v>5</v>
      </c>
      <c r="H798">
        <v>17</v>
      </c>
      <c r="I798">
        <v>18</v>
      </c>
      <c r="J798">
        <v>3</v>
      </c>
      <c r="K798">
        <v>3</v>
      </c>
      <c r="L798">
        <v>2.9742499999999901E-2</v>
      </c>
      <c r="M798">
        <v>2.9742499999999901E-2</v>
      </c>
      <c r="N798" t="s">
        <v>14</v>
      </c>
    </row>
    <row r="799" spans="1:14" x14ac:dyDescent="0.2">
      <c r="A799" t="s">
        <v>10</v>
      </c>
      <c r="B799" t="s">
        <v>13</v>
      </c>
      <c r="D799">
        <v>0</v>
      </c>
      <c r="E799">
        <v>0</v>
      </c>
      <c r="F799">
        <v>5</v>
      </c>
      <c r="G799">
        <v>5</v>
      </c>
      <c r="H799">
        <v>17</v>
      </c>
      <c r="I799">
        <v>18</v>
      </c>
      <c r="J799">
        <v>4</v>
      </c>
      <c r="K799">
        <v>4</v>
      </c>
      <c r="L799">
        <v>2.8577499999999999E-2</v>
      </c>
      <c r="M799">
        <v>2.8577499999999999E-2</v>
      </c>
      <c r="N799" t="s">
        <v>14</v>
      </c>
    </row>
    <row r="800" spans="1:14" x14ac:dyDescent="0.2">
      <c r="A800" t="s">
        <v>10</v>
      </c>
      <c r="B800" t="s">
        <v>13</v>
      </c>
      <c r="D800">
        <v>0</v>
      </c>
      <c r="E800">
        <v>0</v>
      </c>
      <c r="F800">
        <v>5</v>
      </c>
      <c r="G800">
        <v>5</v>
      </c>
      <c r="H800">
        <v>17</v>
      </c>
      <c r="I800">
        <v>18</v>
      </c>
      <c r="J800">
        <v>5</v>
      </c>
      <c r="K800">
        <v>5</v>
      </c>
      <c r="L800">
        <v>1.9029999999999998E-2</v>
      </c>
      <c r="M800">
        <v>1.9029999999999998E-2</v>
      </c>
      <c r="N800" t="s">
        <v>14</v>
      </c>
    </row>
    <row r="801" spans="1:14" x14ac:dyDescent="0.2">
      <c r="A801" t="s">
        <v>10</v>
      </c>
      <c r="B801" t="s">
        <v>13</v>
      </c>
      <c r="D801">
        <v>0</v>
      </c>
      <c r="E801">
        <v>0</v>
      </c>
      <c r="F801">
        <v>5</v>
      </c>
      <c r="G801">
        <v>5</v>
      </c>
      <c r="H801">
        <v>17</v>
      </c>
      <c r="I801">
        <v>18</v>
      </c>
      <c r="J801">
        <v>6</v>
      </c>
      <c r="K801">
        <v>6</v>
      </c>
      <c r="L801">
        <v>2.1308000000000001E-2</v>
      </c>
      <c r="M801">
        <v>2.1308000000000001E-2</v>
      </c>
      <c r="N801" t="s">
        <v>14</v>
      </c>
    </row>
    <row r="802" spans="1:14" x14ac:dyDescent="0.2">
      <c r="A802" t="s">
        <v>10</v>
      </c>
      <c r="B802" t="s">
        <v>13</v>
      </c>
      <c r="D802">
        <v>0</v>
      </c>
      <c r="E802">
        <v>0</v>
      </c>
      <c r="F802">
        <v>5</v>
      </c>
      <c r="G802">
        <v>5</v>
      </c>
      <c r="H802">
        <v>18</v>
      </c>
      <c r="I802">
        <v>19</v>
      </c>
      <c r="J802">
        <v>0</v>
      </c>
      <c r="K802">
        <v>0</v>
      </c>
      <c r="L802">
        <v>2.5582000000000001E-2</v>
      </c>
      <c r="M802">
        <v>2.5582000000000001E-2</v>
      </c>
      <c r="N802" t="s">
        <v>14</v>
      </c>
    </row>
    <row r="803" spans="1:14" x14ac:dyDescent="0.2">
      <c r="A803" t="s">
        <v>10</v>
      </c>
      <c r="B803" t="s">
        <v>13</v>
      </c>
      <c r="D803">
        <v>0</v>
      </c>
      <c r="E803">
        <v>0</v>
      </c>
      <c r="F803">
        <v>5</v>
      </c>
      <c r="G803">
        <v>5</v>
      </c>
      <c r="H803">
        <v>18</v>
      </c>
      <c r="I803">
        <v>19</v>
      </c>
      <c r="J803">
        <v>1</v>
      </c>
      <c r="K803">
        <v>1</v>
      </c>
      <c r="L803">
        <v>2.7005000000000001E-2</v>
      </c>
      <c r="M803">
        <v>2.7005000000000001E-2</v>
      </c>
      <c r="N803" t="s">
        <v>14</v>
      </c>
    </row>
    <row r="804" spans="1:14" x14ac:dyDescent="0.2">
      <c r="A804" t="s">
        <v>10</v>
      </c>
      <c r="B804" t="s">
        <v>13</v>
      </c>
      <c r="D804">
        <v>0</v>
      </c>
      <c r="E804">
        <v>0</v>
      </c>
      <c r="F804">
        <v>5</v>
      </c>
      <c r="G804">
        <v>5</v>
      </c>
      <c r="H804">
        <v>18</v>
      </c>
      <c r="I804">
        <v>19</v>
      </c>
      <c r="J804">
        <v>2</v>
      </c>
      <c r="K804">
        <v>2</v>
      </c>
      <c r="L804">
        <v>2.78575E-2</v>
      </c>
      <c r="M804">
        <v>2.78575E-2</v>
      </c>
      <c r="N804" t="s">
        <v>14</v>
      </c>
    </row>
    <row r="805" spans="1:14" x14ac:dyDescent="0.2">
      <c r="A805" t="s">
        <v>10</v>
      </c>
      <c r="B805" t="s">
        <v>13</v>
      </c>
      <c r="D805">
        <v>0</v>
      </c>
      <c r="E805">
        <v>0</v>
      </c>
      <c r="F805">
        <v>5</v>
      </c>
      <c r="G805">
        <v>5</v>
      </c>
      <c r="H805">
        <v>18</v>
      </c>
      <c r="I805">
        <v>19</v>
      </c>
      <c r="J805">
        <v>3</v>
      </c>
      <c r="K805">
        <v>3</v>
      </c>
      <c r="L805">
        <v>2.86074999999999E-2</v>
      </c>
      <c r="M805">
        <v>2.86074999999999E-2</v>
      </c>
      <c r="N805" t="s">
        <v>14</v>
      </c>
    </row>
    <row r="806" spans="1:14" x14ac:dyDescent="0.2">
      <c r="A806" t="s">
        <v>10</v>
      </c>
      <c r="B806" t="s">
        <v>13</v>
      </c>
      <c r="D806">
        <v>0</v>
      </c>
      <c r="E806">
        <v>0</v>
      </c>
      <c r="F806">
        <v>5</v>
      </c>
      <c r="G806">
        <v>5</v>
      </c>
      <c r="H806">
        <v>18</v>
      </c>
      <c r="I806">
        <v>19</v>
      </c>
      <c r="J806">
        <v>4</v>
      </c>
      <c r="K806">
        <v>4</v>
      </c>
      <c r="L806">
        <v>2.8570000000000002E-2</v>
      </c>
      <c r="M806">
        <v>2.8570000000000002E-2</v>
      </c>
      <c r="N806" t="s">
        <v>14</v>
      </c>
    </row>
    <row r="807" spans="1:14" x14ac:dyDescent="0.2">
      <c r="A807" t="s">
        <v>10</v>
      </c>
      <c r="B807" t="s">
        <v>13</v>
      </c>
      <c r="D807">
        <v>0</v>
      </c>
      <c r="E807">
        <v>0</v>
      </c>
      <c r="F807">
        <v>5</v>
      </c>
      <c r="G807">
        <v>5</v>
      </c>
      <c r="H807">
        <v>18</v>
      </c>
      <c r="I807">
        <v>19</v>
      </c>
      <c r="J807">
        <v>5</v>
      </c>
      <c r="K807">
        <v>5</v>
      </c>
      <c r="L807">
        <v>2.03819999999999E-2</v>
      </c>
      <c r="M807">
        <v>2.03819999999999E-2</v>
      </c>
      <c r="N807" t="s">
        <v>14</v>
      </c>
    </row>
    <row r="808" spans="1:14" x14ac:dyDescent="0.2">
      <c r="A808" t="s">
        <v>10</v>
      </c>
      <c r="B808" t="s">
        <v>13</v>
      </c>
      <c r="D808">
        <v>0</v>
      </c>
      <c r="E808">
        <v>0</v>
      </c>
      <c r="F808">
        <v>5</v>
      </c>
      <c r="G808">
        <v>5</v>
      </c>
      <c r="H808">
        <v>18</v>
      </c>
      <c r="I808">
        <v>19</v>
      </c>
      <c r="J808">
        <v>6</v>
      </c>
      <c r="K808">
        <v>6</v>
      </c>
      <c r="L808">
        <v>2.2575999999999999E-2</v>
      </c>
      <c r="M808">
        <v>2.2575999999999999E-2</v>
      </c>
      <c r="N808" t="s">
        <v>14</v>
      </c>
    </row>
    <row r="809" spans="1:14" x14ac:dyDescent="0.2">
      <c r="A809" t="s">
        <v>10</v>
      </c>
      <c r="B809" t="s">
        <v>13</v>
      </c>
      <c r="D809">
        <v>0</v>
      </c>
      <c r="E809">
        <v>0</v>
      </c>
      <c r="F809">
        <v>5</v>
      </c>
      <c r="G809">
        <v>5</v>
      </c>
      <c r="H809">
        <v>19</v>
      </c>
      <c r="I809">
        <v>20</v>
      </c>
      <c r="J809">
        <v>0</v>
      </c>
      <c r="K809">
        <v>0</v>
      </c>
      <c r="L809">
        <v>2.48879999999999E-2</v>
      </c>
      <c r="M809">
        <v>2.48879999999999E-2</v>
      </c>
      <c r="N809" t="s">
        <v>14</v>
      </c>
    </row>
    <row r="810" spans="1:14" x14ac:dyDescent="0.2">
      <c r="A810" t="s">
        <v>10</v>
      </c>
      <c r="B810" t="s">
        <v>13</v>
      </c>
      <c r="D810">
        <v>0</v>
      </c>
      <c r="E810">
        <v>0</v>
      </c>
      <c r="F810">
        <v>5</v>
      </c>
      <c r="G810">
        <v>5</v>
      </c>
      <c r="H810">
        <v>19</v>
      </c>
      <c r="I810">
        <v>20</v>
      </c>
      <c r="J810">
        <v>1</v>
      </c>
      <c r="K810">
        <v>1</v>
      </c>
      <c r="L810">
        <v>2.6727499999999901E-2</v>
      </c>
      <c r="M810">
        <v>2.6727499999999901E-2</v>
      </c>
      <c r="N810" t="s">
        <v>14</v>
      </c>
    </row>
    <row r="811" spans="1:14" x14ac:dyDescent="0.2">
      <c r="A811" t="s">
        <v>10</v>
      </c>
      <c r="B811" t="s">
        <v>13</v>
      </c>
      <c r="D811">
        <v>0</v>
      </c>
      <c r="E811">
        <v>0</v>
      </c>
      <c r="F811">
        <v>5</v>
      </c>
      <c r="G811">
        <v>5</v>
      </c>
      <c r="H811">
        <v>19</v>
      </c>
      <c r="I811">
        <v>20</v>
      </c>
      <c r="J811">
        <v>2</v>
      </c>
      <c r="K811">
        <v>2</v>
      </c>
      <c r="L811">
        <v>2.8189999999999899E-2</v>
      </c>
      <c r="M811">
        <v>2.8189999999999899E-2</v>
      </c>
      <c r="N811" t="s">
        <v>14</v>
      </c>
    </row>
    <row r="812" spans="1:14" x14ac:dyDescent="0.2">
      <c r="A812" t="s">
        <v>10</v>
      </c>
      <c r="B812" t="s">
        <v>13</v>
      </c>
      <c r="D812">
        <v>0</v>
      </c>
      <c r="E812">
        <v>0</v>
      </c>
      <c r="F812">
        <v>5</v>
      </c>
      <c r="G812">
        <v>5</v>
      </c>
      <c r="H812">
        <v>19</v>
      </c>
      <c r="I812">
        <v>20</v>
      </c>
      <c r="J812">
        <v>3</v>
      </c>
      <c r="K812">
        <v>3</v>
      </c>
      <c r="L812">
        <v>3.1497499999999998E-2</v>
      </c>
      <c r="M812">
        <v>3.1497499999999998E-2</v>
      </c>
      <c r="N812" t="s">
        <v>14</v>
      </c>
    </row>
    <row r="813" spans="1:14" x14ac:dyDescent="0.2">
      <c r="A813" t="s">
        <v>10</v>
      </c>
      <c r="B813" t="s">
        <v>13</v>
      </c>
      <c r="D813">
        <v>0</v>
      </c>
      <c r="E813">
        <v>0</v>
      </c>
      <c r="F813">
        <v>5</v>
      </c>
      <c r="G813">
        <v>5</v>
      </c>
      <c r="H813">
        <v>19</v>
      </c>
      <c r="I813">
        <v>20</v>
      </c>
      <c r="J813">
        <v>4</v>
      </c>
      <c r="K813">
        <v>4</v>
      </c>
      <c r="L813">
        <v>2.68125E-2</v>
      </c>
      <c r="M813">
        <v>2.68125E-2</v>
      </c>
      <c r="N813" t="s">
        <v>14</v>
      </c>
    </row>
    <row r="814" spans="1:14" x14ac:dyDescent="0.2">
      <c r="A814" t="s">
        <v>10</v>
      </c>
      <c r="B814" t="s">
        <v>13</v>
      </c>
      <c r="D814">
        <v>0</v>
      </c>
      <c r="E814">
        <v>0</v>
      </c>
      <c r="F814">
        <v>5</v>
      </c>
      <c r="G814">
        <v>5</v>
      </c>
      <c r="H814">
        <v>19</v>
      </c>
      <c r="I814">
        <v>20</v>
      </c>
      <c r="J814">
        <v>5</v>
      </c>
      <c r="K814">
        <v>5</v>
      </c>
      <c r="L814">
        <v>2.0677999999999998E-2</v>
      </c>
      <c r="M814">
        <v>2.0677999999999998E-2</v>
      </c>
      <c r="N814" t="s">
        <v>14</v>
      </c>
    </row>
    <row r="815" spans="1:14" x14ac:dyDescent="0.2">
      <c r="A815" t="s">
        <v>10</v>
      </c>
      <c r="B815" t="s">
        <v>13</v>
      </c>
      <c r="D815">
        <v>0</v>
      </c>
      <c r="E815">
        <v>0</v>
      </c>
      <c r="F815">
        <v>5</v>
      </c>
      <c r="G815">
        <v>5</v>
      </c>
      <c r="H815">
        <v>19</v>
      </c>
      <c r="I815">
        <v>20</v>
      </c>
      <c r="J815">
        <v>6</v>
      </c>
      <c r="K815">
        <v>6</v>
      </c>
      <c r="L815">
        <v>2.2984000000000001E-2</v>
      </c>
      <c r="M815">
        <v>2.2984000000000001E-2</v>
      </c>
      <c r="N815" t="s">
        <v>14</v>
      </c>
    </row>
    <row r="816" spans="1:14" x14ac:dyDescent="0.2">
      <c r="A816" t="s">
        <v>10</v>
      </c>
      <c r="B816" t="s">
        <v>13</v>
      </c>
      <c r="D816">
        <v>0</v>
      </c>
      <c r="E816">
        <v>0</v>
      </c>
      <c r="F816">
        <v>5</v>
      </c>
      <c r="G816">
        <v>5</v>
      </c>
      <c r="H816">
        <v>20</v>
      </c>
      <c r="I816">
        <v>21</v>
      </c>
      <c r="J816">
        <v>0</v>
      </c>
      <c r="K816">
        <v>0</v>
      </c>
      <c r="L816">
        <v>2.6100000000000002E-2</v>
      </c>
      <c r="M816">
        <v>2.6100000000000002E-2</v>
      </c>
      <c r="N816" t="s">
        <v>14</v>
      </c>
    </row>
    <row r="817" spans="1:14" x14ac:dyDescent="0.2">
      <c r="A817" t="s">
        <v>10</v>
      </c>
      <c r="B817" t="s">
        <v>13</v>
      </c>
      <c r="D817">
        <v>0</v>
      </c>
      <c r="E817">
        <v>0</v>
      </c>
      <c r="F817">
        <v>5</v>
      </c>
      <c r="G817">
        <v>5</v>
      </c>
      <c r="H817">
        <v>20</v>
      </c>
      <c r="I817">
        <v>21</v>
      </c>
      <c r="J817">
        <v>1</v>
      </c>
      <c r="K817">
        <v>1</v>
      </c>
      <c r="L817">
        <v>2.56899999999999E-2</v>
      </c>
      <c r="M817">
        <v>2.56899999999999E-2</v>
      </c>
      <c r="N817" t="s">
        <v>14</v>
      </c>
    </row>
    <row r="818" spans="1:14" x14ac:dyDescent="0.2">
      <c r="A818" t="s">
        <v>10</v>
      </c>
      <c r="B818" t="s">
        <v>13</v>
      </c>
      <c r="D818">
        <v>0</v>
      </c>
      <c r="E818">
        <v>0</v>
      </c>
      <c r="F818">
        <v>5</v>
      </c>
      <c r="G818">
        <v>5</v>
      </c>
      <c r="H818">
        <v>20</v>
      </c>
      <c r="I818">
        <v>21</v>
      </c>
      <c r="J818">
        <v>2</v>
      </c>
      <c r="K818">
        <v>2</v>
      </c>
      <c r="L818">
        <v>2.9725000000000001E-2</v>
      </c>
      <c r="M818">
        <v>2.9725000000000001E-2</v>
      </c>
      <c r="N818" t="s">
        <v>14</v>
      </c>
    </row>
    <row r="819" spans="1:14" x14ac:dyDescent="0.2">
      <c r="A819" t="s">
        <v>10</v>
      </c>
      <c r="B819" t="s">
        <v>13</v>
      </c>
      <c r="D819">
        <v>0</v>
      </c>
      <c r="E819">
        <v>0</v>
      </c>
      <c r="F819">
        <v>5</v>
      </c>
      <c r="G819">
        <v>5</v>
      </c>
      <c r="H819">
        <v>20</v>
      </c>
      <c r="I819">
        <v>21</v>
      </c>
      <c r="J819">
        <v>3</v>
      </c>
      <c r="K819">
        <v>3</v>
      </c>
      <c r="L819">
        <v>3.073E-2</v>
      </c>
      <c r="M819">
        <v>3.073E-2</v>
      </c>
      <c r="N819" t="s">
        <v>14</v>
      </c>
    </row>
    <row r="820" spans="1:14" x14ac:dyDescent="0.2">
      <c r="A820" t="s">
        <v>10</v>
      </c>
      <c r="B820" t="s">
        <v>13</v>
      </c>
      <c r="D820">
        <v>0</v>
      </c>
      <c r="E820">
        <v>0</v>
      </c>
      <c r="F820">
        <v>5</v>
      </c>
      <c r="G820">
        <v>5</v>
      </c>
      <c r="H820">
        <v>20</v>
      </c>
      <c r="I820">
        <v>21</v>
      </c>
      <c r="J820">
        <v>4</v>
      </c>
      <c r="K820">
        <v>4</v>
      </c>
      <c r="L820">
        <v>2.79025E-2</v>
      </c>
      <c r="M820">
        <v>2.79025E-2</v>
      </c>
      <c r="N820" t="s">
        <v>14</v>
      </c>
    </row>
    <row r="821" spans="1:14" x14ac:dyDescent="0.2">
      <c r="A821" t="s">
        <v>10</v>
      </c>
      <c r="B821" t="s">
        <v>13</v>
      </c>
      <c r="D821">
        <v>0</v>
      </c>
      <c r="E821">
        <v>0</v>
      </c>
      <c r="F821">
        <v>5</v>
      </c>
      <c r="G821">
        <v>5</v>
      </c>
      <c r="H821">
        <v>20</v>
      </c>
      <c r="I821">
        <v>21</v>
      </c>
      <c r="J821">
        <v>5</v>
      </c>
      <c r="K821">
        <v>5</v>
      </c>
      <c r="L821">
        <v>2.2276000000000001E-2</v>
      </c>
      <c r="M821">
        <v>2.2276000000000001E-2</v>
      </c>
      <c r="N821" t="s">
        <v>14</v>
      </c>
    </row>
    <row r="822" spans="1:14" x14ac:dyDescent="0.2">
      <c r="A822" t="s">
        <v>10</v>
      </c>
      <c r="B822" t="s">
        <v>13</v>
      </c>
      <c r="D822">
        <v>0</v>
      </c>
      <c r="E822">
        <v>0</v>
      </c>
      <c r="F822">
        <v>5</v>
      </c>
      <c r="G822">
        <v>5</v>
      </c>
      <c r="H822">
        <v>20</v>
      </c>
      <c r="I822">
        <v>21</v>
      </c>
      <c r="J822">
        <v>6</v>
      </c>
      <c r="K822">
        <v>6</v>
      </c>
      <c r="L822">
        <v>2.4192000000000002E-2</v>
      </c>
      <c r="M822">
        <v>2.4192000000000002E-2</v>
      </c>
      <c r="N822" t="s">
        <v>14</v>
      </c>
    </row>
    <row r="823" spans="1:14" x14ac:dyDescent="0.2">
      <c r="A823" t="s">
        <v>10</v>
      </c>
      <c r="B823" t="s">
        <v>13</v>
      </c>
      <c r="D823">
        <v>0</v>
      </c>
      <c r="E823">
        <v>0</v>
      </c>
      <c r="F823">
        <v>5</v>
      </c>
      <c r="G823">
        <v>5</v>
      </c>
      <c r="H823">
        <v>21</v>
      </c>
      <c r="I823">
        <v>22</v>
      </c>
      <c r="J823">
        <v>0</v>
      </c>
      <c r="K823">
        <v>0</v>
      </c>
      <c r="L823">
        <v>2.2338E-2</v>
      </c>
      <c r="M823">
        <v>2.2338E-2</v>
      </c>
      <c r="N823" t="s">
        <v>14</v>
      </c>
    </row>
    <row r="824" spans="1:14" x14ac:dyDescent="0.2">
      <c r="A824" t="s">
        <v>10</v>
      </c>
      <c r="B824" t="s">
        <v>13</v>
      </c>
      <c r="D824">
        <v>0</v>
      </c>
      <c r="E824">
        <v>0</v>
      </c>
      <c r="F824">
        <v>5</v>
      </c>
      <c r="G824">
        <v>5</v>
      </c>
      <c r="H824">
        <v>21</v>
      </c>
      <c r="I824">
        <v>22</v>
      </c>
      <c r="J824">
        <v>1</v>
      </c>
      <c r="K824">
        <v>1</v>
      </c>
      <c r="L824">
        <v>2.1950000000000001E-2</v>
      </c>
      <c r="M824">
        <v>2.1950000000000001E-2</v>
      </c>
      <c r="N824" t="s">
        <v>14</v>
      </c>
    </row>
    <row r="825" spans="1:14" x14ac:dyDescent="0.2">
      <c r="A825" t="s">
        <v>10</v>
      </c>
      <c r="B825" t="s">
        <v>13</v>
      </c>
      <c r="D825">
        <v>0</v>
      </c>
      <c r="E825">
        <v>0</v>
      </c>
      <c r="F825">
        <v>5</v>
      </c>
      <c r="G825">
        <v>5</v>
      </c>
      <c r="H825">
        <v>21</v>
      </c>
      <c r="I825">
        <v>22</v>
      </c>
      <c r="J825">
        <v>2</v>
      </c>
      <c r="K825">
        <v>2</v>
      </c>
      <c r="L825">
        <v>2.588E-2</v>
      </c>
      <c r="M825">
        <v>2.588E-2</v>
      </c>
      <c r="N825" t="s">
        <v>14</v>
      </c>
    </row>
    <row r="826" spans="1:14" x14ac:dyDescent="0.2">
      <c r="A826" t="s">
        <v>10</v>
      </c>
      <c r="B826" t="s">
        <v>13</v>
      </c>
      <c r="D826">
        <v>0</v>
      </c>
      <c r="E826">
        <v>0</v>
      </c>
      <c r="F826">
        <v>5</v>
      </c>
      <c r="G826">
        <v>5</v>
      </c>
      <c r="H826">
        <v>21</v>
      </c>
      <c r="I826">
        <v>22</v>
      </c>
      <c r="J826">
        <v>3</v>
      </c>
      <c r="K826">
        <v>3</v>
      </c>
      <c r="L826">
        <v>2.7692499999999998E-2</v>
      </c>
      <c r="M826">
        <v>2.7692499999999998E-2</v>
      </c>
      <c r="N826" t="s">
        <v>14</v>
      </c>
    </row>
    <row r="827" spans="1:14" x14ac:dyDescent="0.2">
      <c r="A827" t="s">
        <v>10</v>
      </c>
      <c r="B827" t="s">
        <v>13</v>
      </c>
      <c r="D827">
        <v>0</v>
      </c>
      <c r="E827">
        <v>0</v>
      </c>
      <c r="F827">
        <v>5</v>
      </c>
      <c r="G827">
        <v>5</v>
      </c>
      <c r="H827">
        <v>21</v>
      </c>
      <c r="I827">
        <v>22</v>
      </c>
      <c r="J827">
        <v>4</v>
      </c>
      <c r="K827">
        <v>4</v>
      </c>
      <c r="L827">
        <v>2.4539999999999999E-2</v>
      </c>
      <c r="M827">
        <v>2.4539999999999999E-2</v>
      </c>
      <c r="N827" t="s">
        <v>14</v>
      </c>
    </row>
    <row r="828" spans="1:14" x14ac:dyDescent="0.2">
      <c r="A828" t="s">
        <v>10</v>
      </c>
      <c r="B828" t="s">
        <v>13</v>
      </c>
      <c r="D828">
        <v>0</v>
      </c>
      <c r="E828">
        <v>0</v>
      </c>
      <c r="F828">
        <v>5</v>
      </c>
      <c r="G828">
        <v>5</v>
      </c>
      <c r="H828">
        <v>21</v>
      </c>
      <c r="I828">
        <v>22</v>
      </c>
      <c r="J828">
        <v>5</v>
      </c>
      <c r="K828">
        <v>5</v>
      </c>
      <c r="L828">
        <v>2.0684000000000001E-2</v>
      </c>
      <c r="M828">
        <v>2.0684000000000001E-2</v>
      </c>
      <c r="N828" t="s">
        <v>14</v>
      </c>
    </row>
    <row r="829" spans="1:14" x14ac:dyDescent="0.2">
      <c r="A829" t="s">
        <v>10</v>
      </c>
      <c r="B829" t="s">
        <v>13</v>
      </c>
      <c r="D829">
        <v>0</v>
      </c>
      <c r="E829">
        <v>0</v>
      </c>
      <c r="F829">
        <v>5</v>
      </c>
      <c r="G829">
        <v>5</v>
      </c>
      <c r="H829">
        <v>21</v>
      </c>
      <c r="I829">
        <v>22</v>
      </c>
      <c r="J829">
        <v>6</v>
      </c>
      <c r="K829">
        <v>6</v>
      </c>
      <c r="L829">
        <v>2.1326000000000001E-2</v>
      </c>
      <c r="M829">
        <v>2.1326000000000001E-2</v>
      </c>
      <c r="N829" t="s">
        <v>14</v>
      </c>
    </row>
    <row r="830" spans="1:14" x14ac:dyDescent="0.2">
      <c r="A830" t="s">
        <v>10</v>
      </c>
      <c r="B830" t="s">
        <v>13</v>
      </c>
      <c r="D830">
        <v>0</v>
      </c>
      <c r="E830">
        <v>0</v>
      </c>
      <c r="F830">
        <v>5</v>
      </c>
      <c r="G830">
        <v>5</v>
      </c>
      <c r="H830">
        <v>22</v>
      </c>
      <c r="I830">
        <v>23</v>
      </c>
      <c r="J830">
        <v>0</v>
      </c>
      <c r="K830">
        <v>0</v>
      </c>
      <c r="L830">
        <v>1.9199999999999998E-2</v>
      </c>
      <c r="M830">
        <v>1.9199999999999998E-2</v>
      </c>
      <c r="N830" t="s">
        <v>14</v>
      </c>
    </row>
    <row r="831" spans="1:14" x14ac:dyDescent="0.2">
      <c r="A831" t="s">
        <v>10</v>
      </c>
      <c r="B831" t="s">
        <v>13</v>
      </c>
      <c r="D831">
        <v>0</v>
      </c>
      <c r="E831">
        <v>0</v>
      </c>
      <c r="F831">
        <v>5</v>
      </c>
      <c r="G831">
        <v>5</v>
      </c>
      <c r="H831">
        <v>22</v>
      </c>
      <c r="I831">
        <v>23</v>
      </c>
      <c r="J831">
        <v>1</v>
      </c>
      <c r="K831">
        <v>1</v>
      </c>
      <c r="L831">
        <v>1.9077500000000001E-2</v>
      </c>
      <c r="M831">
        <v>1.9077500000000001E-2</v>
      </c>
      <c r="N831" t="s">
        <v>14</v>
      </c>
    </row>
    <row r="832" spans="1:14" x14ac:dyDescent="0.2">
      <c r="A832" t="s">
        <v>10</v>
      </c>
      <c r="B832" t="s">
        <v>13</v>
      </c>
      <c r="D832">
        <v>0</v>
      </c>
      <c r="E832">
        <v>0</v>
      </c>
      <c r="F832">
        <v>5</v>
      </c>
      <c r="G832">
        <v>5</v>
      </c>
      <c r="H832">
        <v>22</v>
      </c>
      <c r="I832">
        <v>23</v>
      </c>
      <c r="J832">
        <v>2</v>
      </c>
      <c r="K832">
        <v>2</v>
      </c>
      <c r="L832">
        <v>2.2015E-2</v>
      </c>
      <c r="M832">
        <v>2.2015E-2</v>
      </c>
      <c r="N832" t="s">
        <v>14</v>
      </c>
    </row>
    <row r="833" spans="1:14" x14ac:dyDescent="0.2">
      <c r="A833" t="s">
        <v>10</v>
      </c>
      <c r="B833" t="s">
        <v>13</v>
      </c>
      <c r="D833">
        <v>0</v>
      </c>
      <c r="E833">
        <v>0</v>
      </c>
      <c r="F833">
        <v>5</v>
      </c>
      <c r="G833">
        <v>5</v>
      </c>
      <c r="H833">
        <v>22</v>
      </c>
      <c r="I833">
        <v>23</v>
      </c>
      <c r="J833">
        <v>3</v>
      </c>
      <c r="K833">
        <v>3</v>
      </c>
      <c r="L833">
        <v>2.4164999999999999E-2</v>
      </c>
      <c r="M833">
        <v>2.4164999999999999E-2</v>
      </c>
      <c r="N833" t="s">
        <v>14</v>
      </c>
    </row>
    <row r="834" spans="1:14" x14ac:dyDescent="0.2">
      <c r="A834" t="s">
        <v>10</v>
      </c>
      <c r="B834" t="s">
        <v>13</v>
      </c>
      <c r="D834">
        <v>0</v>
      </c>
      <c r="E834">
        <v>0</v>
      </c>
      <c r="F834">
        <v>5</v>
      </c>
      <c r="G834">
        <v>5</v>
      </c>
      <c r="H834">
        <v>22</v>
      </c>
      <c r="I834">
        <v>23</v>
      </c>
      <c r="J834">
        <v>4</v>
      </c>
      <c r="K834">
        <v>4</v>
      </c>
      <c r="L834">
        <v>2.2132499999999999E-2</v>
      </c>
      <c r="M834">
        <v>2.2132499999999999E-2</v>
      </c>
      <c r="N834" t="s">
        <v>14</v>
      </c>
    </row>
    <row r="835" spans="1:14" x14ac:dyDescent="0.2">
      <c r="A835" t="s">
        <v>10</v>
      </c>
      <c r="B835" t="s">
        <v>13</v>
      </c>
      <c r="D835">
        <v>0</v>
      </c>
      <c r="E835">
        <v>0</v>
      </c>
      <c r="F835">
        <v>5</v>
      </c>
      <c r="G835">
        <v>5</v>
      </c>
      <c r="H835">
        <v>22</v>
      </c>
      <c r="I835">
        <v>23</v>
      </c>
      <c r="J835">
        <v>5</v>
      </c>
      <c r="K835">
        <v>5</v>
      </c>
      <c r="L835">
        <v>1.8325999999999999E-2</v>
      </c>
      <c r="M835">
        <v>1.8325999999999999E-2</v>
      </c>
      <c r="N835" t="s">
        <v>14</v>
      </c>
    </row>
    <row r="836" spans="1:14" x14ac:dyDescent="0.2">
      <c r="A836" t="s">
        <v>10</v>
      </c>
      <c r="B836" t="s">
        <v>13</v>
      </c>
      <c r="D836">
        <v>0</v>
      </c>
      <c r="E836">
        <v>0</v>
      </c>
      <c r="F836">
        <v>5</v>
      </c>
      <c r="G836">
        <v>5</v>
      </c>
      <c r="H836">
        <v>22</v>
      </c>
      <c r="I836">
        <v>23</v>
      </c>
      <c r="J836">
        <v>6</v>
      </c>
      <c r="K836">
        <v>6</v>
      </c>
      <c r="L836">
        <v>1.848E-2</v>
      </c>
      <c r="M836">
        <v>1.848E-2</v>
      </c>
      <c r="N836" t="s">
        <v>14</v>
      </c>
    </row>
    <row r="837" spans="1:14" x14ac:dyDescent="0.2">
      <c r="A837" t="s">
        <v>10</v>
      </c>
      <c r="B837" t="s">
        <v>13</v>
      </c>
      <c r="D837">
        <v>0</v>
      </c>
      <c r="E837">
        <v>0</v>
      </c>
      <c r="F837">
        <v>5</v>
      </c>
      <c r="G837">
        <v>5</v>
      </c>
      <c r="H837">
        <v>23</v>
      </c>
      <c r="I837">
        <v>24</v>
      </c>
      <c r="J837">
        <v>0</v>
      </c>
      <c r="K837">
        <v>0</v>
      </c>
      <c r="L837">
        <v>1.6716000000000002E-2</v>
      </c>
      <c r="M837">
        <v>1.6716000000000002E-2</v>
      </c>
      <c r="N837" t="s">
        <v>14</v>
      </c>
    </row>
    <row r="838" spans="1:14" x14ac:dyDescent="0.2">
      <c r="A838" t="s">
        <v>10</v>
      </c>
      <c r="B838" t="s">
        <v>13</v>
      </c>
      <c r="D838">
        <v>0</v>
      </c>
      <c r="E838">
        <v>0</v>
      </c>
      <c r="F838">
        <v>5</v>
      </c>
      <c r="G838">
        <v>5</v>
      </c>
      <c r="H838">
        <v>23</v>
      </c>
      <c r="I838">
        <v>24</v>
      </c>
      <c r="J838">
        <v>1</v>
      </c>
      <c r="K838">
        <v>1</v>
      </c>
      <c r="L838">
        <v>1.7917499999999999E-2</v>
      </c>
      <c r="M838">
        <v>1.7917499999999999E-2</v>
      </c>
      <c r="N838" t="s">
        <v>14</v>
      </c>
    </row>
    <row r="839" spans="1:14" x14ac:dyDescent="0.2">
      <c r="A839" t="s">
        <v>10</v>
      </c>
      <c r="B839" t="s">
        <v>13</v>
      </c>
      <c r="D839">
        <v>0</v>
      </c>
      <c r="E839">
        <v>0</v>
      </c>
      <c r="F839">
        <v>5</v>
      </c>
      <c r="G839">
        <v>5</v>
      </c>
      <c r="H839">
        <v>23</v>
      </c>
      <c r="I839">
        <v>24</v>
      </c>
      <c r="J839">
        <v>2</v>
      </c>
      <c r="K839">
        <v>2</v>
      </c>
      <c r="L839">
        <v>2.0475E-2</v>
      </c>
      <c r="M839">
        <v>2.0475E-2</v>
      </c>
      <c r="N839" t="s">
        <v>14</v>
      </c>
    </row>
    <row r="840" spans="1:14" x14ac:dyDescent="0.2">
      <c r="A840" t="s">
        <v>10</v>
      </c>
      <c r="B840" t="s">
        <v>13</v>
      </c>
      <c r="D840">
        <v>0</v>
      </c>
      <c r="E840">
        <v>0</v>
      </c>
      <c r="F840">
        <v>5</v>
      </c>
      <c r="G840">
        <v>5</v>
      </c>
      <c r="H840">
        <v>23</v>
      </c>
      <c r="I840">
        <v>24</v>
      </c>
      <c r="J840">
        <v>3</v>
      </c>
      <c r="K840">
        <v>3</v>
      </c>
      <c r="L840">
        <v>2.1160000000000002E-2</v>
      </c>
      <c r="M840">
        <v>2.1160000000000002E-2</v>
      </c>
      <c r="N840" t="s">
        <v>14</v>
      </c>
    </row>
    <row r="841" spans="1:14" x14ac:dyDescent="0.2">
      <c r="A841" t="s">
        <v>10</v>
      </c>
      <c r="B841" t="s">
        <v>13</v>
      </c>
      <c r="D841">
        <v>0</v>
      </c>
      <c r="E841">
        <v>0</v>
      </c>
      <c r="F841">
        <v>5</v>
      </c>
      <c r="G841">
        <v>5</v>
      </c>
      <c r="H841">
        <v>23</v>
      </c>
      <c r="I841">
        <v>24</v>
      </c>
      <c r="J841">
        <v>4</v>
      </c>
      <c r="K841">
        <v>4</v>
      </c>
      <c r="L841">
        <v>2.0924999999999999E-2</v>
      </c>
      <c r="M841">
        <v>2.0924999999999999E-2</v>
      </c>
      <c r="N841" t="s">
        <v>14</v>
      </c>
    </row>
    <row r="842" spans="1:14" x14ac:dyDescent="0.2">
      <c r="A842" t="s">
        <v>10</v>
      </c>
      <c r="B842" t="s">
        <v>13</v>
      </c>
      <c r="D842">
        <v>0</v>
      </c>
      <c r="E842">
        <v>0</v>
      </c>
      <c r="F842">
        <v>5</v>
      </c>
      <c r="G842">
        <v>5</v>
      </c>
      <c r="H842">
        <v>23</v>
      </c>
      <c r="I842">
        <v>24</v>
      </c>
      <c r="J842">
        <v>5</v>
      </c>
      <c r="K842">
        <v>5</v>
      </c>
      <c r="L842">
        <v>1.6310000000000002E-2</v>
      </c>
      <c r="M842">
        <v>1.6310000000000002E-2</v>
      </c>
      <c r="N842" t="s">
        <v>14</v>
      </c>
    </row>
    <row r="843" spans="1:14" x14ac:dyDescent="0.2">
      <c r="A843" t="s">
        <v>10</v>
      </c>
      <c r="B843" t="s">
        <v>13</v>
      </c>
      <c r="D843">
        <v>0</v>
      </c>
      <c r="E843">
        <v>0</v>
      </c>
      <c r="F843">
        <v>5</v>
      </c>
      <c r="G843">
        <v>5</v>
      </c>
      <c r="H843">
        <v>23</v>
      </c>
      <c r="I843">
        <v>24</v>
      </c>
      <c r="J843">
        <v>6</v>
      </c>
      <c r="K843">
        <v>6</v>
      </c>
      <c r="L843">
        <v>1.6532000000000002E-2</v>
      </c>
      <c r="M843">
        <v>1.6532000000000002E-2</v>
      </c>
      <c r="N843" t="s">
        <v>14</v>
      </c>
    </row>
    <row r="844" spans="1:14" x14ac:dyDescent="0.2">
      <c r="A844" t="s">
        <v>10</v>
      </c>
      <c r="B844" t="s">
        <v>13</v>
      </c>
      <c r="D844">
        <v>0</v>
      </c>
      <c r="E844">
        <v>0</v>
      </c>
      <c r="F844">
        <v>6</v>
      </c>
      <c r="G844">
        <v>6</v>
      </c>
      <c r="H844">
        <v>0</v>
      </c>
      <c r="I844">
        <v>1</v>
      </c>
      <c r="J844">
        <v>0</v>
      </c>
      <c r="K844">
        <v>0</v>
      </c>
      <c r="L844">
        <v>2.9767499999999999E-2</v>
      </c>
      <c r="M844">
        <v>2.9767499999999999E-2</v>
      </c>
      <c r="N844" t="s">
        <v>14</v>
      </c>
    </row>
    <row r="845" spans="1:14" x14ac:dyDescent="0.2">
      <c r="A845" t="s">
        <v>10</v>
      </c>
      <c r="B845" t="s">
        <v>13</v>
      </c>
      <c r="D845">
        <v>0</v>
      </c>
      <c r="E845">
        <v>0</v>
      </c>
      <c r="F845">
        <v>6</v>
      </c>
      <c r="G845">
        <v>6</v>
      </c>
      <c r="H845">
        <v>0</v>
      </c>
      <c r="I845">
        <v>1</v>
      </c>
      <c r="J845">
        <v>1</v>
      </c>
      <c r="K845">
        <v>1</v>
      </c>
      <c r="L845">
        <v>3.0072000000000002E-2</v>
      </c>
      <c r="M845">
        <v>3.0072000000000002E-2</v>
      </c>
      <c r="N845" t="s">
        <v>14</v>
      </c>
    </row>
    <row r="846" spans="1:14" x14ac:dyDescent="0.2">
      <c r="A846" t="s">
        <v>10</v>
      </c>
      <c r="B846" t="s">
        <v>13</v>
      </c>
      <c r="D846">
        <v>0</v>
      </c>
      <c r="E846">
        <v>0</v>
      </c>
      <c r="F846">
        <v>6</v>
      </c>
      <c r="G846">
        <v>6</v>
      </c>
      <c r="H846">
        <v>0</v>
      </c>
      <c r="I846">
        <v>1</v>
      </c>
      <c r="J846">
        <v>2</v>
      </c>
      <c r="K846">
        <v>2</v>
      </c>
      <c r="L846">
        <v>2.9871999999999999E-2</v>
      </c>
      <c r="M846">
        <v>2.9871999999999999E-2</v>
      </c>
      <c r="N846" t="s">
        <v>14</v>
      </c>
    </row>
    <row r="847" spans="1:14" x14ac:dyDescent="0.2">
      <c r="A847" t="s">
        <v>10</v>
      </c>
      <c r="B847" t="s">
        <v>13</v>
      </c>
      <c r="D847">
        <v>0</v>
      </c>
      <c r="E847">
        <v>0</v>
      </c>
      <c r="F847">
        <v>6</v>
      </c>
      <c r="G847">
        <v>6</v>
      </c>
      <c r="H847">
        <v>0</v>
      </c>
      <c r="I847">
        <v>1</v>
      </c>
      <c r="J847">
        <v>3</v>
      </c>
      <c r="K847">
        <v>3</v>
      </c>
      <c r="L847">
        <v>2.4969999999999999E-2</v>
      </c>
      <c r="M847">
        <v>2.4969999999999999E-2</v>
      </c>
      <c r="N847" t="s">
        <v>14</v>
      </c>
    </row>
    <row r="848" spans="1:14" x14ac:dyDescent="0.2">
      <c r="A848" t="s">
        <v>10</v>
      </c>
      <c r="B848" t="s">
        <v>13</v>
      </c>
      <c r="D848">
        <v>0</v>
      </c>
      <c r="E848">
        <v>0</v>
      </c>
      <c r="F848">
        <v>6</v>
      </c>
      <c r="G848">
        <v>6</v>
      </c>
      <c r="H848">
        <v>0</v>
      </c>
      <c r="I848">
        <v>1</v>
      </c>
      <c r="J848">
        <v>4</v>
      </c>
      <c r="K848">
        <v>4</v>
      </c>
      <c r="L848">
        <v>2.1465000000000001E-2</v>
      </c>
      <c r="M848">
        <v>2.1465000000000001E-2</v>
      </c>
      <c r="N848" t="s">
        <v>14</v>
      </c>
    </row>
    <row r="849" spans="1:14" x14ac:dyDescent="0.2">
      <c r="A849" t="s">
        <v>10</v>
      </c>
      <c r="B849" t="s">
        <v>13</v>
      </c>
      <c r="D849">
        <v>0</v>
      </c>
      <c r="E849">
        <v>0</v>
      </c>
      <c r="F849">
        <v>6</v>
      </c>
      <c r="G849">
        <v>6</v>
      </c>
      <c r="H849">
        <v>0</v>
      </c>
      <c r="I849">
        <v>1</v>
      </c>
      <c r="J849">
        <v>5</v>
      </c>
      <c r="K849">
        <v>5</v>
      </c>
      <c r="L849">
        <v>2.2544999999999999E-2</v>
      </c>
      <c r="M849">
        <v>2.2544999999999999E-2</v>
      </c>
      <c r="N849" t="s">
        <v>14</v>
      </c>
    </row>
    <row r="850" spans="1:14" x14ac:dyDescent="0.2">
      <c r="A850" t="s">
        <v>10</v>
      </c>
      <c r="B850" t="s">
        <v>13</v>
      </c>
      <c r="D850">
        <v>0</v>
      </c>
      <c r="E850">
        <v>0</v>
      </c>
      <c r="F850">
        <v>6</v>
      </c>
      <c r="G850">
        <v>6</v>
      </c>
      <c r="H850">
        <v>0</v>
      </c>
      <c r="I850">
        <v>1</v>
      </c>
      <c r="J850">
        <v>6</v>
      </c>
      <c r="K850">
        <v>6</v>
      </c>
      <c r="L850">
        <v>2.56025E-2</v>
      </c>
      <c r="M850">
        <v>2.56025E-2</v>
      </c>
      <c r="N850" t="s">
        <v>14</v>
      </c>
    </row>
    <row r="851" spans="1:14" x14ac:dyDescent="0.2">
      <c r="A851" t="s">
        <v>10</v>
      </c>
      <c r="B851" t="s">
        <v>13</v>
      </c>
      <c r="D851">
        <v>0</v>
      </c>
      <c r="E851">
        <v>0</v>
      </c>
      <c r="F851">
        <v>6</v>
      </c>
      <c r="G851">
        <v>6</v>
      </c>
      <c r="H851">
        <v>1</v>
      </c>
      <c r="I851">
        <v>2</v>
      </c>
      <c r="J851">
        <v>0</v>
      </c>
      <c r="K851">
        <v>0</v>
      </c>
      <c r="L851">
        <v>2.6304999999999999E-2</v>
      </c>
      <c r="M851">
        <v>2.6304999999999999E-2</v>
      </c>
      <c r="N851" t="s">
        <v>14</v>
      </c>
    </row>
    <row r="852" spans="1:14" x14ac:dyDescent="0.2">
      <c r="A852" t="s">
        <v>10</v>
      </c>
      <c r="B852" t="s">
        <v>13</v>
      </c>
      <c r="D852">
        <v>0</v>
      </c>
      <c r="E852">
        <v>0</v>
      </c>
      <c r="F852">
        <v>6</v>
      </c>
      <c r="G852">
        <v>6</v>
      </c>
      <c r="H852">
        <v>1</v>
      </c>
      <c r="I852">
        <v>2</v>
      </c>
      <c r="J852">
        <v>1</v>
      </c>
      <c r="K852">
        <v>1</v>
      </c>
      <c r="L852">
        <v>2.7185999999999998E-2</v>
      </c>
      <c r="M852">
        <v>2.7185999999999998E-2</v>
      </c>
      <c r="N852" t="s">
        <v>14</v>
      </c>
    </row>
    <row r="853" spans="1:14" x14ac:dyDescent="0.2">
      <c r="A853" t="s">
        <v>10</v>
      </c>
      <c r="B853" t="s">
        <v>13</v>
      </c>
      <c r="D853">
        <v>0</v>
      </c>
      <c r="E853">
        <v>0</v>
      </c>
      <c r="F853">
        <v>6</v>
      </c>
      <c r="G853">
        <v>6</v>
      </c>
      <c r="H853">
        <v>1</v>
      </c>
      <c r="I853">
        <v>2</v>
      </c>
      <c r="J853">
        <v>2</v>
      </c>
      <c r="K853">
        <v>2</v>
      </c>
      <c r="L853">
        <v>2.7522000000000001E-2</v>
      </c>
      <c r="M853">
        <v>2.7522000000000001E-2</v>
      </c>
      <c r="N853" t="s">
        <v>14</v>
      </c>
    </row>
    <row r="854" spans="1:14" x14ac:dyDescent="0.2">
      <c r="A854" t="s">
        <v>10</v>
      </c>
      <c r="B854" t="s">
        <v>13</v>
      </c>
      <c r="D854">
        <v>0</v>
      </c>
      <c r="E854">
        <v>0</v>
      </c>
      <c r="F854">
        <v>6</v>
      </c>
      <c r="G854">
        <v>6</v>
      </c>
      <c r="H854">
        <v>1</v>
      </c>
      <c r="I854">
        <v>2</v>
      </c>
      <c r="J854">
        <v>3</v>
      </c>
      <c r="K854">
        <v>3</v>
      </c>
      <c r="L854">
        <v>2.11475E-2</v>
      </c>
      <c r="M854">
        <v>2.11475E-2</v>
      </c>
      <c r="N854" t="s">
        <v>14</v>
      </c>
    </row>
    <row r="855" spans="1:14" x14ac:dyDescent="0.2">
      <c r="A855" t="s">
        <v>10</v>
      </c>
      <c r="B855" t="s">
        <v>13</v>
      </c>
      <c r="D855">
        <v>0</v>
      </c>
      <c r="E855">
        <v>0</v>
      </c>
      <c r="F855">
        <v>6</v>
      </c>
      <c r="G855">
        <v>6</v>
      </c>
      <c r="H855">
        <v>1</v>
      </c>
      <c r="I855">
        <v>2</v>
      </c>
      <c r="J855">
        <v>4</v>
      </c>
      <c r="K855">
        <v>4</v>
      </c>
      <c r="L855">
        <v>2.0009999999999899E-2</v>
      </c>
      <c r="M855">
        <v>2.0009999999999899E-2</v>
      </c>
      <c r="N855" t="s">
        <v>14</v>
      </c>
    </row>
    <row r="856" spans="1:14" x14ac:dyDescent="0.2">
      <c r="A856" t="s">
        <v>10</v>
      </c>
      <c r="B856" t="s">
        <v>13</v>
      </c>
      <c r="D856">
        <v>0</v>
      </c>
      <c r="E856">
        <v>0</v>
      </c>
      <c r="F856">
        <v>6</v>
      </c>
      <c r="G856">
        <v>6</v>
      </c>
      <c r="H856">
        <v>1</v>
      </c>
      <c r="I856">
        <v>2</v>
      </c>
      <c r="J856">
        <v>5</v>
      </c>
      <c r="K856">
        <v>5</v>
      </c>
      <c r="L856">
        <v>2.0514999999999999E-2</v>
      </c>
      <c r="M856">
        <v>2.0514999999999999E-2</v>
      </c>
      <c r="N856" t="s">
        <v>14</v>
      </c>
    </row>
    <row r="857" spans="1:14" x14ac:dyDescent="0.2">
      <c r="A857" t="s">
        <v>10</v>
      </c>
      <c r="B857" t="s">
        <v>13</v>
      </c>
      <c r="D857">
        <v>0</v>
      </c>
      <c r="E857">
        <v>0</v>
      </c>
      <c r="F857">
        <v>6</v>
      </c>
      <c r="G857">
        <v>6</v>
      </c>
      <c r="H857">
        <v>1</v>
      </c>
      <c r="I857">
        <v>2</v>
      </c>
      <c r="J857">
        <v>6</v>
      </c>
      <c r="K857">
        <v>6</v>
      </c>
      <c r="L857">
        <v>2.35599999999999E-2</v>
      </c>
      <c r="M857">
        <v>2.35599999999999E-2</v>
      </c>
      <c r="N857" t="s">
        <v>14</v>
      </c>
    </row>
    <row r="858" spans="1:14" x14ac:dyDescent="0.2">
      <c r="A858" t="s">
        <v>10</v>
      </c>
      <c r="B858" t="s">
        <v>13</v>
      </c>
      <c r="D858">
        <v>0</v>
      </c>
      <c r="E858">
        <v>0</v>
      </c>
      <c r="F858">
        <v>6</v>
      </c>
      <c r="G858">
        <v>6</v>
      </c>
      <c r="H858">
        <v>2</v>
      </c>
      <c r="I858">
        <v>3</v>
      </c>
      <c r="J858">
        <v>0</v>
      </c>
      <c r="K858">
        <v>0</v>
      </c>
      <c r="L858">
        <v>2.4485E-2</v>
      </c>
      <c r="M858">
        <v>2.4485E-2</v>
      </c>
      <c r="N858" t="s">
        <v>14</v>
      </c>
    </row>
    <row r="859" spans="1:14" x14ac:dyDescent="0.2">
      <c r="A859" t="s">
        <v>10</v>
      </c>
      <c r="B859" t="s">
        <v>13</v>
      </c>
      <c r="D859">
        <v>0</v>
      </c>
      <c r="E859">
        <v>0</v>
      </c>
      <c r="F859">
        <v>6</v>
      </c>
      <c r="G859">
        <v>6</v>
      </c>
      <c r="H859">
        <v>2</v>
      </c>
      <c r="I859">
        <v>3</v>
      </c>
      <c r="J859">
        <v>1</v>
      </c>
      <c r="K859">
        <v>1</v>
      </c>
      <c r="L859">
        <v>2.5568E-2</v>
      </c>
      <c r="M859">
        <v>2.5568E-2</v>
      </c>
      <c r="N859" t="s">
        <v>14</v>
      </c>
    </row>
    <row r="860" spans="1:14" x14ac:dyDescent="0.2">
      <c r="A860" t="s">
        <v>10</v>
      </c>
      <c r="B860" t="s">
        <v>13</v>
      </c>
      <c r="D860">
        <v>0</v>
      </c>
      <c r="E860">
        <v>0</v>
      </c>
      <c r="F860">
        <v>6</v>
      </c>
      <c r="G860">
        <v>6</v>
      </c>
      <c r="H860">
        <v>2</v>
      </c>
      <c r="I860">
        <v>3</v>
      </c>
      <c r="J860">
        <v>2</v>
      </c>
      <c r="K860">
        <v>2</v>
      </c>
      <c r="L860">
        <v>2.4903999999999999E-2</v>
      </c>
      <c r="M860">
        <v>2.4903999999999999E-2</v>
      </c>
      <c r="N860" t="s">
        <v>14</v>
      </c>
    </row>
    <row r="861" spans="1:14" x14ac:dyDescent="0.2">
      <c r="A861" t="s">
        <v>10</v>
      </c>
      <c r="B861" t="s">
        <v>13</v>
      </c>
      <c r="D861">
        <v>0</v>
      </c>
      <c r="E861">
        <v>0</v>
      </c>
      <c r="F861">
        <v>6</v>
      </c>
      <c r="G861">
        <v>6</v>
      </c>
      <c r="H861">
        <v>2</v>
      </c>
      <c r="I861">
        <v>3</v>
      </c>
      <c r="J861">
        <v>3</v>
      </c>
      <c r="K861">
        <v>3</v>
      </c>
      <c r="L861">
        <v>2.0279999999999999E-2</v>
      </c>
      <c r="M861">
        <v>2.0279999999999999E-2</v>
      </c>
      <c r="N861" t="s">
        <v>14</v>
      </c>
    </row>
    <row r="862" spans="1:14" x14ac:dyDescent="0.2">
      <c r="A862" t="s">
        <v>10</v>
      </c>
      <c r="B862" t="s">
        <v>13</v>
      </c>
      <c r="D862">
        <v>0</v>
      </c>
      <c r="E862">
        <v>0</v>
      </c>
      <c r="F862">
        <v>6</v>
      </c>
      <c r="G862">
        <v>6</v>
      </c>
      <c r="H862">
        <v>2</v>
      </c>
      <c r="I862">
        <v>3</v>
      </c>
      <c r="J862">
        <v>4</v>
      </c>
      <c r="K862">
        <v>4</v>
      </c>
      <c r="L862">
        <v>1.8937499999999999E-2</v>
      </c>
      <c r="M862">
        <v>1.8937499999999999E-2</v>
      </c>
      <c r="N862" t="s">
        <v>14</v>
      </c>
    </row>
    <row r="863" spans="1:14" x14ac:dyDescent="0.2">
      <c r="A863" t="s">
        <v>10</v>
      </c>
      <c r="B863" t="s">
        <v>13</v>
      </c>
      <c r="D863">
        <v>0</v>
      </c>
      <c r="E863">
        <v>0</v>
      </c>
      <c r="F863">
        <v>6</v>
      </c>
      <c r="G863">
        <v>6</v>
      </c>
      <c r="H863">
        <v>2</v>
      </c>
      <c r="I863">
        <v>3</v>
      </c>
      <c r="J863">
        <v>5</v>
      </c>
      <c r="K863">
        <v>5</v>
      </c>
      <c r="L863">
        <v>2.0032499999999901E-2</v>
      </c>
      <c r="M863">
        <v>2.0032499999999901E-2</v>
      </c>
      <c r="N863" t="s">
        <v>14</v>
      </c>
    </row>
    <row r="864" spans="1:14" x14ac:dyDescent="0.2">
      <c r="A864" t="s">
        <v>10</v>
      </c>
      <c r="B864" t="s">
        <v>13</v>
      </c>
      <c r="D864">
        <v>0</v>
      </c>
      <c r="E864">
        <v>0</v>
      </c>
      <c r="F864">
        <v>6</v>
      </c>
      <c r="G864">
        <v>6</v>
      </c>
      <c r="H864">
        <v>2</v>
      </c>
      <c r="I864">
        <v>3</v>
      </c>
      <c r="J864">
        <v>6</v>
      </c>
      <c r="K864">
        <v>6</v>
      </c>
      <c r="L864">
        <v>2.1895000000000001E-2</v>
      </c>
      <c r="M864">
        <v>2.1895000000000001E-2</v>
      </c>
      <c r="N864" t="s">
        <v>14</v>
      </c>
    </row>
    <row r="865" spans="1:14" x14ac:dyDescent="0.2">
      <c r="A865" t="s">
        <v>10</v>
      </c>
      <c r="B865" t="s">
        <v>13</v>
      </c>
      <c r="D865">
        <v>0</v>
      </c>
      <c r="E865">
        <v>0</v>
      </c>
      <c r="F865">
        <v>6</v>
      </c>
      <c r="G865">
        <v>6</v>
      </c>
      <c r="H865">
        <v>3</v>
      </c>
      <c r="I865">
        <v>4</v>
      </c>
      <c r="J865">
        <v>0</v>
      </c>
      <c r="K865">
        <v>0</v>
      </c>
      <c r="L865">
        <v>2.3179999999999999E-2</v>
      </c>
      <c r="M865">
        <v>2.3179999999999999E-2</v>
      </c>
      <c r="N865" t="s">
        <v>14</v>
      </c>
    </row>
    <row r="866" spans="1:14" x14ac:dyDescent="0.2">
      <c r="A866" t="s">
        <v>10</v>
      </c>
      <c r="B866" t="s">
        <v>13</v>
      </c>
      <c r="D866">
        <v>0</v>
      </c>
      <c r="E866">
        <v>0</v>
      </c>
      <c r="F866">
        <v>6</v>
      </c>
      <c r="G866">
        <v>6</v>
      </c>
      <c r="H866">
        <v>3</v>
      </c>
      <c r="I866">
        <v>4</v>
      </c>
      <c r="J866">
        <v>1</v>
      </c>
      <c r="K866">
        <v>1</v>
      </c>
      <c r="L866">
        <v>2.4757999999999999E-2</v>
      </c>
      <c r="M866">
        <v>2.4757999999999999E-2</v>
      </c>
      <c r="N866" t="s">
        <v>14</v>
      </c>
    </row>
    <row r="867" spans="1:14" x14ac:dyDescent="0.2">
      <c r="A867" t="s">
        <v>10</v>
      </c>
      <c r="B867" t="s">
        <v>13</v>
      </c>
      <c r="D867">
        <v>0</v>
      </c>
      <c r="E867">
        <v>0</v>
      </c>
      <c r="F867">
        <v>6</v>
      </c>
      <c r="G867">
        <v>6</v>
      </c>
      <c r="H867">
        <v>3</v>
      </c>
      <c r="I867">
        <v>4</v>
      </c>
      <c r="J867">
        <v>2</v>
      </c>
      <c r="K867">
        <v>2</v>
      </c>
      <c r="L867">
        <v>2.4091999999999999E-2</v>
      </c>
      <c r="M867">
        <v>2.4091999999999999E-2</v>
      </c>
      <c r="N867" t="s">
        <v>14</v>
      </c>
    </row>
    <row r="868" spans="1:14" x14ac:dyDescent="0.2">
      <c r="A868" t="s">
        <v>10</v>
      </c>
      <c r="B868" t="s">
        <v>13</v>
      </c>
      <c r="D868">
        <v>0</v>
      </c>
      <c r="E868">
        <v>0</v>
      </c>
      <c r="F868">
        <v>6</v>
      </c>
      <c r="G868">
        <v>6</v>
      </c>
      <c r="H868">
        <v>3</v>
      </c>
      <c r="I868">
        <v>4</v>
      </c>
      <c r="J868">
        <v>3</v>
      </c>
      <c r="K868">
        <v>3</v>
      </c>
      <c r="L868">
        <v>1.9792500000000001E-2</v>
      </c>
      <c r="M868">
        <v>1.9792500000000001E-2</v>
      </c>
      <c r="N868" t="s">
        <v>14</v>
      </c>
    </row>
    <row r="869" spans="1:14" x14ac:dyDescent="0.2">
      <c r="A869" t="s">
        <v>10</v>
      </c>
      <c r="B869" t="s">
        <v>13</v>
      </c>
      <c r="D869">
        <v>0</v>
      </c>
      <c r="E869">
        <v>0</v>
      </c>
      <c r="F869">
        <v>6</v>
      </c>
      <c r="G869">
        <v>6</v>
      </c>
      <c r="H869">
        <v>3</v>
      </c>
      <c r="I869">
        <v>4</v>
      </c>
      <c r="J869">
        <v>4</v>
      </c>
      <c r="K869">
        <v>4</v>
      </c>
      <c r="L869">
        <v>1.813E-2</v>
      </c>
      <c r="M869">
        <v>1.813E-2</v>
      </c>
      <c r="N869" t="s">
        <v>14</v>
      </c>
    </row>
    <row r="870" spans="1:14" x14ac:dyDescent="0.2">
      <c r="A870" t="s">
        <v>10</v>
      </c>
      <c r="B870" t="s">
        <v>13</v>
      </c>
      <c r="D870">
        <v>0</v>
      </c>
      <c r="E870">
        <v>0</v>
      </c>
      <c r="F870">
        <v>6</v>
      </c>
      <c r="G870">
        <v>6</v>
      </c>
      <c r="H870">
        <v>3</v>
      </c>
      <c r="I870">
        <v>4</v>
      </c>
      <c r="J870">
        <v>5</v>
      </c>
      <c r="K870">
        <v>5</v>
      </c>
      <c r="L870">
        <v>1.7917499999999999E-2</v>
      </c>
      <c r="M870">
        <v>1.7917499999999999E-2</v>
      </c>
      <c r="N870" t="s">
        <v>14</v>
      </c>
    </row>
    <row r="871" spans="1:14" x14ac:dyDescent="0.2">
      <c r="A871" t="s">
        <v>10</v>
      </c>
      <c r="B871" t="s">
        <v>13</v>
      </c>
      <c r="D871">
        <v>0</v>
      </c>
      <c r="E871">
        <v>0</v>
      </c>
      <c r="F871">
        <v>6</v>
      </c>
      <c r="G871">
        <v>6</v>
      </c>
      <c r="H871">
        <v>3</v>
      </c>
      <c r="I871">
        <v>4</v>
      </c>
      <c r="J871">
        <v>6</v>
      </c>
      <c r="K871">
        <v>6</v>
      </c>
      <c r="L871">
        <v>2.11349999999999E-2</v>
      </c>
      <c r="M871">
        <v>2.11349999999999E-2</v>
      </c>
      <c r="N871" t="s">
        <v>14</v>
      </c>
    </row>
    <row r="872" spans="1:14" x14ac:dyDescent="0.2">
      <c r="A872" t="s">
        <v>10</v>
      </c>
      <c r="B872" t="s">
        <v>13</v>
      </c>
      <c r="D872">
        <v>0</v>
      </c>
      <c r="E872">
        <v>0</v>
      </c>
      <c r="F872">
        <v>6</v>
      </c>
      <c r="G872">
        <v>6</v>
      </c>
      <c r="H872">
        <v>4</v>
      </c>
      <c r="I872">
        <v>5</v>
      </c>
      <c r="J872">
        <v>0</v>
      </c>
      <c r="K872">
        <v>0</v>
      </c>
      <c r="L872">
        <v>2.3035E-2</v>
      </c>
      <c r="M872">
        <v>2.3035E-2</v>
      </c>
      <c r="N872" t="s">
        <v>14</v>
      </c>
    </row>
    <row r="873" spans="1:14" x14ac:dyDescent="0.2">
      <c r="A873" t="s">
        <v>10</v>
      </c>
      <c r="B873" t="s">
        <v>13</v>
      </c>
      <c r="D873">
        <v>0</v>
      </c>
      <c r="E873">
        <v>0</v>
      </c>
      <c r="F873">
        <v>6</v>
      </c>
      <c r="G873">
        <v>6</v>
      </c>
      <c r="H873">
        <v>4</v>
      </c>
      <c r="I873">
        <v>5</v>
      </c>
      <c r="J873">
        <v>1</v>
      </c>
      <c r="K873">
        <v>1</v>
      </c>
      <c r="L873">
        <v>2.4733999999999999E-2</v>
      </c>
      <c r="M873">
        <v>2.4733999999999999E-2</v>
      </c>
      <c r="N873" t="s">
        <v>14</v>
      </c>
    </row>
    <row r="874" spans="1:14" x14ac:dyDescent="0.2">
      <c r="A874" t="s">
        <v>10</v>
      </c>
      <c r="B874" t="s">
        <v>13</v>
      </c>
      <c r="D874">
        <v>0</v>
      </c>
      <c r="E874">
        <v>0</v>
      </c>
      <c r="F874">
        <v>6</v>
      </c>
      <c r="G874">
        <v>6</v>
      </c>
      <c r="H874">
        <v>4</v>
      </c>
      <c r="I874">
        <v>5</v>
      </c>
      <c r="J874">
        <v>2</v>
      </c>
      <c r="K874">
        <v>2</v>
      </c>
      <c r="L874">
        <v>2.4072E-2</v>
      </c>
      <c r="M874">
        <v>2.4072E-2</v>
      </c>
      <c r="N874" t="s">
        <v>14</v>
      </c>
    </row>
    <row r="875" spans="1:14" x14ac:dyDescent="0.2">
      <c r="A875" t="s">
        <v>10</v>
      </c>
      <c r="B875" t="s">
        <v>13</v>
      </c>
      <c r="D875">
        <v>0</v>
      </c>
      <c r="E875">
        <v>0</v>
      </c>
      <c r="F875">
        <v>6</v>
      </c>
      <c r="G875">
        <v>6</v>
      </c>
      <c r="H875">
        <v>4</v>
      </c>
      <c r="I875">
        <v>5</v>
      </c>
      <c r="J875">
        <v>3</v>
      </c>
      <c r="K875">
        <v>3</v>
      </c>
      <c r="L875">
        <v>2.01525E-2</v>
      </c>
      <c r="M875">
        <v>2.01525E-2</v>
      </c>
      <c r="N875" t="s">
        <v>14</v>
      </c>
    </row>
    <row r="876" spans="1:14" x14ac:dyDescent="0.2">
      <c r="A876" t="s">
        <v>10</v>
      </c>
      <c r="B876" t="s">
        <v>13</v>
      </c>
      <c r="D876">
        <v>0</v>
      </c>
      <c r="E876">
        <v>0</v>
      </c>
      <c r="F876">
        <v>6</v>
      </c>
      <c r="G876">
        <v>6</v>
      </c>
      <c r="H876">
        <v>4</v>
      </c>
      <c r="I876">
        <v>5</v>
      </c>
      <c r="J876">
        <v>4</v>
      </c>
      <c r="K876">
        <v>4</v>
      </c>
      <c r="L876">
        <v>1.8597499999999999E-2</v>
      </c>
      <c r="M876">
        <v>1.8597499999999999E-2</v>
      </c>
      <c r="N876" t="s">
        <v>14</v>
      </c>
    </row>
    <row r="877" spans="1:14" x14ac:dyDescent="0.2">
      <c r="A877" t="s">
        <v>10</v>
      </c>
      <c r="B877" t="s">
        <v>13</v>
      </c>
      <c r="D877">
        <v>0</v>
      </c>
      <c r="E877">
        <v>0</v>
      </c>
      <c r="F877">
        <v>6</v>
      </c>
      <c r="G877">
        <v>6</v>
      </c>
      <c r="H877">
        <v>4</v>
      </c>
      <c r="I877">
        <v>5</v>
      </c>
      <c r="J877">
        <v>5</v>
      </c>
      <c r="K877">
        <v>5</v>
      </c>
      <c r="L877">
        <v>1.7982499999999998E-2</v>
      </c>
      <c r="M877">
        <v>1.7982499999999998E-2</v>
      </c>
      <c r="N877" t="s">
        <v>14</v>
      </c>
    </row>
    <row r="878" spans="1:14" x14ac:dyDescent="0.2">
      <c r="A878" t="s">
        <v>10</v>
      </c>
      <c r="B878" t="s">
        <v>13</v>
      </c>
      <c r="D878">
        <v>0</v>
      </c>
      <c r="E878">
        <v>0</v>
      </c>
      <c r="F878">
        <v>6</v>
      </c>
      <c r="G878">
        <v>6</v>
      </c>
      <c r="H878">
        <v>4</v>
      </c>
      <c r="I878">
        <v>5</v>
      </c>
      <c r="J878">
        <v>6</v>
      </c>
      <c r="K878">
        <v>6</v>
      </c>
      <c r="L878">
        <v>2.0342499999999999E-2</v>
      </c>
      <c r="M878">
        <v>2.0342499999999999E-2</v>
      </c>
      <c r="N878" t="s">
        <v>14</v>
      </c>
    </row>
    <row r="879" spans="1:14" x14ac:dyDescent="0.2">
      <c r="A879" t="s">
        <v>10</v>
      </c>
      <c r="B879" t="s">
        <v>13</v>
      </c>
      <c r="D879">
        <v>0</v>
      </c>
      <c r="E879">
        <v>0</v>
      </c>
      <c r="F879">
        <v>6</v>
      </c>
      <c r="G879">
        <v>6</v>
      </c>
      <c r="H879">
        <v>5</v>
      </c>
      <c r="I879">
        <v>6</v>
      </c>
      <c r="J879">
        <v>0</v>
      </c>
      <c r="K879">
        <v>0</v>
      </c>
      <c r="L879">
        <v>2.4459999999999999E-2</v>
      </c>
      <c r="M879">
        <v>2.4459999999999999E-2</v>
      </c>
      <c r="N879" t="s">
        <v>14</v>
      </c>
    </row>
    <row r="880" spans="1:14" x14ac:dyDescent="0.2">
      <c r="A880" t="s">
        <v>10</v>
      </c>
      <c r="B880" t="s">
        <v>13</v>
      </c>
      <c r="D880">
        <v>0</v>
      </c>
      <c r="E880">
        <v>0</v>
      </c>
      <c r="F880">
        <v>6</v>
      </c>
      <c r="G880">
        <v>6</v>
      </c>
      <c r="H880">
        <v>5</v>
      </c>
      <c r="I880">
        <v>6</v>
      </c>
      <c r="J880">
        <v>1</v>
      </c>
      <c r="K880">
        <v>1</v>
      </c>
      <c r="L880">
        <v>2.5936000000000001E-2</v>
      </c>
      <c r="M880">
        <v>2.5936000000000001E-2</v>
      </c>
      <c r="N880" t="s">
        <v>14</v>
      </c>
    </row>
    <row r="881" spans="1:14" x14ac:dyDescent="0.2">
      <c r="A881" t="s">
        <v>10</v>
      </c>
      <c r="B881" t="s">
        <v>13</v>
      </c>
      <c r="D881">
        <v>0</v>
      </c>
      <c r="E881">
        <v>0</v>
      </c>
      <c r="F881">
        <v>6</v>
      </c>
      <c r="G881">
        <v>6</v>
      </c>
      <c r="H881">
        <v>5</v>
      </c>
      <c r="I881">
        <v>6</v>
      </c>
      <c r="J881">
        <v>2</v>
      </c>
      <c r="K881">
        <v>2</v>
      </c>
      <c r="L881">
        <v>2.5107999999999998E-2</v>
      </c>
      <c r="M881">
        <v>2.5107999999999998E-2</v>
      </c>
      <c r="N881" t="s">
        <v>14</v>
      </c>
    </row>
    <row r="882" spans="1:14" x14ac:dyDescent="0.2">
      <c r="A882" t="s">
        <v>10</v>
      </c>
      <c r="B882" t="s">
        <v>13</v>
      </c>
      <c r="D882">
        <v>0</v>
      </c>
      <c r="E882">
        <v>0</v>
      </c>
      <c r="F882">
        <v>6</v>
      </c>
      <c r="G882">
        <v>6</v>
      </c>
      <c r="H882">
        <v>5</v>
      </c>
      <c r="I882">
        <v>6</v>
      </c>
      <c r="J882">
        <v>3</v>
      </c>
      <c r="K882">
        <v>3</v>
      </c>
      <c r="L882">
        <v>0.02</v>
      </c>
      <c r="M882">
        <v>0.02</v>
      </c>
      <c r="N882" t="s">
        <v>14</v>
      </c>
    </row>
    <row r="883" spans="1:14" x14ac:dyDescent="0.2">
      <c r="A883" t="s">
        <v>10</v>
      </c>
      <c r="B883" t="s">
        <v>13</v>
      </c>
      <c r="D883">
        <v>0</v>
      </c>
      <c r="E883">
        <v>0</v>
      </c>
      <c r="F883">
        <v>6</v>
      </c>
      <c r="G883">
        <v>6</v>
      </c>
      <c r="H883">
        <v>5</v>
      </c>
      <c r="I883">
        <v>6</v>
      </c>
      <c r="J883">
        <v>4</v>
      </c>
      <c r="K883">
        <v>4</v>
      </c>
      <c r="L883">
        <v>1.9494999999999998E-2</v>
      </c>
      <c r="M883">
        <v>1.9494999999999998E-2</v>
      </c>
      <c r="N883" t="s">
        <v>14</v>
      </c>
    </row>
    <row r="884" spans="1:14" x14ac:dyDescent="0.2">
      <c r="A884" t="s">
        <v>10</v>
      </c>
      <c r="B884" t="s">
        <v>13</v>
      </c>
      <c r="D884">
        <v>0</v>
      </c>
      <c r="E884">
        <v>0</v>
      </c>
      <c r="F884">
        <v>6</v>
      </c>
      <c r="G884">
        <v>6</v>
      </c>
      <c r="H884">
        <v>5</v>
      </c>
      <c r="I884">
        <v>6</v>
      </c>
      <c r="J884">
        <v>5</v>
      </c>
      <c r="K884">
        <v>5</v>
      </c>
      <c r="L884">
        <v>1.8227500000000001E-2</v>
      </c>
      <c r="M884">
        <v>1.8227500000000001E-2</v>
      </c>
      <c r="N884" t="s">
        <v>14</v>
      </c>
    </row>
    <row r="885" spans="1:14" x14ac:dyDescent="0.2">
      <c r="A885" t="s">
        <v>10</v>
      </c>
      <c r="B885" t="s">
        <v>13</v>
      </c>
      <c r="D885">
        <v>0</v>
      </c>
      <c r="E885">
        <v>0</v>
      </c>
      <c r="F885">
        <v>6</v>
      </c>
      <c r="G885">
        <v>6</v>
      </c>
      <c r="H885">
        <v>5</v>
      </c>
      <c r="I885">
        <v>6</v>
      </c>
      <c r="J885">
        <v>6</v>
      </c>
      <c r="K885">
        <v>6</v>
      </c>
      <c r="L885">
        <v>1.9367499999999999E-2</v>
      </c>
      <c r="M885">
        <v>1.9367499999999999E-2</v>
      </c>
      <c r="N885" t="s">
        <v>14</v>
      </c>
    </row>
    <row r="886" spans="1:14" x14ac:dyDescent="0.2">
      <c r="A886" t="s">
        <v>10</v>
      </c>
      <c r="B886" t="s">
        <v>13</v>
      </c>
      <c r="D886">
        <v>0</v>
      </c>
      <c r="E886">
        <v>0</v>
      </c>
      <c r="F886">
        <v>6</v>
      </c>
      <c r="G886">
        <v>6</v>
      </c>
      <c r="H886">
        <v>6</v>
      </c>
      <c r="I886">
        <v>7</v>
      </c>
      <c r="J886">
        <v>0</v>
      </c>
      <c r="K886">
        <v>0</v>
      </c>
      <c r="L886">
        <v>2.67675E-2</v>
      </c>
      <c r="M886">
        <v>2.67675E-2</v>
      </c>
      <c r="N886" t="s">
        <v>14</v>
      </c>
    </row>
    <row r="887" spans="1:14" x14ac:dyDescent="0.2">
      <c r="A887" t="s">
        <v>10</v>
      </c>
      <c r="B887" t="s">
        <v>13</v>
      </c>
      <c r="D887">
        <v>0</v>
      </c>
      <c r="E887">
        <v>0</v>
      </c>
      <c r="F887">
        <v>6</v>
      </c>
      <c r="G887">
        <v>6</v>
      </c>
      <c r="H887">
        <v>6</v>
      </c>
      <c r="I887">
        <v>7</v>
      </c>
      <c r="J887">
        <v>1</v>
      </c>
      <c r="K887">
        <v>1</v>
      </c>
      <c r="L887">
        <v>2.8212000000000001E-2</v>
      </c>
      <c r="M887">
        <v>2.8212000000000001E-2</v>
      </c>
      <c r="N887" t="s">
        <v>14</v>
      </c>
    </row>
    <row r="888" spans="1:14" x14ac:dyDescent="0.2">
      <c r="A888" t="s">
        <v>10</v>
      </c>
      <c r="B888" t="s">
        <v>13</v>
      </c>
      <c r="D888">
        <v>0</v>
      </c>
      <c r="E888">
        <v>0</v>
      </c>
      <c r="F888">
        <v>6</v>
      </c>
      <c r="G888">
        <v>6</v>
      </c>
      <c r="H888">
        <v>6</v>
      </c>
      <c r="I888">
        <v>7</v>
      </c>
      <c r="J888">
        <v>2</v>
      </c>
      <c r="K888">
        <v>2</v>
      </c>
      <c r="L888">
        <v>2.7E-2</v>
      </c>
      <c r="M888">
        <v>2.7E-2</v>
      </c>
      <c r="N888" t="s">
        <v>14</v>
      </c>
    </row>
    <row r="889" spans="1:14" x14ac:dyDescent="0.2">
      <c r="A889" t="s">
        <v>10</v>
      </c>
      <c r="B889" t="s">
        <v>13</v>
      </c>
      <c r="D889">
        <v>0</v>
      </c>
      <c r="E889">
        <v>0</v>
      </c>
      <c r="F889">
        <v>6</v>
      </c>
      <c r="G889">
        <v>6</v>
      </c>
      <c r="H889">
        <v>6</v>
      </c>
      <c r="I889">
        <v>7</v>
      </c>
      <c r="J889">
        <v>3</v>
      </c>
      <c r="K889">
        <v>3</v>
      </c>
      <c r="L889">
        <v>2.06625E-2</v>
      </c>
      <c r="M889">
        <v>2.06625E-2</v>
      </c>
      <c r="N889" t="s">
        <v>14</v>
      </c>
    </row>
    <row r="890" spans="1:14" x14ac:dyDescent="0.2">
      <c r="A890" t="s">
        <v>10</v>
      </c>
      <c r="B890" t="s">
        <v>13</v>
      </c>
      <c r="D890">
        <v>0</v>
      </c>
      <c r="E890">
        <v>0</v>
      </c>
      <c r="F890">
        <v>6</v>
      </c>
      <c r="G890">
        <v>6</v>
      </c>
      <c r="H890">
        <v>6</v>
      </c>
      <c r="I890">
        <v>7</v>
      </c>
      <c r="J890">
        <v>4</v>
      </c>
      <c r="K890">
        <v>4</v>
      </c>
      <c r="L890">
        <v>1.97875E-2</v>
      </c>
      <c r="M890">
        <v>1.97875E-2</v>
      </c>
      <c r="N890" t="s">
        <v>14</v>
      </c>
    </row>
    <row r="891" spans="1:14" x14ac:dyDescent="0.2">
      <c r="A891" t="s">
        <v>10</v>
      </c>
      <c r="B891" t="s">
        <v>13</v>
      </c>
      <c r="D891">
        <v>0</v>
      </c>
      <c r="E891">
        <v>0</v>
      </c>
      <c r="F891">
        <v>6</v>
      </c>
      <c r="G891">
        <v>6</v>
      </c>
      <c r="H891">
        <v>6</v>
      </c>
      <c r="I891">
        <v>7</v>
      </c>
      <c r="J891">
        <v>5</v>
      </c>
      <c r="K891">
        <v>5</v>
      </c>
      <c r="L891">
        <v>1.7457500000000001E-2</v>
      </c>
      <c r="M891">
        <v>1.7457500000000001E-2</v>
      </c>
      <c r="N891" t="s">
        <v>14</v>
      </c>
    </row>
    <row r="892" spans="1:14" x14ac:dyDescent="0.2">
      <c r="A892" t="s">
        <v>10</v>
      </c>
      <c r="B892" t="s">
        <v>13</v>
      </c>
      <c r="D892">
        <v>0</v>
      </c>
      <c r="E892">
        <v>0</v>
      </c>
      <c r="F892">
        <v>6</v>
      </c>
      <c r="G892">
        <v>6</v>
      </c>
      <c r="H892">
        <v>6</v>
      </c>
      <c r="I892">
        <v>7</v>
      </c>
      <c r="J892">
        <v>6</v>
      </c>
      <c r="K892">
        <v>6</v>
      </c>
      <c r="L892">
        <v>1.7167499999999999E-2</v>
      </c>
      <c r="M892">
        <v>1.7167499999999999E-2</v>
      </c>
      <c r="N892" t="s">
        <v>14</v>
      </c>
    </row>
    <row r="893" spans="1:14" x14ac:dyDescent="0.2">
      <c r="A893" t="s">
        <v>10</v>
      </c>
      <c r="B893" t="s">
        <v>13</v>
      </c>
      <c r="D893">
        <v>0</v>
      </c>
      <c r="E893">
        <v>0</v>
      </c>
      <c r="F893">
        <v>6</v>
      </c>
      <c r="G893">
        <v>6</v>
      </c>
      <c r="H893">
        <v>7</v>
      </c>
      <c r="I893">
        <v>8</v>
      </c>
      <c r="J893">
        <v>0</v>
      </c>
      <c r="K893">
        <v>0</v>
      </c>
      <c r="L893">
        <v>3.06675E-2</v>
      </c>
      <c r="M893">
        <v>3.06675E-2</v>
      </c>
      <c r="N893" t="s">
        <v>14</v>
      </c>
    </row>
    <row r="894" spans="1:14" x14ac:dyDescent="0.2">
      <c r="A894" t="s">
        <v>10</v>
      </c>
      <c r="B894" t="s">
        <v>13</v>
      </c>
      <c r="D894">
        <v>0</v>
      </c>
      <c r="E894">
        <v>0</v>
      </c>
      <c r="F894">
        <v>6</v>
      </c>
      <c r="G894">
        <v>6</v>
      </c>
      <c r="H894">
        <v>7</v>
      </c>
      <c r="I894">
        <v>8</v>
      </c>
      <c r="J894">
        <v>1</v>
      </c>
      <c r="K894">
        <v>1</v>
      </c>
      <c r="L894">
        <v>2.9908000000000001E-2</v>
      </c>
      <c r="M894">
        <v>2.9908000000000001E-2</v>
      </c>
      <c r="N894" t="s">
        <v>14</v>
      </c>
    </row>
    <row r="895" spans="1:14" x14ac:dyDescent="0.2">
      <c r="A895" t="s">
        <v>10</v>
      </c>
      <c r="B895" t="s">
        <v>13</v>
      </c>
      <c r="D895">
        <v>0</v>
      </c>
      <c r="E895">
        <v>0</v>
      </c>
      <c r="F895">
        <v>6</v>
      </c>
      <c r="G895">
        <v>6</v>
      </c>
      <c r="H895">
        <v>7</v>
      </c>
      <c r="I895">
        <v>8</v>
      </c>
      <c r="J895">
        <v>2</v>
      </c>
      <c r="K895">
        <v>2</v>
      </c>
      <c r="L895">
        <v>2.8946E-2</v>
      </c>
      <c r="M895">
        <v>2.8946E-2</v>
      </c>
      <c r="N895" t="s">
        <v>14</v>
      </c>
    </row>
    <row r="896" spans="1:14" x14ac:dyDescent="0.2">
      <c r="A896" t="s">
        <v>10</v>
      </c>
      <c r="B896" t="s">
        <v>13</v>
      </c>
      <c r="D896">
        <v>0</v>
      </c>
      <c r="E896">
        <v>0</v>
      </c>
      <c r="F896">
        <v>6</v>
      </c>
      <c r="G896">
        <v>6</v>
      </c>
      <c r="H896">
        <v>7</v>
      </c>
      <c r="I896">
        <v>8</v>
      </c>
      <c r="J896">
        <v>3</v>
      </c>
      <c r="K896">
        <v>3</v>
      </c>
      <c r="L896">
        <v>2.39125E-2</v>
      </c>
      <c r="M896">
        <v>2.39125E-2</v>
      </c>
      <c r="N896" t="s">
        <v>14</v>
      </c>
    </row>
    <row r="897" spans="1:14" x14ac:dyDescent="0.2">
      <c r="A897" t="s">
        <v>10</v>
      </c>
      <c r="B897" t="s">
        <v>13</v>
      </c>
      <c r="D897">
        <v>0</v>
      </c>
      <c r="E897">
        <v>0</v>
      </c>
      <c r="F897">
        <v>6</v>
      </c>
      <c r="G897">
        <v>6</v>
      </c>
      <c r="H897">
        <v>7</v>
      </c>
      <c r="I897">
        <v>8</v>
      </c>
      <c r="J897">
        <v>4</v>
      </c>
      <c r="K897">
        <v>4</v>
      </c>
      <c r="L897">
        <v>2.24525E-2</v>
      </c>
      <c r="M897">
        <v>2.24525E-2</v>
      </c>
      <c r="N897" t="s">
        <v>14</v>
      </c>
    </row>
    <row r="898" spans="1:14" x14ac:dyDescent="0.2">
      <c r="A898" t="s">
        <v>10</v>
      </c>
      <c r="B898" t="s">
        <v>13</v>
      </c>
      <c r="D898">
        <v>0</v>
      </c>
      <c r="E898">
        <v>0</v>
      </c>
      <c r="F898">
        <v>6</v>
      </c>
      <c r="G898">
        <v>6</v>
      </c>
      <c r="H898">
        <v>7</v>
      </c>
      <c r="I898">
        <v>8</v>
      </c>
      <c r="J898">
        <v>5</v>
      </c>
      <c r="K898">
        <v>5</v>
      </c>
      <c r="L898">
        <v>1.848E-2</v>
      </c>
      <c r="M898">
        <v>1.848E-2</v>
      </c>
      <c r="N898" t="s">
        <v>14</v>
      </c>
    </row>
    <row r="899" spans="1:14" x14ac:dyDescent="0.2">
      <c r="A899" t="s">
        <v>10</v>
      </c>
      <c r="B899" t="s">
        <v>13</v>
      </c>
      <c r="D899">
        <v>0</v>
      </c>
      <c r="E899">
        <v>0</v>
      </c>
      <c r="F899">
        <v>6</v>
      </c>
      <c r="G899">
        <v>6</v>
      </c>
      <c r="H899">
        <v>7</v>
      </c>
      <c r="I899">
        <v>8</v>
      </c>
      <c r="J899">
        <v>6</v>
      </c>
      <c r="K899">
        <v>6</v>
      </c>
      <c r="L899">
        <v>1.8252499999999901E-2</v>
      </c>
      <c r="M899">
        <v>1.8252499999999901E-2</v>
      </c>
      <c r="N899" t="s">
        <v>14</v>
      </c>
    </row>
    <row r="900" spans="1:14" x14ac:dyDescent="0.2">
      <c r="A900" t="s">
        <v>10</v>
      </c>
      <c r="B900" t="s">
        <v>13</v>
      </c>
      <c r="D900">
        <v>0</v>
      </c>
      <c r="E900">
        <v>0</v>
      </c>
      <c r="F900">
        <v>6</v>
      </c>
      <c r="G900">
        <v>6</v>
      </c>
      <c r="H900">
        <v>8</v>
      </c>
      <c r="I900">
        <v>9</v>
      </c>
      <c r="J900">
        <v>0</v>
      </c>
      <c r="K900">
        <v>0</v>
      </c>
      <c r="L900">
        <v>3.6830000000000002E-2</v>
      </c>
      <c r="M900">
        <v>3.6830000000000002E-2</v>
      </c>
      <c r="N900" t="s">
        <v>14</v>
      </c>
    </row>
    <row r="901" spans="1:14" x14ac:dyDescent="0.2">
      <c r="A901" t="s">
        <v>10</v>
      </c>
      <c r="B901" t="s">
        <v>13</v>
      </c>
      <c r="D901">
        <v>0</v>
      </c>
      <c r="E901">
        <v>0</v>
      </c>
      <c r="F901">
        <v>6</v>
      </c>
      <c r="G901">
        <v>6</v>
      </c>
      <c r="H901">
        <v>8</v>
      </c>
      <c r="I901">
        <v>9</v>
      </c>
      <c r="J901">
        <v>1</v>
      </c>
      <c r="K901">
        <v>1</v>
      </c>
      <c r="L901">
        <v>3.4521999999999997E-2</v>
      </c>
      <c r="M901">
        <v>3.4521999999999997E-2</v>
      </c>
      <c r="N901" t="s">
        <v>14</v>
      </c>
    </row>
    <row r="902" spans="1:14" x14ac:dyDescent="0.2">
      <c r="A902" t="s">
        <v>10</v>
      </c>
      <c r="B902" t="s">
        <v>13</v>
      </c>
      <c r="D902">
        <v>0</v>
      </c>
      <c r="E902">
        <v>0</v>
      </c>
      <c r="F902">
        <v>6</v>
      </c>
      <c r="G902">
        <v>6</v>
      </c>
      <c r="H902">
        <v>8</v>
      </c>
      <c r="I902">
        <v>9</v>
      </c>
      <c r="J902">
        <v>2</v>
      </c>
      <c r="K902">
        <v>2</v>
      </c>
      <c r="L902">
        <v>3.2084000000000001E-2</v>
      </c>
      <c r="M902">
        <v>3.2084000000000001E-2</v>
      </c>
      <c r="N902" t="s">
        <v>14</v>
      </c>
    </row>
    <row r="903" spans="1:14" x14ac:dyDescent="0.2">
      <c r="A903" t="s">
        <v>10</v>
      </c>
      <c r="B903" t="s">
        <v>13</v>
      </c>
      <c r="D903">
        <v>0</v>
      </c>
      <c r="E903">
        <v>0</v>
      </c>
      <c r="F903">
        <v>6</v>
      </c>
      <c r="G903">
        <v>6</v>
      </c>
      <c r="H903">
        <v>8</v>
      </c>
      <c r="I903">
        <v>9</v>
      </c>
      <c r="J903">
        <v>3</v>
      </c>
      <c r="K903">
        <v>3</v>
      </c>
      <c r="L903">
        <v>2.63725E-2</v>
      </c>
      <c r="M903">
        <v>2.63725E-2</v>
      </c>
      <c r="N903" t="s">
        <v>14</v>
      </c>
    </row>
    <row r="904" spans="1:14" x14ac:dyDescent="0.2">
      <c r="A904" t="s">
        <v>10</v>
      </c>
      <c r="B904" t="s">
        <v>13</v>
      </c>
      <c r="D904">
        <v>0</v>
      </c>
      <c r="E904">
        <v>0</v>
      </c>
      <c r="F904">
        <v>6</v>
      </c>
      <c r="G904">
        <v>6</v>
      </c>
      <c r="H904">
        <v>8</v>
      </c>
      <c r="I904">
        <v>9</v>
      </c>
      <c r="J904">
        <v>4</v>
      </c>
      <c r="K904">
        <v>4</v>
      </c>
      <c r="L904">
        <v>2.6482499999999999E-2</v>
      </c>
      <c r="M904">
        <v>2.6482499999999999E-2</v>
      </c>
      <c r="N904" t="s">
        <v>14</v>
      </c>
    </row>
    <row r="905" spans="1:14" x14ac:dyDescent="0.2">
      <c r="A905" t="s">
        <v>10</v>
      </c>
      <c r="B905" t="s">
        <v>13</v>
      </c>
      <c r="D905">
        <v>0</v>
      </c>
      <c r="E905">
        <v>0</v>
      </c>
      <c r="F905">
        <v>6</v>
      </c>
      <c r="G905">
        <v>6</v>
      </c>
      <c r="H905">
        <v>8</v>
      </c>
      <c r="I905">
        <v>9</v>
      </c>
      <c r="J905">
        <v>5</v>
      </c>
      <c r="K905">
        <v>5</v>
      </c>
      <c r="L905">
        <v>2.2655000000000002E-2</v>
      </c>
      <c r="M905">
        <v>2.2655000000000002E-2</v>
      </c>
      <c r="N905" t="s">
        <v>14</v>
      </c>
    </row>
    <row r="906" spans="1:14" x14ac:dyDescent="0.2">
      <c r="A906" t="s">
        <v>10</v>
      </c>
      <c r="B906" t="s">
        <v>13</v>
      </c>
      <c r="D906">
        <v>0</v>
      </c>
      <c r="E906">
        <v>0</v>
      </c>
      <c r="F906">
        <v>6</v>
      </c>
      <c r="G906">
        <v>6</v>
      </c>
      <c r="H906">
        <v>8</v>
      </c>
      <c r="I906">
        <v>9</v>
      </c>
      <c r="J906">
        <v>6</v>
      </c>
      <c r="K906">
        <v>6</v>
      </c>
      <c r="L906">
        <v>2.1877500000000001E-2</v>
      </c>
      <c r="M906">
        <v>2.1877500000000001E-2</v>
      </c>
      <c r="N906" t="s">
        <v>14</v>
      </c>
    </row>
    <row r="907" spans="1:14" x14ac:dyDescent="0.2">
      <c r="A907" t="s">
        <v>10</v>
      </c>
      <c r="B907" t="s">
        <v>13</v>
      </c>
      <c r="D907">
        <v>0</v>
      </c>
      <c r="E907">
        <v>0</v>
      </c>
      <c r="F907">
        <v>6</v>
      </c>
      <c r="G907">
        <v>6</v>
      </c>
      <c r="H907">
        <v>9</v>
      </c>
      <c r="I907">
        <v>10</v>
      </c>
      <c r="J907">
        <v>0</v>
      </c>
      <c r="K907">
        <v>0</v>
      </c>
      <c r="L907">
        <v>3.8545000000000003E-2</v>
      </c>
      <c r="M907">
        <v>3.8545000000000003E-2</v>
      </c>
      <c r="N907" t="s">
        <v>14</v>
      </c>
    </row>
    <row r="908" spans="1:14" x14ac:dyDescent="0.2">
      <c r="A908" t="s">
        <v>10</v>
      </c>
      <c r="B908" t="s">
        <v>13</v>
      </c>
      <c r="D908">
        <v>0</v>
      </c>
      <c r="E908">
        <v>0</v>
      </c>
      <c r="F908">
        <v>6</v>
      </c>
      <c r="G908">
        <v>6</v>
      </c>
      <c r="H908">
        <v>9</v>
      </c>
      <c r="I908">
        <v>10</v>
      </c>
      <c r="J908">
        <v>1</v>
      </c>
      <c r="K908">
        <v>1</v>
      </c>
      <c r="L908">
        <v>3.8278E-2</v>
      </c>
      <c r="M908">
        <v>3.8278E-2</v>
      </c>
      <c r="N908" t="s">
        <v>14</v>
      </c>
    </row>
    <row r="909" spans="1:14" x14ac:dyDescent="0.2">
      <c r="A909" t="s">
        <v>10</v>
      </c>
      <c r="B909" t="s">
        <v>13</v>
      </c>
      <c r="D909">
        <v>0</v>
      </c>
      <c r="E909">
        <v>0</v>
      </c>
      <c r="F909">
        <v>6</v>
      </c>
      <c r="G909">
        <v>6</v>
      </c>
      <c r="H909">
        <v>9</v>
      </c>
      <c r="I909">
        <v>10</v>
      </c>
      <c r="J909">
        <v>2</v>
      </c>
      <c r="K909">
        <v>2</v>
      </c>
      <c r="L909">
        <v>3.5195999999999998E-2</v>
      </c>
      <c r="M909">
        <v>3.5195999999999998E-2</v>
      </c>
      <c r="N909" t="s">
        <v>14</v>
      </c>
    </row>
    <row r="910" spans="1:14" x14ac:dyDescent="0.2">
      <c r="A910" t="s">
        <v>10</v>
      </c>
      <c r="B910" t="s">
        <v>13</v>
      </c>
      <c r="D910">
        <v>0</v>
      </c>
      <c r="E910">
        <v>0</v>
      </c>
      <c r="F910">
        <v>6</v>
      </c>
      <c r="G910">
        <v>6</v>
      </c>
      <c r="H910">
        <v>9</v>
      </c>
      <c r="I910">
        <v>10</v>
      </c>
      <c r="J910">
        <v>3</v>
      </c>
      <c r="K910">
        <v>3</v>
      </c>
      <c r="L910">
        <v>2.7570000000000001E-2</v>
      </c>
      <c r="M910">
        <v>2.7570000000000001E-2</v>
      </c>
      <c r="N910" t="s">
        <v>14</v>
      </c>
    </row>
    <row r="911" spans="1:14" x14ac:dyDescent="0.2">
      <c r="A911" t="s">
        <v>10</v>
      </c>
      <c r="B911" t="s">
        <v>13</v>
      </c>
      <c r="D911">
        <v>0</v>
      </c>
      <c r="E911">
        <v>0</v>
      </c>
      <c r="F911">
        <v>6</v>
      </c>
      <c r="G911">
        <v>6</v>
      </c>
      <c r="H911">
        <v>9</v>
      </c>
      <c r="I911">
        <v>10</v>
      </c>
      <c r="J911">
        <v>4</v>
      </c>
      <c r="K911">
        <v>4</v>
      </c>
      <c r="L911">
        <v>2.886E-2</v>
      </c>
      <c r="M911">
        <v>2.886E-2</v>
      </c>
      <c r="N911" t="s">
        <v>14</v>
      </c>
    </row>
    <row r="912" spans="1:14" x14ac:dyDescent="0.2">
      <c r="A912" t="s">
        <v>10</v>
      </c>
      <c r="B912" t="s">
        <v>13</v>
      </c>
      <c r="D912">
        <v>0</v>
      </c>
      <c r="E912">
        <v>0</v>
      </c>
      <c r="F912">
        <v>6</v>
      </c>
      <c r="G912">
        <v>6</v>
      </c>
      <c r="H912">
        <v>9</v>
      </c>
      <c r="I912">
        <v>10</v>
      </c>
      <c r="J912">
        <v>5</v>
      </c>
      <c r="K912">
        <v>5</v>
      </c>
      <c r="L912">
        <v>2.3630000000000002E-2</v>
      </c>
      <c r="M912">
        <v>2.3630000000000002E-2</v>
      </c>
      <c r="N912" t="s">
        <v>14</v>
      </c>
    </row>
    <row r="913" spans="1:14" x14ac:dyDescent="0.2">
      <c r="A913" t="s">
        <v>10</v>
      </c>
      <c r="B913" t="s">
        <v>13</v>
      </c>
      <c r="D913">
        <v>0</v>
      </c>
      <c r="E913">
        <v>0</v>
      </c>
      <c r="F913">
        <v>6</v>
      </c>
      <c r="G913">
        <v>6</v>
      </c>
      <c r="H913">
        <v>9</v>
      </c>
      <c r="I913">
        <v>10</v>
      </c>
      <c r="J913">
        <v>6</v>
      </c>
      <c r="K913">
        <v>6</v>
      </c>
      <c r="L913">
        <v>2.6362500000000001E-2</v>
      </c>
      <c r="M913">
        <v>2.6362500000000001E-2</v>
      </c>
      <c r="N913" t="s">
        <v>14</v>
      </c>
    </row>
    <row r="914" spans="1:14" x14ac:dyDescent="0.2">
      <c r="A914" t="s">
        <v>10</v>
      </c>
      <c r="B914" t="s">
        <v>13</v>
      </c>
      <c r="D914">
        <v>0</v>
      </c>
      <c r="E914">
        <v>0</v>
      </c>
      <c r="F914">
        <v>6</v>
      </c>
      <c r="G914">
        <v>6</v>
      </c>
      <c r="H914">
        <v>10</v>
      </c>
      <c r="I914">
        <v>11</v>
      </c>
      <c r="J914">
        <v>0</v>
      </c>
      <c r="K914">
        <v>0</v>
      </c>
      <c r="L914">
        <v>4.0829999999999998E-2</v>
      </c>
      <c r="M914">
        <v>4.0829999999999998E-2</v>
      </c>
      <c r="N914" t="s">
        <v>14</v>
      </c>
    </row>
    <row r="915" spans="1:14" x14ac:dyDescent="0.2">
      <c r="A915" t="s">
        <v>10</v>
      </c>
      <c r="B915" t="s">
        <v>13</v>
      </c>
      <c r="D915">
        <v>0</v>
      </c>
      <c r="E915">
        <v>0</v>
      </c>
      <c r="F915">
        <v>6</v>
      </c>
      <c r="G915">
        <v>6</v>
      </c>
      <c r="H915">
        <v>10</v>
      </c>
      <c r="I915">
        <v>11</v>
      </c>
      <c r="J915">
        <v>1</v>
      </c>
      <c r="K915">
        <v>1</v>
      </c>
      <c r="L915">
        <v>3.9545999999999998E-2</v>
      </c>
      <c r="M915">
        <v>3.9545999999999998E-2</v>
      </c>
      <c r="N915" t="s">
        <v>14</v>
      </c>
    </row>
    <row r="916" spans="1:14" x14ac:dyDescent="0.2">
      <c r="A916" t="s">
        <v>10</v>
      </c>
      <c r="B916" t="s">
        <v>13</v>
      </c>
      <c r="D916">
        <v>0</v>
      </c>
      <c r="E916">
        <v>0</v>
      </c>
      <c r="F916">
        <v>6</v>
      </c>
      <c r="G916">
        <v>6</v>
      </c>
      <c r="H916">
        <v>10</v>
      </c>
      <c r="I916">
        <v>11</v>
      </c>
      <c r="J916">
        <v>2</v>
      </c>
      <c r="K916">
        <v>2</v>
      </c>
      <c r="L916">
        <v>3.7448000000000002E-2</v>
      </c>
      <c r="M916">
        <v>3.7448000000000002E-2</v>
      </c>
      <c r="N916" t="s">
        <v>14</v>
      </c>
    </row>
    <row r="917" spans="1:14" x14ac:dyDescent="0.2">
      <c r="A917" t="s">
        <v>10</v>
      </c>
      <c r="B917" t="s">
        <v>13</v>
      </c>
      <c r="D917">
        <v>0</v>
      </c>
      <c r="E917">
        <v>0</v>
      </c>
      <c r="F917">
        <v>6</v>
      </c>
      <c r="G917">
        <v>6</v>
      </c>
      <c r="H917">
        <v>10</v>
      </c>
      <c r="I917">
        <v>11</v>
      </c>
      <c r="J917">
        <v>3</v>
      </c>
      <c r="K917">
        <v>3</v>
      </c>
      <c r="L917">
        <v>2.8062500000000001E-2</v>
      </c>
      <c r="M917">
        <v>2.8062500000000001E-2</v>
      </c>
      <c r="N917" t="s">
        <v>14</v>
      </c>
    </row>
    <row r="918" spans="1:14" x14ac:dyDescent="0.2">
      <c r="A918" t="s">
        <v>10</v>
      </c>
      <c r="B918" t="s">
        <v>13</v>
      </c>
      <c r="D918">
        <v>0</v>
      </c>
      <c r="E918">
        <v>0</v>
      </c>
      <c r="F918">
        <v>6</v>
      </c>
      <c r="G918">
        <v>6</v>
      </c>
      <c r="H918">
        <v>10</v>
      </c>
      <c r="I918">
        <v>11</v>
      </c>
      <c r="J918">
        <v>4</v>
      </c>
      <c r="K918">
        <v>4</v>
      </c>
      <c r="L918">
        <v>3.0865E-2</v>
      </c>
      <c r="M918">
        <v>3.0865E-2</v>
      </c>
      <c r="N918" t="s">
        <v>14</v>
      </c>
    </row>
    <row r="919" spans="1:14" x14ac:dyDescent="0.2">
      <c r="A919" t="s">
        <v>10</v>
      </c>
      <c r="B919" t="s">
        <v>13</v>
      </c>
      <c r="D919">
        <v>0</v>
      </c>
      <c r="E919">
        <v>0</v>
      </c>
      <c r="F919">
        <v>6</v>
      </c>
      <c r="G919">
        <v>6</v>
      </c>
      <c r="H919">
        <v>10</v>
      </c>
      <c r="I919">
        <v>11</v>
      </c>
      <c r="J919">
        <v>5</v>
      </c>
      <c r="K919">
        <v>5</v>
      </c>
      <c r="L919">
        <v>2.589E-2</v>
      </c>
      <c r="M919">
        <v>2.589E-2</v>
      </c>
      <c r="N919" t="s">
        <v>14</v>
      </c>
    </row>
    <row r="920" spans="1:14" x14ac:dyDescent="0.2">
      <c r="A920" t="s">
        <v>10</v>
      </c>
      <c r="B920" t="s">
        <v>13</v>
      </c>
      <c r="D920">
        <v>0</v>
      </c>
      <c r="E920">
        <v>0</v>
      </c>
      <c r="F920">
        <v>6</v>
      </c>
      <c r="G920">
        <v>6</v>
      </c>
      <c r="H920">
        <v>10</v>
      </c>
      <c r="I920">
        <v>11</v>
      </c>
      <c r="J920">
        <v>6</v>
      </c>
      <c r="K920">
        <v>6</v>
      </c>
      <c r="L920">
        <v>2.84675E-2</v>
      </c>
      <c r="M920">
        <v>2.84675E-2</v>
      </c>
      <c r="N920" t="s">
        <v>14</v>
      </c>
    </row>
    <row r="921" spans="1:14" x14ac:dyDescent="0.2">
      <c r="A921" t="s">
        <v>10</v>
      </c>
      <c r="B921" t="s">
        <v>13</v>
      </c>
      <c r="D921">
        <v>0</v>
      </c>
      <c r="E921">
        <v>0</v>
      </c>
      <c r="F921">
        <v>6</v>
      </c>
      <c r="G921">
        <v>6</v>
      </c>
      <c r="H921">
        <v>11</v>
      </c>
      <c r="I921">
        <v>12</v>
      </c>
      <c r="J921">
        <v>0</v>
      </c>
      <c r="K921">
        <v>0</v>
      </c>
      <c r="L921">
        <v>4.4227499999999899E-2</v>
      </c>
      <c r="M921">
        <v>4.4227499999999899E-2</v>
      </c>
      <c r="N921" t="s">
        <v>14</v>
      </c>
    </row>
    <row r="922" spans="1:14" x14ac:dyDescent="0.2">
      <c r="A922" t="s">
        <v>10</v>
      </c>
      <c r="B922" t="s">
        <v>13</v>
      </c>
      <c r="D922">
        <v>0</v>
      </c>
      <c r="E922">
        <v>0</v>
      </c>
      <c r="F922">
        <v>6</v>
      </c>
      <c r="G922">
        <v>6</v>
      </c>
      <c r="H922">
        <v>11</v>
      </c>
      <c r="I922">
        <v>12</v>
      </c>
      <c r="J922">
        <v>1</v>
      </c>
      <c r="K922">
        <v>1</v>
      </c>
      <c r="L922">
        <v>4.1357999999999999E-2</v>
      </c>
      <c r="M922">
        <v>4.1357999999999999E-2</v>
      </c>
      <c r="N922" t="s">
        <v>14</v>
      </c>
    </row>
    <row r="923" spans="1:14" x14ac:dyDescent="0.2">
      <c r="A923" t="s">
        <v>10</v>
      </c>
      <c r="B923" t="s">
        <v>13</v>
      </c>
      <c r="D923">
        <v>0</v>
      </c>
      <c r="E923">
        <v>0</v>
      </c>
      <c r="F923">
        <v>6</v>
      </c>
      <c r="G923">
        <v>6</v>
      </c>
      <c r="H923">
        <v>11</v>
      </c>
      <c r="I923">
        <v>12</v>
      </c>
      <c r="J923">
        <v>2</v>
      </c>
      <c r="K923">
        <v>2</v>
      </c>
      <c r="L923">
        <v>3.814E-2</v>
      </c>
      <c r="M923">
        <v>3.814E-2</v>
      </c>
      <c r="N923" t="s">
        <v>14</v>
      </c>
    </row>
    <row r="924" spans="1:14" x14ac:dyDescent="0.2">
      <c r="A924" t="s">
        <v>10</v>
      </c>
      <c r="B924" t="s">
        <v>13</v>
      </c>
      <c r="D924">
        <v>0</v>
      </c>
      <c r="E924">
        <v>0</v>
      </c>
      <c r="F924">
        <v>6</v>
      </c>
      <c r="G924">
        <v>6</v>
      </c>
      <c r="H924">
        <v>11</v>
      </c>
      <c r="I924">
        <v>12</v>
      </c>
      <c r="J924">
        <v>3</v>
      </c>
      <c r="K924">
        <v>3</v>
      </c>
      <c r="L924">
        <v>2.88325E-2</v>
      </c>
      <c r="M924">
        <v>2.88325E-2</v>
      </c>
      <c r="N924" t="s">
        <v>14</v>
      </c>
    </row>
    <row r="925" spans="1:14" x14ac:dyDescent="0.2">
      <c r="A925" t="s">
        <v>10</v>
      </c>
      <c r="B925" t="s">
        <v>13</v>
      </c>
      <c r="D925">
        <v>0</v>
      </c>
      <c r="E925">
        <v>0</v>
      </c>
      <c r="F925">
        <v>6</v>
      </c>
      <c r="G925">
        <v>6</v>
      </c>
      <c r="H925">
        <v>11</v>
      </c>
      <c r="I925">
        <v>12</v>
      </c>
      <c r="J925">
        <v>4</v>
      </c>
      <c r="K925">
        <v>4</v>
      </c>
      <c r="L925">
        <v>3.2252499999999899E-2</v>
      </c>
      <c r="M925">
        <v>3.2252499999999899E-2</v>
      </c>
      <c r="N925" t="s">
        <v>14</v>
      </c>
    </row>
    <row r="926" spans="1:14" x14ac:dyDescent="0.2">
      <c r="A926" t="s">
        <v>10</v>
      </c>
      <c r="B926" t="s">
        <v>13</v>
      </c>
      <c r="D926">
        <v>0</v>
      </c>
      <c r="E926">
        <v>0</v>
      </c>
      <c r="F926">
        <v>6</v>
      </c>
      <c r="G926">
        <v>6</v>
      </c>
      <c r="H926">
        <v>11</v>
      </c>
      <c r="I926">
        <v>12</v>
      </c>
      <c r="J926">
        <v>5</v>
      </c>
      <c r="K926">
        <v>5</v>
      </c>
      <c r="L926">
        <v>2.8652500000000001E-2</v>
      </c>
      <c r="M926">
        <v>2.8652500000000001E-2</v>
      </c>
      <c r="N926" t="s">
        <v>14</v>
      </c>
    </row>
    <row r="927" spans="1:14" x14ac:dyDescent="0.2">
      <c r="A927" t="s">
        <v>10</v>
      </c>
      <c r="B927" t="s">
        <v>13</v>
      </c>
      <c r="D927">
        <v>0</v>
      </c>
      <c r="E927">
        <v>0</v>
      </c>
      <c r="F927">
        <v>6</v>
      </c>
      <c r="G927">
        <v>6</v>
      </c>
      <c r="H927">
        <v>11</v>
      </c>
      <c r="I927">
        <v>12</v>
      </c>
      <c r="J927">
        <v>6</v>
      </c>
      <c r="K927">
        <v>6</v>
      </c>
      <c r="L927">
        <v>3.2309999999999998E-2</v>
      </c>
      <c r="M927">
        <v>3.2309999999999998E-2</v>
      </c>
      <c r="N927" t="s">
        <v>14</v>
      </c>
    </row>
    <row r="928" spans="1:14" x14ac:dyDescent="0.2">
      <c r="A928" t="s">
        <v>10</v>
      </c>
      <c r="B928" t="s">
        <v>13</v>
      </c>
      <c r="D928">
        <v>0</v>
      </c>
      <c r="E928">
        <v>0</v>
      </c>
      <c r="F928">
        <v>6</v>
      </c>
      <c r="G928">
        <v>6</v>
      </c>
      <c r="H928">
        <v>12</v>
      </c>
      <c r="I928">
        <v>13</v>
      </c>
      <c r="J928">
        <v>0</v>
      </c>
      <c r="K928">
        <v>0</v>
      </c>
      <c r="L928">
        <v>4.6434999999999997E-2</v>
      </c>
      <c r="M928">
        <v>4.6434999999999997E-2</v>
      </c>
      <c r="N928" t="s">
        <v>14</v>
      </c>
    </row>
    <row r="929" spans="1:14" x14ac:dyDescent="0.2">
      <c r="A929" t="s">
        <v>10</v>
      </c>
      <c r="B929" t="s">
        <v>13</v>
      </c>
      <c r="D929">
        <v>0</v>
      </c>
      <c r="E929">
        <v>0</v>
      </c>
      <c r="F929">
        <v>6</v>
      </c>
      <c r="G929">
        <v>6</v>
      </c>
      <c r="H929">
        <v>12</v>
      </c>
      <c r="I929">
        <v>13</v>
      </c>
      <c r="J929">
        <v>1</v>
      </c>
      <c r="K929">
        <v>1</v>
      </c>
      <c r="L929">
        <v>4.4796000000000002E-2</v>
      </c>
      <c r="M929">
        <v>4.4796000000000002E-2</v>
      </c>
      <c r="N929" t="s">
        <v>14</v>
      </c>
    </row>
    <row r="930" spans="1:14" x14ac:dyDescent="0.2">
      <c r="A930" t="s">
        <v>10</v>
      </c>
      <c r="B930" t="s">
        <v>13</v>
      </c>
      <c r="D930">
        <v>0</v>
      </c>
      <c r="E930">
        <v>0</v>
      </c>
      <c r="F930">
        <v>6</v>
      </c>
      <c r="G930">
        <v>6</v>
      </c>
      <c r="H930">
        <v>12</v>
      </c>
      <c r="I930">
        <v>13</v>
      </c>
      <c r="J930">
        <v>2</v>
      </c>
      <c r="K930">
        <v>2</v>
      </c>
      <c r="L930">
        <v>3.7926000000000001E-2</v>
      </c>
      <c r="M930">
        <v>3.7926000000000001E-2</v>
      </c>
      <c r="N930" t="s">
        <v>14</v>
      </c>
    </row>
    <row r="931" spans="1:14" x14ac:dyDescent="0.2">
      <c r="A931" t="s">
        <v>10</v>
      </c>
      <c r="B931" t="s">
        <v>13</v>
      </c>
      <c r="D931">
        <v>0</v>
      </c>
      <c r="E931">
        <v>0</v>
      </c>
      <c r="F931">
        <v>6</v>
      </c>
      <c r="G931">
        <v>6</v>
      </c>
      <c r="H931">
        <v>12</v>
      </c>
      <c r="I931">
        <v>13</v>
      </c>
      <c r="J931">
        <v>3</v>
      </c>
      <c r="K931">
        <v>3</v>
      </c>
      <c r="L931">
        <v>2.9825000000000001E-2</v>
      </c>
      <c r="M931">
        <v>2.9825000000000001E-2</v>
      </c>
      <c r="N931" t="s">
        <v>14</v>
      </c>
    </row>
    <row r="932" spans="1:14" x14ac:dyDescent="0.2">
      <c r="A932" t="s">
        <v>10</v>
      </c>
      <c r="B932" t="s">
        <v>13</v>
      </c>
      <c r="D932">
        <v>0</v>
      </c>
      <c r="E932">
        <v>0</v>
      </c>
      <c r="F932">
        <v>6</v>
      </c>
      <c r="G932">
        <v>6</v>
      </c>
      <c r="H932">
        <v>12</v>
      </c>
      <c r="I932">
        <v>13</v>
      </c>
      <c r="J932">
        <v>4</v>
      </c>
      <c r="K932">
        <v>4</v>
      </c>
      <c r="L932">
        <v>3.3439999999999998E-2</v>
      </c>
      <c r="M932">
        <v>3.3439999999999998E-2</v>
      </c>
      <c r="N932" t="s">
        <v>14</v>
      </c>
    </row>
    <row r="933" spans="1:14" x14ac:dyDescent="0.2">
      <c r="A933" t="s">
        <v>10</v>
      </c>
      <c r="B933" t="s">
        <v>13</v>
      </c>
      <c r="D933">
        <v>0</v>
      </c>
      <c r="E933">
        <v>0</v>
      </c>
      <c r="F933">
        <v>6</v>
      </c>
      <c r="G933">
        <v>6</v>
      </c>
      <c r="H933">
        <v>12</v>
      </c>
      <c r="I933">
        <v>13</v>
      </c>
      <c r="J933">
        <v>5</v>
      </c>
      <c r="K933">
        <v>5</v>
      </c>
      <c r="L933">
        <v>2.9685E-2</v>
      </c>
      <c r="M933">
        <v>2.9685E-2</v>
      </c>
      <c r="N933" t="s">
        <v>14</v>
      </c>
    </row>
    <row r="934" spans="1:14" x14ac:dyDescent="0.2">
      <c r="A934" t="s">
        <v>10</v>
      </c>
      <c r="B934" t="s">
        <v>13</v>
      </c>
      <c r="D934">
        <v>0</v>
      </c>
      <c r="E934">
        <v>0</v>
      </c>
      <c r="F934">
        <v>6</v>
      </c>
      <c r="G934">
        <v>6</v>
      </c>
      <c r="H934">
        <v>12</v>
      </c>
      <c r="I934">
        <v>13</v>
      </c>
      <c r="J934">
        <v>6</v>
      </c>
      <c r="K934">
        <v>6</v>
      </c>
      <c r="L934">
        <v>3.5777499999999997E-2</v>
      </c>
      <c r="M934">
        <v>3.5777499999999997E-2</v>
      </c>
      <c r="N934" t="s">
        <v>14</v>
      </c>
    </row>
    <row r="935" spans="1:14" x14ac:dyDescent="0.2">
      <c r="A935" t="s">
        <v>10</v>
      </c>
      <c r="B935" t="s">
        <v>13</v>
      </c>
      <c r="D935">
        <v>0</v>
      </c>
      <c r="E935">
        <v>0</v>
      </c>
      <c r="F935">
        <v>6</v>
      </c>
      <c r="G935">
        <v>6</v>
      </c>
      <c r="H935">
        <v>13</v>
      </c>
      <c r="I935">
        <v>14</v>
      </c>
      <c r="J935">
        <v>0</v>
      </c>
      <c r="K935">
        <v>0</v>
      </c>
      <c r="L935">
        <v>4.9517499999999999E-2</v>
      </c>
      <c r="M935">
        <v>4.9517499999999999E-2</v>
      </c>
      <c r="N935" t="s">
        <v>14</v>
      </c>
    </row>
    <row r="936" spans="1:14" x14ac:dyDescent="0.2">
      <c r="A936" t="s">
        <v>10</v>
      </c>
      <c r="B936" t="s">
        <v>13</v>
      </c>
      <c r="D936">
        <v>0</v>
      </c>
      <c r="E936">
        <v>0</v>
      </c>
      <c r="F936">
        <v>6</v>
      </c>
      <c r="G936">
        <v>6</v>
      </c>
      <c r="H936">
        <v>13</v>
      </c>
      <c r="I936">
        <v>14</v>
      </c>
      <c r="J936">
        <v>1</v>
      </c>
      <c r="K936">
        <v>1</v>
      </c>
      <c r="L936">
        <v>4.7045999999999998E-2</v>
      </c>
      <c r="M936">
        <v>4.7045999999999998E-2</v>
      </c>
      <c r="N936" t="s">
        <v>14</v>
      </c>
    </row>
    <row r="937" spans="1:14" x14ac:dyDescent="0.2">
      <c r="A937" t="s">
        <v>10</v>
      </c>
      <c r="B937" t="s">
        <v>13</v>
      </c>
      <c r="D937">
        <v>0</v>
      </c>
      <c r="E937">
        <v>0</v>
      </c>
      <c r="F937">
        <v>6</v>
      </c>
      <c r="G937">
        <v>6</v>
      </c>
      <c r="H937">
        <v>13</v>
      </c>
      <c r="I937">
        <v>14</v>
      </c>
      <c r="J937">
        <v>2</v>
      </c>
      <c r="K937">
        <v>2</v>
      </c>
      <c r="L937">
        <v>4.1271999999999899E-2</v>
      </c>
      <c r="M937">
        <v>4.1271999999999899E-2</v>
      </c>
      <c r="N937" t="s">
        <v>14</v>
      </c>
    </row>
    <row r="938" spans="1:14" x14ac:dyDescent="0.2">
      <c r="A938" t="s">
        <v>10</v>
      </c>
      <c r="B938" t="s">
        <v>13</v>
      </c>
      <c r="D938">
        <v>0</v>
      </c>
      <c r="E938">
        <v>0</v>
      </c>
      <c r="F938">
        <v>6</v>
      </c>
      <c r="G938">
        <v>6</v>
      </c>
      <c r="H938">
        <v>13</v>
      </c>
      <c r="I938">
        <v>14</v>
      </c>
      <c r="J938">
        <v>3</v>
      </c>
      <c r="K938">
        <v>3</v>
      </c>
      <c r="L938">
        <v>3.2434999999999999E-2</v>
      </c>
      <c r="M938">
        <v>3.2434999999999999E-2</v>
      </c>
      <c r="N938" t="s">
        <v>14</v>
      </c>
    </row>
    <row r="939" spans="1:14" x14ac:dyDescent="0.2">
      <c r="A939" t="s">
        <v>10</v>
      </c>
      <c r="B939" t="s">
        <v>13</v>
      </c>
      <c r="D939">
        <v>0</v>
      </c>
      <c r="E939">
        <v>0</v>
      </c>
      <c r="F939">
        <v>6</v>
      </c>
      <c r="G939">
        <v>6</v>
      </c>
      <c r="H939">
        <v>13</v>
      </c>
      <c r="I939">
        <v>14</v>
      </c>
      <c r="J939">
        <v>4</v>
      </c>
      <c r="K939">
        <v>4</v>
      </c>
      <c r="L939">
        <v>3.4619999999999998E-2</v>
      </c>
      <c r="M939">
        <v>3.4619999999999998E-2</v>
      </c>
      <c r="N939" t="s">
        <v>14</v>
      </c>
    </row>
    <row r="940" spans="1:14" x14ac:dyDescent="0.2">
      <c r="A940" t="s">
        <v>10</v>
      </c>
      <c r="B940" t="s">
        <v>13</v>
      </c>
      <c r="D940">
        <v>0</v>
      </c>
      <c r="E940">
        <v>0</v>
      </c>
      <c r="F940">
        <v>6</v>
      </c>
      <c r="G940">
        <v>6</v>
      </c>
      <c r="H940">
        <v>13</v>
      </c>
      <c r="I940">
        <v>14</v>
      </c>
      <c r="J940">
        <v>5</v>
      </c>
      <c r="K940">
        <v>5</v>
      </c>
      <c r="L940">
        <v>3.0349999999999999E-2</v>
      </c>
      <c r="M940">
        <v>3.0349999999999999E-2</v>
      </c>
      <c r="N940" t="s">
        <v>14</v>
      </c>
    </row>
    <row r="941" spans="1:14" x14ac:dyDescent="0.2">
      <c r="A941" t="s">
        <v>10</v>
      </c>
      <c r="B941" t="s">
        <v>13</v>
      </c>
      <c r="D941">
        <v>0</v>
      </c>
      <c r="E941">
        <v>0</v>
      </c>
      <c r="F941">
        <v>6</v>
      </c>
      <c r="G941">
        <v>6</v>
      </c>
      <c r="H941">
        <v>13</v>
      </c>
      <c r="I941">
        <v>14</v>
      </c>
      <c r="J941">
        <v>6</v>
      </c>
      <c r="K941">
        <v>6</v>
      </c>
      <c r="L941">
        <v>3.73075E-2</v>
      </c>
      <c r="M941">
        <v>3.73075E-2</v>
      </c>
      <c r="N941" t="s">
        <v>14</v>
      </c>
    </row>
    <row r="942" spans="1:14" x14ac:dyDescent="0.2">
      <c r="A942" t="s">
        <v>10</v>
      </c>
      <c r="B942" t="s">
        <v>13</v>
      </c>
      <c r="D942">
        <v>0</v>
      </c>
      <c r="E942">
        <v>0</v>
      </c>
      <c r="F942">
        <v>6</v>
      </c>
      <c r="G942">
        <v>6</v>
      </c>
      <c r="H942">
        <v>14</v>
      </c>
      <c r="I942">
        <v>15</v>
      </c>
      <c r="J942">
        <v>0</v>
      </c>
      <c r="K942">
        <v>0</v>
      </c>
      <c r="L942">
        <v>5.3804999999999999E-2</v>
      </c>
      <c r="M942">
        <v>5.3804999999999999E-2</v>
      </c>
      <c r="N942" t="s">
        <v>14</v>
      </c>
    </row>
    <row r="943" spans="1:14" x14ac:dyDescent="0.2">
      <c r="A943" t="s">
        <v>10</v>
      </c>
      <c r="B943" t="s">
        <v>13</v>
      </c>
      <c r="D943">
        <v>0</v>
      </c>
      <c r="E943">
        <v>0</v>
      </c>
      <c r="F943">
        <v>6</v>
      </c>
      <c r="G943">
        <v>6</v>
      </c>
      <c r="H943">
        <v>14</v>
      </c>
      <c r="I943">
        <v>15</v>
      </c>
      <c r="J943">
        <v>1</v>
      </c>
      <c r="K943">
        <v>1</v>
      </c>
      <c r="L943">
        <v>4.9377999999999998E-2</v>
      </c>
      <c r="M943">
        <v>4.9377999999999998E-2</v>
      </c>
      <c r="N943" t="s">
        <v>14</v>
      </c>
    </row>
    <row r="944" spans="1:14" x14ac:dyDescent="0.2">
      <c r="A944" t="s">
        <v>10</v>
      </c>
      <c r="B944" t="s">
        <v>13</v>
      </c>
      <c r="D944">
        <v>0</v>
      </c>
      <c r="E944">
        <v>0</v>
      </c>
      <c r="F944">
        <v>6</v>
      </c>
      <c r="G944">
        <v>6</v>
      </c>
      <c r="H944">
        <v>14</v>
      </c>
      <c r="I944">
        <v>15</v>
      </c>
      <c r="J944">
        <v>2</v>
      </c>
      <c r="K944">
        <v>2</v>
      </c>
      <c r="L944">
        <v>4.2061999999999898E-2</v>
      </c>
      <c r="M944">
        <v>4.2061999999999898E-2</v>
      </c>
      <c r="N944" t="s">
        <v>14</v>
      </c>
    </row>
    <row r="945" spans="1:14" x14ac:dyDescent="0.2">
      <c r="A945" t="s">
        <v>10</v>
      </c>
      <c r="B945" t="s">
        <v>13</v>
      </c>
      <c r="D945">
        <v>0</v>
      </c>
      <c r="E945">
        <v>0</v>
      </c>
      <c r="F945">
        <v>6</v>
      </c>
      <c r="G945">
        <v>6</v>
      </c>
      <c r="H945">
        <v>14</v>
      </c>
      <c r="I945">
        <v>15</v>
      </c>
      <c r="J945">
        <v>3</v>
      </c>
      <c r="K945">
        <v>3</v>
      </c>
      <c r="L945">
        <v>3.1937500000000001E-2</v>
      </c>
      <c r="M945">
        <v>3.1937500000000001E-2</v>
      </c>
      <c r="N945" t="s">
        <v>14</v>
      </c>
    </row>
    <row r="946" spans="1:14" x14ac:dyDescent="0.2">
      <c r="A946" t="s">
        <v>10</v>
      </c>
      <c r="B946" t="s">
        <v>13</v>
      </c>
      <c r="D946">
        <v>0</v>
      </c>
      <c r="E946">
        <v>0</v>
      </c>
      <c r="F946">
        <v>6</v>
      </c>
      <c r="G946">
        <v>6</v>
      </c>
      <c r="H946">
        <v>14</v>
      </c>
      <c r="I946">
        <v>15</v>
      </c>
      <c r="J946">
        <v>4</v>
      </c>
      <c r="K946">
        <v>4</v>
      </c>
      <c r="L946">
        <v>3.6387500000000003E-2</v>
      </c>
      <c r="M946">
        <v>3.6387500000000003E-2</v>
      </c>
      <c r="N946" t="s">
        <v>14</v>
      </c>
    </row>
    <row r="947" spans="1:14" x14ac:dyDescent="0.2">
      <c r="A947" t="s">
        <v>10</v>
      </c>
      <c r="B947" t="s">
        <v>13</v>
      </c>
      <c r="D947">
        <v>0</v>
      </c>
      <c r="E947">
        <v>0</v>
      </c>
      <c r="F947">
        <v>6</v>
      </c>
      <c r="G947">
        <v>6</v>
      </c>
      <c r="H947">
        <v>14</v>
      </c>
      <c r="I947">
        <v>15</v>
      </c>
      <c r="J947">
        <v>5</v>
      </c>
      <c r="K947">
        <v>5</v>
      </c>
      <c r="L947">
        <v>3.1315000000000003E-2</v>
      </c>
      <c r="M947">
        <v>3.1315000000000003E-2</v>
      </c>
      <c r="N947" t="s">
        <v>14</v>
      </c>
    </row>
    <row r="948" spans="1:14" x14ac:dyDescent="0.2">
      <c r="A948" t="s">
        <v>10</v>
      </c>
      <c r="B948" t="s">
        <v>13</v>
      </c>
      <c r="D948">
        <v>0</v>
      </c>
      <c r="E948">
        <v>0</v>
      </c>
      <c r="F948">
        <v>6</v>
      </c>
      <c r="G948">
        <v>6</v>
      </c>
      <c r="H948">
        <v>14</v>
      </c>
      <c r="I948">
        <v>15</v>
      </c>
      <c r="J948">
        <v>6</v>
      </c>
      <c r="K948">
        <v>6</v>
      </c>
      <c r="L948">
        <v>3.9480000000000001E-2</v>
      </c>
      <c r="M948">
        <v>3.9480000000000001E-2</v>
      </c>
      <c r="N948" t="s">
        <v>14</v>
      </c>
    </row>
    <row r="949" spans="1:14" x14ac:dyDescent="0.2">
      <c r="A949" t="s">
        <v>10</v>
      </c>
      <c r="B949" t="s">
        <v>13</v>
      </c>
      <c r="D949">
        <v>0</v>
      </c>
      <c r="E949">
        <v>0</v>
      </c>
      <c r="F949">
        <v>6</v>
      </c>
      <c r="G949">
        <v>6</v>
      </c>
      <c r="H949">
        <v>15</v>
      </c>
      <c r="I949">
        <v>16</v>
      </c>
      <c r="J949">
        <v>0</v>
      </c>
      <c r="K949">
        <v>0</v>
      </c>
      <c r="L949">
        <v>5.7674999999999997E-2</v>
      </c>
      <c r="M949">
        <v>5.7674999999999997E-2</v>
      </c>
      <c r="N949" t="s">
        <v>14</v>
      </c>
    </row>
    <row r="950" spans="1:14" x14ac:dyDescent="0.2">
      <c r="A950" t="s">
        <v>10</v>
      </c>
      <c r="B950" t="s">
        <v>13</v>
      </c>
      <c r="D950">
        <v>0</v>
      </c>
      <c r="E950">
        <v>0</v>
      </c>
      <c r="F950">
        <v>6</v>
      </c>
      <c r="G950">
        <v>6</v>
      </c>
      <c r="H950">
        <v>15</v>
      </c>
      <c r="I950">
        <v>16</v>
      </c>
      <c r="J950">
        <v>1</v>
      </c>
      <c r="K950">
        <v>1</v>
      </c>
      <c r="L950">
        <v>5.3719999999999997E-2</v>
      </c>
      <c r="M950">
        <v>5.3719999999999997E-2</v>
      </c>
      <c r="N950" t="s">
        <v>14</v>
      </c>
    </row>
    <row r="951" spans="1:14" x14ac:dyDescent="0.2">
      <c r="A951" t="s">
        <v>10</v>
      </c>
      <c r="B951" t="s">
        <v>13</v>
      </c>
      <c r="D951">
        <v>0</v>
      </c>
      <c r="E951">
        <v>0</v>
      </c>
      <c r="F951">
        <v>6</v>
      </c>
      <c r="G951">
        <v>6</v>
      </c>
      <c r="H951">
        <v>15</v>
      </c>
      <c r="I951">
        <v>16</v>
      </c>
      <c r="J951">
        <v>2</v>
      </c>
      <c r="K951">
        <v>2</v>
      </c>
      <c r="L951">
        <v>4.5363999999999897E-2</v>
      </c>
      <c r="M951">
        <v>4.5363999999999897E-2</v>
      </c>
      <c r="N951" t="s">
        <v>14</v>
      </c>
    </row>
    <row r="952" spans="1:14" x14ac:dyDescent="0.2">
      <c r="A952" t="s">
        <v>10</v>
      </c>
      <c r="B952" t="s">
        <v>13</v>
      </c>
      <c r="D952">
        <v>0</v>
      </c>
      <c r="E952">
        <v>0</v>
      </c>
      <c r="F952">
        <v>6</v>
      </c>
      <c r="G952">
        <v>6</v>
      </c>
      <c r="H952">
        <v>15</v>
      </c>
      <c r="I952">
        <v>16</v>
      </c>
      <c r="J952">
        <v>3</v>
      </c>
      <c r="K952">
        <v>3</v>
      </c>
      <c r="L952">
        <v>3.2985E-2</v>
      </c>
      <c r="M952">
        <v>3.2985E-2</v>
      </c>
      <c r="N952" t="s">
        <v>14</v>
      </c>
    </row>
    <row r="953" spans="1:14" x14ac:dyDescent="0.2">
      <c r="A953" t="s">
        <v>10</v>
      </c>
      <c r="B953" t="s">
        <v>13</v>
      </c>
      <c r="D953">
        <v>0</v>
      </c>
      <c r="E953">
        <v>0</v>
      </c>
      <c r="F953">
        <v>6</v>
      </c>
      <c r="G953">
        <v>6</v>
      </c>
      <c r="H953">
        <v>15</v>
      </c>
      <c r="I953">
        <v>16</v>
      </c>
      <c r="J953">
        <v>4</v>
      </c>
      <c r="K953">
        <v>4</v>
      </c>
      <c r="L953">
        <v>3.7732500000000002E-2</v>
      </c>
      <c r="M953">
        <v>3.7732500000000002E-2</v>
      </c>
      <c r="N953" t="s">
        <v>14</v>
      </c>
    </row>
    <row r="954" spans="1:14" x14ac:dyDescent="0.2">
      <c r="A954" t="s">
        <v>10</v>
      </c>
      <c r="B954" t="s">
        <v>13</v>
      </c>
      <c r="D954">
        <v>0</v>
      </c>
      <c r="E954">
        <v>0</v>
      </c>
      <c r="F954">
        <v>6</v>
      </c>
      <c r="G954">
        <v>6</v>
      </c>
      <c r="H954">
        <v>15</v>
      </c>
      <c r="I954">
        <v>16</v>
      </c>
      <c r="J954">
        <v>5</v>
      </c>
      <c r="K954">
        <v>5</v>
      </c>
      <c r="L954">
        <v>3.2509999999999997E-2</v>
      </c>
      <c r="M954">
        <v>3.2509999999999997E-2</v>
      </c>
      <c r="N954" t="s">
        <v>14</v>
      </c>
    </row>
    <row r="955" spans="1:14" x14ac:dyDescent="0.2">
      <c r="A955" t="s">
        <v>10</v>
      </c>
      <c r="B955" t="s">
        <v>13</v>
      </c>
      <c r="D955">
        <v>0</v>
      </c>
      <c r="E955">
        <v>0</v>
      </c>
      <c r="F955">
        <v>6</v>
      </c>
      <c r="G955">
        <v>6</v>
      </c>
      <c r="H955">
        <v>15</v>
      </c>
      <c r="I955">
        <v>16</v>
      </c>
      <c r="J955">
        <v>6</v>
      </c>
      <c r="K955">
        <v>6</v>
      </c>
      <c r="L955">
        <v>4.2657500000000001E-2</v>
      </c>
      <c r="M955">
        <v>4.2657500000000001E-2</v>
      </c>
      <c r="N955" t="s">
        <v>14</v>
      </c>
    </row>
    <row r="956" spans="1:14" x14ac:dyDescent="0.2">
      <c r="A956" t="s">
        <v>10</v>
      </c>
      <c r="B956" t="s">
        <v>13</v>
      </c>
      <c r="D956">
        <v>0</v>
      </c>
      <c r="E956">
        <v>0</v>
      </c>
      <c r="F956">
        <v>6</v>
      </c>
      <c r="G956">
        <v>6</v>
      </c>
      <c r="H956">
        <v>16</v>
      </c>
      <c r="I956">
        <v>17</v>
      </c>
      <c r="J956">
        <v>0</v>
      </c>
      <c r="K956">
        <v>0</v>
      </c>
      <c r="L956">
        <v>6.1472499999999999E-2</v>
      </c>
      <c r="M956">
        <v>6.1472499999999999E-2</v>
      </c>
      <c r="N956" t="s">
        <v>14</v>
      </c>
    </row>
    <row r="957" spans="1:14" x14ac:dyDescent="0.2">
      <c r="A957" t="s">
        <v>10</v>
      </c>
      <c r="B957" t="s">
        <v>13</v>
      </c>
      <c r="D957">
        <v>0</v>
      </c>
      <c r="E957">
        <v>0</v>
      </c>
      <c r="F957">
        <v>6</v>
      </c>
      <c r="G957">
        <v>6</v>
      </c>
      <c r="H957">
        <v>16</v>
      </c>
      <c r="I957">
        <v>17</v>
      </c>
      <c r="J957">
        <v>1</v>
      </c>
      <c r="K957">
        <v>1</v>
      </c>
      <c r="L957">
        <v>5.6299999999999899E-2</v>
      </c>
      <c r="M957">
        <v>5.6299999999999899E-2</v>
      </c>
      <c r="N957" t="s">
        <v>14</v>
      </c>
    </row>
    <row r="958" spans="1:14" x14ac:dyDescent="0.2">
      <c r="A958" t="s">
        <v>10</v>
      </c>
      <c r="B958" t="s">
        <v>13</v>
      </c>
      <c r="D958">
        <v>0</v>
      </c>
      <c r="E958">
        <v>0</v>
      </c>
      <c r="F958">
        <v>6</v>
      </c>
      <c r="G958">
        <v>6</v>
      </c>
      <c r="H958">
        <v>16</v>
      </c>
      <c r="I958">
        <v>17</v>
      </c>
      <c r="J958">
        <v>2</v>
      </c>
      <c r="K958">
        <v>2</v>
      </c>
      <c r="L958">
        <v>4.7756E-2</v>
      </c>
      <c r="M958">
        <v>4.7756E-2</v>
      </c>
      <c r="N958" t="s">
        <v>14</v>
      </c>
    </row>
    <row r="959" spans="1:14" x14ac:dyDescent="0.2">
      <c r="A959" t="s">
        <v>10</v>
      </c>
      <c r="B959" t="s">
        <v>13</v>
      </c>
      <c r="D959">
        <v>0</v>
      </c>
      <c r="E959">
        <v>0</v>
      </c>
      <c r="F959">
        <v>6</v>
      </c>
      <c r="G959">
        <v>6</v>
      </c>
      <c r="H959">
        <v>16</v>
      </c>
      <c r="I959">
        <v>17</v>
      </c>
      <c r="J959">
        <v>3</v>
      </c>
      <c r="K959">
        <v>3</v>
      </c>
      <c r="L959">
        <v>3.4052499999999999E-2</v>
      </c>
      <c r="M959">
        <v>3.4052499999999999E-2</v>
      </c>
      <c r="N959" t="s">
        <v>14</v>
      </c>
    </row>
    <row r="960" spans="1:14" x14ac:dyDescent="0.2">
      <c r="A960" t="s">
        <v>10</v>
      </c>
      <c r="B960" t="s">
        <v>13</v>
      </c>
      <c r="D960">
        <v>0</v>
      </c>
      <c r="E960">
        <v>0</v>
      </c>
      <c r="F960">
        <v>6</v>
      </c>
      <c r="G960">
        <v>6</v>
      </c>
      <c r="H960">
        <v>16</v>
      </c>
      <c r="I960">
        <v>17</v>
      </c>
      <c r="J960">
        <v>4</v>
      </c>
      <c r="K960">
        <v>4</v>
      </c>
      <c r="L960">
        <v>3.8057499999999897E-2</v>
      </c>
      <c r="M960">
        <v>3.8057499999999897E-2</v>
      </c>
      <c r="N960" t="s">
        <v>14</v>
      </c>
    </row>
    <row r="961" spans="1:14" x14ac:dyDescent="0.2">
      <c r="A961" t="s">
        <v>10</v>
      </c>
      <c r="B961" t="s">
        <v>13</v>
      </c>
      <c r="D961">
        <v>0</v>
      </c>
      <c r="E961">
        <v>0</v>
      </c>
      <c r="F961">
        <v>6</v>
      </c>
      <c r="G961">
        <v>6</v>
      </c>
      <c r="H961">
        <v>16</v>
      </c>
      <c r="I961">
        <v>17</v>
      </c>
      <c r="J961">
        <v>5</v>
      </c>
      <c r="K961">
        <v>5</v>
      </c>
      <c r="L961">
        <v>3.5132499999999997E-2</v>
      </c>
      <c r="M961">
        <v>3.5132499999999997E-2</v>
      </c>
      <c r="N961" t="s">
        <v>14</v>
      </c>
    </row>
    <row r="962" spans="1:14" x14ac:dyDescent="0.2">
      <c r="A962" t="s">
        <v>10</v>
      </c>
      <c r="B962" t="s">
        <v>13</v>
      </c>
      <c r="D962">
        <v>0</v>
      </c>
      <c r="E962">
        <v>0</v>
      </c>
      <c r="F962">
        <v>6</v>
      </c>
      <c r="G962">
        <v>6</v>
      </c>
      <c r="H962">
        <v>16</v>
      </c>
      <c r="I962">
        <v>17</v>
      </c>
      <c r="J962">
        <v>6</v>
      </c>
      <c r="K962">
        <v>6</v>
      </c>
      <c r="L962">
        <v>4.5104999999999999E-2</v>
      </c>
      <c r="M962">
        <v>4.5104999999999999E-2</v>
      </c>
      <c r="N962" t="s">
        <v>14</v>
      </c>
    </row>
    <row r="963" spans="1:14" x14ac:dyDescent="0.2">
      <c r="A963" t="s">
        <v>10</v>
      </c>
      <c r="B963" t="s">
        <v>13</v>
      </c>
      <c r="D963">
        <v>0</v>
      </c>
      <c r="E963">
        <v>0</v>
      </c>
      <c r="F963">
        <v>6</v>
      </c>
      <c r="G963">
        <v>6</v>
      </c>
      <c r="H963">
        <v>17</v>
      </c>
      <c r="I963">
        <v>18</v>
      </c>
      <c r="J963">
        <v>0</v>
      </c>
      <c r="K963">
        <v>0</v>
      </c>
      <c r="L963">
        <v>6.6254999999999994E-2</v>
      </c>
      <c r="M963">
        <v>6.6254999999999994E-2</v>
      </c>
      <c r="N963" t="s">
        <v>14</v>
      </c>
    </row>
    <row r="964" spans="1:14" x14ac:dyDescent="0.2">
      <c r="A964" t="s">
        <v>10</v>
      </c>
      <c r="B964" t="s">
        <v>13</v>
      </c>
      <c r="D964">
        <v>0</v>
      </c>
      <c r="E964">
        <v>0</v>
      </c>
      <c r="F964">
        <v>6</v>
      </c>
      <c r="G964">
        <v>6</v>
      </c>
      <c r="H964">
        <v>17</v>
      </c>
      <c r="I964">
        <v>18</v>
      </c>
      <c r="J964">
        <v>1</v>
      </c>
      <c r="K964">
        <v>1</v>
      </c>
      <c r="L964">
        <v>5.8053999999999897E-2</v>
      </c>
      <c r="M964">
        <v>5.8053999999999897E-2</v>
      </c>
      <c r="N964" t="s">
        <v>14</v>
      </c>
    </row>
    <row r="965" spans="1:14" x14ac:dyDescent="0.2">
      <c r="A965" t="s">
        <v>10</v>
      </c>
      <c r="B965" t="s">
        <v>13</v>
      </c>
      <c r="D965">
        <v>0</v>
      </c>
      <c r="E965">
        <v>0</v>
      </c>
      <c r="F965">
        <v>6</v>
      </c>
      <c r="G965">
        <v>6</v>
      </c>
      <c r="H965">
        <v>17</v>
      </c>
      <c r="I965">
        <v>18</v>
      </c>
      <c r="J965">
        <v>2</v>
      </c>
      <c r="K965">
        <v>2</v>
      </c>
      <c r="L965">
        <v>4.9683999999999999E-2</v>
      </c>
      <c r="M965">
        <v>4.9683999999999999E-2</v>
      </c>
      <c r="N965" t="s">
        <v>14</v>
      </c>
    </row>
    <row r="966" spans="1:14" x14ac:dyDescent="0.2">
      <c r="A966" t="s">
        <v>10</v>
      </c>
      <c r="B966" t="s">
        <v>13</v>
      </c>
      <c r="D966">
        <v>0</v>
      </c>
      <c r="E966">
        <v>0</v>
      </c>
      <c r="F966">
        <v>6</v>
      </c>
      <c r="G966">
        <v>6</v>
      </c>
      <c r="H966">
        <v>17</v>
      </c>
      <c r="I966">
        <v>18</v>
      </c>
      <c r="J966">
        <v>3</v>
      </c>
      <c r="K966">
        <v>3</v>
      </c>
      <c r="L966">
        <v>3.5714999999999997E-2</v>
      </c>
      <c r="M966">
        <v>3.5714999999999997E-2</v>
      </c>
      <c r="N966" t="s">
        <v>14</v>
      </c>
    </row>
    <row r="967" spans="1:14" x14ac:dyDescent="0.2">
      <c r="A967" t="s">
        <v>10</v>
      </c>
      <c r="B967" t="s">
        <v>13</v>
      </c>
      <c r="D967">
        <v>0</v>
      </c>
      <c r="E967">
        <v>0</v>
      </c>
      <c r="F967">
        <v>6</v>
      </c>
      <c r="G967">
        <v>6</v>
      </c>
      <c r="H967">
        <v>17</v>
      </c>
      <c r="I967">
        <v>18</v>
      </c>
      <c r="J967">
        <v>4</v>
      </c>
      <c r="K967">
        <v>4</v>
      </c>
      <c r="L967">
        <v>3.81675E-2</v>
      </c>
      <c r="M967">
        <v>3.81675E-2</v>
      </c>
      <c r="N967" t="s">
        <v>14</v>
      </c>
    </row>
    <row r="968" spans="1:14" x14ac:dyDescent="0.2">
      <c r="A968" t="s">
        <v>10</v>
      </c>
      <c r="B968" t="s">
        <v>13</v>
      </c>
      <c r="D968">
        <v>0</v>
      </c>
      <c r="E968">
        <v>0</v>
      </c>
      <c r="F968">
        <v>6</v>
      </c>
      <c r="G968">
        <v>6</v>
      </c>
      <c r="H968">
        <v>17</v>
      </c>
      <c r="I968">
        <v>18</v>
      </c>
      <c r="J968">
        <v>5</v>
      </c>
      <c r="K968">
        <v>5</v>
      </c>
      <c r="L968">
        <v>3.8155000000000001E-2</v>
      </c>
      <c r="M968">
        <v>3.8155000000000001E-2</v>
      </c>
      <c r="N968" t="s">
        <v>14</v>
      </c>
    </row>
    <row r="969" spans="1:14" x14ac:dyDescent="0.2">
      <c r="A969" t="s">
        <v>10</v>
      </c>
      <c r="B969" t="s">
        <v>13</v>
      </c>
      <c r="D969">
        <v>0</v>
      </c>
      <c r="E969">
        <v>0</v>
      </c>
      <c r="F969">
        <v>6</v>
      </c>
      <c r="G969">
        <v>6</v>
      </c>
      <c r="H969">
        <v>17</v>
      </c>
      <c r="I969">
        <v>18</v>
      </c>
      <c r="J969">
        <v>6</v>
      </c>
      <c r="K969">
        <v>6</v>
      </c>
      <c r="L969">
        <v>4.9555000000000002E-2</v>
      </c>
      <c r="M969">
        <v>4.9555000000000002E-2</v>
      </c>
      <c r="N969" t="s">
        <v>14</v>
      </c>
    </row>
    <row r="970" spans="1:14" x14ac:dyDescent="0.2">
      <c r="A970" t="s">
        <v>10</v>
      </c>
      <c r="B970" t="s">
        <v>13</v>
      </c>
      <c r="D970">
        <v>0</v>
      </c>
      <c r="E970">
        <v>0</v>
      </c>
      <c r="F970">
        <v>6</v>
      </c>
      <c r="G970">
        <v>6</v>
      </c>
      <c r="H970">
        <v>18</v>
      </c>
      <c r="I970">
        <v>19</v>
      </c>
      <c r="J970">
        <v>0</v>
      </c>
      <c r="K970">
        <v>0</v>
      </c>
      <c r="L970">
        <v>5.7807499999999998E-2</v>
      </c>
      <c r="M970">
        <v>5.7807499999999998E-2</v>
      </c>
      <c r="N970" t="s">
        <v>14</v>
      </c>
    </row>
    <row r="971" spans="1:14" x14ac:dyDescent="0.2">
      <c r="A971" t="s">
        <v>10</v>
      </c>
      <c r="B971" t="s">
        <v>13</v>
      </c>
      <c r="D971">
        <v>0</v>
      </c>
      <c r="E971">
        <v>0</v>
      </c>
      <c r="F971">
        <v>6</v>
      </c>
      <c r="G971">
        <v>6</v>
      </c>
      <c r="H971">
        <v>18</v>
      </c>
      <c r="I971">
        <v>19</v>
      </c>
      <c r="J971">
        <v>1</v>
      </c>
      <c r="K971">
        <v>1</v>
      </c>
      <c r="L971">
        <v>5.3573999999999997E-2</v>
      </c>
      <c r="M971">
        <v>5.3573999999999997E-2</v>
      </c>
      <c r="N971" t="s">
        <v>14</v>
      </c>
    </row>
    <row r="972" spans="1:14" x14ac:dyDescent="0.2">
      <c r="A972" t="s">
        <v>10</v>
      </c>
      <c r="B972" t="s">
        <v>13</v>
      </c>
      <c r="D972">
        <v>0</v>
      </c>
      <c r="E972">
        <v>0</v>
      </c>
      <c r="F972">
        <v>6</v>
      </c>
      <c r="G972">
        <v>6</v>
      </c>
      <c r="H972">
        <v>18</v>
      </c>
      <c r="I972">
        <v>19</v>
      </c>
      <c r="J972">
        <v>2</v>
      </c>
      <c r="K972">
        <v>2</v>
      </c>
      <c r="L972">
        <v>4.7612000000000002E-2</v>
      </c>
      <c r="M972">
        <v>4.7612000000000002E-2</v>
      </c>
      <c r="N972" t="s">
        <v>14</v>
      </c>
    </row>
    <row r="973" spans="1:14" x14ac:dyDescent="0.2">
      <c r="A973" t="s">
        <v>10</v>
      </c>
      <c r="B973" t="s">
        <v>13</v>
      </c>
      <c r="D973">
        <v>0</v>
      </c>
      <c r="E973">
        <v>0</v>
      </c>
      <c r="F973">
        <v>6</v>
      </c>
      <c r="G973">
        <v>6</v>
      </c>
      <c r="H973">
        <v>18</v>
      </c>
      <c r="I973">
        <v>19</v>
      </c>
      <c r="J973">
        <v>3</v>
      </c>
      <c r="K973">
        <v>3</v>
      </c>
      <c r="L973">
        <v>3.5455E-2</v>
      </c>
      <c r="M973">
        <v>3.5455E-2</v>
      </c>
      <c r="N973" t="s">
        <v>14</v>
      </c>
    </row>
    <row r="974" spans="1:14" x14ac:dyDescent="0.2">
      <c r="A974" t="s">
        <v>10</v>
      </c>
      <c r="B974" t="s">
        <v>13</v>
      </c>
      <c r="D974">
        <v>0</v>
      </c>
      <c r="E974">
        <v>0</v>
      </c>
      <c r="F974">
        <v>6</v>
      </c>
      <c r="G974">
        <v>6</v>
      </c>
      <c r="H974">
        <v>18</v>
      </c>
      <c r="I974">
        <v>19</v>
      </c>
      <c r="J974">
        <v>4</v>
      </c>
      <c r="K974">
        <v>4</v>
      </c>
      <c r="L974">
        <v>3.6667499999999999E-2</v>
      </c>
      <c r="M974">
        <v>3.6667499999999999E-2</v>
      </c>
      <c r="N974" t="s">
        <v>14</v>
      </c>
    </row>
    <row r="975" spans="1:14" x14ac:dyDescent="0.2">
      <c r="A975" t="s">
        <v>10</v>
      </c>
      <c r="B975" t="s">
        <v>13</v>
      </c>
      <c r="D975">
        <v>0</v>
      </c>
      <c r="E975">
        <v>0</v>
      </c>
      <c r="F975">
        <v>6</v>
      </c>
      <c r="G975">
        <v>6</v>
      </c>
      <c r="H975">
        <v>18</v>
      </c>
      <c r="I975">
        <v>19</v>
      </c>
      <c r="J975">
        <v>5</v>
      </c>
      <c r="K975">
        <v>5</v>
      </c>
      <c r="L975">
        <v>3.696E-2</v>
      </c>
      <c r="M975">
        <v>3.696E-2</v>
      </c>
      <c r="N975" t="s">
        <v>14</v>
      </c>
    </row>
    <row r="976" spans="1:14" x14ac:dyDescent="0.2">
      <c r="A976" t="s">
        <v>10</v>
      </c>
      <c r="B976" t="s">
        <v>13</v>
      </c>
      <c r="D976">
        <v>0</v>
      </c>
      <c r="E976">
        <v>0</v>
      </c>
      <c r="F976">
        <v>6</v>
      </c>
      <c r="G976">
        <v>6</v>
      </c>
      <c r="H976">
        <v>18</v>
      </c>
      <c r="I976">
        <v>19</v>
      </c>
      <c r="J976">
        <v>6</v>
      </c>
      <c r="K976">
        <v>6</v>
      </c>
      <c r="L976">
        <v>4.8340000000000001E-2</v>
      </c>
      <c r="M976">
        <v>4.8340000000000001E-2</v>
      </c>
      <c r="N976" t="s">
        <v>14</v>
      </c>
    </row>
    <row r="977" spans="1:14" x14ac:dyDescent="0.2">
      <c r="A977" t="s">
        <v>10</v>
      </c>
      <c r="B977" t="s">
        <v>13</v>
      </c>
      <c r="D977">
        <v>0</v>
      </c>
      <c r="E977">
        <v>0</v>
      </c>
      <c r="F977">
        <v>6</v>
      </c>
      <c r="G977">
        <v>6</v>
      </c>
      <c r="H977">
        <v>19</v>
      </c>
      <c r="I977">
        <v>20</v>
      </c>
      <c r="J977">
        <v>0</v>
      </c>
      <c r="K977">
        <v>0</v>
      </c>
      <c r="L977">
        <v>5.1924999999999999E-2</v>
      </c>
      <c r="M977">
        <v>5.1924999999999999E-2</v>
      </c>
      <c r="N977" t="s">
        <v>14</v>
      </c>
    </row>
    <row r="978" spans="1:14" x14ac:dyDescent="0.2">
      <c r="A978" t="s">
        <v>10</v>
      </c>
      <c r="B978" t="s">
        <v>13</v>
      </c>
      <c r="D978">
        <v>0</v>
      </c>
      <c r="E978">
        <v>0</v>
      </c>
      <c r="F978">
        <v>6</v>
      </c>
      <c r="G978">
        <v>6</v>
      </c>
      <c r="H978">
        <v>19</v>
      </c>
      <c r="I978">
        <v>20</v>
      </c>
      <c r="J978">
        <v>1</v>
      </c>
      <c r="K978">
        <v>1</v>
      </c>
      <c r="L978">
        <v>4.7494000000000001E-2</v>
      </c>
      <c r="M978">
        <v>4.7494000000000001E-2</v>
      </c>
      <c r="N978" t="s">
        <v>14</v>
      </c>
    </row>
    <row r="979" spans="1:14" x14ac:dyDescent="0.2">
      <c r="A979" t="s">
        <v>10</v>
      </c>
      <c r="B979" t="s">
        <v>13</v>
      </c>
      <c r="D979">
        <v>0</v>
      </c>
      <c r="E979">
        <v>0</v>
      </c>
      <c r="F979">
        <v>6</v>
      </c>
      <c r="G979">
        <v>6</v>
      </c>
      <c r="H979">
        <v>19</v>
      </c>
      <c r="I979">
        <v>20</v>
      </c>
      <c r="J979">
        <v>2</v>
      </c>
      <c r="K979">
        <v>2</v>
      </c>
      <c r="L979">
        <v>4.4319999999999998E-2</v>
      </c>
      <c r="M979">
        <v>4.4319999999999998E-2</v>
      </c>
      <c r="N979" t="s">
        <v>14</v>
      </c>
    </row>
    <row r="980" spans="1:14" x14ac:dyDescent="0.2">
      <c r="A980" t="s">
        <v>10</v>
      </c>
      <c r="B980" t="s">
        <v>13</v>
      </c>
      <c r="D980">
        <v>0</v>
      </c>
      <c r="E980">
        <v>0</v>
      </c>
      <c r="F980">
        <v>6</v>
      </c>
      <c r="G980">
        <v>6</v>
      </c>
      <c r="H980">
        <v>19</v>
      </c>
      <c r="I980">
        <v>20</v>
      </c>
      <c r="J980">
        <v>3</v>
      </c>
      <c r="K980">
        <v>3</v>
      </c>
      <c r="L980">
        <v>3.1710000000000002E-2</v>
      </c>
      <c r="M980">
        <v>3.1710000000000002E-2</v>
      </c>
      <c r="N980" t="s">
        <v>14</v>
      </c>
    </row>
    <row r="981" spans="1:14" x14ac:dyDescent="0.2">
      <c r="A981" t="s">
        <v>10</v>
      </c>
      <c r="B981" t="s">
        <v>13</v>
      </c>
      <c r="D981">
        <v>0</v>
      </c>
      <c r="E981">
        <v>0</v>
      </c>
      <c r="F981">
        <v>6</v>
      </c>
      <c r="G981">
        <v>6</v>
      </c>
      <c r="H981">
        <v>19</v>
      </c>
      <c r="I981">
        <v>20</v>
      </c>
      <c r="J981">
        <v>4</v>
      </c>
      <c r="K981">
        <v>4</v>
      </c>
      <c r="L981">
        <v>3.4174999999999997E-2</v>
      </c>
      <c r="M981">
        <v>3.4174999999999997E-2</v>
      </c>
      <c r="N981" t="s">
        <v>14</v>
      </c>
    </row>
    <row r="982" spans="1:14" x14ac:dyDescent="0.2">
      <c r="A982" t="s">
        <v>10</v>
      </c>
      <c r="B982" t="s">
        <v>13</v>
      </c>
      <c r="D982">
        <v>0</v>
      </c>
      <c r="E982">
        <v>0</v>
      </c>
      <c r="F982">
        <v>6</v>
      </c>
      <c r="G982">
        <v>6</v>
      </c>
      <c r="H982">
        <v>19</v>
      </c>
      <c r="I982">
        <v>20</v>
      </c>
      <c r="J982">
        <v>5</v>
      </c>
      <c r="K982">
        <v>5</v>
      </c>
      <c r="L982">
        <v>3.3852500000000001E-2</v>
      </c>
      <c r="M982">
        <v>3.3852500000000001E-2</v>
      </c>
      <c r="N982" t="s">
        <v>14</v>
      </c>
    </row>
    <row r="983" spans="1:14" x14ac:dyDescent="0.2">
      <c r="A983" t="s">
        <v>10</v>
      </c>
      <c r="B983" t="s">
        <v>13</v>
      </c>
      <c r="D983">
        <v>0</v>
      </c>
      <c r="E983">
        <v>0</v>
      </c>
      <c r="F983">
        <v>6</v>
      </c>
      <c r="G983">
        <v>6</v>
      </c>
      <c r="H983">
        <v>19</v>
      </c>
      <c r="I983">
        <v>20</v>
      </c>
      <c r="J983">
        <v>6</v>
      </c>
      <c r="K983">
        <v>6</v>
      </c>
      <c r="L983">
        <v>4.8039999999999999E-2</v>
      </c>
      <c r="M983">
        <v>4.8039999999999999E-2</v>
      </c>
      <c r="N983" t="s">
        <v>14</v>
      </c>
    </row>
    <row r="984" spans="1:14" x14ac:dyDescent="0.2">
      <c r="A984" t="s">
        <v>10</v>
      </c>
      <c r="B984" t="s">
        <v>13</v>
      </c>
      <c r="D984">
        <v>0</v>
      </c>
      <c r="E984">
        <v>0</v>
      </c>
      <c r="F984">
        <v>6</v>
      </c>
      <c r="G984">
        <v>6</v>
      </c>
      <c r="H984">
        <v>20</v>
      </c>
      <c r="I984">
        <v>21</v>
      </c>
      <c r="J984">
        <v>0</v>
      </c>
      <c r="K984">
        <v>0</v>
      </c>
      <c r="L984">
        <v>4.71175E-2</v>
      </c>
      <c r="M984">
        <v>4.71175E-2</v>
      </c>
      <c r="N984" t="s">
        <v>14</v>
      </c>
    </row>
    <row r="985" spans="1:14" x14ac:dyDescent="0.2">
      <c r="A985" t="s">
        <v>10</v>
      </c>
      <c r="B985" t="s">
        <v>13</v>
      </c>
      <c r="D985">
        <v>0</v>
      </c>
      <c r="E985">
        <v>0</v>
      </c>
      <c r="F985">
        <v>6</v>
      </c>
      <c r="G985">
        <v>6</v>
      </c>
      <c r="H985">
        <v>20</v>
      </c>
      <c r="I985">
        <v>21</v>
      </c>
      <c r="J985">
        <v>1</v>
      </c>
      <c r="K985">
        <v>1</v>
      </c>
      <c r="L985">
        <v>4.1717999999999998E-2</v>
      </c>
      <c r="M985">
        <v>4.1717999999999998E-2</v>
      </c>
      <c r="N985" t="s">
        <v>14</v>
      </c>
    </row>
    <row r="986" spans="1:14" x14ac:dyDescent="0.2">
      <c r="A986" t="s">
        <v>10</v>
      </c>
      <c r="B986" t="s">
        <v>13</v>
      </c>
      <c r="D986">
        <v>0</v>
      </c>
      <c r="E986">
        <v>0</v>
      </c>
      <c r="F986">
        <v>6</v>
      </c>
      <c r="G986">
        <v>6</v>
      </c>
      <c r="H986">
        <v>20</v>
      </c>
      <c r="I986">
        <v>21</v>
      </c>
      <c r="J986">
        <v>2</v>
      </c>
      <c r="K986">
        <v>2</v>
      </c>
      <c r="L986">
        <v>4.0155999999999997E-2</v>
      </c>
      <c r="M986">
        <v>4.0155999999999997E-2</v>
      </c>
      <c r="N986" t="s">
        <v>14</v>
      </c>
    </row>
    <row r="987" spans="1:14" x14ac:dyDescent="0.2">
      <c r="A987" t="s">
        <v>10</v>
      </c>
      <c r="B987" t="s">
        <v>13</v>
      </c>
      <c r="D987">
        <v>0</v>
      </c>
      <c r="E987">
        <v>0</v>
      </c>
      <c r="F987">
        <v>6</v>
      </c>
      <c r="G987">
        <v>6</v>
      </c>
      <c r="H987">
        <v>20</v>
      </c>
      <c r="I987">
        <v>21</v>
      </c>
      <c r="J987">
        <v>3</v>
      </c>
      <c r="K987">
        <v>3</v>
      </c>
      <c r="L987">
        <v>3.0412499999999999E-2</v>
      </c>
      <c r="M987">
        <v>3.0412499999999999E-2</v>
      </c>
      <c r="N987" t="s">
        <v>14</v>
      </c>
    </row>
    <row r="988" spans="1:14" x14ac:dyDescent="0.2">
      <c r="A988" t="s">
        <v>10</v>
      </c>
      <c r="B988" t="s">
        <v>13</v>
      </c>
      <c r="D988">
        <v>0</v>
      </c>
      <c r="E988">
        <v>0</v>
      </c>
      <c r="F988">
        <v>6</v>
      </c>
      <c r="G988">
        <v>6</v>
      </c>
      <c r="H988">
        <v>20</v>
      </c>
      <c r="I988">
        <v>21</v>
      </c>
      <c r="J988">
        <v>4</v>
      </c>
      <c r="K988">
        <v>4</v>
      </c>
      <c r="L988">
        <v>3.2349999999999997E-2</v>
      </c>
      <c r="M988">
        <v>3.2349999999999997E-2</v>
      </c>
      <c r="N988" t="s">
        <v>14</v>
      </c>
    </row>
    <row r="989" spans="1:14" x14ac:dyDescent="0.2">
      <c r="A989" t="s">
        <v>10</v>
      </c>
      <c r="B989" t="s">
        <v>13</v>
      </c>
      <c r="D989">
        <v>0</v>
      </c>
      <c r="E989">
        <v>0</v>
      </c>
      <c r="F989">
        <v>6</v>
      </c>
      <c r="G989">
        <v>6</v>
      </c>
      <c r="H989">
        <v>20</v>
      </c>
      <c r="I989">
        <v>21</v>
      </c>
      <c r="J989">
        <v>5</v>
      </c>
      <c r="K989">
        <v>5</v>
      </c>
      <c r="L989">
        <v>3.1067499999999901E-2</v>
      </c>
      <c r="M989">
        <v>3.1067499999999901E-2</v>
      </c>
      <c r="N989" t="s">
        <v>14</v>
      </c>
    </row>
    <row r="990" spans="1:14" x14ac:dyDescent="0.2">
      <c r="A990" t="s">
        <v>10</v>
      </c>
      <c r="B990" t="s">
        <v>13</v>
      </c>
      <c r="D990">
        <v>0</v>
      </c>
      <c r="E990">
        <v>0</v>
      </c>
      <c r="F990">
        <v>6</v>
      </c>
      <c r="G990">
        <v>6</v>
      </c>
      <c r="H990">
        <v>20</v>
      </c>
      <c r="I990">
        <v>21</v>
      </c>
      <c r="J990">
        <v>6</v>
      </c>
      <c r="K990">
        <v>6</v>
      </c>
      <c r="L990">
        <v>4.3762500000000003E-2</v>
      </c>
      <c r="M990">
        <v>4.3762500000000003E-2</v>
      </c>
      <c r="N990" t="s">
        <v>14</v>
      </c>
    </row>
    <row r="991" spans="1:14" x14ac:dyDescent="0.2">
      <c r="A991" t="s">
        <v>10</v>
      </c>
      <c r="B991" t="s">
        <v>13</v>
      </c>
      <c r="D991">
        <v>0</v>
      </c>
      <c r="E991">
        <v>0</v>
      </c>
      <c r="F991">
        <v>6</v>
      </c>
      <c r="G991">
        <v>6</v>
      </c>
      <c r="H991">
        <v>21</v>
      </c>
      <c r="I991">
        <v>22</v>
      </c>
      <c r="J991">
        <v>0</v>
      </c>
      <c r="K991">
        <v>0</v>
      </c>
      <c r="L991">
        <v>4.3674999999999999E-2</v>
      </c>
      <c r="M991">
        <v>4.3674999999999999E-2</v>
      </c>
      <c r="N991" t="s">
        <v>14</v>
      </c>
    </row>
    <row r="992" spans="1:14" x14ac:dyDescent="0.2">
      <c r="A992" t="s">
        <v>10</v>
      </c>
      <c r="B992" t="s">
        <v>13</v>
      </c>
      <c r="D992">
        <v>0</v>
      </c>
      <c r="E992">
        <v>0</v>
      </c>
      <c r="F992">
        <v>6</v>
      </c>
      <c r="G992">
        <v>6</v>
      </c>
      <c r="H992">
        <v>21</v>
      </c>
      <c r="I992">
        <v>22</v>
      </c>
      <c r="J992">
        <v>1</v>
      </c>
      <c r="K992">
        <v>1</v>
      </c>
      <c r="L992">
        <v>3.7613999999999898E-2</v>
      </c>
      <c r="M992">
        <v>3.7613999999999898E-2</v>
      </c>
      <c r="N992" t="s">
        <v>14</v>
      </c>
    </row>
    <row r="993" spans="1:14" x14ac:dyDescent="0.2">
      <c r="A993" t="s">
        <v>10</v>
      </c>
      <c r="B993" t="s">
        <v>13</v>
      </c>
      <c r="D993">
        <v>0</v>
      </c>
      <c r="E993">
        <v>0</v>
      </c>
      <c r="F993">
        <v>6</v>
      </c>
      <c r="G993">
        <v>6</v>
      </c>
      <c r="H993">
        <v>21</v>
      </c>
      <c r="I993">
        <v>22</v>
      </c>
      <c r="J993">
        <v>2</v>
      </c>
      <c r="K993">
        <v>2</v>
      </c>
      <c r="L993">
        <v>3.7968000000000002E-2</v>
      </c>
      <c r="M993">
        <v>3.7968000000000002E-2</v>
      </c>
      <c r="N993" t="s">
        <v>14</v>
      </c>
    </row>
    <row r="994" spans="1:14" x14ac:dyDescent="0.2">
      <c r="A994" t="s">
        <v>10</v>
      </c>
      <c r="B994" t="s">
        <v>13</v>
      </c>
      <c r="D994">
        <v>0</v>
      </c>
      <c r="E994">
        <v>0</v>
      </c>
      <c r="F994">
        <v>6</v>
      </c>
      <c r="G994">
        <v>6</v>
      </c>
      <c r="H994">
        <v>21</v>
      </c>
      <c r="I994">
        <v>22</v>
      </c>
      <c r="J994">
        <v>3</v>
      </c>
      <c r="K994">
        <v>3</v>
      </c>
      <c r="L994">
        <v>2.8500000000000001E-2</v>
      </c>
      <c r="M994">
        <v>2.8500000000000001E-2</v>
      </c>
      <c r="N994" t="s">
        <v>14</v>
      </c>
    </row>
    <row r="995" spans="1:14" x14ac:dyDescent="0.2">
      <c r="A995" t="s">
        <v>10</v>
      </c>
      <c r="B995" t="s">
        <v>13</v>
      </c>
      <c r="D995">
        <v>0</v>
      </c>
      <c r="E995">
        <v>0</v>
      </c>
      <c r="F995">
        <v>6</v>
      </c>
      <c r="G995">
        <v>6</v>
      </c>
      <c r="H995">
        <v>21</v>
      </c>
      <c r="I995">
        <v>22</v>
      </c>
      <c r="J995">
        <v>4</v>
      </c>
      <c r="K995">
        <v>4</v>
      </c>
      <c r="L995">
        <v>3.0432499999999901E-2</v>
      </c>
      <c r="M995">
        <v>3.0432499999999901E-2</v>
      </c>
      <c r="N995" t="s">
        <v>14</v>
      </c>
    </row>
    <row r="996" spans="1:14" x14ac:dyDescent="0.2">
      <c r="A996" t="s">
        <v>10</v>
      </c>
      <c r="B996" t="s">
        <v>13</v>
      </c>
      <c r="D996">
        <v>0</v>
      </c>
      <c r="E996">
        <v>0</v>
      </c>
      <c r="F996">
        <v>6</v>
      </c>
      <c r="G996">
        <v>6</v>
      </c>
      <c r="H996">
        <v>21</v>
      </c>
      <c r="I996">
        <v>22</v>
      </c>
      <c r="J996">
        <v>5</v>
      </c>
      <c r="K996">
        <v>5</v>
      </c>
      <c r="L996">
        <v>3.0255000000000001E-2</v>
      </c>
      <c r="M996">
        <v>3.0255000000000001E-2</v>
      </c>
      <c r="N996" t="s">
        <v>14</v>
      </c>
    </row>
    <row r="997" spans="1:14" x14ac:dyDescent="0.2">
      <c r="A997" t="s">
        <v>10</v>
      </c>
      <c r="B997" t="s">
        <v>13</v>
      </c>
      <c r="D997">
        <v>0</v>
      </c>
      <c r="E997">
        <v>0</v>
      </c>
      <c r="F997">
        <v>6</v>
      </c>
      <c r="G997">
        <v>6</v>
      </c>
      <c r="H997">
        <v>21</v>
      </c>
      <c r="I997">
        <v>22</v>
      </c>
      <c r="J997">
        <v>6</v>
      </c>
      <c r="K997">
        <v>6</v>
      </c>
      <c r="L997">
        <v>4.0590000000000001E-2</v>
      </c>
      <c r="M997">
        <v>4.0590000000000001E-2</v>
      </c>
      <c r="N997" t="s">
        <v>14</v>
      </c>
    </row>
    <row r="998" spans="1:14" x14ac:dyDescent="0.2">
      <c r="A998" t="s">
        <v>10</v>
      </c>
      <c r="B998" t="s">
        <v>13</v>
      </c>
      <c r="D998">
        <v>0</v>
      </c>
      <c r="E998">
        <v>0</v>
      </c>
      <c r="F998">
        <v>6</v>
      </c>
      <c r="G998">
        <v>6</v>
      </c>
      <c r="H998">
        <v>22</v>
      </c>
      <c r="I998">
        <v>23</v>
      </c>
      <c r="J998">
        <v>0</v>
      </c>
      <c r="K998">
        <v>0</v>
      </c>
      <c r="L998">
        <v>3.9227499999999998E-2</v>
      </c>
      <c r="M998">
        <v>3.9227499999999998E-2</v>
      </c>
      <c r="N998" t="s">
        <v>14</v>
      </c>
    </row>
    <row r="999" spans="1:14" x14ac:dyDescent="0.2">
      <c r="A999" t="s">
        <v>10</v>
      </c>
      <c r="B999" t="s">
        <v>13</v>
      </c>
      <c r="D999">
        <v>0</v>
      </c>
      <c r="E999">
        <v>0</v>
      </c>
      <c r="F999">
        <v>6</v>
      </c>
      <c r="G999">
        <v>6</v>
      </c>
      <c r="H999">
        <v>22</v>
      </c>
      <c r="I999">
        <v>23</v>
      </c>
      <c r="J999">
        <v>1</v>
      </c>
      <c r="K999">
        <v>1</v>
      </c>
      <c r="L999">
        <v>3.3507999999999899E-2</v>
      </c>
      <c r="M999">
        <v>3.3507999999999899E-2</v>
      </c>
      <c r="N999" t="s">
        <v>14</v>
      </c>
    </row>
    <row r="1000" spans="1:14" x14ac:dyDescent="0.2">
      <c r="A1000" t="s">
        <v>10</v>
      </c>
      <c r="B1000" t="s">
        <v>13</v>
      </c>
      <c r="D1000">
        <v>0</v>
      </c>
      <c r="E1000">
        <v>0</v>
      </c>
      <c r="F1000">
        <v>6</v>
      </c>
      <c r="G1000">
        <v>6</v>
      </c>
      <c r="H1000">
        <v>22</v>
      </c>
      <c r="I1000">
        <v>23</v>
      </c>
      <c r="J1000">
        <v>2</v>
      </c>
      <c r="K1000">
        <v>2</v>
      </c>
      <c r="L1000">
        <v>3.3174000000000002E-2</v>
      </c>
      <c r="M1000">
        <v>3.3174000000000002E-2</v>
      </c>
      <c r="N1000" t="s">
        <v>14</v>
      </c>
    </row>
    <row r="1001" spans="1:14" x14ac:dyDescent="0.2">
      <c r="A1001" t="s">
        <v>10</v>
      </c>
      <c r="B1001" t="s">
        <v>13</v>
      </c>
      <c r="D1001">
        <v>0</v>
      </c>
      <c r="E1001">
        <v>0</v>
      </c>
      <c r="F1001">
        <v>6</v>
      </c>
      <c r="G1001">
        <v>6</v>
      </c>
      <c r="H1001">
        <v>22</v>
      </c>
      <c r="I1001">
        <v>23</v>
      </c>
      <c r="J1001">
        <v>3</v>
      </c>
      <c r="K1001">
        <v>3</v>
      </c>
      <c r="L1001">
        <v>2.5874999999999999E-2</v>
      </c>
      <c r="M1001">
        <v>2.5874999999999999E-2</v>
      </c>
      <c r="N1001" t="s">
        <v>14</v>
      </c>
    </row>
    <row r="1002" spans="1:14" x14ac:dyDescent="0.2">
      <c r="A1002" t="s">
        <v>10</v>
      </c>
      <c r="B1002" t="s">
        <v>13</v>
      </c>
      <c r="D1002">
        <v>0</v>
      </c>
      <c r="E1002">
        <v>0</v>
      </c>
      <c r="F1002">
        <v>6</v>
      </c>
      <c r="G1002">
        <v>6</v>
      </c>
      <c r="H1002">
        <v>22</v>
      </c>
      <c r="I1002">
        <v>23</v>
      </c>
      <c r="J1002">
        <v>4</v>
      </c>
      <c r="K1002">
        <v>4</v>
      </c>
      <c r="L1002">
        <v>2.64149999999999E-2</v>
      </c>
      <c r="M1002">
        <v>2.64149999999999E-2</v>
      </c>
      <c r="N1002" t="s">
        <v>14</v>
      </c>
    </row>
    <row r="1003" spans="1:14" x14ac:dyDescent="0.2">
      <c r="A1003" t="s">
        <v>10</v>
      </c>
      <c r="B1003" t="s">
        <v>13</v>
      </c>
      <c r="D1003">
        <v>0</v>
      </c>
      <c r="E1003">
        <v>0</v>
      </c>
      <c r="F1003">
        <v>6</v>
      </c>
      <c r="G1003">
        <v>6</v>
      </c>
      <c r="H1003">
        <v>22</v>
      </c>
      <c r="I1003">
        <v>23</v>
      </c>
      <c r="J1003">
        <v>5</v>
      </c>
      <c r="K1003">
        <v>5</v>
      </c>
      <c r="L1003">
        <v>2.80825E-2</v>
      </c>
      <c r="M1003">
        <v>2.80825E-2</v>
      </c>
      <c r="N1003" t="s">
        <v>14</v>
      </c>
    </row>
    <row r="1004" spans="1:14" x14ac:dyDescent="0.2">
      <c r="A1004" t="s">
        <v>10</v>
      </c>
      <c r="B1004" t="s">
        <v>13</v>
      </c>
      <c r="D1004">
        <v>0</v>
      </c>
      <c r="E1004">
        <v>0</v>
      </c>
      <c r="F1004">
        <v>6</v>
      </c>
      <c r="G1004">
        <v>6</v>
      </c>
      <c r="H1004">
        <v>22</v>
      </c>
      <c r="I1004">
        <v>23</v>
      </c>
      <c r="J1004">
        <v>6</v>
      </c>
      <c r="K1004">
        <v>6</v>
      </c>
      <c r="L1004">
        <v>3.456E-2</v>
      </c>
      <c r="M1004">
        <v>3.456E-2</v>
      </c>
      <c r="N1004" t="s">
        <v>14</v>
      </c>
    </row>
    <row r="1005" spans="1:14" x14ac:dyDescent="0.2">
      <c r="A1005" t="s">
        <v>10</v>
      </c>
      <c r="B1005" t="s">
        <v>13</v>
      </c>
      <c r="D1005">
        <v>0</v>
      </c>
      <c r="E1005">
        <v>0</v>
      </c>
      <c r="F1005">
        <v>6</v>
      </c>
      <c r="G1005">
        <v>6</v>
      </c>
      <c r="H1005">
        <v>23</v>
      </c>
      <c r="I1005">
        <v>24</v>
      </c>
      <c r="J1005">
        <v>0</v>
      </c>
      <c r="K1005">
        <v>0</v>
      </c>
      <c r="L1005">
        <v>3.5922499999999899E-2</v>
      </c>
      <c r="M1005">
        <v>3.5922499999999899E-2</v>
      </c>
      <c r="N1005" t="s">
        <v>14</v>
      </c>
    </row>
    <row r="1006" spans="1:14" x14ac:dyDescent="0.2">
      <c r="A1006" t="s">
        <v>10</v>
      </c>
      <c r="B1006" t="s">
        <v>13</v>
      </c>
      <c r="D1006">
        <v>0</v>
      </c>
      <c r="E1006">
        <v>0</v>
      </c>
      <c r="F1006">
        <v>6</v>
      </c>
      <c r="G1006">
        <v>6</v>
      </c>
      <c r="H1006">
        <v>23</v>
      </c>
      <c r="I1006">
        <v>24</v>
      </c>
      <c r="J1006">
        <v>1</v>
      </c>
      <c r="K1006">
        <v>1</v>
      </c>
      <c r="L1006">
        <v>3.1061999999999999E-2</v>
      </c>
      <c r="M1006">
        <v>3.1061999999999999E-2</v>
      </c>
      <c r="N1006" t="s">
        <v>14</v>
      </c>
    </row>
    <row r="1007" spans="1:14" x14ac:dyDescent="0.2">
      <c r="A1007" t="s">
        <v>10</v>
      </c>
      <c r="B1007" t="s">
        <v>13</v>
      </c>
      <c r="D1007">
        <v>0</v>
      </c>
      <c r="E1007">
        <v>0</v>
      </c>
      <c r="F1007">
        <v>6</v>
      </c>
      <c r="G1007">
        <v>6</v>
      </c>
      <c r="H1007">
        <v>23</v>
      </c>
      <c r="I1007">
        <v>24</v>
      </c>
      <c r="J1007">
        <v>2</v>
      </c>
      <c r="K1007">
        <v>2</v>
      </c>
      <c r="L1007">
        <v>3.032E-2</v>
      </c>
      <c r="M1007">
        <v>3.032E-2</v>
      </c>
      <c r="N1007" t="s">
        <v>14</v>
      </c>
    </row>
    <row r="1008" spans="1:14" x14ac:dyDescent="0.2">
      <c r="A1008" t="s">
        <v>10</v>
      </c>
      <c r="B1008" t="s">
        <v>13</v>
      </c>
      <c r="D1008">
        <v>0</v>
      </c>
      <c r="E1008">
        <v>0</v>
      </c>
      <c r="F1008">
        <v>6</v>
      </c>
      <c r="G1008">
        <v>6</v>
      </c>
      <c r="H1008">
        <v>23</v>
      </c>
      <c r="I1008">
        <v>24</v>
      </c>
      <c r="J1008">
        <v>3</v>
      </c>
      <c r="K1008">
        <v>3</v>
      </c>
      <c r="L1008">
        <v>2.30525E-2</v>
      </c>
      <c r="M1008">
        <v>2.30525E-2</v>
      </c>
      <c r="N1008" t="s">
        <v>14</v>
      </c>
    </row>
    <row r="1009" spans="1:14" x14ac:dyDescent="0.2">
      <c r="A1009" t="s">
        <v>10</v>
      </c>
      <c r="B1009" t="s">
        <v>13</v>
      </c>
      <c r="D1009">
        <v>0</v>
      </c>
      <c r="E1009">
        <v>0</v>
      </c>
      <c r="F1009">
        <v>6</v>
      </c>
      <c r="G1009">
        <v>6</v>
      </c>
      <c r="H1009">
        <v>23</v>
      </c>
      <c r="I1009">
        <v>24</v>
      </c>
      <c r="J1009">
        <v>4</v>
      </c>
      <c r="K1009">
        <v>4</v>
      </c>
      <c r="L1009">
        <v>2.5125000000000001E-2</v>
      </c>
      <c r="M1009">
        <v>2.5125000000000001E-2</v>
      </c>
      <c r="N1009" t="s">
        <v>14</v>
      </c>
    </row>
    <row r="1010" spans="1:14" x14ac:dyDescent="0.2">
      <c r="A1010" t="s">
        <v>10</v>
      </c>
      <c r="B1010" t="s">
        <v>13</v>
      </c>
      <c r="D1010">
        <v>0</v>
      </c>
      <c r="E1010">
        <v>0</v>
      </c>
      <c r="F1010">
        <v>6</v>
      </c>
      <c r="G1010">
        <v>6</v>
      </c>
      <c r="H1010">
        <v>23</v>
      </c>
      <c r="I1010">
        <v>24</v>
      </c>
      <c r="J1010">
        <v>5</v>
      </c>
      <c r="K1010">
        <v>5</v>
      </c>
      <c r="L1010">
        <v>2.4305E-2</v>
      </c>
      <c r="M1010">
        <v>2.4305E-2</v>
      </c>
      <c r="N1010" t="s">
        <v>14</v>
      </c>
    </row>
    <row r="1011" spans="1:14" x14ac:dyDescent="0.2">
      <c r="A1011" t="s">
        <v>10</v>
      </c>
      <c r="B1011" t="s">
        <v>13</v>
      </c>
      <c r="D1011">
        <v>0</v>
      </c>
      <c r="E1011">
        <v>0</v>
      </c>
      <c r="F1011">
        <v>6</v>
      </c>
      <c r="G1011">
        <v>6</v>
      </c>
      <c r="H1011">
        <v>23</v>
      </c>
      <c r="I1011">
        <v>24</v>
      </c>
      <c r="J1011">
        <v>6</v>
      </c>
      <c r="K1011">
        <v>6</v>
      </c>
      <c r="L1011">
        <v>3.0457499999999998E-2</v>
      </c>
      <c r="M1011">
        <v>3.0457499999999998E-2</v>
      </c>
      <c r="N1011" t="s">
        <v>14</v>
      </c>
    </row>
    <row r="1012" spans="1:14" x14ac:dyDescent="0.2">
      <c r="A1012" t="s">
        <v>10</v>
      </c>
      <c r="B1012" t="s">
        <v>13</v>
      </c>
      <c r="D1012">
        <v>0</v>
      </c>
      <c r="E1012">
        <v>0</v>
      </c>
      <c r="F1012">
        <v>7</v>
      </c>
      <c r="G1012">
        <v>7</v>
      </c>
      <c r="H1012">
        <v>0</v>
      </c>
      <c r="I1012">
        <v>1</v>
      </c>
      <c r="J1012">
        <v>0</v>
      </c>
      <c r="K1012">
        <v>0</v>
      </c>
      <c r="L1012">
        <v>3.0195E-2</v>
      </c>
      <c r="M1012">
        <v>3.0195E-2</v>
      </c>
      <c r="N1012" t="s">
        <v>14</v>
      </c>
    </row>
    <row r="1013" spans="1:14" x14ac:dyDescent="0.2">
      <c r="A1013" t="s">
        <v>10</v>
      </c>
      <c r="B1013" t="s">
        <v>13</v>
      </c>
      <c r="D1013">
        <v>0</v>
      </c>
      <c r="E1013">
        <v>0</v>
      </c>
      <c r="F1013">
        <v>7</v>
      </c>
      <c r="G1013">
        <v>7</v>
      </c>
      <c r="H1013">
        <v>0</v>
      </c>
      <c r="I1013">
        <v>1</v>
      </c>
      <c r="J1013">
        <v>1</v>
      </c>
      <c r="K1013">
        <v>1</v>
      </c>
      <c r="L1013">
        <v>3.4119999999999998E-2</v>
      </c>
      <c r="M1013">
        <v>3.4119999999999998E-2</v>
      </c>
      <c r="N1013" t="s">
        <v>14</v>
      </c>
    </row>
    <row r="1014" spans="1:14" x14ac:dyDescent="0.2">
      <c r="A1014" t="s">
        <v>10</v>
      </c>
      <c r="B1014" t="s">
        <v>13</v>
      </c>
      <c r="D1014">
        <v>0</v>
      </c>
      <c r="E1014">
        <v>0</v>
      </c>
      <c r="F1014">
        <v>7</v>
      </c>
      <c r="G1014">
        <v>7</v>
      </c>
      <c r="H1014">
        <v>0</v>
      </c>
      <c r="I1014">
        <v>1</v>
      </c>
      <c r="J1014">
        <v>2</v>
      </c>
      <c r="K1014">
        <v>2</v>
      </c>
      <c r="L1014">
        <v>3.3442499999999903E-2</v>
      </c>
      <c r="M1014">
        <v>3.3442499999999903E-2</v>
      </c>
      <c r="N1014" t="s">
        <v>14</v>
      </c>
    </row>
    <row r="1015" spans="1:14" x14ac:dyDescent="0.2">
      <c r="A1015" t="s">
        <v>10</v>
      </c>
      <c r="B1015" t="s">
        <v>13</v>
      </c>
      <c r="D1015">
        <v>0</v>
      </c>
      <c r="E1015">
        <v>0</v>
      </c>
      <c r="F1015">
        <v>7</v>
      </c>
      <c r="G1015">
        <v>7</v>
      </c>
      <c r="H1015">
        <v>0</v>
      </c>
      <c r="I1015">
        <v>1</v>
      </c>
      <c r="J1015">
        <v>3</v>
      </c>
      <c r="K1015">
        <v>3</v>
      </c>
      <c r="L1015">
        <v>3.5756000000000003E-2</v>
      </c>
      <c r="M1015">
        <v>3.5756000000000003E-2</v>
      </c>
      <c r="N1015" t="s">
        <v>14</v>
      </c>
    </row>
    <row r="1016" spans="1:14" x14ac:dyDescent="0.2">
      <c r="A1016" t="s">
        <v>10</v>
      </c>
      <c r="B1016" t="s">
        <v>13</v>
      </c>
      <c r="D1016">
        <v>0</v>
      </c>
      <c r="E1016">
        <v>0</v>
      </c>
      <c r="F1016">
        <v>7</v>
      </c>
      <c r="G1016">
        <v>7</v>
      </c>
      <c r="H1016">
        <v>0</v>
      </c>
      <c r="I1016">
        <v>1</v>
      </c>
      <c r="J1016">
        <v>4</v>
      </c>
      <c r="K1016">
        <v>4</v>
      </c>
      <c r="L1016">
        <v>3.057E-2</v>
      </c>
      <c r="M1016">
        <v>3.057E-2</v>
      </c>
      <c r="N1016" t="s">
        <v>14</v>
      </c>
    </row>
    <row r="1017" spans="1:14" x14ac:dyDescent="0.2">
      <c r="A1017" t="s">
        <v>10</v>
      </c>
      <c r="B1017" t="s">
        <v>13</v>
      </c>
      <c r="D1017">
        <v>0</v>
      </c>
      <c r="E1017">
        <v>0</v>
      </c>
      <c r="F1017">
        <v>7</v>
      </c>
      <c r="G1017">
        <v>7</v>
      </c>
      <c r="H1017">
        <v>0</v>
      </c>
      <c r="I1017">
        <v>1</v>
      </c>
      <c r="J1017">
        <v>5</v>
      </c>
      <c r="K1017">
        <v>5</v>
      </c>
      <c r="L1017">
        <v>2.7486E-2</v>
      </c>
      <c r="M1017">
        <v>2.7486E-2</v>
      </c>
      <c r="N1017" t="s">
        <v>14</v>
      </c>
    </row>
    <row r="1018" spans="1:14" x14ac:dyDescent="0.2">
      <c r="A1018" t="s">
        <v>10</v>
      </c>
      <c r="B1018" t="s">
        <v>13</v>
      </c>
      <c r="D1018">
        <v>0</v>
      </c>
      <c r="E1018">
        <v>0</v>
      </c>
      <c r="F1018">
        <v>7</v>
      </c>
      <c r="G1018">
        <v>7</v>
      </c>
      <c r="H1018">
        <v>0</v>
      </c>
      <c r="I1018">
        <v>1</v>
      </c>
      <c r="J1018">
        <v>6</v>
      </c>
      <c r="K1018">
        <v>6</v>
      </c>
      <c r="L1018">
        <v>2.8187500000000001E-2</v>
      </c>
      <c r="M1018">
        <v>2.8187500000000001E-2</v>
      </c>
      <c r="N1018" t="s">
        <v>14</v>
      </c>
    </row>
    <row r="1019" spans="1:14" x14ac:dyDescent="0.2">
      <c r="A1019" t="s">
        <v>10</v>
      </c>
      <c r="B1019" t="s">
        <v>13</v>
      </c>
      <c r="D1019">
        <v>0</v>
      </c>
      <c r="E1019">
        <v>0</v>
      </c>
      <c r="F1019">
        <v>7</v>
      </c>
      <c r="G1019">
        <v>7</v>
      </c>
      <c r="H1019">
        <v>1</v>
      </c>
      <c r="I1019">
        <v>2</v>
      </c>
      <c r="J1019">
        <v>0</v>
      </c>
      <c r="K1019">
        <v>0</v>
      </c>
      <c r="L1019">
        <v>2.5957499999999901E-2</v>
      </c>
      <c r="M1019">
        <v>2.5957499999999901E-2</v>
      </c>
      <c r="N1019" t="s">
        <v>14</v>
      </c>
    </row>
    <row r="1020" spans="1:14" x14ac:dyDescent="0.2">
      <c r="A1020" t="s">
        <v>10</v>
      </c>
      <c r="B1020" t="s">
        <v>13</v>
      </c>
      <c r="D1020">
        <v>0</v>
      </c>
      <c r="E1020">
        <v>0</v>
      </c>
      <c r="F1020">
        <v>7</v>
      </c>
      <c r="G1020">
        <v>7</v>
      </c>
      <c r="H1020">
        <v>1</v>
      </c>
      <c r="I1020">
        <v>2</v>
      </c>
      <c r="J1020">
        <v>1</v>
      </c>
      <c r="K1020">
        <v>1</v>
      </c>
      <c r="L1020">
        <v>3.0537499999999999E-2</v>
      </c>
      <c r="M1020">
        <v>3.0537499999999999E-2</v>
      </c>
      <c r="N1020" t="s">
        <v>14</v>
      </c>
    </row>
    <row r="1021" spans="1:14" x14ac:dyDescent="0.2">
      <c r="A1021" t="s">
        <v>10</v>
      </c>
      <c r="B1021" t="s">
        <v>13</v>
      </c>
      <c r="D1021">
        <v>0</v>
      </c>
      <c r="E1021">
        <v>0</v>
      </c>
      <c r="F1021">
        <v>7</v>
      </c>
      <c r="G1021">
        <v>7</v>
      </c>
      <c r="H1021">
        <v>1</v>
      </c>
      <c r="I1021">
        <v>2</v>
      </c>
      <c r="J1021">
        <v>2</v>
      </c>
      <c r="K1021">
        <v>2</v>
      </c>
      <c r="L1021">
        <v>3.04424999999999E-2</v>
      </c>
      <c r="M1021">
        <v>3.04424999999999E-2</v>
      </c>
      <c r="N1021" t="s">
        <v>14</v>
      </c>
    </row>
    <row r="1022" spans="1:14" x14ac:dyDescent="0.2">
      <c r="A1022" t="s">
        <v>10</v>
      </c>
      <c r="B1022" t="s">
        <v>13</v>
      </c>
      <c r="D1022">
        <v>0</v>
      </c>
      <c r="E1022">
        <v>0</v>
      </c>
      <c r="F1022">
        <v>7</v>
      </c>
      <c r="G1022">
        <v>7</v>
      </c>
      <c r="H1022">
        <v>1</v>
      </c>
      <c r="I1022">
        <v>2</v>
      </c>
      <c r="J1022">
        <v>3</v>
      </c>
      <c r="K1022">
        <v>3</v>
      </c>
      <c r="L1022">
        <v>3.1480000000000001E-2</v>
      </c>
      <c r="M1022">
        <v>3.1480000000000001E-2</v>
      </c>
      <c r="N1022" t="s">
        <v>14</v>
      </c>
    </row>
    <row r="1023" spans="1:14" x14ac:dyDescent="0.2">
      <c r="A1023" t="s">
        <v>10</v>
      </c>
      <c r="B1023" t="s">
        <v>13</v>
      </c>
      <c r="D1023">
        <v>0</v>
      </c>
      <c r="E1023">
        <v>0</v>
      </c>
      <c r="F1023">
        <v>7</v>
      </c>
      <c r="G1023">
        <v>7</v>
      </c>
      <c r="H1023">
        <v>1</v>
      </c>
      <c r="I1023">
        <v>2</v>
      </c>
      <c r="J1023">
        <v>4</v>
      </c>
      <c r="K1023">
        <v>4</v>
      </c>
      <c r="L1023">
        <v>2.7363999999999899E-2</v>
      </c>
      <c r="M1023">
        <v>2.7363999999999899E-2</v>
      </c>
      <c r="N1023" t="s">
        <v>14</v>
      </c>
    </row>
    <row r="1024" spans="1:14" x14ac:dyDescent="0.2">
      <c r="A1024" t="s">
        <v>10</v>
      </c>
      <c r="B1024" t="s">
        <v>13</v>
      </c>
      <c r="D1024">
        <v>0</v>
      </c>
      <c r="E1024">
        <v>0</v>
      </c>
      <c r="F1024">
        <v>7</v>
      </c>
      <c r="G1024">
        <v>7</v>
      </c>
      <c r="H1024">
        <v>1</v>
      </c>
      <c r="I1024">
        <v>2</v>
      </c>
      <c r="J1024">
        <v>5</v>
      </c>
      <c r="K1024">
        <v>5</v>
      </c>
      <c r="L1024">
        <v>2.5481999999999901E-2</v>
      </c>
      <c r="M1024">
        <v>2.5481999999999901E-2</v>
      </c>
      <c r="N1024" t="s">
        <v>14</v>
      </c>
    </row>
    <row r="1025" spans="1:14" x14ac:dyDescent="0.2">
      <c r="A1025" t="s">
        <v>10</v>
      </c>
      <c r="B1025" t="s">
        <v>13</v>
      </c>
      <c r="D1025">
        <v>0</v>
      </c>
      <c r="E1025">
        <v>0</v>
      </c>
      <c r="F1025">
        <v>7</v>
      </c>
      <c r="G1025">
        <v>7</v>
      </c>
      <c r="H1025">
        <v>1</v>
      </c>
      <c r="I1025">
        <v>2</v>
      </c>
      <c r="J1025">
        <v>6</v>
      </c>
      <c r="K1025">
        <v>6</v>
      </c>
      <c r="L1025">
        <v>2.5665E-2</v>
      </c>
      <c r="M1025">
        <v>2.5665E-2</v>
      </c>
      <c r="N1025" t="s">
        <v>14</v>
      </c>
    </row>
    <row r="1026" spans="1:14" x14ac:dyDescent="0.2">
      <c r="A1026" t="s">
        <v>10</v>
      </c>
      <c r="B1026" t="s">
        <v>13</v>
      </c>
      <c r="D1026">
        <v>0</v>
      </c>
      <c r="E1026">
        <v>0</v>
      </c>
      <c r="F1026">
        <v>7</v>
      </c>
      <c r="G1026">
        <v>7</v>
      </c>
      <c r="H1026">
        <v>2</v>
      </c>
      <c r="I1026">
        <v>3</v>
      </c>
      <c r="J1026">
        <v>0</v>
      </c>
      <c r="K1026">
        <v>0</v>
      </c>
      <c r="L1026">
        <v>2.31224999999999E-2</v>
      </c>
      <c r="M1026">
        <v>2.31224999999999E-2</v>
      </c>
      <c r="N1026" t="s">
        <v>14</v>
      </c>
    </row>
    <row r="1027" spans="1:14" x14ac:dyDescent="0.2">
      <c r="A1027" t="s">
        <v>10</v>
      </c>
      <c r="B1027" t="s">
        <v>13</v>
      </c>
      <c r="D1027">
        <v>0</v>
      </c>
      <c r="E1027">
        <v>0</v>
      </c>
      <c r="F1027">
        <v>7</v>
      </c>
      <c r="G1027">
        <v>7</v>
      </c>
      <c r="H1027">
        <v>2</v>
      </c>
      <c r="I1027">
        <v>3</v>
      </c>
      <c r="J1027">
        <v>1</v>
      </c>
      <c r="K1027">
        <v>1</v>
      </c>
      <c r="L1027">
        <v>2.743E-2</v>
      </c>
      <c r="M1027">
        <v>2.743E-2</v>
      </c>
      <c r="N1027" t="s">
        <v>14</v>
      </c>
    </row>
    <row r="1028" spans="1:14" x14ac:dyDescent="0.2">
      <c r="A1028" t="s">
        <v>10</v>
      </c>
      <c r="B1028" t="s">
        <v>13</v>
      </c>
      <c r="D1028">
        <v>0</v>
      </c>
      <c r="E1028">
        <v>0</v>
      </c>
      <c r="F1028">
        <v>7</v>
      </c>
      <c r="G1028">
        <v>7</v>
      </c>
      <c r="H1028">
        <v>2</v>
      </c>
      <c r="I1028">
        <v>3</v>
      </c>
      <c r="J1028">
        <v>2</v>
      </c>
      <c r="K1028">
        <v>2</v>
      </c>
      <c r="L1028">
        <v>2.8559999999999999E-2</v>
      </c>
      <c r="M1028">
        <v>2.8559999999999999E-2</v>
      </c>
      <c r="N1028" t="s">
        <v>14</v>
      </c>
    </row>
    <row r="1029" spans="1:14" x14ac:dyDescent="0.2">
      <c r="A1029" t="s">
        <v>10</v>
      </c>
      <c r="B1029" t="s">
        <v>13</v>
      </c>
      <c r="D1029">
        <v>0</v>
      </c>
      <c r="E1029">
        <v>0</v>
      </c>
      <c r="F1029">
        <v>7</v>
      </c>
      <c r="G1029">
        <v>7</v>
      </c>
      <c r="H1029">
        <v>2</v>
      </c>
      <c r="I1029">
        <v>3</v>
      </c>
      <c r="J1029">
        <v>3</v>
      </c>
      <c r="K1029">
        <v>3</v>
      </c>
      <c r="L1029">
        <v>2.95919999999999E-2</v>
      </c>
      <c r="M1029">
        <v>2.95919999999999E-2</v>
      </c>
      <c r="N1029" t="s">
        <v>14</v>
      </c>
    </row>
    <row r="1030" spans="1:14" x14ac:dyDescent="0.2">
      <c r="A1030" t="s">
        <v>10</v>
      </c>
      <c r="B1030" t="s">
        <v>13</v>
      </c>
      <c r="D1030">
        <v>0</v>
      </c>
      <c r="E1030">
        <v>0</v>
      </c>
      <c r="F1030">
        <v>7</v>
      </c>
      <c r="G1030">
        <v>7</v>
      </c>
      <c r="H1030">
        <v>2</v>
      </c>
      <c r="I1030">
        <v>3</v>
      </c>
      <c r="J1030">
        <v>4</v>
      </c>
      <c r="K1030">
        <v>4</v>
      </c>
      <c r="L1030">
        <v>2.61719999999999E-2</v>
      </c>
      <c r="M1030">
        <v>2.61719999999999E-2</v>
      </c>
      <c r="N1030" t="s">
        <v>14</v>
      </c>
    </row>
    <row r="1031" spans="1:14" x14ac:dyDescent="0.2">
      <c r="A1031" t="s">
        <v>10</v>
      </c>
      <c r="B1031" t="s">
        <v>13</v>
      </c>
      <c r="D1031">
        <v>0</v>
      </c>
      <c r="E1031">
        <v>0</v>
      </c>
      <c r="F1031">
        <v>7</v>
      </c>
      <c r="G1031">
        <v>7</v>
      </c>
      <c r="H1031">
        <v>2</v>
      </c>
      <c r="I1031">
        <v>3</v>
      </c>
      <c r="J1031">
        <v>5</v>
      </c>
      <c r="K1031">
        <v>5</v>
      </c>
      <c r="L1031">
        <v>2.4048E-2</v>
      </c>
      <c r="M1031">
        <v>2.4048E-2</v>
      </c>
      <c r="N1031" t="s">
        <v>14</v>
      </c>
    </row>
    <row r="1032" spans="1:14" x14ac:dyDescent="0.2">
      <c r="A1032" t="s">
        <v>10</v>
      </c>
      <c r="B1032" t="s">
        <v>13</v>
      </c>
      <c r="D1032">
        <v>0</v>
      </c>
      <c r="E1032">
        <v>0</v>
      </c>
      <c r="F1032">
        <v>7</v>
      </c>
      <c r="G1032">
        <v>7</v>
      </c>
      <c r="H1032">
        <v>2</v>
      </c>
      <c r="I1032">
        <v>3</v>
      </c>
      <c r="J1032">
        <v>6</v>
      </c>
      <c r="K1032">
        <v>6</v>
      </c>
      <c r="L1032">
        <v>2.40275E-2</v>
      </c>
      <c r="M1032">
        <v>2.40275E-2</v>
      </c>
      <c r="N1032" t="s">
        <v>14</v>
      </c>
    </row>
    <row r="1033" spans="1:14" x14ac:dyDescent="0.2">
      <c r="A1033" t="s">
        <v>10</v>
      </c>
      <c r="B1033" t="s">
        <v>13</v>
      </c>
      <c r="D1033">
        <v>0</v>
      </c>
      <c r="E1033">
        <v>0</v>
      </c>
      <c r="F1033">
        <v>7</v>
      </c>
      <c r="G1033">
        <v>7</v>
      </c>
      <c r="H1033">
        <v>3</v>
      </c>
      <c r="I1033">
        <v>4</v>
      </c>
      <c r="J1033">
        <v>0</v>
      </c>
      <c r="K1033">
        <v>0</v>
      </c>
      <c r="L1033">
        <v>2.2607499999999999E-2</v>
      </c>
      <c r="M1033">
        <v>2.2607499999999999E-2</v>
      </c>
      <c r="N1033" t="s">
        <v>14</v>
      </c>
    </row>
    <row r="1034" spans="1:14" x14ac:dyDescent="0.2">
      <c r="A1034" t="s">
        <v>10</v>
      </c>
      <c r="B1034" t="s">
        <v>13</v>
      </c>
      <c r="D1034">
        <v>0</v>
      </c>
      <c r="E1034">
        <v>0</v>
      </c>
      <c r="F1034">
        <v>7</v>
      </c>
      <c r="G1034">
        <v>7</v>
      </c>
      <c r="H1034">
        <v>3</v>
      </c>
      <c r="I1034">
        <v>4</v>
      </c>
      <c r="J1034">
        <v>1</v>
      </c>
      <c r="K1034">
        <v>1</v>
      </c>
      <c r="L1034">
        <v>2.5985000000000001E-2</v>
      </c>
      <c r="M1034">
        <v>2.5985000000000001E-2</v>
      </c>
      <c r="N1034" t="s">
        <v>14</v>
      </c>
    </row>
    <row r="1035" spans="1:14" x14ac:dyDescent="0.2">
      <c r="A1035" t="s">
        <v>10</v>
      </c>
      <c r="B1035" t="s">
        <v>13</v>
      </c>
      <c r="D1035">
        <v>0</v>
      </c>
      <c r="E1035">
        <v>0</v>
      </c>
      <c r="F1035">
        <v>7</v>
      </c>
      <c r="G1035">
        <v>7</v>
      </c>
      <c r="H1035">
        <v>3</v>
      </c>
      <c r="I1035">
        <v>4</v>
      </c>
      <c r="J1035">
        <v>2</v>
      </c>
      <c r="K1035">
        <v>2</v>
      </c>
      <c r="L1035">
        <v>2.6875E-2</v>
      </c>
      <c r="M1035">
        <v>2.6875E-2</v>
      </c>
      <c r="N1035" t="s">
        <v>14</v>
      </c>
    </row>
    <row r="1036" spans="1:14" x14ac:dyDescent="0.2">
      <c r="A1036" t="s">
        <v>10</v>
      </c>
      <c r="B1036" t="s">
        <v>13</v>
      </c>
      <c r="D1036">
        <v>0</v>
      </c>
      <c r="E1036">
        <v>0</v>
      </c>
      <c r="F1036">
        <v>7</v>
      </c>
      <c r="G1036">
        <v>7</v>
      </c>
      <c r="H1036">
        <v>3</v>
      </c>
      <c r="I1036">
        <v>4</v>
      </c>
      <c r="J1036">
        <v>3</v>
      </c>
      <c r="K1036">
        <v>3</v>
      </c>
      <c r="L1036">
        <v>2.8303999999999899E-2</v>
      </c>
      <c r="M1036">
        <v>2.8303999999999899E-2</v>
      </c>
      <c r="N1036" t="s">
        <v>14</v>
      </c>
    </row>
    <row r="1037" spans="1:14" x14ac:dyDescent="0.2">
      <c r="A1037" t="s">
        <v>10</v>
      </c>
      <c r="B1037" t="s">
        <v>13</v>
      </c>
      <c r="D1037">
        <v>0</v>
      </c>
      <c r="E1037">
        <v>0</v>
      </c>
      <c r="F1037">
        <v>7</v>
      </c>
      <c r="G1037">
        <v>7</v>
      </c>
      <c r="H1037">
        <v>3</v>
      </c>
      <c r="I1037">
        <v>4</v>
      </c>
      <c r="J1037">
        <v>4</v>
      </c>
      <c r="K1037">
        <v>4</v>
      </c>
      <c r="L1037">
        <v>2.4875999999999999E-2</v>
      </c>
      <c r="M1037">
        <v>2.4875999999999999E-2</v>
      </c>
      <c r="N1037" t="s">
        <v>14</v>
      </c>
    </row>
    <row r="1038" spans="1:14" x14ac:dyDescent="0.2">
      <c r="A1038" t="s">
        <v>10</v>
      </c>
      <c r="B1038" t="s">
        <v>13</v>
      </c>
      <c r="D1038">
        <v>0</v>
      </c>
      <c r="E1038">
        <v>0</v>
      </c>
      <c r="F1038">
        <v>7</v>
      </c>
      <c r="G1038">
        <v>7</v>
      </c>
      <c r="H1038">
        <v>3</v>
      </c>
      <c r="I1038">
        <v>4</v>
      </c>
      <c r="J1038">
        <v>5</v>
      </c>
      <c r="K1038">
        <v>5</v>
      </c>
      <c r="L1038">
        <v>2.3279999999999999E-2</v>
      </c>
      <c r="M1038">
        <v>2.3279999999999999E-2</v>
      </c>
      <c r="N1038" t="s">
        <v>14</v>
      </c>
    </row>
    <row r="1039" spans="1:14" x14ac:dyDescent="0.2">
      <c r="A1039" t="s">
        <v>10</v>
      </c>
      <c r="B1039" t="s">
        <v>13</v>
      </c>
      <c r="D1039">
        <v>0</v>
      </c>
      <c r="E1039">
        <v>0</v>
      </c>
      <c r="F1039">
        <v>7</v>
      </c>
      <c r="G1039">
        <v>7</v>
      </c>
      <c r="H1039">
        <v>3</v>
      </c>
      <c r="I1039">
        <v>4</v>
      </c>
      <c r="J1039">
        <v>6</v>
      </c>
      <c r="K1039">
        <v>6</v>
      </c>
      <c r="L1039">
        <v>2.3379999999999901E-2</v>
      </c>
      <c r="M1039">
        <v>2.3379999999999901E-2</v>
      </c>
      <c r="N1039" t="s">
        <v>14</v>
      </c>
    </row>
    <row r="1040" spans="1:14" x14ac:dyDescent="0.2">
      <c r="A1040" t="s">
        <v>10</v>
      </c>
      <c r="B1040" t="s">
        <v>13</v>
      </c>
      <c r="D1040">
        <v>0</v>
      </c>
      <c r="E1040">
        <v>0</v>
      </c>
      <c r="F1040">
        <v>7</v>
      </c>
      <c r="G1040">
        <v>7</v>
      </c>
      <c r="H1040">
        <v>4</v>
      </c>
      <c r="I1040">
        <v>5</v>
      </c>
      <c r="J1040">
        <v>0</v>
      </c>
      <c r="K1040">
        <v>0</v>
      </c>
      <c r="L1040">
        <v>2.2862500000000001E-2</v>
      </c>
      <c r="M1040">
        <v>2.2862500000000001E-2</v>
      </c>
      <c r="N1040" t="s">
        <v>14</v>
      </c>
    </row>
    <row r="1041" spans="1:14" x14ac:dyDescent="0.2">
      <c r="A1041" t="s">
        <v>10</v>
      </c>
      <c r="B1041" t="s">
        <v>13</v>
      </c>
      <c r="D1041">
        <v>0</v>
      </c>
      <c r="E1041">
        <v>0</v>
      </c>
      <c r="F1041">
        <v>7</v>
      </c>
      <c r="G1041">
        <v>7</v>
      </c>
      <c r="H1041">
        <v>4</v>
      </c>
      <c r="I1041">
        <v>5</v>
      </c>
      <c r="J1041">
        <v>1</v>
      </c>
      <c r="K1041">
        <v>1</v>
      </c>
      <c r="L1041">
        <v>2.579E-2</v>
      </c>
      <c r="M1041">
        <v>2.579E-2</v>
      </c>
      <c r="N1041" t="s">
        <v>14</v>
      </c>
    </row>
    <row r="1042" spans="1:14" x14ac:dyDescent="0.2">
      <c r="A1042" t="s">
        <v>10</v>
      </c>
      <c r="B1042" t="s">
        <v>13</v>
      </c>
      <c r="D1042">
        <v>0</v>
      </c>
      <c r="E1042">
        <v>0</v>
      </c>
      <c r="F1042">
        <v>7</v>
      </c>
      <c r="G1042">
        <v>7</v>
      </c>
      <c r="H1042">
        <v>4</v>
      </c>
      <c r="I1042">
        <v>5</v>
      </c>
      <c r="J1042">
        <v>2</v>
      </c>
      <c r="K1042">
        <v>2</v>
      </c>
      <c r="L1042">
        <v>2.6679999999999999E-2</v>
      </c>
      <c r="M1042">
        <v>2.6679999999999999E-2</v>
      </c>
      <c r="N1042" t="s">
        <v>14</v>
      </c>
    </row>
    <row r="1043" spans="1:14" x14ac:dyDescent="0.2">
      <c r="A1043" t="s">
        <v>10</v>
      </c>
      <c r="B1043" t="s">
        <v>13</v>
      </c>
      <c r="D1043">
        <v>0</v>
      </c>
      <c r="E1043">
        <v>0</v>
      </c>
      <c r="F1043">
        <v>7</v>
      </c>
      <c r="G1043">
        <v>7</v>
      </c>
      <c r="H1043">
        <v>4</v>
      </c>
      <c r="I1043">
        <v>5</v>
      </c>
      <c r="J1043">
        <v>3</v>
      </c>
      <c r="K1043">
        <v>3</v>
      </c>
      <c r="L1043">
        <v>2.8264000000000001E-2</v>
      </c>
      <c r="M1043">
        <v>2.8264000000000001E-2</v>
      </c>
      <c r="N1043" t="s">
        <v>14</v>
      </c>
    </row>
    <row r="1044" spans="1:14" x14ac:dyDescent="0.2">
      <c r="A1044" t="s">
        <v>10</v>
      </c>
      <c r="B1044" t="s">
        <v>13</v>
      </c>
      <c r="D1044">
        <v>0</v>
      </c>
      <c r="E1044">
        <v>0</v>
      </c>
      <c r="F1044">
        <v>7</v>
      </c>
      <c r="G1044">
        <v>7</v>
      </c>
      <c r="H1044">
        <v>4</v>
      </c>
      <c r="I1044">
        <v>5</v>
      </c>
      <c r="J1044">
        <v>4</v>
      </c>
      <c r="K1044">
        <v>4</v>
      </c>
      <c r="L1044">
        <v>2.5451999999999999E-2</v>
      </c>
      <c r="M1044">
        <v>2.5451999999999999E-2</v>
      </c>
      <c r="N1044" t="s">
        <v>14</v>
      </c>
    </row>
    <row r="1045" spans="1:14" x14ac:dyDescent="0.2">
      <c r="A1045" t="s">
        <v>10</v>
      </c>
      <c r="B1045" t="s">
        <v>13</v>
      </c>
      <c r="D1045">
        <v>0</v>
      </c>
      <c r="E1045">
        <v>0</v>
      </c>
      <c r="F1045">
        <v>7</v>
      </c>
      <c r="G1045">
        <v>7</v>
      </c>
      <c r="H1045">
        <v>4</v>
      </c>
      <c r="I1045">
        <v>5</v>
      </c>
      <c r="J1045">
        <v>5</v>
      </c>
      <c r="K1045">
        <v>5</v>
      </c>
      <c r="L1045">
        <v>2.2845999999999901E-2</v>
      </c>
      <c r="M1045">
        <v>2.2845999999999901E-2</v>
      </c>
      <c r="N1045" t="s">
        <v>14</v>
      </c>
    </row>
    <row r="1046" spans="1:14" x14ac:dyDescent="0.2">
      <c r="A1046" t="s">
        <v>10</v>
      </c>
      <c r="B1046" t="s">
        <v>13</v>
      </c>
      <c r="D1046">
        <v>0</v>
      </c>
      <c r="E1046">
        <v>0</v>
      </c>
      <c r="F1046">
        <v>7</v>
      </c>
      <c r="G1046">
        <v>7</v>
      </c>
      <c r="H1046">
        <v>4</v>
      </c>
      <c r="I1046">
        <v>5</v>
      </c>
      <c r="J1046">
        <v>6</v>
      </c>
      <c r="K1046">
        <v>6</v>
      </c>
      <c r="L1046">
        <v>2.3022500000000001E-2</v>
      </c>
      <c r="M1046">
        <v>2.3022500000000001E-2</v>
      </c>
      <c r="N1046" t="s">
        <v>14</v>
      </c>
    </row>
    <row r="1047" spans="1:14" x14ac:dyDescent="0.2">
      <c r="A1047" t="s">
        <v>10</v>
      </c>
      <c r="B1047" t="s">
        <v>13</v>
      </c>
      <c r="D1047">
        <v>0</v>
      </c>
      <c r="E1047">
        <v>0</v>
      </c>
      <c r="F1047">
        <v>7</v>
      </c>
      <c r="G1047">
        <v>7</v>
      </c>
      <c r="H1047">
        <v>5</v>
      </c>
      <c r="I1047">
        <v>6</v>
      </c>
      <c r="J1047">
        <v>0</v>
      </c>
      <c r="K1047">
        <v>0</v>
      </c>
      <c r="L1047">
        <v>2.4645E-2</v>
      </c>
      <c r="M1047">
        <v>2.4645E-2</v>
      </c>
      <c r="N1047" t="s">
        <v>14</v>
      </c>
    </row>
    <row r="1048" spans="1:14" x14ac:dyDescent="0.2">
      <c r="A1048" t="s">
        <v>10</v>
      </c>
      <c r="B1048" t="s">
        <v>13</v>
      </c>
      <c r="D1048">
        <v>0</v>
      </c>
      <c r="E1048">
        <v>0</v>
      </c>
      <c r="F1048">
        <v>7</v>
      </c>
      <c r="G1048">
        <v>7</v>
      </c>
      <c r="H1048">
        <v>5</v>
      </c>
      <c r="I1048">
        <v>6</v>
      </c>
      <c r="J1048">
        <v>1</v>
      </c>
      <c r="K1048">
        <v>1</v>
      </c>
      <c r="L1048">
        <v>2.69175E-2</v>
      </c>
      <c r="M1048">
        <v>2.69175E-2</v>
      </c>
      <c r="N1048" t="s">
        <v>14</v>
      </c>
    </row>
    <row r="1049" spans="1:14" x14ac:dyDescent="0.2">
      <c r="A1049" t="s">
        <v>10</v>
      </c>
      <c r="B1049" t="s">
        <v>13</v>
      </c>
      <c r="D1049">
        <v>0</v>
      </c>
      <c r="E1049">
        <v>0</v>
      </c>
      <c r="F1049">
        <v>7</v>
      </c>
      <c r="G1049">
        <v>7</v>
      </c>
      <c r="H1049">
        <v>5</v>
      </c>
      <c r="I1049">
        <v>6</v>
      </c>
      <c r="J1049">
        <v>2</v>
      </c>
      <c r="K1049">
        <v>2</v>
      </c>
      <c r="L1049">
        <v>2.8154999999999999E-2</v>
      </c>
      <c r="M1049">
        <v>2.8154999999999999E-2</v>
      </c>
      <c r="N1049" t="s">
        <v>14</v>
      </c>
    </row>
    <row r="1050" spans="1:14" x14ac:dyDescent="0.2">
      <c r="A1050" t="s">
        <v>10</v>
      </c>
      <c r="B1050" t="s">
        <v>13</v>
      </c>
      <c r="D1050">
        <v>0</v>
      </c>
      <c r="E1050">
        <v>0</v>
      </c>
      <c r="F1050">
        <v>7</v>
      </c>
      <c r="G1050">
        <v>7</v>
      </c>
      <c r="H1050">
        <v>5</v>
      </c>
      <c r="I1050">
        <v>6</v>
      </c>
      <c r="J1050">
        <v>3</v>
      </c>
      <c r="K1050">
        <v>3</v>
      </c>
      <c r="L1050">
        <v>2.9432E-2</v>
      </c>
      <c r="M1050">
        <v>2.9432E-2</v>
      </c>
      <c r="N1050" t="s">
        <v>14</v>
      </c>
    </row>
    <row r="1051" spans="1:14" x14ac:dyDescent="0.2">
      <c r="A1051" t="s">
        <v>10</v>
      </c>
      <c r="B1051" t="s">
        <v>13</v>
      </c>
      <c r="D1051">
        <v>0</v>
      </c>
      <c r="E1051">
        <v>0</v>
      </c>
      <c r="F1051">
        <v>7</v>
      </c>
      <c r="G1051">
        <v>7</v>
      </c>
      <c r="H1051">
        <v>5</v>
      </c>
      <c r="I1051">
        <v>6</v>
      </c>
      <c r="J1051">
        <v>4</v>
      </c>
      <c r="K1051">
        <v>4</v>
      </c>
      <c r="L1051">
        <v>2.563E-2</v>
      </c>
      <c r="M1051">
        <v>2.563E-2</v>
      </c>
      <c r="N1051" t="s">
        <v>14</v>
      </c>
    </row>
    <row r="1052" spans="1:14" x14ac:dyDescent="0.2">
      <c r="A1052" t="s">
        <v>10</v>
      </c>
      <c r="B1052" t="s">
        <v>13</v>
      </c>
      <c r="D1052">
        <v>0</v>
      </c>
      <c r="E1052">
        <v>0</v>
      </c>
      <c r="F1052">
        <v>7</v>
      </c>
      <c r="G1052">
        <v>7</v>
      </c>
      <c r="H1052">
        <v>5</v>
      </c>
      <c r="I1052">
        <v>6</v>
      </c>
      <c r="J1052">
        <v>5</v>
      </c>
      <c r="K1052">
        <v>5</v>
      </c>
      <c r="L1052">
        <v>2.3102000000000001E-2</v>
      </c>
      <c r="M1052">
        <v>2.3102000000000001E-2</v>
      </c>
      <c r="N1052" t="s">
        <v>14</v>
      </c>
    </row>
    <row r="1053" spans="1:14" x14ac:dyDescent="0.2">
      <c r="A1053" t="s">
        <v>10</v>
      </c>
      <c r="B1053" t="s">
        <v>13</v>
      </c>
      <c r="D1053">
        <v>0</v>
      </c>
      <c r="E1053">
        <v>0</v>
      </c>
      <c r="F1053">
        <v>7</v>
      </c>
      <c r="G1053">
        <v>7</v>
      </c>
      <c r="H1053">
        <v>5</v>
      </c>
      <c r="I1053">
        <v>6</v>
      </c>
      <c r="J1053">
        <v>6</v>
      </c>
      <c r="K1053">
        <v>6</v>
      </c>
      <c r="L1053">
        <v>2.1929999999999901E-2</v>
      </c>
      <c r="M1053">
        <v>2.1929999999999901E-2</v>
      </c>
      <c r="N1053" t="s">
        <v>14</v>
      </c>
    </row>
    <row r="1054" spans="1:14" x14ac:dyDescent="0.2">
      <c r="A1054" t="s">
        <v>10</v>
      </c>
      <c r="B1054" t="s">
        <v>13</v>
      </c>
      <c r="D1054">
        <v>0</v>
      </c>
      <c r="E1054">
        <v>0</v>
      </c>
      <c r="F1054">
        <v>7</v>
      </c>
      <c r="G1054">
        <v>7</v>
      </c>
      <c r="H1054">
        <v>6</v>
      </c>
      <c r="I1054">
        <v>7</v>
      </c>
      <c r="J1054">
        <v>0</v>
      </c>
      <c r="K1054">
        <v>0</v>
      </c>
      <c r="L1054">
        <v>2.6169999999999999E-2</v>
      </c>
      <c r="M1054">
        <v>2.6169999999999999E-2</v>
      </c>
      <c r="N1054" t="s">
        <v>14</v>
      </c>
    </row>
    <row r="1055" spans="1:14" x14ac:dyDescent="0.2">
      <c r="A1055" t="s">
        <v>10</v>
      </c>
      <c r="B1055" t="s">
        <v>13</v>
      </c>
      <c r="D1055">
        <v>0</v>
      </c>
      <c r="E1055">
        <v>0</v>
      </c>
      <c r="F1055">
        <v>7</v>
      </c>
      <c r="G1055">
        <v>7</v>
      </c>
      <c r="H1055">
        <v>6</v>
      </c>
      <c r="I1055">
        <v>7</v>
      </c>
      <c r="J1055">
        <v>1</v>
      </c>
      <c r="K1055">
        <v>1</v>
      </c>
      <c r="L1055">
        <v>2.8782499999999999E-2</v>
      </c>
      <c r="M1055">
        <v>2.8782499999999999E-2</v>
      </c>
      <c r="N1055" t="s">
        <v>14</v>
      </c>
    </row>
    <row r="1056" spans="1:14" x14ac:dyDescent="0.2">
      <c r="A1056" t="s">
        <v>10</v>
      </c>
      <c r="B1056" t="s">
        <v>13</v>
      </c>
      <c r="D1056">
        <v>0</v>
      </c>
      <c r="E1056">
        <v>0</v>
      </c>
      <c r="F1056">
        <v>7</v>
      </c>
      <c r="G1056">
        <v>7</v>
      </c>
      <c r="H1056">
        <v>6</v>
      </c>
      <c r="I1056">
        <v>7</v>
      </c>
      <c r="J1056">
        <v>2</v>
      </c>
      <c r="K1056">
        <v>2</v>
      </c>
      <c r="L1056">
        <v>2.9884999999999998E-2</v>
      </c>
      <c r="M1056">
        <v>2.9884999999999998E-2</v>
      </c>
      <c r="N1056" t="s">
        <v>14</v>
      </c>
    </row>
    <row r="1057" spans="1:14" x14ac:dyDescent="0.2">
      <c r="A1057" t="s">
        <v>10</v>
      </c>
      <c r="B1057" t="s">
        <v>13</v>
      </c>
      <c r="D1057">
        <v>0</v>
      </c>
      <c r="E1057">
        <v>0</v>
      </c>
      <c r="F1057">
        <v>7</v>
      </c>
      <c r="G1057">
        <v>7</v>
      </c>
      <c r="H1057">
        <v>6</v>
      </c>
      <c r="I1057">
        <v>7</v>
      </c>
      <c r="J1057">
        <v>3</v>
      </c>
      <c r="K1057">
        <v>3</v>
      </c>
      <c r="L1057">
        <v>3.0405999999999999E-2</v>
      </c>
      <c r="M1057">
        <v>3.0405999999999999E-2</v>
      </c>
      <c r="N1057" t="s">
        <v>14</v>
      </c>
    </row>
    <row r="1058" spans="1:14" x14ac:dyDescent="0.2">
      <c r="A1058" t="s">
        <v>10</v>
      </c>
      <c r="B1058" t="s">
        <v>13</v>
      </c>
      <c r="D1058">
        <v>0</v>
      </c>
      <c r="E1058">
        <v>0</v>
      </c>
      <c r="F1058">
        <v>7</v>
      </c>
      <c r="G1058">
        <v>7</v>
      </c>
      <c r="H1058">
        <v>6</v>
      </c>
      <c r="I1058">
        <v>7</v>
      </c>
      <c r="J1058">
        <v>4</v>
      </c>
      <c r="K1058">
        <v>4</v>
      </c>
      <c r="L1058">
        <v>2.6121999999999999E-2</v>
      </c>
      <c r="M1058">
        <v>2.6121999999999999E-2</v>
      </c>
      <c r="N1058" t="s">
        <v>14</v>
      </c>
    </row>
    <row r="1059" spans="1:14" x14ac:dyDescent="0.2">
      <c r="A1059" t="s">
        <v>10</v>
      </c>
      <c r="B1059" t="s">
        <v>13</v>
      </c>
      <c r="D1059">
        <v>0</v>
      </c>
      <c r="E1059">
        <v>0</v>
      </c>
      <c r="F1059">
        <v>7</v>
      </c>
      <c r="G1059">
        <v>7</v>
      </c>
      <c r="H1059">
        <v>6</v>
      </c>
      <c r="I1059">
        <v>7</v>
      </c>
      <c r="J1059">
        <v>5</v>
      </c>
      <c r="K1059">
        <v>5</v>
      </c>
      <c r="L1059">
        <v>2.2262000000000001E-2</v>
      </c>
      <c r="M1059">
        <v>2.2262000000000001E-2</v>
      </c>
      <c r="N1059" t="s">
        <v>14</v>
      </c>
    </row>
    <row r="1060" spans="1:14" x14ac:dyDescent="0.2">
      <c r="A1060" t="s">
        <v>10</v>
      </c>
      <c r="B1060" t="s">
        <v>13</v>
      </c>
      <c r="D1060">
        <v>0</v>
      </c>
      <c r="E1060">
        <v>0</v>
      </c>
      <c r="F1060">
        <v>7</v>
      </c>
      <c r="G1060">
        <v>7</v>
      </c>
      <c r="H1060">
        <v>6</v>
      </c>
      <c r="I1060">
        <v>7</v>
      </c>
      <c r="J1060">
        <v>6</v>
      </c>
      <c r="K1060">
        <v>6</v>
      </c>
      <c r="L1060">
        <v>1.9922499999999999E-2</v>
      </c>
      <c r="M1060">
        <v>1.9922499999999999E-2</v>
      </c>
      <c r="N1060" t="s">
        <v>14</v>
      </c>
    </row>
    <row r="1061" spans="1:14" x14ac:dyDescent="0.2">
      <c r="A1061" t="s">
        <v>10</v>
      </c>
      <c r="B1061" t="s">
        <v>13</v>
      </c>
      <c r="D1061">
        <v>0</v>
      </c>
      <c r="E1061">
        <v>0</v>
      </c>
      <c r="F1061">
        <v>7</v>
      </c>
      <c r="G1061">
        <v>7</v>
      </c>
      <c r="H1061">
        <v>7</v>
      </c>
      <c r="I1061">
        <v>8</v>
      </c>
      <c r="J1061">
        <v>0</v>
      </c>
      <c r="K1061">
        <v>0</v>
      </c>
      <c r="L1061">
        <v>3.07924999999999E-2</v>
      </c>
      <c r="M1061">
        <v>3.07924999999999E-2</v>
      </c>
      <c r="N1061" t="s">
        <v>14</v>
      </c>
    </row>
    <row r="1062" spans="1:14" x14ac:dyDescent="0.2">
      <c r="A1062" t="s">
        <v>10</v>
      </c>
      <c r="B1062" t="s">
        <v>13</v>
      </c>
      <c r="D1062">
        <v>0</v>
      </c>
      <c r="E1062">
        <v>0</v>
      </c>
      <c r="F1062">
        <v>7</v>
      </c>
      <c r="G1062">
        <v>7</v>
      </c>
      <c r="H1062">
        <v>7</v>
      </c>
      <c r="I1062">
        <v>8</v>
      </c>
      <c r="J1062">
        <v>1</v>
      </c>
      <c r="K1062">
        <v>1</v>
      </c>
      <c r="L1062">
        <v>3.5097499999999997E-2</v>
      </c>
      <c r="M1062">
        <v>3.5097499999999997E-2</v>
      </c>
      <c r="N1062" t="s">
        <v>14</v>
      </c>
    </row>
    <row r="1063" spans="1:14" x14ac:dyDescent="0.2">
      <c r="A1063" t="s">
        <v>10</v>
      </c>
      <c r="B1063" t="s">
        <v>13</v>
      </c>
      <c r="D1063">
        <v>0</v>
      </c>
      <c r="E1063">
        <v>0</v>
      </c>
      <c r="F1063">
        <v>7</v>
      </c>
      <c r="G1063">
        <v>7</v>
      </c>
      <c r="H1063">
        <v>7</v>
      </c>
      <c r="I1063">
        <v>8</v>
      </c>
      <c r="J1063">
        <v>2</v>
      </c>
      <c r="K1063">
        <v>2</v>
      </c>
      <c r="L1063">
        <v>3.3022500000000003E-2</v>
      </c>
      <c r="M1063">
        <v>3.3022500000000003E-2</v>
      </c>
      <c r="N1063" t="s">
        <v>14</v>
      </c>
    </row>
    <row r="1064" spans="1:14" x14ac:dyDescent="0.2">
      <c r="A1064" t="s">
        <v>10</v>
      </c>
      <c r="B1064" t="s">
        <v>13</v>
      </c>
      <c r="D1064">
        <v>0</v>
      </c>
      <c r="E1064">
        <v>0</v>
      </c>
      <c r="F1064">
        <v>7</v>
      </c>
      <c r="G1064">
        <v>7</v>
      </c>
      <c r="H1064">
        <v>7</v>
      </c>
      <c r="I1064">
        <v>8</v>
      </c>
      <c r="J1064">
        <v>3</v>
      </c>
      <c r="K1064">
        <v>3</v>
      </c>
      <c r="L1064">
        <v>3.3269999999999897E-2</v>
      </c>
      <c r="M1064">
        <v>3.3269999999999897E-2</v>
      </c>
      <c r="N1064" t="s">
        <v>14</v>
      </c>
    </row>
    <row r="1065" spans="1:14" x14ac:dyDescent="0.2">
      <c r="A1065" t="s">
        <v>10</v>
      </c>
      <c r="B1065" t="s">
        <v>13</v>
      </c>
      <c r="D1065">
        <v>0</v>
      </c>
      <c r="E1065">
        <v>0</v>
      </c>
      <c r="F1065">
        <v>7</v>
      </c>
      <c r="G1065">
        <v>7</v>
      </c>
      <c r="H1065">
        <v>7</v>
      </c>
      <c r="I1065">
        <v>8</v>
      </c>
      <c r="J1065">
        <v>4</v>
      </c>
      <c r="K1065">
        <v>4</v>
      </c>
      <c r="L1065">
        <v>2.71779999999999E-2</v>
      </c>
      <c r="M1065">
        <v>2.71779999999999E-2</v>
      </c>
      <c r="N1065" t="s">
        <v>14</v>
      </c>
    </row>
    <row r="1066" spans="1:14" x14ac:dyDescent="0.2">
      <c r="A1066" t="s">
        <v>10</v>
      </c>
      <c r="B1066" t="s">
        <v>13</v>
      </c>
      <c r="D1066">
        <v>0</v>
      </c>
      <c r="E1066">
        <v>0</v>
      </c>
      <c r="F1066">
        <v>7</v>
      </c>
      <c r="G1066">
        <v>7</v>
      </c>
      <c r="H1066">
        <v>7</v>
      </c>
      <c r="I1066">
        <v>8</v>
      </c>
      <c r="J1066">
        <v>5</v>
      </c>
      <c r="K1066">
        <v>5</v>
      </c>
      <c r="L1066">
        <v>2.2803999999999901E-2</v>
      </c>
      <c r="M1066">
        <v>2.2803999999999901E-2</v>
      </c>
      <c r="N1066" t="s">
        <v>14</v>
      </c>
    </row>
    <row r="1067" spans="1:14" x14ac:dyDescent="0.2">
      <c r="A1067" t="s">
        <v>10</v>
      </c>
      <c r="B1067" t="s">
        <v>13</v>
      </c>
      <c r="D1067">
        <v>0</v>
      </c>
      <c r="E1067">
        <v>0</v>
      </c>
      <c r="F1067">
        <v>7</v>
      </c>
      <c r="G1067">
        <v>7</v>
      </c>
      <c r="H1067">
        <v>7</v>
      </c>
      <c r="I1067">
        <v>8</v>
      </c>
      <c r="J1067">
        <v>6</v>
      </c>
      <c r="K1067">
        <v>6</v>
      </c>
      <c r="L1067">
        <v>2.1434999999999999E-2</v>
      </c>
      <c r="M1067">
        <v>2.1434999999999999E-2</v>
      </c>
      <c r="N1067" t="s">
        <v>14</v>
      </c>
    </row>
    <row r="1068" spans="1:14" x14ac:dyDescent="0.2">
      <c r="A1068" t="s">
        <v>10</v>
      </c>
      <c r="B1068" t="s">
        <v>13</v>
      </c>
      <c r="D1068">
        <v>0</v>
      </c>
      <c r="E1068">
        <v>0</v>
      </c>
      <c r="F1068">
        <v>7</v>
      </c>
      <c r="G1068">
        <v>7</v>
      </c>
      <c r="H1068">
        <v>8</v>
      </c>
      <c r="I1068">
        <v>9</v>
      </c>
      <c r="J1068">
        <v>0</v>
      </c>
      <c r="K1068">
        <v>0</v>
      </c>
      <c r="L1068">
        <v>3.3485000000000001E-2</v>
      </c>
      <c r="M1068">
        <v>3.3485000000000001E-2</v>
      </c>
      <c r="N1068" t="s">
        <v>14</v>
      </c>
    </row>
    <row r="1069" spans="1:14" x14ac:dyDescent="0.2">
      <c r="A1069" t="s">
        <v>10</v>
      </c>
      <c r="B1069" t="s">
        <v>13</v>
      </c>
      <c r="D1069">
        <v>0</v>
      </c>
      <c r="E1069">
        <v>0</v>
      </c>
      <c r="F1069">
        <v>7</v>
      </c>
      <c r="G1069">
        <v>7</v>
      </c>
      <c r="H1069">
        <v>8</v>
      </c>
      <c r="I1069">
        <v>9</v>
      </c>
      <c r="J1069">
        <v>1</v>
      </c>
      <c r="K1069">
        <v>1</v>
      </c>
      <c r="L1069">
        <v>3.9522500000000002E-2</v>
      </c>
      <c r="M1069">
        <v>3.9522500000000002E-2</v>
      </c>
      <c r="N1069" t="s">
        <v>14</v>
      </c>
    </row>
    <row r="1070" spans="1:14" x14ac:dyDescent="0.2">
      <c r="A1070" t="s">
        <v>10</v>
      </c>
      <c r="B1070" t="s">
        <v>13</v>
      </c>
      <c r="D1070">
        <v>0</v>
      </c>
      <c r="E1070">
        <v>0</v>
      </c>
      <c r="F1070">
        <v>7</v>
      </c>
      <c r="G1070">
        <v>7</v>
      </c>
      <c r="H1070">
        <v>8</v>
      </c>
      <c r="I1070">
        <v>9</v>
      </c>
      <c r="J1070">
        <v>2</v>
      </c>
      <c r="K1070">
        <v>2</v>
      </c>
      <c r="L1070">
        <v>3.6472499999999998E-2</v>
      </c>
      <c r="M1070">
        <v>3.6472499999999998E-2</v>
      </c>
      <c r="N1070" t="s">
        <v>14</v>
      </c>
    </row>
    <row r="1071" spans="1:14" x14ac:dyDescent="0.2">
      <c r="A1071" t="s">
        <v>10</v>
      </c>
      <c r="B1071" t="s">
        <v>13</v>
      </c>
      <c r="D1071">
        <v>0</v>
      </c>
      <c r="E1071">
        <v>0</v>
      </c>
      <c r="F1071">
        <v>7</v>
      </c>
      <c r="G1071">
        <v>7</v>
      </c>
      <c r="H1071">
        <v>8</v>
      </c>
      <c r="I1071">
        <v>9</v>
      </c>
      <c r="J1071">
        <v>3</v>
      </c>
      <c r="K1071">
        <v>3</v>
      </c>
      <c r="L1071">
        <v>3.6815999999999897E-2</v>
      </c>
      <c r="M1071">
        <v>3.6815999999999897E-2</v>
      </c>
      <c r="N1071" t="s">
        <v>14</v>
      </c>
    </row>
    <row r="1072" spans="1:14" x14ac:dyDescent="0.2">
      <c r="A1072" t="s">
        <v>10</v>
      </c>
      <c r="B1072" t="s">
        <v>13</v>
      </c>
      <c r="D1072">
        <v>0</v>
      </c>
      <c r="E1072">
        <v>0</v>
      </c>
      <c r="F1072">
        <v>7</v>
      </c>
      <c r="G1072">
        <v>7</v>
      </c>
      <c r="H1072">
        <v>8</v>
      </c>
      <c r="I1072">
        <v>9</v>
      </c>
      <c r="J1072">
        <v>4</v>
      </c>
      <c r="K1072">
        <v>4</v>
      </c>
      <c r="L1072">
        <v>3.11639999999999E-2</v>
      </c>
      <c r="M1072">
        <v>3.11639999999999E-2</v>
      </c>
      <c r="N1072" t="s">
        <v>14</v>
      </c>
    </row>
    <row r="1073" spans="1:14" x14ac:dyDescent="0.2">
      <c r="A1073" t="s">
        <v>10</v>
      </c>
      <c r="B1073" t="s">
        <v>13</v>
      </c>
      <c r="D1073">
        <v>0</v>
      </c>
      <c r="E1073">
        <v>0</v>
      </c>
      <c r="F1073">
        <v>7</v>
      </c>
      <c r="G1073">
        <v>7</v>
      </c>
      <c r="H1073">
        <v>8</v>
      </c>
      <c r="I1073">
        <v>9</v>
      </c>
      <c r="J1073">
        <v>5</v>
      </c>
      <c r="K1073">
        <v>5</v>
      </c>
      <c r="L1073">
        <v>2.6405999999999999E-2</v>
      </c>
      <c r="M1073">
        <v>2.6405999999999999E-2</v>
      </c>
      <c r="N1073" t="s">
        <v>14</v>
      </c>
    </row>
    <row r="1074" spans="1:14" x14ac:dyDescent="0.2">
      <c r="A1074" t="s">
        <v>10</v>
      </c>
      <c r="B1074" t="s">
        <v>13</v>
      </c>
      <c r="D1074">
        <v>0</v>
      </c>
      <c r="E1074">
        <v>0</v>
      </c>
      <c r="F1074">
        <v>7</v>
      </c>
      <c r="G1074">
        <v>7</v>
      </c>
      <c r="H1074">
        <v>8</v>
      </c>
      <c r="I1074">
        <v>9</v>
      </c>
      <c r="J1074">
        <v>6</v>
      </c>
      <c r="K1074">
        <v>6</v>
      </c>
      <c r="L1074">
        <v>2.6904999999999998E-2</v>
      </c>
      <c r="M1074">
        <v>2.6904999999999998E-2</v>
      </c>
      <c r="N1074" t="s">
        <v>14</v>
      </c>
    </row>
    <row r="1075" spans="1:14" x14ac:dyDescent="0.2">
      <c r="A1075" t="s">
        <v>10</v>
      </c>
      <c r="B1075" t="s">
        <v>13</v>
      </c>
      <c r="D1075">
        <v>0</v>
      </c>
      <c r="E1075">
        <v>0</v>
      </c>
      <c r="F1075">
        <v>7</v>
      </c>
      <c r="G1075">
        <v>7</v>
      </c>
      <c r="H1075">
        <v>9</v>
      </c>
      <c r="I1075">
        <v>10</v>
      </c>
      <c r="J1075">
        <v>0</v>
      </c>
      <c r="K1075">
        <v>0</v>
      </c>
      <c r="L1075">
        <v>3.6469999999999898E-2</v>
      </c>
      <c r="M1075">
        <v>3.6469999999999898E-2</v>
      </c>
      <c r="N1075" t="s">
        <v>14</v>
      </c>
    </row>
    <row r="1076" spans="1:14" x14ac:dyDescent="0.2">
      <c r="A1076" t="s">
        <v>10</v>
      </c>
      <c r="B1076" t="s">
        <v>13</v>
      </c>
      <c r="D1076">
        <v>0</v>
      </c>
      <c r="E1076">
        <v>0</v>
      </c>
      <c r="F1076">
        <v>7</v>
      </c>
      <c r="G1076">
        <v>7</v>
      </c>
      <c r="H1076">
        <v>9</v>
      </c>
      <c r="I1076">
        <v>10</v>
      </c>
      <c r="J1076">
        <v>1</v>
      </c>
      <c r="K1076">
        <v>1</v>
      </c>
      <c r="L1076">
        <v>4.2402500000000003E-2</v>
      </c>
      <c r="M1076">
        <v>4.2402500000000003E-2</v>
      </c>
      <c r="N1076" t="s">
        <v>14</v>
      </c>
    </row>
    <row r="1077" spans="1:14" x14ac:dyDescent="0.2">
      <c r="A1077" t="s">
        <v>10</v>
      </c>
      <c r="B1077" t="s">
        <v>13</v>
      </c>
      <c r="D1077">
        <v>0</v>
      </c>
      <c r="E1077">
        <v>0</v>
      </c>
      <c r="F1077">
        <v>7</v>
      </c>
      <c r="G1077">
        <v>7</v>
      </c>
      <c r="H1077">
        <v>9</v>
      </c>
      <c r="I1077">
        <v>10</v>
      </c>
      <c r="J1077">
        <v>2</v>
      </c>
      <c r="K1077">
        <v>2</v>
      </c>
      <c r="L1077">
        <v>3.9570000000000001E-2</v>
      </c>
      <c r="M1077">
        <v>3.9570000000000001E-2</v>
      </c>
      <c r="N1077" t="s">
        <v>14</v>
      </c>
    </row>
    <row r="1078" spans="1:14" x14ac:dyDescent="0.2">
      <c r="A1078" t="s">
        <v>10</v>
      </c>
      <c r="B1078" t="s">
        <v>13</v>
      </c>
      <c r="D1078">
        <v>0</v>
      </c>
      <c r="E1078">
        <v>0</v>
      </c>
      <c r="F1078">
        <v>7</v>
      </c>
      <c r="G1078">
        <v>7</v>
      </c>
      <c r="H1078">
        <v>9</v>
      </c>
      <c r="I1078">
        <v>10</v>
      </c>
      <c r="J1078">
        <v>3</v>
      </c>
      <c r="K1078">
        <v>3</v>
      </c>
      <c r="L1078">
        <v>3.8651999999999999E-2</v>
      </c>
      <c r="M1078">
        <v>3.8651999999999999E-2</v>
      </c>
      <c r="N1078" t="s">
        <v>14</v>
      </c>
    </row>
    <row r="1079" spans="1:14" x14ac:dyDescent="0.2">
      <c r="A1079" t="s">
        <v>10</v>
      </c>
      <c r="B1079" t="s">
        <v>13</v>
      </c>
      <c r="D1079">
        <v>0</v>
      </c>
      <c r="E1079">
        <v>0</v>
      </c>
      <c r="F1079">
        <v>7</v>
      </c>
      <c r="G1079">
        <v>7</v>
      </c>
      <c r="H1079">
        <v>9</v>
      </c>
      <c r="I1079">
        <v>10</v>
      </c>
      <c r="J1079">
        <v>4</v>
      </c>
      <c r="K1079">
        <v>4</v>
      </c>
      <c r="L1079">
        <v>3.4486000000000003E-2</v>
      </c>
      <c r="M1079">
        <v>3.4486000000000003E-2</v>
      </c>
      <c r="N1079" t="s">
        <v>14</v>
      </c>
    </row>
    <row r="1080" spans="1:14" x14ac:dyDescent="0.2">
      <c r="A1080" t="s">
        <v>10</v>
      </c>
      <c r="B1080" t="s">
        <v>13</v>
      </c>
      <c r="D1080">
        <v>0</v>
      </c>
      <c r="E1080">
        <v>0</v>
      </c>
      <c r="F1080">
        <v>7</v>
      </c>
      <c r="G1080">
        <v>7</v>
      </c>
      <c r="H1080">
        <v>9</v>
      </c>
      <c r="I1080">
        <v>10</v>
      </c>
      <c r="J1080">
        <v>5</v>
      </c>
      <c r="K1080">
        <v>5</v>
      </c>
      <c r="L1080">
        <v>2.8323999999999998E-2</v>
      </c>
      <c r="M1080">
        <v>2.8323999999999998E-2</v>
      </c>
      <c r="N1080" t="s">
        <v>14</v>
      </c>
    </row>
    <row r="1081" spans="1:14" x14ac:dyDescent="0.2">
      <c r="A1081" t="s">
        <v>10</v>
      </c>
      <c r="B1081" t="s">
        <v>13</v>
      </c>
      <c r="D1081">
        <v>0</v>
      </c>
      <c r="E1081">
        <v>0</v>
      </c>
      <c r="F1081">
        <v>7</v>
      </c>
      <c r="G1081">
        <v>7</v>
      </c>
      <c r="H1081">
        <v>9</v>
      </c>
      <c r="I1081">
        <v>10</v>
      </c>
      <c r="J1081">
        <v>6</v>
      </c>
      <c r="K1081">
        <v>6</v>
      </c>
      <c r="L1081">
        <v>2.9925E-2</v>
      </c>
      <c r="M1081">
        <v>2.9925E-2</v>
      </c>
      <c r="N1081" t="s">
        <v>14</v>
      </c>
    </row>
    <row r="1082" spans="1:14" x14ac:dyDescent="0.2">
      <c r="A1082" t="s">
        <v>10</v>
      </c>
      <c r="B1082" t="s">
        <v>13</v>
      </c>
      <c r="D1082">
        <v>0</v>
      </c>
      <c r="E1082">
        <v>0</v>
      </c>
      <c r="F1082">
        <v>7</v>
      </c>
      <c r="G1082">
        <v>7</v>
      </c>
      <c r="H1082">
        <v>10</v>
      </c>
      <c r="I1082">
        <v>11</v>
      </c>
      <c r="J1082">
        <v>0</v>
      </c>
      <c r="K1082">
        <v>0</v>
      </c>
      <c r="L1082">
        <v>3.9894999999999903E-2</v>
      </c>
      <c r="M1082">
        <v>3.9894999999999903E-2</v>
      </c>
      <c r="N1082" t="s">
        <v>14</v>
      </c>
    </row>
    <row r="1083" spans="1:14" x14ac:dyDescent="0.2">
      <c r="A1083" t="s">
        <v>10</v>
      </c>
      <c r="B1083" t="s">
        <v>13</v>
      </c>
      <c r="D1083">
        <v>0</v>
      </c>
      <c r="E1083">
        <v>0</v>
      </c>
      <c r="F1083">
        <v>7</v>
      </c>
      <c r="G1083">
        <v>7</v>
      </c>
      <c r="H1083">
        <v>10</v>
      </c>
      <c r="I1083">
        <v>11</v>
      </c>
      <c r="J1083">
        <v>1</v>
      </c>
      <c r="K1083">
        <v>1</v>
      </c>
      <c r="L1083">
        <v>4.4045000000000001E-2</v>
      </c>
      <c r="M1083">
        <v>4.4045000000000001E-2</v>
      </c>
      <c r="N1083" t="s">
        <v>14</v>
      </c>
    </row>
    <row r="1084" spans="1:14" x14ac:dyDescent="0.2">
      <c r="A1084" t="s">
        <v>10</v>
      </c>
      <c r="B1084" t="s">
        <v>13</v>
      </c>
      <c r="D1084">
        <v>0</v>
      </c>
      <c r="E1084">
        <v>0</v>
      </c>
      <c r="F1084">
        <v>7</v>
      </c>
      <c r="G1084">
        <v>7</v>
      </c>
      <c r="H1084">
        <v>10</v>
      </c>
      <c r="I1084">
        <v>11</v>
      </c>
      <c r="J1084">
        <v>2</v>
      </c>
      <c r="K1084">
        <v>2</v>
      </c>
      <c r="L1084">
        <v>4.0419999999999998E-2</v>
      </c>
      <c r="M1084">
        <v>4.0419999999999998E-2</v>
      </c>
      <c r="N1084" t="s">
        <v>14</v>
      </c>
    </row>
    <row r="1085" spans="1:14" x14ac:dyDescent="0.2">
      <c r="A1085" t="s">
        <v>10</v>
      </c>
      <c r="B1085" t="s">
        <v>13</v>
      </c>
      <c r="D1085">
        <v>0</v>
      </c>
      <c r="E1085">
        <v>0</v>
      </c>
      <c r="F1085">
        <v>7</v>
      </c>
      <c r="G1085">
        <v>7</v>
      </c>
      <c r="H1085">
        <v>10</v>
      </c>
      <c r="I1085">
        <v>11</v>
      </c>
      <c r="J1085">
        <v>3</v>
      </c>
      <c r="K1085">
        <v>3</v>
      </c>
      <c r="L1085">
        <v>4.0744000000000002E-2</v>
      </c>
      <c r="M1085">
        <v>4.0744000000000002E-2</v>
      </c>
      <c r="N1085" t="s">
        <v>14</v>
      </c>
    </row>
    <row r="1086" spans="1:14" x14ac:dyDescent="0.2">
      <c r="A1086" t="s">
        <v>10</v>
      </c>
      <c r="B1086" t="s">
        <v>13</v>
      </c>
      <c r="D1086">
        <v>0</v>
      </c>
      <c r="E1086">
        <v>0</v>
      </c>
      <c r="F1086">
        <v>7</v>
      </c>
      <c r="G1086">
        <v>7</v>
      </c>
      <c r="H1086">
        <v>10</v>
      </c>
      <c r="I1086">
        <v>11</v>
      </c>
      <c r="J1086">
        <v>4</v>
      </c>
      <c r="K1086">
        <v>4</v>
      </c>
      <c r="L1086">
        <v>3.6810000000000002E-2</v>
      </c>
      <c r="M1086">
        <v>3.6810000000000002E-2</v>
      </c>
      <c r="N1086" t="s">
        <v>14</v>
      </c>
    </row>
    <row r="1087" spans="1:14" x14ac:dyDescent="0.2">
      <c r="A1087" t="s">
        <v>10</v>
      </c>
      <c r="B1087" t="s">
        <v>13</v>
      </c>
      <c r="D1087">
        <v>0</v>
      </c>
      <c r="E1087">
        <v>0</v>
      </c>
      <c r="F1087">
        <v>7</v>
      </c>
      <c r="G1087">
        <v>7</v>
      </c>
      <c r="H1087">
        <v>10</v>
      </c>
      <c r="I1087">
        <v>11</v>
      </c>
      <c r="J1087">
        <v>5</v>
      </c>
      <c r="K1087">
        <v>5</v>
      </c>
      <c r="L1087">
        <v>3.0362E-2</v>
      </c>
      <c r="M1087">
        <v>3.0362E-2</v>
      </c>
      <c r="N1087" t="s">
        <v>14</v>
      </c>
    </row>
    <row r="1088" spans="1:14" x14ac:dyDescent="0.2">
      <c r="A1088" t="s">
        <v>10</v>
      </c>
      <c r="B1088" t="s">
        <v>13</v>
      </c>
      <c r="D1088">
        <v>0</v>
      </c>
      <c r="E1088">
        <v>0</v>
      </c>
      <c r="F1088">
        <v>7</v>
      </c>
      <c r="G1088">
        <v>7</v>
      </c>
      <c r="H1088">
        <v>10</v>
      </c>
      <c r="I1088">
        <v>11</v>
      </c>
      <c r="J1088">
        <v>6</v>
      </c>
      <c r="K1088">
        <v>6</v>
      </c>
      <c r="L1088">
        <v>3.0705E-2</v>
      </c>
      <c r="M1088">
        <v>3.0705E-2</v>
      </c>
      <c r="N1088" t="s">
        <v>14</v>
      </c>
    </row>
    <row r="1089" spans="1:14" x14ac:dyDescent="0.2">
      <c r="A1089" t="s">
        <v>10</v>
      </c>
      <c r="B1089" t="s">
        <v>13</v>
      </c>
      <c r="D1089">
        <v>0</v>
      </c>
      <c r="E1089">
        <v>0</v>
      </c>
      <c r="F1089">
        <v>7</v>
      </c>
      <c r="G1089">
        <v>7</v>
      </c>
      <c r="H1089">
        <v>11</v>
      </c>
      <c r="I1089">
        <v>12</v>
      </c>
      <c r="J1089">
        <v>0</v>
      </c>
      <c r="K1089">
        <v>0</v>
      </c>
      <c r="L1089">
        <v>4.1435E-2</v>
      </c>
      <c r="M1089">
        <v>4.1435E-2</v>
      </c>
      <c r="N1089" t="s">
        <v>14</v>
      </c>
    </row>
    <row r="1090" spans="1:14" x14ac:dyDescent="0.2">
      <c r="A1090" t="s">
        <v>10</v>
      </c>
      <c r="B1090" t="s">
        <v>13</v>
      </c>
      <c r="D1090">
        <v>0</v>
      </c>
      <c r="E1090">
        <v>0</v>
      </c>
      <c r="F1090">
        <v>7</v>
      </c>
      <c r="G1090">
        <v>7</v>
      </c>
      <c r="H1090">
        <v>11</v>
      </c>
      <c r="I1090">
        <v>12</v>
      </c>
      <c r="J1090">
        <v>1</v>
      </c>
      <c r="K1090">
        <v>1</v>
      </c>
      <c r="L1090">
        <v>4.9730000000000003E-2</v>
      </c>
      <c r="M1090">
        <v>4.9730000000000003E-2</v>
      </c>
      <c r="N1090" t="s">
        <v>14</v>
      </c>
    </row>
    <row r="1091" spans="1:14" x14ac:dyDescent="0.2">
      <c r="A1091" t="s">
        <v>10</v>
      </c>
      <c r="B1091" t="s">
        <v>13</v>
      </c>
      <c r="D1091">
        <v>0</v>
      </c>
      <c r="E1091">
        <v>0</v>
      </c>
      <c r="F1091">
        <v>7</v>
      </c>
      <c r="G1091">
        <v>7</v>
      </c>
      <c r="H1091">
        <v>11</v>
      </c>
      <c r="I1091">
        <v>12</v>
      </c>
      <c r="J1091">
        <v>2</v>
      </c>
      <c r="K1091">
        <v>2</v>
      </c>
      <c r="L1091">
        <v>4.3249999999999997E-2</v>
      </c>
      <c r="M1091">
        <v>4.3249999999999997E-2</v>
      </c>
      <c r="N1091" t="s">
        <v>14</v>
      </c>
    </row>
    <row r="1092" spans="1:14" x14ac:dyDescent="0.2">
      <c r="A1092" t="s">
        <v>10</v>
      </c>
      <c r="B1092" t="s">
        <v>13</v>
      </c>
      <c r="D1092">
        <v>0</v>
      </c>
      <c r="E1092">
        <v>0</v>
      </c>
      <c r="F1092">
        <v>7</v>
      </c>
      <c r="G1092">
        <v>7</v>
      </c>
      <c r="H1092">
        <v>11</v>
      </c>
      <c r="I1092">
        <v>12</v>
      </c>
      <c r="J1092">
        <v>3</v>
      </c>
      <c r="K1092">
        <v>3</v>
      </c>
      <c r="L1092">
        <v>4.2956000000000001E-2</v>
      </c>
      <c r="M1092">
        <v>4.2956000000000001E-2</v>
      </c>
      <c r="N1092" t="s">
        <v>14</v>
      </c>
    </row>
    <row r="1093" spans="1:14" x14ac:dyDescent="0.2">
      <c r="A1093" t="s">
        <v>10</v>
      </c>
      <c r="B1093" t="s">
        <v>13</v>
      </c>
      <c r="D1093">
        <v>0</v>
      </c>
      <c r="E1093">
        <v>0</v>
      </c>
      <c r="F1093">
        <v>7</v>
      </c>
      <c r="G1093">
        <v>7</v>
      </c>
      <c r="H1093">
        <v>11</v>
      </c>
      <c r="I1093">
        <v>12</v>
      </c>
      <c r="J1093">
        <v>4</v>
      </c>
      <c r="K1093">
        <v>4</v>
      </c>
      <c r="L1093">
        <v>3.8795999999999997E-2</v>
      </c>
      <c r="M1093">
        <v>3.8795999999999997E-2</v>
      </c>
      <c r="N1093" t="s">
        <v>14</v>
      </c>
    </row>
    <row r="1094" spans="1:14" x14ac:dyDescent="0.2">
      <c r="A1094" t="s">
        <v>10</v>
      </c>
      <c r="B1094" t="s">
        <v>13</v>
      </c>
      <c r="D1094">
        <v>0</v>
      </c>
      <c r="E1094">
        <v>0</v>
      </c>
      <c r="F1094">
        <v>7</v>
      </c>
      <c r="G1094">
        <v>7</v>
      </c>
      <c r="H1094">
        <v>11</v>
      </c>
      <c r="I1094">
        <v>12</v>
      </c>
      <c r="J1094">
        <v>5</v>
      </c>
      <c r="K1094">
        <v>5</v>
      </c>
      <c r="L1094">
        <v>3.1331999999999999E-2</v>
      </c>
      <c r="M1094">
        <v>3.1331999999999999E-2</v>
      </c>
      <c r="N1094" t="s">
        <v>14</v>
      </c>
    </row>
    <row r="1095" spans="1:14" x14ac:dyDescent="0.2">
      <c r="A1095" t="s">
        <v>10</v>
      </c>
      <c r="B1095" t="s">
        <v>13</v>
      </c>
      <c r="D1095">
        <v>0</v>
      </c>
      <c r="E1095">
        <v>0</v>
      </c>
      <c r="F1095">
        <v>7</v>
      </c>
      <c r="G1095">
        <v>7</v>
      </c>
      <c r="H1095">
        <v>11</v>
      </c>
      <c r="I1095">
        <v>12</v>
      </c>
      <c r="J1095">
        <v>6</v>
      </c>
      <c r="K1095">
        <v>6</v>
      </c>
      <c r="L1095">
        <v>3.3890000000000003E-2</v>
      </c>
      <c r="M1095">
        <v>3.3890000000000003E-2</v>
      </c>
      <c r="N1095" t="s">
        <v>14</v>
      </c>
    </row>
    <row r="1096" spans="1:14" x14ac:dyDescent="0.2">
      <c r="A1096" t="s">
        <v>10</v>
      </c>
      <c r="B1096" t="s">
        <v>13</v>
      </c>
      <c r="D1096">
        <v>0</v>
      </c>
      <c r="E1096">
        <v>0</v>
      </c>
      <c r="F1096">
        <v>7</v>
      </c>
      <c r="G1096">
        <v>7</v>
      </c>
      <c r="H1096">
        <v>12</v>
      </c>
      <c r="I1096">
        <v>13</v>
      </c>
      <c r="J1096">
        <v>0</v>
      </c>
      <c r="K1096">
        <v>0</v>
      </c>
      <c r="L1096">
        <v>4.5167499999999999E-2</v>
      </c>
      <c r="M1096">
        <v>4.5167499999999999E-2</v>
      </c>
      <c r="N1096" t="s">
        <v>14</v>
      </c>
    </row>
    <row r="1097" spans="1:14" x14ac:dyDescent="0.2">
      <c r="A1097" t="s">
        <v>10</v>
      </c>
      <c r="B1097" t="s">
        <v>13</v>
      </c>
      <c r="D1097">
        <v>0</v>
      </c>
      <c r="E1097">
        <v>0</v>
      </c>
      <c r="F1097">
        <v>7</v>
      </c>
      <c r="G1097">
        <v>7</v>
      </c>
      <c r="H1097">
        <v>12</v>
      </c>
      <c r="I1097">
        <v>13</v>
      </c>
      <c r="J1097">
        <v>1</v>
      </c>
      <c r="K1097">
        <v>1</v>
      </c>
      <c r="L1097">
        <v>5.2995E-2</v>
      </c>
      <c r="M1097">
        <v>5.2995E-2</v>
      </c>
      <c r="N1097" t="s">
        <v>14</v>
      </c>
    </row>
    <row r="1098" spans="1:14" x14ac:dyDescent="0.2">
      <c r="A1098" t="s">
        <v>10</v>
      </c>
      <c r="B1098" t="s">
        <v>13</v>
      </c>
      <c r="D1098">
        <v>0</v>
      </c>
      <c r="E1098">
        <v>0</v>
      </c>
      <c r="F1098">
        <v>7</v>
      </c>
      <c r="G1098">
        <v>7</v>
      </c>
      <c r="H1098">
        <v>12</v>
      </c>
      <c r="I1098">
        <v>13</v>
      </c>
      <c r="J1098">
        <v>2</v>
      </c>
      <c r="K1098">
        <v>2</v>
      </c>
      <c r="L1098">
        <v>4.5769999999999998E-2</v>
      </c>
      <c r="M1098">
        <v>4.5769999999999998E-2</v>
      </c>
      <c r="N1098" t="s">
        <v>14</v>
      </c>
    </row>
    <row r="1099" spans="1:14" x14ac:dyDescent="0.2">
      <c r="A1099" t="s">
        <v>10</v>
      </c>
      <c r="B1099" t="s">
        <v>13</v>
      </c>
      <c r="D1099">
        <v>0</v>
      </c>
      <c r="E1099">
        <v>0</v>
      </c>
      <c r="F1099">
        <v>7</v>
      </c>
      <c r="G1099">
        <v>7</v>
      </c>
      <c r="H1099">
        <v>12</v>
      </c>
      <c r="I1099">
        <v>13</v>
      </c>
      <c r="J1099">
        <v>3</v>
      </c>
      <c r="K1099">
        <v>3</v>
      </c>
      <c r="L1099">
        <v>4.5219999999999899E-2</v>
      </c>
      <c r="M1099">
        <v>4.5219999999999899E-2</v>
      </c>
      <c r="N1099" t="s">
        <v>14</v>
      </c>
    </row>
    <row r="1100" spans="1:14" x14ac:dyDescent="0.2">
      <c r="A1100" t="s">
        <v>10</v>
      </c>
      <c r="B1100" t="s">
        <v>13</v>
      </c>
      <c r="D1100">
        <v>0</v>
      </c>
      <c r="E1100">
        <v>0</v>
      </c>
      <c r="F1100">
        <v>7</v>
      </c>
      <c r="G1100">
        <v>7</v>
      </c>
      <c r="H1100">
        <v>12</v>
      </c>
      <c r="I1100">
        <v>13</v>
      </c>
      <c r="J1100">
        <v>4</v>
      </c>
      <c r="K1100">
        <v>4</v>
      </c>
      <c r="L1100">
        <v>4.0253999999999998E-2</v>
      </c>
      <c r="M1100">
        <v>4.0253999999999998E-2</v>
      </c>
      <c r="N1100" t="s">
        <v>14</v>
      </c>
    </row>
    <row r="1101" spans="1:14" x14ac:dyDescent="0.2">
      <c r="A1101" t="s">
        <v>10</v>
      </c>
      <c r="B1101" t="s">
        <v>13</v>
      </c>
      <c r="D1101">
        <v>0</v>
      </c>
      <c r="E1101">
        <v>0</v>
      </c>
      <c r="F1101">
        <v>7</v>
      </c>
      <c r="G1101">
        <v>7</v>
      </c>
      <c r="H1101">
        <v>12</v>
      </c>
      <c r="I1101">
        <v>13</v>
      </c>
      <c r="J1101">
        <v>5</v>
      </c>
      <c r="K1101">
        <v>5</v>
      </c>
      <c r="L1101">
        <v>3.0945999999999901E-2</v>
      </c>
      <c r="M1101">
        <v>3.0945999999999901E-2</v>
      </c>
      <c r="N1101" t="s">
        <v>14</v>
      </c>
    </row>
    <row r="1102" spans="1:14" x14ac:dyDescent="0.2">
      <c r="A1102" t="s">
        <v>10</v>
      </c>
      <c r="B1102" t="s">
        <v>13</v>
      </c>
      <c r="D1102">
        <v>0</v>
      </c>
      <c r="E1102">
        <v>0</v>
      </c>
      <c r="F1102">
        <v>7</v>
      </c>
      <c r="G1102">
        <v>7</v>
      </c>
      <c r="H1102">
        <v>12</v>
      </c>
      <c r="I1102">
        <v>13</v>
      </c>
      <c r="J1102">
        <v>6</v>
      </c>
      <c r="K1102">
        <v>6</v>
      </c>
      <c r="L1102">
        <v>3.5489999999999897E-2</v>
      </c>
      <c r="M1102">
        <v>3.5489999999999897E-2</v>
      </c>
      <c r="N1102" t="s">
        <v>14</v>
      </c>
    </row>
    <row r="1103" spans="1:14" x14ac:dyDescent="0.2">
      <c r="A1103" t="s">
        <v>10</v>
      </c>
      <c r="B1103" t="s">
        <v>13</v>
      </c>
      <c r="D1103">
        <v>0</v>
      </c>
      <c r="E1103">
        <v>0</v>
      </c>
      <c r="F1103">
        <v>7</v>
      </c>
      <c r="G1103">
        <v>7</v>
      </c>
      <c r="H1103">
        <v>13</v>
      </c>
      <c r="I1103">
        <v>14</v>
      </c>
      <c r="J1103">
        <v>0</v>
      </c>
      <c r="K1103">
        <v>0</v>
      </c>
      <c r="L1103">
        <v>4.7574999999999999E-2</v>
      </c>
      <c r="M1103">
        <v>4.7574999999999999E-2</v>
      </c>
      <c r="N1103" t="s">
        <v>14</v>
      </c>
    </row>
    <row r="1104" spans="1:14" x14ac:dyDescent="0.2">
      <c r="A1104" t="s">
        <v>10</v>
      </c>
      <c r="B1104" t="s">
        <v>13</v>
      </c>
      <c r="D1104">
        <v>0</v>
      </c>
      <c r="E1104">
        <v>0</v>
      </c>
      <c r="F1104">
        <v>7</v>
      </c>
      <c r="G1104">
        <v>7</v>
      </c>
      <c r="H1104">
        <v>13</v>
      </c>
      <c r="I1104">
        <v>14</v>
      </c>
      <c r="J1104">
        <v>1</v>
      </c>
      <c r="K1104">
        <v>1</v>
      </c>
      <c r="L1104">
        <v>5.5879999999999999E-2</v>
      </c>
      <c r="M1104">
        <v>5.5879999999999999E-2</v>
      </c>
      <c r="N1104" t="s">
        <v>14</v>
      </c>
    </row>
    <row r="1105" spans="1:14" x14ac:dyDescent="0.2">
      <c r="A1105" t="s">
        <v>10</v>
      </c>
      <c r="B1105" t="s">
        <v>13</v>
      </c>
      <c r="D1105">
        <v>0</v>
      </c>
      <c r="E1105">
        <v>0</v>
      </c>
      <c r="F1105">
        <v>7</v>
      </c>
      <c r="G1105">
        <v>7</v>
      </c>
      <c r="H1105">
        <v>13</v>
      </c>
      <c r="I1105">
        <v>14</v>
      </c>
      <c r="J1105">
        <v>2</v>
      </c>
      <c r="K1105">
        <v>2</v>
      </c>
      <c r="L1105">
        <v>4.8214999999999897E-2</v>
      </c>
      <c r="M1105">
        <v>4.8214999999999897E-2</v>
      </c>
      <c r="N1105" t="s">
        <v>14</v>
      </c>
    </row>
    <row r="1106" spans="1:14" x14ac:dyDescent="0.2">
      <c r="A1106" t="s">
        <v>10</v>
      </c>
      <c r="B1106" t="s">
        <v>13</v>
      </c>
      <c r="D1106">
        <v>0</v>
      </c>
      <c r="E1106">
        <v>0</v>
      </c>
      <c r="F1106">
        <v>7</v>
      </c>
      <c r="G1106">
        <v>7</v>
      </c>
      <c r="H1106">
        <v>13</v>
      </c>
      <c r="I1106">
        <v>14</v>
      </c>
      <c r="J1106">
        <v>3</v>
      </c>
      <c r="K1106">
        <v>3</v>
      </c>
      <c r="L1106">
        <v>4.5941999999999997E-2</v>
      </c>
      <c r="M1106">
        <v>4.5941999999999997E-2</v>
      </c>
      <c r="N1106" t="s">
        <v>14</v>
      </c>
    </row>
    <row r="1107" spans="1:14" x14ac:dyDescent="0.2">
      <c r="A1107" t="s">
        <v>10</v>
      </c>
      <c r="B1107" t="s">
        <v>13</v>
      </c>
      <c r="D1107">
        <v>0</v>
      </c>
      <c r="E1107">
        <v>0</v>
      </c>
      <c r="F1107">
        <v>7</v>
      </c>
      <c r="G1107">
        <v>7</v>
      </c>
      <c r="H1107">
        <v>13</v>
      </c>
      <c r="I1107">
        <v>14</v>
      </c>
      <c r="J1107">
        <v>4</v>
      </c>
      <c r="K1107">
        <v>4</v>
      </c>
      <c r="L1107">
        <v>4.1625999999999899E-2</v>
      </c>
      <c r="M1107">
        <v>4.1625999999999899E-2</v>
      </c>
      <c r="N1107" t="s">
        <v>14</v>
      </c>
    </row>
    <row r="1108" spans="1:14" x14ac:dyDescent="0.2">
      <c r="A1108" t="s">
        <v>10</v>
      </c>
      <c r="B1108" t="s">
        <v>13</v>
      </c>
      <c r="D1108">
        <v>0</v>
      </c>
      <c r="E1108">
        <v>0</v>
      </c>
      <c r="F1108">
        <v>7</v>
      </c>
      <c r="G1108">
        <v>7</v>
      </c>
      <c r="H1108">
        <v>13</v>
      </c>
      <c r="I1108">
        <v>14</v>
      </c>
      <c r="J1108">
        <v>5</v>
      </c>
      <c r="K1108">
        <v>5</v>
      </c>
      <c r="L1108">
        <v>3.0657999999999901E-2</v>
      </c>
      <c r="M1108">
        <v>3.0657999999999901E-2</v>
      </c>
      <c r="N1108" t="s">
        <v>14</v>
      </c>
    </row>
    <row r="1109" spans="1:14" x14ac:dyDescent="0.2">
      <c r="A1109" t="s">
        <v>10</v>
      </c>
      <c r="B1109" t="s">
        <v>13</v>
      </c>
      <c r="D1109">
        <v>0</v>
      </c>
      <c r="E1109">
        <v>0</v>
      </c>
      <c r="F1109">
        <v>7</v>
      </c>
      <c r="G1109">
        <v>7</v>
      </c>
      <c r="H1109">
        <v>13</v>
      </c>
      <c r="I1109">
        <v>14</v>
      </c>
      <c r="J1109">
        <v>6</v>
      </c>
      <c r="K1109">
        <v>6</v>
      </c>
      <c r="L1109">
        <v>3.6767500000000002E-2</v>
      </c>
      <c r="M1109">
        <v>3.6767500000000002E-2</v>
      </c>
      <c r="N1109" t="s">
        <v>14</v>
      </c>
    </row>
    <row r="1110" spans="1:14" x14ac:dyDescent="0.2">
      <c r="A1110" t="s">
        <v>10</v>
      </c>
      <c r="B1110" t="s">
        <v>13</v>
      </c>
      <c r="D1110">
        <v>0</v>
      </c>
      <c r="E1110">
        <v>0</v>
      </c>
      <c r="F1110">
        <v>7</v>
      </c>
      <c r="G1110">
        <v>7</v>
      </c>
      <c r="H1110">
        <v>14</v>
      </c>
      <c r="I1110">
        <v>15</v>
      </c>
      <c r="J1110">
        <v>0</v>
      </c>
      <c r="K1110">
        <v>0</v>
      </c>
      <c r="L1110">
        <v>5.0022499999999998E-2</v>
      </c>
      <c r="M1110">
        <v>5.0022499999999998E-2</v>
      </c>
      <c r="N1110" t="s">
        <v>14</v>
      </c>
    </row>
    <row r="1111" spans="1:14" x14ac:dyDescent="0.2">
      <c r="A1111" t="s">
        <v>10</v>
      </c>
      <c r="B1111" t="s">
        <v>13</v>
      </c>
      <c r="D1111">
        <v>0</v>
      </c>
      <c r="E1111">
        <v>0</v>
      </c>
      <c r="F1111">
        <v>7</v>
      </c>
      <c r="G1111">
        <v>7</v>
      </c>
      <c r="H1111">
        <v>14</v>
      </c>
      <c r="I1111">
        <v>15</v>
      </c>
      <c r="J1111">
        <v>1</v>
      </c>
      <c r="K1111">
        <v>1</v>
      </c>
      <c r="L1111">
        <v>5.9575000000000003E-2</v>
      </c>
      <c r="M1111">
        <v>5.9575000000000003E-2</v>
      </c>
      <c r="N1111" t="s">
        <v>14</v>
      </c>
    </row>
    <row r="1112" spans="1:14" x14ac:dyDescent="0.2">
      <c r="A1112" t="s">
        <v>10</v>
      </c>
      <c r="B1112" t="s">
        <v>13</v>
      </c>
      <c r="D1112">
        <v>0</v>
      </c>
      <c r="E1112">
        <v>0</v>
      </c>
      <c r="F1112">
        <v>7</v>
      </c>
      <c r="G1112">
        <v>7</v>
      </c>
      <c r="H1112">
        <v>14</v>
      </c>
      <c r="I1112">
        <v>15</v>
      </c>
      <c r="J1112">
        <v>2</v>
      </c>
      <c r="K1112">
        <v>2</v>
      </c>
      <c r="L1112">
        <v>5.1869999999999999E-2</v>
      </c>
      <c r="M1112">
        <v>5.1869999999999999E-2</v>
      </c>
      <c r="N1112" t="s">
        <v>14</v>
      </c>
    </row>
    <row r="1113" spans="1:14" x14ac:dyDescent="0.2">
      <c r="A1113" t="s">
        <v>10</v>
      </c>
      <c r="B1113" t="s">
        <v>13</v>
      </c>
      <c r="D1113">
        <v>0</v>
      </c>
      <c r="E1113">
        <v>0</v>
      </c>
      <c r="F1113">
        <v>7</v>
      </c>
      <c r="G1113">
        <v>7</v>
      </c>
      <c r="H1113">
        <v>14</v>
      </c>
      <c r="I1113">
        <v>15</v>
      </c>
      <c r="J1113">
        <v>3</v>
      </c>
      <c r="K1113">
        <v>3</v>
      </c>
      <c r="L1113">
        <v>4.8328000000000003E-2</v>
      </c>
      <c r="M1113">
        <v>4.8328000000000003E-2</v>
      </c>
      <c r="N1113" t="s">
        <v>14</v>
      </c>
    </row>
    <row r="1114" spans="1:14" x14ac:dyDescent="0.2">
      <c r="A1114" t="s">
        <v>10</v>
      </c>
      <c r="B1114" t="s">
        <v>13</v>
      </c>
      <c r="D1114">
        <v>0</v>
      </c>
      <c r="E1114">
        <v>0</v>
      </c>
      <c r="F1114">
        <v>7</v>
      </c>
      <c r="G1114">
        <v>7</v>
      </c>
      <c r="H1114">
        <v>14</v>
      </c>
      <c r="I1114">
        <v>15</v>
      </c>
      <c r="J1114">
        <v>4</v>
      </c>
      <c r="K1114">
        <v>4</v>
      </c>
      <c r="L1114">
        <v>4.4136000000000002E-2</v>
      </c>
      <c r="M1114">
        <v>4.4136000000000002E-2</v>
      </c>
      <c r="N1114" t="s">
        <v>14</v>
      </c>
    </row>
    <row r="1115" spans="1:14" x14ac:dyDescent="0.2">
      <c r="A1115" t="s">
        <v>10</v>
      </c>
      <c r="B1115" t="s">
        <v>13</v>
      </c>
      <c r="D1115">
        <v>0</v>
      </c>
      <c r="E1115">
        <v>0</v>
      </c>
      <c r="F1115">
        <v>7</v>
      </c>
      <c r="G1115">
        <v>7</v>
      </c>
      <c r="H1115">
        <v>14</v>
      </c>
      <c r="I1115">
        <v>15</v>
      </c>
      <c r="J1115">
        <v>5</v>
      </c>
      <c r="K1115">
        <v>5</v>
      </c>
      <c r="L1115">
        <v>3.1412000000000002E-2</v>
      </c>
      <c r="M1115">
        <v>3.1412000000000002E-2</v>
      </c>
      <c r="N1115" t="s">
        <v>14</v>
      </c>
    </row>
    <row r="1116" spans="1:14" x14ac:dyDescent="0.2">
      <c r="A1116" t="s">
        <v>10</v>
      </c>
      <c r="B1116" t="s">
        <v>13</v>
      </c>
      <c r="D1116">
        <v>0</v>
      </c>
      <c r="E1116">
        <v>0</v>
      </c>
      <c r="F1116">
        <v>7</v>
      </c>
      <c r="G1116">
        <v>7</v>
      </c>
      <c r="H1116">
        <v>14</v>
      </c>
      <c r="I1116">
        <v>15</v>
      </c>
      <c r="J1116">
        <v>6</v>
      </c>
      <c r="K1116">
        <v>6</v>
      </c>
      <c r="L1116">
        <v>3.9447500000000003E-2</v>
      </c>
      <c r="M1116">
        <v>3.9447500000000003E-2</v>
      </c>
      <c r="N1116" t="s">
        <v>14</v>
      </c>
    </row>
    <row r="1117" spans="1:14" x14ac:dyDescent="0.2">
      <c r="A1117" t="s">
        <v>10</v>
      </c>
      <c r="B1117" t="s">
        <v>13</v>
      </c>
      <c r="D1117">
        <v>0</v>
      </c>
      <c r="E1117">
        <v>0</v>
      </c>
      <c r="F1117">
        <v>7</v>
      </c>
      <c r="G1117">
        <v>7</v>
      </c>
      <c r="H1117">
        <v>15</v>
      </c>
      <c r="I1117">
        <v>16</v>
      </c>
      <c r="J1117">
        <v>0</v>
      </c>
      <c r="K1117">
        <v>0</v>
      </c>
      <c r="L1117">
        <v>5.5364999999999998E-2</v>
      </c>
      <c r="M1117">
        <v>5.5364999999999998E-2</v>
      </c>
      <c r="N1117" t="s">
        <v>14</v>
      </c>
    </row>
    <row r="1118" spans="1:14" x14ac:dyDescent="0.2">
      <c r="A1118" t="s">
        <v>10</v>
      </c>
      <c r="B1118" t="s">
        <v>13</v>
      </c>
      <c r="D1118">
        <v>0</v>
      </c>
      <c r="E1118">
        <v>0</v>
      </c>
      <c r="F1118">
        <v>7</v>
      </c>
      <c r="G1118">
        <v>7</v>
      </c>
      <c r="H1118">
        <v>15</v>
      </c>
      <c r="I1118">
        <v>16</v>
      </c>
      <c r="J1118">
        <v>1</v>
      </c>
      <c r="K1118">
        <v>1</v>
      </c>
      <c r="L1118">
        <v>6.5547499999999995E-2</v>
      </c>
      <c r="M1118">
        <v>6.5547499999999995E-2</v>
      </c>
      <c r="N1118" t="s">
        <v>14</v>
      </c>
    </row>
    <row r="1119" spans="1:14" x14ac:dyDescent="0.2">
      <c r="A1119" t="s">
        <v>10</v>
      </c>
      <c r="B1119" t="s">
        <v>13</v>
      </c>
      <c r="D1119">
        <v>0</v>
      </c>
      <c r="E1119">
        <v>0</v>
      </c>
      <c r="F1119">
        <v>7</v>
      </c>
      <c r="G1119">
        <v>7</v>
      </c>
      <c r="H1119">
        <v>15</v>
      </c>
      <c r="I1119">
        <v>16</v>
      </c>
      <c r="J1119">
        <v>2</v>
      </c>
      <c r="K1119">
        <v>2</v>
      </c>
      <c r="L1119">
        <v>5.237E-2</v>
      </c>
      <c r="M1119">
        <v>5.237E-2</v>
      </c>
      <c r="N1119" t="s">
        <v>14</v>
      </c>
    </row>
    <row r="1120" spans="1:14" x14ac:dyDescent="0.2">
      <c r="A1120" t="s">
        <v>10</v>
      </c>
      <c r="B1120" t="s">
        <v>13</v>
      </c>
      <c r="D1120">
        <v>0</v>
      </c>
      <c r="E1120">
        <v>0</v>
      </c>
      <c r="F1120">
        <v>7</v>
      </c>
      <c r="G1120">
        <v>7</v>
      </c>
      <c r="H1120">
        <v>15</v>
      </c>
      <c r="I1120">
        <v>16</v>
      </c>
      <c r="J1120">
        <v>3</v>
      </c>
      <c r="K1120">
        <v>3</v>
      </c>
      <c r="L1120">
        <v>4.9396000000000002E-2</v>
      </c>
      <c r="M1120">
        <v>4.9396000000000002E-2</v>
      </c>
      <c r="N1120" t="s">
        <v>14</v>
      </c>
    </row>
    <row r="1121" spans="1:14" x14ac:dyDescent="0.2">
      <c r="A1121" t="s">
        <v>10</v>
      </c>
      <c r="B1121" t="s">
        <v>13</v>
      </c>
      <c r="D1121">
        <v>0</v>
      </c>
      <c r="E1121">
        <v>0</v>
      </c>
      <c r="F1121">
        <v>7</v>
      </c>
      <c r="G1121">
        <v>7</v>
      </c>
      <c r="H1121">
        <v>15</v>
      </c>
      <c r="I1121">
        <v>16</v>
      </c>
      <c r="J1121">
        <v>4</v>
      </c>
      <c r="K1121">
        <v>4</v>
      </c>
      <c r="L1121">
        <v>4.5113999999999897E-2</v>
      </c>
      <c r="M1121">
        <v>4.5113999999999897E-2</v>
      </c>
      <c r="N1121" t="s">
        <v>14</v>
      </c>
    </row>
    <row r="1122" spans="1:14" x14ac:dyDescent="0.2">
      <c r="A1122" t="s">
        <v>10</v>
      </c>
      <c r="B1122" t="s">
        <v>13</v>
      </c>
      <c r="D1122">
        <v>0</v>
      </c>
      <c r="E1122">
        <v>0</v>
      </c>
      <c r="F1122">
        <v>7</v>
      </c>
      <c r="G1122">
        <v>7</v>
      </c>
      <c r="H1122">
        <v>15</v>
      </c>
      <c r="I1122">
        <v>16</v>
      </c>
      <c r="J1122">
        <v>5</v>
      </c>
      <c r="K1122">
        <v>5</v>
      </c>
      <c r="L1122">
        <v>3.4225999999999999E-2</v>
      </c>
      <c r="M1122">
        <v>3.4225999999999999E-2</v>
      </c>
      <c r="N1122" t="s">
        <v>14</v>
      </c>
    </row>
    <row r="1123" spans="1:14" x14ac:dyDescent="0.2">
      <c r="A1123" t="s">
        <v>10</v>
      </c>
      <c r="B1123" t="s">
        <v>13</v>
      </c>
      <c r="D1123">
        <v>0</v>
      </c>
      <c r="E1123">
        <v>0</v>
      </c>
      <c r="F1123">
        <v>7</v>
      </c>
      <c r="G1123">
        <v>7</v>
      </c>
      <c r="H1123">
        <v>15</v>
      </c>
      <c r="I1123">
        <v>16</v>
      </c>
      <c r="J1123">
        <v>6</v>
      </c>
      <c r="K1123">
        <v>6</v>
      </c>
      <c r="L1123">
        <v>4.1825000000000001E-2</v>
      </c>
      <c r="M1123">
        <v>4.1825000000000001E-2</v>
      </c>
      <c r="N1123" t="s">
        <v>14</v>
      </c>
    </row>
    <row r="1124" spans="1:14" x14ac:dyDescent="0.2">
      <c r="A1124" t="s">
        <v>10</v>
      </c>
      <c r="B1124" t="s">
        <v>13</v>
      </c>
      <c r="D1124">
        <v>0</v>
      </c>
      <c r="E1124">
        <v>0</v>
      </c>
      <c r="F1124">
        <v>7</v>
      </c>
      <c r="G1124">
        <v>7</v>
      </c>
      <c r="H1124">
        <v>16</v>
      </c>
      <c r="I1124">
        <v>17</v>
      </c>
      <c r="J1124">
        <v>0</v>
      </c>
      <c r="K1124">
        <v>0</v>
      </c>
      <c r="L1124">
        <v>5.9819999999999998E-2</v>
      </c>
      <c r="M1124">
        <v>5.9819999999999998E-2</v>
      </c>
      <c r="N1124" t="s">
        <v>14</v>
      </c>
    </row>
    <row r="1125" spans="1:14" x14ac:dyDescent="0.2">
      <c r="A1125" t="s">
        <v>10</v>
      </c>
      <c r="B1125" t="s">
        <v>13</v>
      </c>
      <c r="D1125">
        <v>0</v>
      </c>
      <c r="E1125">
        <v>0</v>
      </c>
      <c r="F1125">
        <v>7</v>
      </c>
      <c r="G1125">
        <v>7</v>
      </c>
      <c r="H1125">
        <v>16</v>
      </c>
      <c r="I1125">
        <v>17</v>
      </c>
      <c r="J1125">
        <v>1</v>
      </c>
      <c r="K1125">
        <v>1</v>
      </c>
      <c r="L1125">
        <v>7.1912499999999893E-2</v>
      </c>
      <c r="M1125">
        <v>7.1912499999999893E-2</v>
      </c>
      <c r="N1125" t="s">
        <v>14</v>
      </c>
    </row>
    <row r="1126" spans="1:14" x14ac:dyDescent="0.2">
      <c r="A1126" t="s">
        <v>10</v>
      </c>
      <c r="B1126" t="s">
        <v>13</v>
      </c>
      <c r="D1126">
        <v>0</v>
      </c>
      <c r="E1126">
        <v>0</v>
      </c>
      <c r="F1126">
        <v>7</v>
      </c>
      <c r="G1126">
        <v>7</v>
      </c>
      <c r="H1126">
        <v>16</v>
      </c>
      <c r="I1126">
        <v>17</v>
      </c>
      <c r="J1126">
        <v>2</v>
      </c>
      <c r="K1126">
        <v>2</v>
      </c>
      <c r="L1126">
        <v>5.5447499999999997E-2</v>
      </c>
      <c r="M1126">
        <v>5.5447499999999997E-2</v>
      </c>
      <c r="N1126" t="s">
        <v>14</v>
      </c>
    </row>
    <row r="1127" spans="1:14" x14ac:dyDescent="0.2">
      <c r="A1127" t="s">
        <v>10</v>
      </c>
      <c r="B1127" t="s">
        <v>13</v>
      </c>
      <c r="D1127">
        <v>0</v>
      </c>
      <c r="E1127">
        <v>0</v>
      </c>
      <c r="F1127">
        <v>7</v>
      </c>
      <c r="G1127">
        <v>7</v>
      </c>
      <c r="H1127">
        <v>16</v>
      </c>
      <c r="I1127">
        <v>17</v>
      </c>
      <c r="J1127">
        <v>3</v>
      </c>
      <c r="K1127">
        <v>3</v>
      </c>
      <c r="L1127">
        <v>5.1572E-2</v>
      </c>
      <c r="M1127">
        <v>5.1572E-2</v>
      </c>
      <c r="N1127" t="s">
        <v>14</v>
      </c>
    </row>
    <row r="1128" spans="1:14" x14ac:dyDescent="0.2">
      <c r="A1128" t="s">
        <v>10</v>
      </c>
      <c r="B1128" t="s">
        <v>13</v>
      </c>
      <c r="D1128">
        <v>0</v>
      </c>
      <c r="E1128">
        <v>0</v>
      </c>
      <c r="F1128">
        <v>7</v>
      </c>
      <c r="G1128">
        <v>7</v>
      </c>
      <c r="H1128">
        <v>16</v>
      </c>
      <c r="I1128">
        <v>17</v>
      </c>
      <c r="J1128">
        <v>4</v>
      </c>
      <c r="K1128">
        <v>4</v>
      </c>
      <c r="L1128">
        <v>4.8211999999999998E-2</v>
      </c>
      <c r="M1128">
        <v>4.8211999999999998E-2</v>
      </c>
      <c r="N1128" t="s">
        <v>14</v>
      </c>
    </row>
    <row r="1129" spans="1:14" x14ac:dyDescent="0.2">
      <c r="A1129" t="s">
        <v>10</v>
      </c>
      <c r="B1129" t="s">
        <v>13</v>
      </c>
      <c r="D1129">
        <v>0</v>
      </c>
      <c r="E1129">
        <v>0</v>
      </c>
      <c r="F1129">
        <v>7</v>
      </c>
      <c r="G1129">
        <v>7</v>
      </c>
      <c r="H1129">
        <v>16</v>
      </c>
      <c r="I1129">
        <v>17</v>
      </c>
      <c r="J1129">
        <v>5</v>
      </c>
      <c r="K1129">
        <v>5</v>
      </c>
      <c r="L1129">
        <v>3.6420000000000001E-2</v>
      </c>
      <c r="M1129">
        <v>3.6420000000000001E-2</v>
      </c>
      <c r="N1129" t="s">
        <v>14</v>
      </c>
    </row>
    <row r="1130" spans="1:14" x14ac:dyDescent="0.2">
      <c r="A1130" t="s">
        <v>10</v>
      </c>
      <c r="B1130" t="s">
        <v>13</v>
      </c>
      <c r="D1130">
        <v>0</v>
      </c>
      <c r="E1130">
        <v>0</v>
      </c>
      <c r="F1130">
        <v>7</v>
      </c>
      <c r="G1130">
        <v>7</v>
      </c>
      <c r="H1130">
        <v>16</v>
      </c>
      <c r="I1130">
        <v>17</v>
      </c>
      <c r="J1130">
        <v>6</v>
      </c>
      <c r="K1130">
        <v>6</v>
      </c>
      <c r="L1130">
        <v>4.4867499999999998E-2</v>
      </c>
      <c r="M1130">
        <v>4.4867499999999998E-2</v>
      </c>
      <c r="N1130" t="s">
        <v>14</v>
      </c>
    </row>
    <row r="1131" spans="1:14" x14ac:dyDescent="0.2">
      <c r="A1131" t="s">
        <v>10</v>
      </c>
      <c r="B1131" t="s">
        <v>13</v>
      </c>
      <c r="D1131">
        <v>0</v>
      </c>
      <c r="E1131">
        <v>0</v>
      </c>
      <c r="F1131">
        <v>7</v>
      </c>
      <c r="G1131">
        <v>7</v>
      </c>
      <c r="H1131">
        <v>17</v>
      </c>
      <c r="I1131">
        <v>18</v>
      </c>
      <c r="J1131">
        <v>0</v>
      </c>
      <c r="K1131">
        <v>0</v>
      </c>
      <c r="L1131">
        <v>6.30825E-2</v>
      </c>
      <c r="M1131">
        <v>6.30825E-2</v>
      </c>
      <c r="N1131" t="s">
        <v>14</v>
      </c>
    </row>
    <row r="1132" spans="1:14" x14ac:dyDescent="0.2">
      <c r="A1132" t="s">
        <v>10</v>
      </c>
      <c r="B1132" t="s">
        <v>13</v>
      </c>
      <c r="D1132">
        <v>0</v>
      </c>
      <c r="E1132">
        <v>0</v>
      </c>
      <c r="F1132">
        <v>7</v>
      </c>
      <c r="G1132">
        <v>7</v>
      </c>
      <c r="H1132">
        <v>17</v>
      </c>
      <c r="I1132">
        <v>18</v>
      </c>
      <c r="J1132">
        <v>1</v>
      </c>
      <c r="K1132">
        <v>1</v>
      </c>
      <c r="L1132">
        <v>7.7304999999999999E-2</v>
      </c>
      <c r="M1132">
        <v>7.7304999999999999E-2</v>
      </c>
      <c r="N1132" t="s">
        <v>14</v>
      </c>
    </row>
    <row r="1133" spans="1:14" x14ac:dyDescent="0.2">
      <c r="A1133" t="s">
        <v>10</v>
      </c>
      <c r="B1133" t="s">
        <v>13</v>
      </c>
      <c r="D1133">
        <v>0</v>
      </c>
      <c r="E1133">
        <v>0</v>
      </c>
      <c r="F1133">
        <v>7</v>
      </c>
      <c r="G1133">
        <v>7</v>
      </c>
      <c r="H1133">
        <v>17</v>
      </c>
      <c r="I1133">
        <v>18</v>
      </c>
      <c r="J1133">
        <v>2</v>
      </c>
      <c r="K1133">
        <v>2</v>
      </c>
      <c r="L1133">
        <v>5.7107499999999999E-2</v>
      </c>
      <c r="M1133">
        <v>5.7107499999999999E-2</v>
      </c>
      <c r="N1133" t="s">
        <v>14</v>
      </c>
    </row>
    <row r="1134" spans="1:14" x14ac:dyDescent="0.2">
      <c r="A1134" t="s">
        <v>10</v>
      </c>
      <c r="B1134" t="s">
        <v>13</v>
      </c>
      <c r="D1134">
        <v>0</v>
      </c>
      <c r="E1134">
        <v>0</v>
      </c>
      <c r="F1134">
        <v>7</v>
      </c>
      <c r="G1134">
        <v>7</v>
      </c>
      <c r="H1134">
        <v>17</v>
      </c>
      <c r="I1134">
        <v>18</v>
      </c>
      <c r="J1134">
        <v>3</v>
      </c>
      <c r="K1134">
        <v>3</v>
      </c>
      <c r="L1134">
        <v>5.3481999999999898E-2</v>
      </c>
      <c r="M1134">
        <v>5.3481999999999898E-2</v>
      </c>
      <c r="N1134" t="s">
        <v>14</v>
      </c>
    </row>
    <row r="1135" spans="1:14" x14ac:dyDescent="0.2">
      <c r="A1135" t="s">
        <v>10</v>
      </c>
      <c r="B1135" t="s">
        <v>13</v>
      </c>
      <c r="D1135">
        <v>0</v>
      </c>
      <c r="E1135">
        <v>0</v>
      </c>
      <c r="F1135">
        <v>7</v>
      </c>
      <c r="G1135">
        <v>7</v>
      </c>
      <c r="H1135">
        <v>17</v>
      </c>
      <c r="I1135">
        <v>18</v>
      </c>
      <c r="J1135">
        <v>4</v>
      </c>
      <c r="K1135">
        <v>4</v>
      </c>
      <c r="L1135">
        <v>4.8821999999999997E-2</v>
      </c>
      <c r="M1135">
        <v>4.8821999999999997E-2</v>
      </c>
      <c r="N1135" t="s">
        <v>14</v>
      </c>
    </row>
    <row r="1136" spans="1:14" x14ac:dyDescent="0.2">
      <c r="A1136" t="s">
        <v>10</v>
      </c>
      <c r="B1136" t="s">
        <v>13</v>
      </c>
      <c r="D1136">
        <v>0</v>
      </c>
      <c r="E1136">
        <v>0</v>
      </c>
      <c r="F1136">
        <v>7</v>
      </c>
      <c r="G1136">
        <v>7</v>
      </c>
      <c r="H1136">
        <v>17</v>
      </c>
      <c r="I1136">
        <v>18</v>
      </c>
      <c r="J1136">
        <v>5</v>
      </c>
      <c r="K1136">
        <v>5</v>
      </c>
      <c r="L1136">
        <v>3.8309999999999997E-2</v>
      </c>
      <c r="M1136">
        <v>3.8309999999999997E-2</v>
      </c>
      <c r="N1136" t="s">
        <v>14</v>
      </c>
    </row>
    <row r="1137" spans="1:14" x14ac:dyDescent="0.2">
      <c r="A1137" t="s">
        <v>10</v>
      </c>
      <c r="B1137" t="s">
        <v>13</v>
      </c>
      <c r="D1137">
        <v>0</v>
      </c>
      <c r="E1137">
        <v>0</v>
      </c>
      <c r="F1137">
        <v>7</v>
      </c>
      <c r="G1137">
        <v>7</v>
      </c>
      <c r="H1137">
        <v>17</v>
      </c>
      <c r="I1137">
        <v>18</v>
      </c>
      <c r="J1137">
        <v>6</v>
      </c>
      <c r="K1137">
        <v>6</v>
      </c>
      <c r="L1137">
        <v>4.9430000000000002E-2</v>
      </c>
      <c r="M1137">
        <v>4.9430000000000002E-2</v>
      </c>
      <c r="N1137" t="s">
        <v>14</v>
      </c>
    </row>
    <row r="1138" spans="1:14" x14ac:dyDescent="0.2">
      <c r="A1138" t="s">
        <v>10</v>
      </c>
      <c r="B1138" t="s">
        <v>13</v>
      </c>
      <c r="D1138">
        <v>0</v>
      </c>
      <c r="E1138">
        <v>0</v>
      </c>
      <c r="F1138">
        <v>7</v>
      </c>
      <c r="G1138">
        <v>7</v>
      </c>
      <c r="H1138">
        <v>18</v>
      </c>
      <c r="I1138">
        <v>19</v>
      </c>
      <c r="J1138">
        <v>0</v>
      </c>
      <c r="K1138">
        <v>0</v>
      </c>
      <c r="L1138">
        <v>5.8172500000000002E-2</v>
      </c>
      <c r="M1138">
        <v>5.8172500000000002E-2</v>
      </c>
      <c r="N1138" t="s">
        <v>14</v>
      </c>
    </row>
    <row r="1139" spans="1:14" x14ac:dyDescent="0.2">
      <c r="A1139" t="s">
        <v>10</v>
      </c>
      <c r="B1139" t="s">
        <v>13</v>
      </c>
      <c r="D1139">
        <v>0</v>
      </c>
      <c r="E1139">
        <v>0</v>
      </c>
      <c r="F1139">
        <v>7</v>
      </c>
      <c r="G1139">
        <v>7</v>
      </c>
      <c r="H1139">
        <v>18</v>
      </c>
      <c r="I1139">
        <v>19</v>
      </c>
      <c r="J1139">
        <v>1</v>
      </c>
      <c r="K1139">
        <v>1</v>
      </c>
      <c r="L1139">
        <v>6.8309999999999996E-2</v>
      </c>
      <c r="M1139">
        <v>6.8309999999999996E-2</v>
      </c>
      <c r="N1139" t="s">
        <v>14</v>
      </c>
    </row>
    <row r="1140" spans="1:14" x14ac:dyDescent="0.2">
      <c r="A1140" t="s">
        <v>10</v>
      </c>
      <c r="B1140" t="s">
        <v>13</v>
      </c>
      <c r="D1140">
        <v>0</v>
      </c>
      <c r="E1140">
        <v>0</v>
      </c>
      <c r="F1140">
        <v>7</v>
      </c>
      <c r="G1140">
        <v>7</v>
      </c>
      <c r="H1140">
        <v>18</v>
      </c>
      <c r="I1140">
        <v>19</v>
      </c>
      <c r="J1140">
        <v>2</v>
      </c>
      <c r="K1140">
        <v>2</v>
      </c>
      <c r="L1140">
        <v>5.6312500000000001E-2</v>
      </c>
      <c r="M1140">
        <v>5.6312500000000001E-2</v>
      </c>
      <c r="N1140" t="s">
        <v>14</v>
      </c>
    </row>
    <row r="1141" spans="1:14" x14ac:dyDescent="0.2">
      <c r="A1141" t="s">
        <v>10</v>
      </c>
      <c r="B1141" t="s">
        <v>13</v>
      </c>
      <c r="D1141">
        <v>0</v>
      </c>
      <c r="E1141">
        <v>0</v>
      </c>
      <c r="F1141">
        <v>7</v>
      </c>
      <c r="G1141">
        <v>7</v>
      </c>
      <c r="H1141">
        <v>18</v>
      </c>
      <c r="I1141">
        <v>19</v>
      </c>
      <c r="J1141">
        <v>3</v>
      </c>
      <c r="K1141">
        <v>3</v>
      </c>
      <c r="L1141">
        <v>4.8847999999999898E-2</v>
      </c>
      <c r="M1141">
        <v>4.8847999999999898E-2</v>
      </c>
      <c r="N1141" t="s">
        <v>14</v>
      </c>
    </row>
    <row r="1142" spans="1:14" x14ac:dyDescent="0.2">
      <c r="A1142" t="s">
        <v>10</v>
      </c>
      <c r="B1142" t="s">
        <v>13</v>
      </c>
      <c r="D1142">
        <v>0</v>
      </c>
      <c r="E1142">
        <v>0</v>
      </c>
      <c r="F1142">
        <v>7</v>
      </c>
      <c r="G1142">
        <v>7</v>
      </c>
      <c r="H1142">
        <v>18</v>
      </c>
      <c r="I1142">
        <v>19</v>
      </c>
      <c r="J1142">
        <v>4</v>
      </c>
      <c r="K1142">
        <v>4</v>
      </c>
      <c r="L1142">
        <v>4.4179999999999997E-2</v>
      </c>
      <c r="M1142">
        <v>4.4179999999999997E-2</v>
      </c>
      <c r="N1142" t="s">
        <v>14</v>
      </c>
    </row>
    <row r="1143" spans="1:14" x14ac:dyDescent="0.2">
      <c r="A1143" t="s">
        <v>10</v>
      </c>
      <c r="B1143" t="s">
        <v>13</v>
      </c>
      <c r="D1143">
        <v>0</v>
      </c>
      <c r="E1143">
        <v>0</v>
      </c>
      <c r="F1143">
        <v>7</v>
      </c>
      <c r="G1143">
        <v>7</v>
      </c>
      <c r="H1143">
        <v>18</v>
      </c>
      <c r="I1143">
        <v>19</v>
      </c>
      <c r="J1143">
        <v>5</v>
      </c>
      <c r="K1143">
        <v>5</v>
      </c>
      <c r="L1143">
        <v>3.8081999999999998E-2</v>
      </c>
      <c r="M1143">
        <v>3.8081999999999998E-2</v>
      </c>
      <c r="N1143" t="s">
        <v>14</v>
      </c>
    </row>
    <row r="1144" spans="1:14" x14ac:dyDescent="0.2">
      <c r="A1144" t="s">
        <v>10</v>
      </c>
      <c r="B1144" t="s">
        <v>13</v>
      </c>
      <c r="D1144">
        <v>0</v>
      </c>
      <c r="E1144">
        <v>0</v>
      </c>
      <c r="F1144">
        <v>7</v>
      </c>
      <c r="G1144">
        <v>7</v>
      </c>
      <c r="H1144">
        <v>18</v>
      </c>
      <c r="I1144">
        <v>19</v>
      </c>
      <c r="J1144">
        <v>6</v>
      </c>
      <c r="K1144">
        <v>6</v>
      </c>
      <c r="L1144">
        <v>4.7882500000000001E-2</v>
      </c>
      <c r="M1144">
        <v>4.7882500000000001E-2</v>
      </c>
      <c r="N1144" t="s">
        <v>14</v>
      </c>
    </row>
    <row r="1145" spans="1:14" x14ac:dyDescent="0.2">
      <c r="A1145" t="s">
        <v>10</v>
      </c>
      <c r="B1145" t="s">
        <v>13</v>
      </c>
      <c r="D1145">
        <v>0</v>
      </c>
      <c r="E1145">
        <v>0</v>
      </c>
      <c r="F1145">
        <v>7</v>
      </c>
      <c r="G1145">
        <v>7</v>
      </c>
      <c r="H1145">
        <v>19</v>
      </c>
      <c r="I1145">
        <v>20</v>
      </c>
      <c r="J1145">
        <v>0</v>
      </c>
      <c r="K1145">
        <v>0</v>
      </c>
      <c r="L1145">
        <v>5.1720000000000002E-2</v>
      </c>
      <c r="M1145">
        <v>5.1720000000000002E-2</v>
      </c>
      <c r="N1145" t="s">
        <v>14</v>
      </c>
    </row>
    <row r="1146" spans="1:14" x14ac:dyDescent="0.2">
      <c r="A1146" t="s">
        <v>10</v>
      </c>
      <c r="B1146" t="s">
        <v>13</v>
      </c>
      <c r="D1146">
        <v>0</v>
      </c>
      <c r="E1146">
        <v>0</v>
      </c>
      <c r="F1146">
        <v>7</v>
      </c>
      <c r="G1146">
        <v>7</v>
      </c>
      <c r="H1146">
        <v>19</v>
      </c>
      <c r="I1146">
        <v>20</v>
      </c>
      <c r="J1146">
        <v>1</v>
      </c>
      <c r="K1146">
        <v>1</v>
      </c>
      <c r="L1146">
        <v>5.7254999999999903E-2</v>
      </c>
      <c r="M1146">
        <v>5.7254999999999903E-2</v>
      </c>
      <c r="N1146" t="s">
        <v>14</v>
      </c>
    </row>
    <row r="1147" spans="1:14" x14ac:dyDescent="0.2">
      <c r="A1147" t="s">
        <v>10</v>
      </c>
      <c r="B1147" t="s">
        <v>13</v>
      </c>
      <c r="D1147">
        <v>0</v>
      </c>
      <c r="E1147">
        <v>0</v>
      </c>
      <c r="F1147">
        <v>7</v>
      </c>
      <c r="G1147">
        <v>7</v>
      </c>
      <c r="H1147">
        <v>19</v>
      </c>
      <c r="I1147">
        <v>20</v>
      </c>
      <c r="J1147">
        <v>2</v>
      </c>
      <c r="K1147">
        <v>2</v>
      </c>
      <c r="L1147">
        <v>4.9299999999999997E-2</v>
      </c>
      <c r="M1147">
        <v>4.9299999999999997E-2</v>
      </c>
      <c r="N1147" t="s">
        <v>14</v>
      </c>
    </row>
    <row r="1148" spans="1:14" x14ac:dyDescent="0.2">
      <c r="A1148" t="s">
        <v>10</v>
      </c>
      <c r="B1148" t="s">
        <v>13</v>
      </c>
      <c r="D1148">
        <v>0</v>
      </c>
      <c r="E1148">
        <v>0</v>
      </c>
      <c r="F1148">
        <v>7</v>
      </c>
      <c r="G1148">
        <v>7</v>
      </c>
      <c r="H1148">
        <v>19</v>
      </c>
      <c r="I1148">
        <v>20</v>
      </c>
      <c r="J1148">
        <v>3</v>
      </c>
      <c r="K1148">
        <v>3</v>
      </c>
      <c r="L1148">
        <v>4.5504000000000003E-2</v>
      </c>
      <c r="M1148">
        <v>4.5504000000000003E-2</v>
      </c>
      <c r="N1148" t="s">
        <v>14</v>
      </c>
    </row>
    <row r="1149" spans="1:14" x14ac:dyDescent="0.2">
      <c r="A1149" t="s">
        <v>10</v>
      </c>
      <c r="B1149" t="s">
        <v>13</v>
      </c>
      <c r="D1149">
        <v>0</v>
      </c>
      <c r="E1149">
        <v>0</v>
      </c>
      <c r="F1149">
        <v>7</v>
      </c>
      <c r="G1149">
        <v>7</v>
      </c>
      <c r="H1149">
        <v>19</v>
      </c>
      <c r="I1149">
        <v>20</v>
      </c>
      <c r="J1149">
        <v>4</v>
      </c>
      <c r="K1149">
        <v>4</v>
      </c>
      <c r="L1149">
        <v>4.0964E-2</v>
      </c>
      <c r="M1149">
        <v>4.0964E-2</v>
      </c>
      <c r="N1149" t="s">
        <v>14</v>
      </c>
    </row>
    <row r="1150" spans="1:14" x14ac:dyDescent="0.2">
      <c r="A1150" t="s">
        <v>10</v>
      </c>
      <c r="B1150" t="s">
        <v>13</v>
      </c>
      <c r="D1150">
        <v>0</v>
      </c>
      <c r="E1150">
        <v>0</v>
      </c>
      <c r="F1150">
        <v>7</v>
      </c>
      <c r="G1150">
        <v>7</v>
      </c>
      <c r="H1150">
        <v>19</v>
      </c>
      <c r="I1150">
        <v>20</v>
      </c>
      <c r="J1150">
        <v>5</v>
      </c>
      <c r="K1150">
        <v>5</v>
      </c>
      <c r="L1150">
        <v>3.3931999999999997E-2</v>
      </c>
      <c r="M1150">
        <v>3.3931999999999997E-2</v>
      </c>
      <c r="N1150" t="s">
        <v>14</v>
      </c>
    </row>
    <row r="1151" spans="1:14" x14ac:dyDescent="0.2">
      <c r="A1151" t="s">
        <v>10</v>
      </c>
      <c r="B1151" t="s">
        <v>13</v>
      </c>
      <c r="D1151">
        <v>0</v>
      </c>
      <c r="E1151">
        <v>0</v>
      </c>
      <c r="F1151">
        <v>7</v>
      </c>
      <c r="G1151">
        <v>7</v>
      </c>
      <c r="H1151">
        <v>19</v>
      </c>
      <c r="I1151">
        <v>20</v>
      </c>
      <c r="J1151">
        <v>6</v>
      </c>
      <c r="K1151">
        <v>6</v>
      </c>
      <c r="L1151">
        <v>4.4159999999999998E-2</v>
      </c>
      <c r="M1151">
        <v>4.4159999999999998E-2</v>
      </c>
      <c r="N1151" t="s">
        <v>14</v>
      </c>
    </row>
    <row r="1152" spans="1:14" x14ac:dyDescent="0.2">
      <c r="A1152" t="s">
        <v>10</v>
      </c>
      <c r="B1152" t="s">
        <v>13</v>
      </c>
      <c r="D1152">
        <v>0</v>
      </c>
      <c r="E1152">
        <v>0</v>
      </c>
      <c r="F1152">
        <v>7</v>
      </c>
      <c r="G1152">
        <v>7</v>
      </c>
      <c r="H1152">
        <v>20</v>
      </c>
      <c r="I1152">
        <v>21</v>
      </c>
      <c r="J1152">
        <v>0</v>
      </c>
      <c r="K1152">
        <v>0</v>
      </c>
      <c r="L1152">
        <v>4.6170000000000003E-2</v>
      </c>
      <c r="M1152">
        <v>4.6170000000000003E-2</v>
      </c>
      <c r="N1152" t="s">
        <v>14</v>
      </c>
    </row>
    <row r="1153" spans="1:14" x14ac:dyDescent="0.2">
      <c r="A1153" t="s">
        <v>10</v>
      </c>
      <c r="B1153" t="s">
        <v>13</v>
      </c>
      <c r="D1153">
        <v>0</v>
      </c>
      <c r="E1153">
        <v>0</v>
      </c>
      <c r="F1153">
        <v>7</v>
      </c>
      <c r="G1153">
        <v>7</v>
      </c>
      <c r="H1153">
        <v>20</v>
      </c>
      <c r="I1153">
        <v>21</v>
      </c>
      <c r="J1153">
        <v>1</v>
      </c>
      <c r="K1153">
        <v>1</v>
      </c>
      <c r="L1153">
        <v>5.3412500000000002E-2</v>
      </c>
      <c r="M1153">
        <v>5.3412500000000002E-2</v>
      </c>
      <c r="N1153" t="s">
        <v>14</v>
      </c>
    </row>
    <row r="1154" spans="1:14" x14ac:dyDescent="0.2">
      <c r="A1154" t="s">
        <v>10</v>
      </c>
      <c r="B1154" t="s">
        <v>13</v>
      </c>
      <c r="D1154">
        <v>0</v>
      </c>
      <c r="E1154">
        <v>0</v>
      </c>
      <c r="F1154">
        <v>7</v>
      </c>
      <c r="G1154">
        <v>7</v>
      </c>
      <c r="H1154">
        <v>20</v>
      </c>
      <c r="I1154">
        <v>21</v>
      </c>
      <c r="J1154">
        <v>2</v>
      </c>
      <c r="K1154">
        <v>2</v>
      </c>
      <c r="L1154">
        <v>4.6917500000000001E-2</v>
      </c>
      <c r="M1154">
        <v>4.6917500000000001E-2</v>
      </c>
      <c r="N1154" t="s">
        <v>14</v>
      </c>
    </row>
    <row r="1155" spans="1:14" x14ac:dyDescent="0.2">
      <c r="A1155" t="s">
        <v>10</v>
      </c>
      <c r="B1155" t="s">
        <v>13</v>
      </c>
      <c r="D1155">
        <v>0</v>
      </c>
      <c r="E1155">
        <v>0</v>
      </c>
      <c r="F1155">
        <v>7</v>
      </c>
      <c r="G1155">
        <v>7</v>
      </c>
      <c r="H1155">
        <v>20</v>
      </c>
      <c r="I1155">
        <v>21</v>
      </c>
      <c r="J1155">
        <v>3</v>
      </c>
      <c r="K1155">
        <v>3</v>
      </c>
      <c r="L1155">
        <v>4.367E-2</v>
      </c>
      <c r="M1155">
        <v>4.367E-2</v>
      </c>
      <c r="N1155" t="s">
        <v>14</v>
      </c>
    </row>
    <row r="1156" spans="1:14" x14ac:dyDescent="0.2">
      <c r="A1156" t="s">
        <v>10</v>
      </c>
      <c r="B1156" t="s">
        <v>13</v>
      </c>
      <c r="D1156">
        <v>0</v>
      </c>
      <c r="E1156">
        <v>0</v>
      </c>
      <c r="F1156">
        <v>7</v>
      </c>
      <c r="G1156">
        <v>7</v>
      </c>
      <c r="H1156">
        <v>20</v>
      </c>
      <c r="I1156">
        <v>21</v>
      </c>
      <c r="J1156">
        <v>4</v>
      </c>
      <c r="K1156">
        <v>4</v>
      </c>
      <c r="L1156">
        <v>3.7589999999999998E-2</v>
      </c>
      <c r="M1156">
        <v>3.7589999999999998E-2</v>
      </c>
      <c r="N1156" t="s">
        <v>14</v>
      </c>
    </row>
    <row r="1157" spans="1:14" x14ac:dyDescent="0.2">
      <c r="A1157" t="s">
        <v>10</v>
      </c>
      <c r="B1157" t="s">
        <v>13</v>
      </c>
      <c r="D1157">
        <v>0</v>
      </c>
      <c r="E1157">
        <v>0</v>
      </c>
      <c r="F1157">
        <v>7</v>
      </c>
      <c r="G1157">
        <v>7</v>
      </c>
      <c r="H1157">
        <v>20</v>
      </c>
      <c r="I1157">
        <v>21</v>
      </c>
      <c r="J1157">
        <v>5</v>
      </c>
      <c r="K1157">
        <v>5</v>
      </c>
      <c r="L1157">
        <v>3.2778000000000002E-2</v>
      </c>
      <c r="M1157">
        <v>3.2778000000000002E-2</v>
      </c>
      <c r="N1157" t="s">
        <v>14</v>
      </c>
    </row>
    <row r="1158" spans="1:14" x14ac:dyDescent="0.2">
      <c r="A1158" t="s">
        <v>10</v>
      </c>
      <c r="B1158" t="s">
        <v>13</v>
      </c>
      <c r="D1158">
        <v>0</v>
      </c>
      <c r="E1158">
        <v>0</v>
      </c>
      <c r="F1158">
        <v>7</v>
      </c>
      <c r="G1158">
        <v>7</v>
      </c>
      <c r="H1158">
        <v>20</v>
      </c>
      <c r="I1158">
        <v>21</v>
      </c>
      <c r="J1158">
        <v>6</v>
      </c>
      <c r="K1158">
        <v>6</v>
      </c>
      <c r="L1158">
        <v>4.17825E-2</v>
      </c>
      <c r="M1158">
        <v>4.17825E-2</v>
      </c>
      <c r="N1158" t="s">
        <v>14</v>
      </c>
    </row>
    <row r="1159" spans="1:14" x14ac:dyDescent="0.2">
      <c r="A1159" t="s">
        <v>10</v>
      </c>
      <c r="B1159" t="s">
        <v>13</v>
      </c>
      <c r="D1159">
        <v>0</v>
      </c>
      <c r="E1159">
        <v>0</v>
      </c>
      <c r="F1159">
        <v>7</v>
      </c>
      <c r="G1159">
        <v>7</v>
      </c>
      <c r="H1159">
        <v>21</v>
      </c>
      <c r="I1159">
        <v>22</v>
      </c>
      <c r="J1159">
        <v>0</v>
      </c>
      <c r="K1159">
        <v>0</v>
      </c>
      <c r="L1159">
        <v>4.2365E-2</v>
      </c>
      <c r="M1159">
        <v>4.2365E-2</v>
      </c>
      <c r="N1159" t="s">
        <v>14</v>
      </c>
    </row>
    <row r="1160" spans="1:14" x14ac:dyDescent="0.2">
      <c r="A1160" t="s">
        <v>10</v>
      </c>
      <c r="B1160" t="s">
        <v>13</v>
      </c>
      <c r="D1160">
        <v>0</v>
      </c>
      <c r="E1160">
        <v>0</v>
      </c>
      <c r="F1160">
        <v>7</v>
      </c>
      <c r="G1160">
        <v>7</v>
      </c>
      <c r="H1160">
        <v>21</v>
      </c>
      <c r="I1160">
        <v>22</v>
      </c>
      <c r="J1160">
        <v>1</v>
      </c>
      <c r="K1160">
        <v>1</v>
      </c>
      <c r="L1160">
        <v>4.7004999999999998E-2</v>
      </c>
      <c r="M1160">
        <v>4.7004999999999998E-2</v>
      </c>
      <c r="N1160" t="s">
        <v>14</v>
      </c>
    </row>
    <row r="1161" spans="1:14" x14ac:dyDescent="0.2">
      <c r="A1161" t="s">
        <v>10</v>
      </c>
      <c r="B1161" t="s">
        <v>13</v>
      </c>
      <c r="D1161">
        <v>0</v>
      </c>
      <c r="E1161">
        <v>0</v>
      </c>
      <c r="F1161">
        <v>7</v>
      </c>
      <c r="G1161">
        <v>7</v>
      </c>
      <c r="H1161">
        <v>21</v>
      </c>
      <c r="I1161">
        <v>22</v>
      </c>
      <c r="J1161">
        <v>2</v>
      </c>
      <c r="K1161">
        <v>2</v>
      </c>
      <c r="L1161">
        <v>4.34125E-2</v>
      </c>
      <c r="M1161">
        <v>4.34125E-2</v>
      </c>
      <c r="N1161" t="s">
        <v>14</v>
      </c>
    </row>
    <row r="1162" spans="1:14" x14ac:dyDescent="0.2">
      <c r="A1162" t="s">
        <v>10</v>
      </c>
      <c r="B1162" t="s">
        <v>13</v>
      </c>
      <c r="D1162">
        <v>0</v>
      </c>
      <c r="E1162">
        <v>0</v>
      </c>
      <c r="F1162">
        <v>7</v>
      </c>
      <c r="G1162">
        <v>7</v>
      </c>
      <c r="H1162">
        <v>21</v>
      </c>
      <c r="I1162">
        <v>22</v>
      </c>
      <c r="J1162">
        <v>3</v>
      </c>
      <c r="K1162">
        <v>3</v>
      </c>
      <c r="L1162">
        <v>4.0536000000000003E-2</v>
      </c>
      <c r="M1162">
        <v>4.0536000000000003E-2</v>
      </c>
      <c r="N1162" t="s">
        <v>14</v>
      </c>
    </row>
    <row r="1163" spans="1:14" x14ac:dyDescent="0.2">
      <c r="A1163" t="s">
        <v>10</v>
      </c>
      <c r="B1163" t="s">
        <v>13</v>
      </c>
      <c r="D1163">
        <v>0</v>
      </c>
      <c r="E1163">
        <v>0</v>
      </c>
      <c r="F1163">
        <v>7</v>
      </c>
      <c r="G1163">
        <v>7</v>
      </c>
      <c r="H1163">
        <v>21</v>
      </c>
      <c r="I1163">
        <v>22</v>
      </c>
      <c r="J1163">
        <v>4</v>
      </c>
      <c r="K1163">
        <v>4</v>
      </c>
      <c r="L1163">
        <v>3.6600000000000001E-2</v>
      </c>
      <c r="M1163">
        <v>3.6600000000000001E-2</v>
      </c>
      <c r="N1163" t="s">
        <v>14</v>
      </c>
    </row>
    <row r="1164" spans="1:14" x14ac:dyDescent="0.2">
      <c r="A1164" t="s">
        <v>10</v>
      </c>
      <c r="B1164" t="s">
        <v>13</v>
      </c>
      <c r="D1164">
        <v>0</v>
      </c>
      <c r="E1164">
        <v>0</v>
      </c>
      <c r="F1164">
        <v>7</v>
      </c>
      <c r="G1164">
        <v>7</v>
      </c>
      <c r="H1164">
        <v>21</v>
      </c>
      <c r="I1164">
        <v>22</v>
      </c>
      <c r="J1164">
        <v>5</v>
      </c>
      <c r="K1164">
        <v>5</v>
      </c>
      <c r="L1164">
        <v>3.1230000000000001E-2</v>
      </c>
      <c r="M1164">
        <v>3.1230000000000001E-2</v>
      </c>
      <c r="N1164" t="s">
        <v>14</v>
      </c>
    </row>
    <row r="1165" spans="1:14" x14ac:dyDescent="0.2">
      <c r="A1165" t="s">
        <v>10</v>
      </c>
      <c r="B1165" t="s">
        <v>13</v>
      </c>
      <c r="D1165">
        <v>0</v>
      </c>
      <c r="E1165">
        <v>0</v>
      </c>
      <c r="F1165">
        <v>7</v>
      </c>
      <c r="G1165">
        <v>7</v>
      </c>
      <c r="H1165">
        <v>21</v>
      </c>
      <c r="I1165">
        <v>22</v>
      </c>
      <c r="J1165">
        <v>6</v>
      </c>
      <c r="K1165">
        <v>6</v>
      </c>
      <c r="L1165">
        <v>3.7137499999999997E-2</v>
      </c>
      <c r="M1165">
        <v>3.7137499999999997E-2</v>
      </c>
      <c r="N1165" t="s">
        <v>14</v>
      </c>
    </row>
    <row r="1166" spans="1:14" x14ac:dyDescent="0.2">
      <c r="A1166" t="s">
        <v>10</v>
      </c>
      <c r="B1166" t="s">
        <v>13</v>
      </c>
      <c r="D1166">
        <v>0</v>
      </c>
      <c r="E1166">
        <v>0</v>
      </c>
      <c r="F1166">
        <v>7</v>
      </c>
      <c r="G1166">
        <v>7</v>
      </c>
      <c r="H1166">
        <v>22</v>
      </c>
      <c r="I1166">
        <v>23</v>
      </c>
      <c r="J1166">
        <v>0</v>
      </c>
      <c r="K1166">
        <v>0</v>
      </c>
      <c r="L1166">
        <v>3.798E-2</v>
      </c>
      <c r="M1166">
        <v>3.798E-2</v>
      </c>
      <c r="N1166" t="s">
        <v>14</v>
      </c>
    </row>
    <row r="1167" spans="1:14" x14ac:dyDescent="0.2">
      <c r="A1167" t="s">
        <v>10</v>
      </c>
      <c r="B1167" t="s">
        <v>13</v>
      </c>
      <c r="D1167">
        <v>0</v>
      </c>
      <c r="E1167">
        <v>0</v>
      </c>
      <c r="F1167">
        <v>7</v>
      </c>
      <c r="G1167">
        <v>7</v>
      </c>
      <c r="H1167">
        <v>22</v>
      </c>
      <c r="I1167">
        <v>23</v>
      </c>
      <c r="J1167">
        <v>1</v>
      </c>
      <c r="K1167">
        <v>1</v>
      </c>
      <c r="L1167">
        <v>4.2202499999999997E-2</v>
      </c>
      <c r="M1167">
        <v>4.2202499999999997E-2</v>
      </c>
      <c r="N1167" t="s">
        <v>14</v>
      </c>
    </row>
    <row r="1168" spans="1:14" x14ac:dyDescent="0.2">
      <c r="A1168" t="s">
        <v>10</v>
      </c>
      <c r="B1168" t="s">
        <v>13</v>
      </c>
      <c r="D1168">
        <v>0</v>
      </c>
      <c r="E1168">
        <v>0</v>
      </c>
      <c r="F1168">
        <v>7</v>
      </c>
      <c r="G1168">
        <v>7</v>
      </c>
      <c r="H1168">
        <v>22</v>
      </c>
      <c r="I1168">
        <v>23</v>
      </c>
      <c r="J1168">
        <v>2</v>
      </c>
      <c r="K1168">
        <v>2</v>
      </c>
      <c r="L1168">
        <v>3.9912499999999997E-2</v>
      </c>
      <c r="M1168">
        <v>3.9912499999999997E-2</v>
      </c>
      <c r="N1168" t="s">
        <v>14</v>
      </c>
    </row>
    <row r="1169" spans="1:14" x14ac:dyDescent="0.2">
      <c r="A1169" t="s">
        <v>10</v>
      </c>
      <c r="B1169" t="s">
        <v>13</v>
      </c>
      <c r="D1169">
        <v>0</v>
      </c>
      <c r="E1169">
        <v>0</v>
      </c>
      <c r="F1169">
        <v>7</v>
      </c>
      <c r="G1169">
        <v>7</v>
      </c>
      <c r="H1169">
        <v>22</v>
      </c>
      <c r="I1169">
        <v>23</v>
      </c>
      <c r="J1169">
        <v>3</v>
      </c>
      <c r="K1169">
        <v>3</v>
      </c>
      <c r="L1169">
        <v>3.6748000000000003E-2</v>
      </c>
      <c r="M1169">
        <v>3.6748000000000003E-2</v>
      </c>
      <c r="N1169" t="s">
        <v>14</v>
      </c>
    </row>
    <row r="1170" spans="1:14" x14ac:dyDescent="0.2">
      <c r="A1170" t="s">
        <v>10</v>
      </c>
      <c r="B1170" t="s">
        <v>13</v>
      </c>
      <c r="D1170">
        <v>0</v>
      </c>
      <c r="E1170">
        <v>0</v>
      </c>
      <c r="F1170">
        <v>7</v>
      </c>
      <c r="G1170">
        <v>7</v>
      </c>
      <c r="H1170">
        <v>22</v>
      </c>
      <c r="I1170">
        <v>23</v>
      </c>
      <c r="J1170">
        <v>4</v>
      </c>
      <c r="K1170">
        <v>4</v>
      </c>
      <c r="L1170">
        <v>3.4242000000000002E-2</v>
      </c>
      <c r="M1170">
        <v>3.4242000000000002E-2</v>
      </c>
      <c r="N1170" t="s">
        <v>14</v>
      </c>
    </row>
    <row r="1171" spans="1:14" x14ac:dyDescent="0.2">
      <c r="A1171" t="s">
        <v>10</v>
      </c>
      <c r="B1171" t="s">
        <v>13</v>
      </c>
      <c r="D1171">
        <v>0</v>
      </c>
      <c r="E1171">
        <v>0</v>
      </c>
      <c r="F1171">
        <v>7</v>
      </c>
      <c r="G1171">
        <v>7</v>
      </c>
      <c r="H1171">
        <v>22</v>
      </c>
      <c r="I1171">
        <v>23</v>
      </c>
      <c r="J1171">
        <v>5</v>
      </c>
      <c r="K1171">
        <v>5</v>
      </c>
      <c r="L1171">
        <v>3.024E-2</v>
      </c>
      <c r="M1171">
        <v>3.024E-2</v>
      </c>
      <c r="N1171" t="s">
        <v>14</v>
      </c>
    </row>
    <row r="1172" spans="1:14" x14ac:dyDescent="0.2">
      <c r="A1172" t="s">
        <v>10</v>
      </c>
      <c r="B1172" t="s">
        <v>13</v>
      </c>
      <c r="D1172">
        <v>0</v>
      </c>
      <c r="E1172">
        <v>0</v>
      </c>
      <c r="F1172">
        <v>7</v>
      </c>
      <c r="G1172">
        <v>7</v>
      </c>
      <c r="H1172">
        <v>22</v>
      </c>
      <c r="I1172">
        <v>23</v>
      </c>
      <c r="J1172">
        <v>6</v>
      </c>
      <c r="K1172">
        <v>6</v>
      </c>
      <c r="L1172">
        <v>3.4707499999999898E-2</v>
      </c>
      <c r="M1172">
        <v>3.4707499999999898E-2</v>
      </c>
      <c r="N1172" t="s">
        <v>14</v>
      </c>
    </row>
    <row r="1173" spans="1:14" x14ac:dyDescent="0.2">
      <c r="A1173" t="s">
        <v>10</v>
      </c>
      <c r="B1173" t="s">
        <v>13</v>
      </c>
      <c r="D1173">
        <v>0</v>
      </c>
      <c r="E1173">
        <v>0</v>
      </c>
      <c r="F1173">
        <v>7</v>
      </c>
      <c r="G1173">
        <v>7</v>
      </c>
      <c r="H1173">
        <v>23</v>
      </c>
      <c r="I1173">
        <v>24</v>
      </c>
      <c r="J1173">
        <v>0</v>
      </c>
      <c r="K1173">
        <v>0</v>
      </c>
      <c r="L1173">
        <v>3.4442500000000001E-2</v>
      </c>
      <c r="M1173">
        <v>3.4442500000000001E-2</v>
      </c>
      <c r="N1173" t="s">
        <v>14</v>
      </c>
    </row>
    <row r="1174" spans="1:14" x14ac:dyDescent="0.2">
      <c r="A1174" t="s">
        <v>10</v>
      </c>
      <c r="B1174" t="s">
        <v>13</v>
      </c>
      <c r="D1174">
        <v>0</v>
      </c>
      <c r="E1174">
        <v>0</v>
      </c>
      <c r="F1174">
        <v>7</v>
      </c>
      <c r="G1174">
        <v>7</v>
      </c>
      <c r="H1174">
        <v>23</v>
      </c>
      <c r="I1174">
        <v>24</v>
      </c>
      <c r="J1174">
        <v>1</v>
      </c>
      <c r="K1174">
        <v>1</v>
      </c>
      <c r="L1174">
        <v>3.7817499999999997E-2</v>
      </c>
      <c r="M1174">
        <v>3.7817499999999997E-2</v>
      </c>
      <c r="N1174" t="s">
        <v>14</v>
      </c>
    </row>
    <row r="1175" spans="1:14" x14ac:dyDescent="0.2">
      <c r="A1175" t="s">
        <v>10</v>
      </c>
      <c r="B1175" t="s">
        <v>13</v>
      </c>
      <c r="D1175">
        <v>0</v>
      </c>
      <c r="E1175">
        <v>0</v>
      </c>
      <c r="F1175">
        <v>7</v>
      </c>
      <c r="G1175">
        <v>7</v>
      </c>
      <c r="H1175">
        <v>23</v>
      </c>
      <c r="I1175">
        <v>24</v>
      </c>
      <c r="J1175">
        <v>2</v>
      </c>
      <c r="K1175">
        <v>2</v>
      </c>
      <c r="L1175">
        <v>3.5499999999999997E-2</v>
      </c>
      <c r="M1175">
        <v>3.5499999999999997E-2</v>
      </c>
      <c r="N1175" t="s">
        <v>14</v>
      </c>
    </row>
    <row r="1176" spans="1:14" x14ac:dyDescent="0.2">
      <c r="A1176" t="s">
        <v>10</v>
      </c>
      <c r="B1176" t="s">
        <v>13</v>
      </c>
      <c r="D1176">
        <v>0</v>
      </c>
      <c r="E1176">
        <v>0</v>
      </c>
      <c r="F1176">
        <v>7</v>
      </c>
      <c r="G1176">
        <v>7</v>
      </c>
      <c r="H1176">
        <v>23</v>
      </c>
      <c r="I1176">
        <v>24</v>
      </c>
      <c r="J1176">
        <v>3</v>
      </c>
      <c r="K1176">
        <v>3</v>
      </c>
      <c r="L1176">
        <v>3.3995999999999998E-2</v>
      </c>
      <c r="M1176">
        <v>3.3995999999999998E-2</v>
      </c>
      <c r="N1176" t="s">
        <v>14</v>
      </c>
    </row>
    <row r="1177" spans="1:14" x14ac:dyDescent="0.2">
      <c r="A1177" t="s">
        <v>10</v>
      </c>
      <c r="B1177" t="s">
        <v>13</v>
      </c>
      <c r="D1177">
        <v>0</v>
      </c>
      <c r="E1177">
        <v>0</v>
      </c>
      <c r="F1177">
        <v>7</v>
      </c>
      <c r="G1177">
        <v>7</v>
      </c>
      <c r="H1177">
        <v>23</v>
      </c>
      <c r="I1177">
        <v>24</v>
      </c>
      <c r="J1177">
        <v>4</v>
      </c>
      <c r="K1177">
        <v>4</v>
      </c>
      <c r="L1177">
        <v>3.1226E-2</v>
      </c>
      <c r="M1177">
        <v>3.1226E-2</v>
      </c>
      <c r="N1177" t="s">
        <v>14</v>
      </c>
    </row>
    <row r="1178" spans="1:14" x14ac:dyDescent="0.2">
      <c r="A1178" t="s">
        <v>10</v>
      </c>
      <c r="B1178" t="s">
        <v>13</v>
      </c>
      <c r="D1178">
        <v>0</v>
      </c>
      <c r="E1178">
        <v>0</v>
      </c>
      <c r="F1178">
        <v>7</v>
      </c>
      <c r="G1178">
        <v>7</v>
      </c>
      <c r="H1178">
        <v>23</v>
      </c>
      <c r="I1178">
        <v>24</v>
      </c>
      <c r="J1178">
        <v>5</v>
      </c>
      <c r="K1178">
        <v>5</v>
      </c>
      <c r="L1178">
        <v>2.8594000000000001E-2</v>
      </c>
      <c r="M1178">
        <v>2.8594000000000001E-2</v>
      </c>
      <c r="N1178" t="s">
        <v>14</v>
      </c>
    </row>
    <row r="1179" spans="1:14" x14ac:dyDescent="0.2">
      <c r="A1179" t="s">
        <v>10</v>
      </c>
      <c r="B1179" t="s">
        <v>13</v>
      </c>
      <c r="D1179">
        <v>0</v>
      </c>
      <c r="E1179">
        <v>0</v>
      </c>
      <c r="F1179">
        <v>7</v>
      </c>
      <c r="G1179">
        <v>7</v>
      </c>
      <c r="H1179">
        <v>23</v>
      </c>
      <c r="I1179">
        <v>24</v>
      </c>
      <c r="J1179">
        <v>6</v>
      </c>
      <c r="K1179">
        <v>6</v>
      </c>
      <c r="L1179">
        <v>3.2952500000000003E-2</v>
      </c>
      <c r="M1179">
        <v>3.2952500000000003E-2</v>
      </c>
      <c r="N1179" t="s">
        <v>14</v>
      </c>
    </row>
    <row r="1180" spans="1:14" x14ac:dyDescent="0.2">
      <c r="A1180" t="s">
        <v>10</v>
      </c>
      <c r="B1180" t="s">
        <v>13</v>
      </c>
      <c r="D1180">
        <v>0</v>
      </c>
      <c r="E1180">
        <v>0</v>
      </c>
      <c r="F1180">
        <v>8</v>
      </c>
      <c r="G1180">
        <v>8</v>
      </c>
      <c r="H1180">
        <v>0</v>
      </c>
      <c r="I1180">
        <v>1</v>
      </c>
      <c r="J1180">
        <v>0</v>
      </c>
      <c r="K1180">
        <v>0</v>
      </c>
      <c r="L1180">
        <v>3.6119999999999999E-2</v>
      </c>
      <c r="M1180">
        <v>3.6119999999999999E-2</v>
      </c>
      <c r="N1180" t="s">
        <v>14</v>
      </c>
    </row>
    <row r="1181" spans="1:14" x14ac:dyDescent="0.2">
      <c r="A1181" t="s">
        <v>10</v>
      </c>
      <c r="B1181" t="s">
        <v>13</v>
      </c>
      <c r="D1181">
        <v>0</v>
      </c>
      <c r="E1181">
        <v>0</v>
      </c>
      <c r="F1181">
        <v>8</v>
      </c>
      <c r="G1181">
        <v>8</v>
      </c>
      <c r="H1181">
        <v>0</v>
      </c>
      <c r="I1181">
        <v>1</v>
      </c>
      <c r="J1181">
        <v>1</v>
      </c>
      <c r="K1181">
        <v>1</v>
      </c>
      <c r="L1181">
        <v>3.8587999999999997E-2</v>
      </c>
      <c r="M1181">
        <v>3.8587999999999997E-2</v>
      </c>
      <c r="N1181" t="s">
        <v>14</v>
      </c>
    </row>
    <row r="1182" spans="1:14" x14ac:dyDescent="0.2">
      <c r="A1182" t="s">
        <v>10</v>
      </c>
      <c r="B1182" t="s">
        <v>13</v>
      </c>
      <c r="D1182">
        <v>0</v>
      </c>
      <c r="E1182">
        <v>0</v>
      </c>
      <c r="F1182">
        <v>8</v>
      </c>
      <c r="G1182">
        <v>8</v>
      </c>
      <c r="H1182">
        <v>0</v>
      </c>
      <c r="I1182">
        <v>1</v>
      </c>
      <c r="J1182">
        <v>2</v>
      </c>
      <c r="K1182">
        <v>2</v>
      </c>
      <c r="L1182">
        <v>3.7435000000000003E-2</v>
      </c>
      <c r="M1182">
        <v>3.7435000000000003E-2</v>
      </c>
      <c r="N1182" t="s">
        <v>14</v>
      </c>
    </row>
    <row r="1183" spans="1:14" x14ac:dyDescent="0.2">
      <c r="A1183" t="s">
        <v>10</v>
      </c>
      <c r="B1183" t="s">
        <v>13</v>
      </c>
      <c r="D1183">
        <v>0</v>
      </c>
      <c r="E1183">
        <v>0</v>
      </c>
      <c r="F1183">
        <v>8</v>
      </c>
      <c r="G1183">
        <v>8</v>
      </c>
      <c r="H1183">
        <v>0</v>
      </c>
      <c r="I1183">
        <v>1</v>
      </c>
      <c r="J1183">
        <v>3</v>
      </c>
      <c r="K1183">
        <v>3</v>
      </c>
      <c r="L1183">
        <v>3.9822499999999997E-2</v>
      </c>
      <c r="M1183">
        <v>3.9822499999999997E-2</v>
      </c>
      <c r="N1183" t="s">
        <v>14</v>
      </c>
    </row>
    <row r="1184" spans="1:14" x14ac:dyDescent="0.2">
      <c r="A1184" t="s">
        <v>10</v>
      </c>
      <c r="B1184" t="s">
        <v>13</v>
      </c>
      <c r="D1184">
        <v>0</v>
      </c>
      <c r="E1184">
        <v>0</v>
      </c>
      <c r="F1184">
        <v>8</v>
      </c>
      <c r="G1184">
        <v>8</v>
      </c>
      <c r="H1184">
        <v>0</v>
      </c>
      <c r="I1184">
        <v>1</v>
      </c>
      <c r="J1184">
        <v>4</v>
      </c>
      <c r="K1184">
        <v>4</v>
      </c>
      <c r="L1184">
        <v>4.0719999999999999E-2</v>
      </c>
      <c r="M1184">
        <v>4.0719999999999999E-2</v>
      </c>
      <c r="N1184" t="s">
        <v>14</v>
      </c>
    </row>
    <row r="1185" spans="1:14" x14ac:dyDescent="0.2">
      <c r="A1185" t="s">
        <v>10</v>
      </c>
      <c r="B1185" t="s">
        <v>13</v>
      </c>
      <c r="D1185">
        <v>0</v>
      </c>
      <c r="E1185">
        <v>0</v>
      </c>
      <c r="F1185">
        <v>8</v>
      </c>
      <c r="G1185">
        <v>8</v>
      </c>
      <c r="H1185">
        <v>0</v>
      </c>
      <c r="I1185">
        <v>1</v>
      </c>
      <c r="J1185">
        <v>5</v>
      </c>
      <c r="K1185">
        <v>5</v>
      </c>
      <c r="L1185">
        <v>4.0534999999999898E-2</v>
      </c>
      <c r="M1185">
        <v>4.0534999999999898E-2</v>
      </c>
      <c r="N1185" t="s">
        <v>14</v>
      </c>
    </row>
    <row r="1186" spans="1:14" x14ac:dyDescent="0.2">
      <c r="A1186" t="s">
        <v>10</v>
      </c>
      <c r="B1186" t="s">
        <v>13</v>
      </c>
      <c r="D1186">
        <v>0</v>
      </c>
      <c r="E1186">
        <v>0</v>
      </c>
      <c r="F1186">
        <v>8</v>
      </c>
      <c r="G1186">
        <v>8</v>
      </c>
      <c r="H1186">
        <v>0</v>
      </c>
      <c r="I1186">
        <v>1</v>
      </c>
      <c r="J1186">
        <v>6</v>
      </c>
      <c r="K1186">
        <v>6</v>
      </c>
      <c r="L1186">
        <v>3.6255999999999997E-2</v>
      </c>
      <c r="M1186">
        <v>3.6255999999999997E-2</v>
      </c>
      <c r="N1186" t="s">
        <v>14</v>
      </c>
    </row>
    <row r="1187" spans="1:14" x14ac:dyDescent="0.2">
      <c r="A1187" t="s">
        <v>10</v>
      </c>
      <c r="B1187" t="s">
        <v>13</v>
      </c>
      <c r="D1187">
        <v>0</v>
      </c>
      <c r="E1187">
        <v>0</v>
      </c>
      <c r="F1187">
        <v>8</v>
      </c>
      <c r="G1187">
        <v>8</v>
      </c>
      <c r="H1187">
        <v>1</v>
      </c>
      <c r="I1187">
        <v>2</v>
      </c>
      <c r="J1187">
        <v>0</v>
      </c>
      <c r="K1187">
        <v>0</v>
      </c>
      <c r="L1187">
        <v>3.3099999999999997E-2</v>
      </c>
      <c r="M1187">
        <v>3.3099999999999997E-2</v>
      </c>
      <c r="N1187" t="s">
        <v>14</v>
      </c>
    </row>
    <row r="1188" spans="1:14" x14ac:dyDescent="0.2">
      <c r="A1188" t="s">
        <v>10</v>
      </c>
      <c r="B1188" t="s">
        <v>13</v>
      </c>
      <c r="D1188">
        <v>0</v>
      </c>
      <c r="E1188">
        <v>0</v>
      </c>
      <c r="F1188">
        <v>8</v>
      </c>
      <c r="G1188">
        <v>8</v>
      </c>
      <c r="H1188">
        <v>1</v>
      </c>
      <c r="I1188">
        <v>2</v>
      </c>
      <c r="J1188">
        <v>1</v>
      </c>
      <c r="K1188">
        <v>1</v>
      </c>
      <c r="L1188">
        <v>3.5237999999999998E-2</v>
      </c>
      <c r="M1188">
        <v>3.5237999999999998E-2</v>
      </c>
      <c r="N1188" t="s">
        <v>14</v>
      </c>
    </row>
    <row r="1189" spans="1:14" x14ac:dyDescent="0.2">
      <c r="A1189" t="s">
        <v>10</v>
      </c>
      <c r="B1189" t="s">
        <v>13</v>
      </c>
      <c r="D1189">
        <v>0</v>
      </c>
      <c r="E1189">
        <v>0</v>
      </c>
      <c r="F1189">
        <v>8</v>
      </c>
      <c r="G1189">
        <v>8</v>
      </c>
      <c r="H1189">
        <v>1</v>
      </c>
      <c r="I1189">
        <v>2</v>
      </c>
      <c r="J1189">
        <v>2</v>
      </c>
      <c r="K1189">
        <v>2</v>
      </c>
      <c r="L1189">
        <v>3.3832499999999897E-2</v>
      </c>
      <c r="M1189">
        <v>3.3832499999999897E-2</v>
      </c>
      <c r="N1189" t="s">
        <v>14</v>
      </c>
    </row>
    <row r="1190" spans="1:14" x14ac:dyDescent="0.2">
      <c r="A1190" t="s">
        <v>10</v>
      </c>
      <c r="B1190" t="s">
        <v>13</v>
      </c>
      <c r="D1190">
        <v>0</v>
      </c>
      <c r="E1190">
        <v>0</v>
      </c>
      <c r="F1190">
        <v>8</v>
      </c>
      <c r="G1190">
        <v>8</v>
      </c>
      <c r="H1190">
        <v>1</v>
      </c>
      <c r="I1190">
        <v>2</v>
      </c>
      <c r="J1190">
        <v>3</v>
      </c>
      <c r="K1190">
        <v>3</v>
      </c>
      <c r="L1190">
        <v>3.6569999999999998E-2</v>
      </c>
      <c r="M1190">
        <v>3.6569999999999998E-2</v>
      </c>
      <c r="N1190" t="s">
        <v>14</v>
      </c>
    </row>
    <row r="1191" spans="1:14" x14ac:dyDescent="0.2">
      <c r="A1191" t="s">
        <v>10</v>
      </c>
      <c r="B1191" t="s">
        <v>13</v>
      </c>
      <c r="D1191">
        <v>0</v>
      </c>
      <c r="E1191">
        <v>0</v>
      </c>
      <c r="F1191">
        <v>8</v>
      </c>
      <c r="G1191">
        <v>8</v>
      </c>
      <c r="H1191">
        <v>1</v>
      </c>
      <c r="I1191">
        <v>2</v>
      </c>
      <c r="J1191">
        <v>4</v>
      </c>
      <c r="K1191">
        <v>4</v>
      </c>
      <c r="L1191">
        <v>3.7039999999999997E-2</v>
      </c>
      <c r="M1191">
        <v>3.7039999999999997E-2</v>
      </c>
      <c r="N1191" t="s">
        <v>14</v>
      </c>
    </row>
    <row r="1192" spans="1:14" x14ac:dyDescent="0.2">
      <c r="A1192" t="s">
        <v>10</v>
      </c>
      <c r="B1192" t="s">
        <v>13</v>
      </c>
      <c r="D1192">
        <v>0</v>
      </c>
      <c r="E1192">
        <v>0</v>
      </c>
      <c r="F1192">
        <v>8</v>
      </c>
      <c r="G1192">
        <v>8</v>
      </c>
      <c r="H1192">
        <v>1</v>
      </c>
      <c r="I1192">
        <v>2</v>
      </c>
      <c r="J1192">
        <v>5</v>
      </c>
      <c r="K1192">
        <v>5</v>
      </c>
      <c r="L1192">
        <v>3.6232500000000001E-2</v>
      </c>
      <c r="M1192">
        <v>3.6232500000000001E-2</v>
      </c>
      <c r="N1192" t="s">
        <v>14</v>
      </c>
    </row>
    <row r="1193" spans="1:14" x14ac:dyDescent="0.2">
      <c r="A1193" t="s">
        <v>10</v>
      </c>
      <c r="B1193" t="s">
        <v>13</v>
      </c>
      <c r="D1193">
        <v>0</v>
      </c>
      <c r="E1193">
        <v>0</v>
      </c>
      <c r="F1193">
        <v>8</v>
      </c>
      <c r="G1193">
        <v>8</v>
      </c>
      <c r="H1193">
        <v>1</v>
      </c>
      <c r="I1193">
        <v>2</v>
      </c>
      <c r="J1193">
        <v>6</v>
      </c>
      <c r="K1193">
        <v>6</v>
      </c>
      <c r="L1193">
        <v>3.2739999999999998E-2</v>
      </c>
      <c r="M1193">
        <v>3.2739999999999998E-2</v>
      </c>
      <c r="N1193" t="s">
        <v>14</v>
      </c>
    </row>
    <row r="1194" spans="1:14" x14ac:dyDescent="0.2">
      <c r="A1194" t="s">
        <v>10</v>
      </c>
      <c r="B1194" t="s">
        <v>13</v>
      </c>
      <c r="D1194">
        <v>0</v>
      </c>
      <c r="E1194">
        <v>0</v>
      </c>
      <c r="F1194">
        <v>8</v>
      </c>
      <c r="G1194">
        <v>8</v>
      </c>
      <c r="H1194">
        <v>2</v>
      </c>
      <c r="I1194">
        <v>3</v>
      </c>
      <c r="J1194">
        <v>0</v>
      </c>
      <c r="K1194">
        <v>0</v>
      </c>
      <c r="L1194">
        <v>3.1095999999999901E-2</v>
      </c>
      <c r="M1194">
        <v>3.1095999999999901E-2</v>
      </c>
      <c r="N1194" t="s">
        <v>14</v>
      </c>
    </row>
    <row r="1195" spans="1:14" x14ac:dyDescent="0.2">
      <c r="A1195" t="s">
        <v>10</v>
      </c>
      <c r="B1195" t="s">
        <v>13</v>
      </c>
      <c r="D1195">
        <v>0</v>
      </c>
      <c r="E1195">
        <v>0</v>
      </c>
      <c r="F1195">
        <v>8</v>
      </c>
      <c r="G1195">
        <v>8</v>
      </c>
      <c r="H1195">
        <v>2</v>
      </c>
      <c r="I1195">
        <v>3</v>
      </c>
      <c r="J1195">
        <v>1</v>
      </c>
      <c r="K1195">
        <v>1</v>
      </c>
      <c r="L1195">
        <v>3.2815999999999998E-2</v>
      </c>
      <c r="M1195">
        <v>3.2815999999999998E-2</v>
      </c>
      <c r="N1195" t="s">
        <v>14</v>
      </c>
    </row>
    <row r="1196" spans="1:14" x14ac:dyDescent="0.2">
      <c r="A1196" t="s">
        <v>10</v>
      </c>
      <c r="B1196" t="s">
        <v>13</v>
      </c>
      <c r="D1196">
        <v>0</v>
      </c>
      <c r="E1196">
        <v>0</v>
      </c>
      <c r="F1196">
        <v>8</v>
      </c>
      <c r="G1196">
        <v>8</v>
      </c>
      <c r="H1196">
        <v>2</v>
      </c>
      <c r="I1196">
        <v>3</v>
      </c>
      <c r="J1196">
        <v>2</v>
      </c>
      <c r="K1196">
        <v>2</v>
      </c>
      <c r="L1196">
        <v>3.1895E-2</v>
      </c>
      <c r="M1196">
        <v>3.1895E-2</v>
      </c>
      <c r="N1196" t="s">
        <v>14</v>
      </c>
    </row>
    <row r="1197" spans="1:14" x14ac:dyDescent="0.2">
      <c r="A1197" t="s">
        <v>10</v>
      </c>
      <c r="B1197" t="s">
        <v>13</v>
      </c>
      <c r="D1197">
        <v>0</v>
      </c>
      <c r="E1197">
        <v>0</v>
      </c>
      <c r="F1197">
        <v>8</v>
      </c>
      <c r="G1197">
        <v>8</v>
      </c>
      <c r="H1197">
        <v>2</v>
      </c>
      <c r="I1197">
        <v>3</v>
      </c>
      <c r="J1197">
        <v>3</v>
      </c>
      <c r="K1197">
        <v>3</v>
      </c>
      <c r="L1197">
        <v>3.3902499999999898E-2</v>
      </c>
      <c r="M1197">
        <v>3.3902499999999898E-2</v>
      </c>
      <c r="N1197" t="s">
        <v>14</v>
      </c>
    </row>
    <row r="1198" spans="1:14" x14ac:dyDescent="0.2">
      <c r="A1198" t="s">
        <v>10</v>
      </c>
      <c r="B1198" t="s">
        <v>13</v>
      </c>
      <c r="D1198">
        <v>0</v>
      </c>
      <c r="E1198">
        <v>0</v>
      </c>
      <c r="F1198">
        <v>8</v>
      </c>
      <c r="G1198">
        <v>8</v>
      </c>
      <c r="H1198">
        <v>2</v>
      </c>
      <c r="I1198">
        <v>3</v>
      </c>
      <c r="J1198">
        <v>4</v>
      </c>
      <c r="K1198">
        <v>4</v>
      </c>
      <c r="L1198">
        <v>3.5707499999999899E-2</v>
      </c>
      <c r="M1198">
        <v>3.5707499999999899E-2</v>
      </c>
      <c r="N1198" t="s">
        <v>14</v>
      </c>
    </row>
    <row r="1199" spans="1:14" x14ac:dyDescent="0.2">
      <c r="A1199" t="s">
        <v>10</v>
      </c>
      <c r="B1199" t="s">
        <v>13</v>
      </c>
      <c r="D1199">
        <v>0</v>
      </c>
      <c r="E1199">
        <v>0</v>
      </c>
      <c r="F1199">
        <v>8</v>
      </c>
      <c r="G1199">
        <v>8</v>
      </c>
      <c r="H1199">
        <v>2</v>
      </c>
      <c r="I1199">
        <v>3</v>
      </c>
      <c r="J1199">
        <v>5</v>
      </c>
      <c r="K1199">
        <v>5</v>
      </c>
      <c r="L1199">
        <v>3.397E-2</v>
      </c>
      <c r="M1199">
        <v>3.397E-2</v>
      </c>
      <c r="N1199" t="s">
        <v>14</v>
      </c>
    </row>
    <row r="1200" spans="1:14" x14ac:dyDescent="0.2">
      <c r="A1200" t="s">
        <v>10</v>
      </c>
      <c r="B1200" t="s">
        <v>13</v>
      </c>
      <c r="D1200">
        <v>0</v>
      </c>
      <c r="E1200">
        <v>0</v>
      </c>
      <c r="F1200">
        <v>8</v>
      </c>
      <c r="G1200">
        <v>8</v>
      </c>
      <c r="H1200">
        <v>2</v>
      </c>
      <c r="I1200">
        <v>3</v>
      </c>
      <c r="J1200">
        <v>6</v>
      </c>
      <c r="K1200">
        <v>6</v>
      </c>
      <c r="L1200">
        <v>3.1019999999999999E-2</v>
      </c>
      <c r="M1200">
        <v>3.1019999999999999E-2</v>
      </c>
      <c r="N1200" t="s">
        <v>14</v>
      </c>
    </row>
    <row r="1201" spans="1:14" x14ac:dyDescent="0.2">
      <c r="A1201" t="s">
        <v>10</v>
      </c>
      <c r="B1201" t="s">
        <v>13</v>
      </c>
      <c r="D1201">
        <v>0</v>
      </c>
      <c r="E1201">
        <v>0</v>
      </c>
      <c r="F1201">
        <v>8</v>
      </c>
      <c r="G1201">
        <v>8</v>
      </c>
      <c r="H1201">
        <v>3</v>
      </c>
      <c r="I1201">
        <v>4</v>
      </c>
      <c r="J1201">
        <v>0</v>
      </c>
      <c r="K1201">
        <v>0</v>
      </c>
      <c r="L1201">
        <v>3.0141999999999999E-2</v>
      </c>
      <c r="M1201">
        <v>3.0141999999999999E-2</v>
      </c>
      <c r="N1201" t="s">
        <v>14</v>
      </c>
    </row>
    <row r="1202" spans="1:14" x14ac:dyDescent="0.2">
      <c r="A1202" t="s">
        <v>10</v>
      </c>
      <c r="B1202" t="s">
        <v>13</v>
      </c>
      <c r="D1202">
        <v>0</v>
      </c>
      <c r="E1202">
        <v>0</v>
      </c>
      <c r="F1202">
        <v>8</v>
      </c>
      <c r="G1202">
        <v>8</v>
      </c>
      <c r="H1202">
        <v>3</v>
      </c>
      <c r="I1202">
        <v>4</v>
      </c>
      <c r="J1202">
        <v>1</v>
      </c>
      <c r="K1202">
        <v>1</v>
      </c>
      <c r="L1202">
        <v>3.1817999999999999E-2</v>
      </c>
      <c r="M1202">
        <v>3.1817999999999999E-2</v>
      </c>
      <c r="N1202" t="s">
        <v>14</v>
      </c>
    </row>
    <row r="1203" spans="1:14" x14ac:dyDescent="0.2">
      <c r="A1203" t="s">
        <v>10</v>
      </c>
      <c r="B1203" t="s">
        <v>13</v>
      </c>
      <c r="D1203">
        <v>0</v>
      </c>
      <c r="E1203">
        <v>0</v>
      </c>
      <c r="F1203">
        <v>8</v>
      </c>
      <c r="G1203">
        <v>8</v>
      </c>
      <c r="H1203">
        <v>3</v>
      </c>
      <c r="I1203">
        <v>4</v>
      </c>
      <c r="J1203">
        <v>2</v>
      </c>
      <c r="K1203">
        <v>2</v>
      </c>
      <c r="L1203">
        <v>3.11774999999999E-2</v>
      </c>
      <c r="M1203">
        <v>3.11774999999999E-2</v>
      </c>
      <c r="N1203" t="s">
        <v>14</v>
      </c>
    </row>
    <row r="1204" spans="1:14" x14ac:dyDescent="0.2">
      <c r="A1204" t="s">
        <v>10</v>
      </c>
      <c r="B1204" t="s">
        <v>13</v>
      </c>
      <c r="D1204">
        <v>0</v>
      </c>
      <c r="E1204">
        <v>0</v>
      </c>
      <c r="F1204">
        <v>8</v>
      </c>
      <c r="G1204">
        <v>8</v>
      </c>
      <c r="H1204">
        <v>3</v>
      </c>
      <c r="I1204">
        <v>4</v>
      </c>
      <c r="J1204">
        <v>3</v>
      </c>
      <c r="K1204">
        <v>3</v>
      </c>
      <c r="L1204">
        <v>3.3404999999999997E-2</v>
      </c>
      <c r="M1204">
        <v>3.3404999999999997E-2</v>
      </c>
      <c r="N1204" t="s">
        <v>14</v>
      </c>
    </row>
    <row r="1205" spans="1:14" x14ac:dyDescent="0.2">
      <c r="A1205" t="s">
        <v>10</v>
      </c>
      <c r="B1205" t="s">
        <v>13</v>
      </c>
      <c r="D1205">
        <v>0</v>
      </c>
      <c r="E1205">
        <v>0</v>
      </c>
      <c r="F1205">
        <v>8</v>
      </c>
      <c r="G1205">
        <v>8</v>
      </c>
      <c r="H1205">
        <v>3</v>
      </c>
      <c r="I1205">
        <v>4</v>
      </c>
      <c r="J1205">
        <v>4</v>
      </c>
      <c r="K1205">
        <v>4</v>
      </c>
      <c r="L1205">
        <v>3.3629999999999903E-2</v>
      </c>
      <c r="M1205">
        <v>3.3629999999999903E-2</v>
      </c>
      <c r="N1205" t="s">
        <v>14</v>
      </c>
    </row>
    <row r="1206" spans="1:14" x14ac:dyDescent="0.2">
      <c r="A1206" t="s">
        <v>10</v>
      </c>
      <c r="B1206" t="s">
        <v>13</v>
      </c>
      <c r="D1206">
        <v>0</v>
      </c>
      <c r="E1206">
        <v>0</v>
      </c>
      <c r="F1206">
        <v>8</v>
      </c>
      <c r="G1206">
        <v>8</v>
      </c>
      <c r="H1206">
        <v>3</v>
      </c>
      <c r="I1206">
        <v>4</v>
      </c>
      <c r="J1206">
        <v>5</v>
      </c>
      <c r="K1206">
        <v>5</v>
      </c>
      <c r="L1206">
        <v>3.2829999999999998E-2</v>
      </c>
      <c r="M1206">
        <v>3.2829999999999998E-2</v>
      </c>
      <c r="N1206" t="s">
        <v>14</v>
      </c>
    </row>
    <row r="1207" spans="1:14" x14ac:dyDescent="0.2">
      <c r="A1207" t="s">
        <v>10</v>
      </c>
      <c r="B1207" t="s">
        <v>13</v>
      </c>
      <c r="D1207">
        <v>0</v>
      </c>
      <c r="E1207">
        <v>0</v>
      </c>
      <c r="F1207">
        <v>8</v>
      </c>
      <c r="G1207">
        <v>8</v>
      </c>
      <c r="H1207">
        <v>3</v>
      </c>
      <c r="I1207">
        <v>4</v>
      </c>
      <c r="J1207">
        <v>6</v>
      </c>
      <c r="K1207">
        <v>6</v>
      </c>
      <c r="L1207">
        <v>2.9994E-2</v>
      </c>
      <c r="M1207">
        <v>2.9994E-2</v>
      </c>
      <c r="N1207" t="s">
        <v>14</v>
      </c>
    </row>
    <row r="1208" spans="1:14" x14ac:dyDescent="0.2">
      <c r="A1208" t="s">
        <v>10</v>
      </c>
      <c r="B1208" t="s">
        <v>13</v>
      </c>
      <c r="D1208">
        <v>0</v>
      </c>
      <c r="E1208">
        <v>0</v>
      </c>
      <c r="F1208">
        <v>8</v>
      </c>
      <c r="G1208">
        <v>8</v>
      </c>
      <c r="H1208">
        <v>4</v>
      </c>
      <c r="I1208">
        <v>5</v>
      </c>
      <c r="J1208">
        <v>0</v>
      </c>
      <c r="K1208">
        <v>0</v>
      </c>
      <c r="L1208">
        <v>3.0712E-2</v>
      </c>
      <c r="M1208">
        <v>3.0712E-2</v>
      </c>
      <c r="N1208" t="s">
        <v>14</v>
      </c>
    </row>
    <row r="1209" spans="1:14" x14ac:dyDescent="0.2">
      <c r="A1209" t="s">
        <v>10</v>
      </c>
      <c r="B1209" t="s">
        <v>13</v>
      </c>
      <c r="D1209">
        <v>0</v>
      </c>
      <c r="E1209">
        <v>0</v>
      </c>
      <c r="F1209">
        <v>8</v>
      </c>
      <c r="G1209">
        <v>8</v>
      </c>
      <c r="H1209">
        <v>4</v>
      </c>
      <c r="I1209">
        <v>5</v>
      </c>
      <c r="J1209">
        <v>1</v>
      </c>
      <c r="K1209">
        <v>1</v>
      </c>
      <c r="L1209">
        <v>3.1772000000000002E-2</v>
      </c>
      <c r="M1209">
        <v>3.1772000000000002E-2</v>
      </c>
      <c r="N1209" t="s">
        <v>14</v>
      </c>
    </row>
    <row r="1210" spans="1:14" x14ac:dyDescent="0.2">
      <c r="A1210" t="s">
        <v>10</v>
      </c>
      <c r="B1210" t="s">
        <v>13</v>
      </c>
      <c r="D1210">
        <v>0</v>
      </c>
      <c r="E1210">
        <v>0</v>
      </c>
      <c r="F1210">
        <v>8</v>
      </c>
      <c r="G1210">
        <v>8</v>
      </c>
      <c r="H1210">
        <v>4</v>
      </c>
      <c r="I1210">
        <v>5</v>
      </c>
      <c r="J1210">
        <v>2</v>
      </c>
      <c r="K1210">
        <v>2</v>
      </c>
      <c r="L1210">
        <v>3.1539999999999999E-2</v>
      </c>
      <c r="M1210">
        <v>3.1539999999999999E-2</v>
      </c>
      <c r="N1210" t="s">
        <v>14</v>
      </c>
    </row>
    <row r="1211" spans="1:14" x14ac:dyDescent="0.2">
      <c r="A1211" t="s">
        <v>10</v>
      </c>
      <c r="B1211" t="s">
        <v>13</v>
      </c>
      <c r="D1211">
        <v>0</v>
      </c>
      <c r="E1211">
        <v>0</v>
      </c>
      <c r="F1211">
        <v>8</v>
      </c>
      <c r="G1211">
        <v>8</v>
      </c>
      <c r="H1211">
        <v>4</v>
      </c>
      <c r="I1211">
        <v>5</v>
      </c>
      <c r="J1211">
        <v>3</v>
      </c>
      <c r="K1211">
        <v>3</v>
      </c>
      <c r="L1211">
        <v>3.2937500000000001E-2</v>
      </c>
      <c r="M1211">
        <v>3.2937500000000001E-2</v>
      </c>
      <c r="N1211" t="s">
        <v>14</v>
      </c>
    </row>
    <row r="1212" spans="1:14" x14ac:dyDescent="0.2">
      <c r="A1212" t="s">
        <v>10</v>
      </c>
      <c r="B1212" t="s">
        <v>13</v>
      </c>
      <c r="D1212">
        <v>0</v>
      </c>
      <c r="E1212">
        <v>0</v>
      </c>
      <c r="F1212">
        <v>8</v>
      </c>
      <c r="G1212">
        <v>8</v>
      </c>
      <c r="H1212">
        <v>4</v>
      </c>
      <c r="I1212">
        <v>5</v>
      </c>
      <c r="J1212">
        <v>4</v>
      </c>
      <c r="K1212">
        <v>4</v>
      </c>
      <c r="L1212">
        <v>3.3852500000000001E-2</v>
      </c>
      <c r="M1212">
        <v>3.3852500000000001E-2</v>
      </c>
      <c r="N1212" t="s">
        <v>14</v>
      </c>
    </row>
    <row r="1213" spans="1:14" x14ac:dyDescent="0.2">
      <c r="A1213" t="s">
        <v>10</v>
      </c>
      <c r="B1213" t="s">
        <v>13</v>
      </c>
      <c r="D1213">
        <v>0</v>
      </c>
      <c r="E1213">
        <v>0</v>
      </c>
      <c r="F1213">
        <v>8</v>
      </c>
      <c r="G1213">
        <v>8</v>
      </c>
      <c r="H1213">
        <v>4</v>
      </c>
      <c r="I1213">
        <v>5</v>
      </c>
      <c r="J1213">
        <v>5</v>
      </c>
      <c r="K1213">
        <v>5</v>
      </c>
      <c r="L1213">
        <v>3.10625E-2</v>
      </c>
      <c r="M1213">
        <v>3.10625E-2</v>
      </c>
      <c r="N1213" t="s">
        <v>14</v>
      </c>
    </row>
    <row r="1214" spans="1:14" x14ac:dyDescent="0.2">
      <c r="A1214" t="s">
        <v>10</v>
      </c>
      <c r="B1214" t="s">
        <v>13</v>
      </c>
      <c r="D1214">
        <v>0</v>
      </c>
      <c r="E1214">
        <v>0</v>
      </c>
      <c r="F1214">
        <v>8</v>
      </c>
      <c r="G1214">
        <v>8</v>
      </c>
      <c r="H1214">
        <v>4</v>
      </c>
      <c r="I1214">
        <v>5</v>
      </c>
      <c r="J1214">
        <v>6</v>
      </c>
      <c r="K1214">
        <v>6</v>
      </c>
      <c r="L1214">
        <v>2.8747999999999999E-2</v>
      </c>
      <c r="M1214">
        <v>2.8747999999999999E-2</v>
      </c>
      <c r="N1214" t="s">
        <v>14</v>
      </c>
    </row>
    <row r="1215" spans="1:14" x14ac:dyDescent="0.2">
      <c r="A1215" t="s">
        <v>10</v>
      </c>
      <c r="B1215" t="s">
        <v>13</v>
      </c>
      <c r="D1215">
        <v>0</v>
      </c>
      <c r="E1215">
        <v>0</v>
      </c>
      <c r="F1215">
        <v>8</v>
      </c>
      <c r="G1215">
        <v>8</v>
      </c>
      <c r="H1215">
        <v>5</v>
      </c>
      <c r="I1215">
        <v>6</v>
      </c>
      <c r="J1215">
        <v>0</v>
      </c>
      <c r="K1215">
        <v>0</v>
      </c>
      <c r="L1215">
        <v>3.2189999999999899E-2</v>
      </c>
      <c r="M1215">
        <v>3.2189999999999899E-2</v>
      </c>
      <c r="N1215" t="s">
        <v>14</v>
      </c>
    </row>
    <row r="1216" spans="1:14" x14ac:dyDescent="0.2">
      <c r="A1216" t="s">
        <v>10</v>
      </c>
      <c r="B1216" t="s">
        <v>13</v>
      </c>
      <c r="D1216">
        <v>0</v>
      </c>
      <c r="E1216">
        <v>0</v>
      </c>
      <c r="F1216">
        <v>8</v>
      </c>
      <c r="G1216">
        <v>8</v>
      </c>
      <c r="H1216">
        <v>5</v>
      </c>
      <c r="I1216">
        <v>6</v>
      </c>
      <c r="J1216">
        <v>1</v>
      </c>
      <c r="K1216">
        <v>1</v>
      </c>
      <c r="L1216">
        <v>3.3456E-2</v>
      </c>
      <c r="M1216">
        <v>3.3456E-2</v>
      </c>
      <c r="N1216" t="s">
        <v>14</v>
      </c>
    </row>
    <row r="1217" spans="1:14" x14ac:dyDescent="0.2">
      <c r="A1217" t="s">
        <v>10</v>
      </c>
      <c r="B1217" t="s">
        <v>13</v>
      </c>
      <c r="D1217">
        <v>0</v>
      </c>
      <c r="E1217">
        <v>0</v>
      </c>
      <c r="F1217">
        <v>8</v>
      </c>
      <c r="G1217">
        <v>8</v>
      </c>
      <c r="H1217">
        <v>5</v>
      </c>
      <c r="I1217">
        <v>6</v>
      </c>
      <c r="J1217">
        <v>2</v>
      </c>
      <c r="K1217">
        <v>2</v>
      </c>
      <c r="L1217">
        <v>3.2332499999999903E-2</v>
      </c>
      <c r="M1217">
        <v>3.2332499999999903E-2</v>
      </c>
      <c r="N1217" t="s">
        <v>14</v>
      </c>
    </row>
    <row r="1218" spans="1:14" x14ac:dyDescent="0.2">
      <c r="A1218" t="s">
        <v>10</v>
      </c>
      <c r="B1218" t="s">
        <v>13</v>
      </c>
      <c r="D1218">
        <v>0</v>
      </c>
      <c r="E1218">
        <v>0</v>
      </c>
      <c r="F1218">
        <v>8</v>
      </c>
      <c r="G1218">
        <v>8</v>
      </c>
      <c r="H1218">
        <v>5</v>
      </c>
      <c r="I1218">
        <v>6</v>
      </c>
      <c r="J1218">
        <v>3</v>
      </c>
      <c r="K1218">
        <v>3</v>
      </c>
      <c r="L1218">
        <v>3.4277500000000002E-2</v>
      </c>
      <c r="M1218">
        <v>3.4277500000000002E-2</v>
      </c>
      <c r="N1218" t="s">
        <v>14</v>
      </c>
    </row>
    <row r="1219" spans="1:14" x14ac:dyDescent="0.2">
      <c r="A1219" t="s">
        <v>10</v>
      </c>
      <c r="B1219" t="s">
        <v>13</v>
      </c>
      <c r="D1219">
        <v>0</v>
      </c>
      <c r="E1219">
        <v>0</v>
      </c>
      <c r="F1219">
        <v>8</v>
      </c>
      <c r="G1219">
        <v>8</v>
      </c>
      <c r="H1219">
        <v>5</v>
      </c>
      <c r="I1219">
        <v>6</v>
      </c>
      <c r="J1219">
        <v>4</v>
      </c>
      <c r="K1219">
        <v>4</v>
      </c>
      <c r="L1219">
        <v>3.4759999999999999E-2</v>
      </c>
      <c r="M1219">
        <v>3.4759999999999999E-2</v>
      </c>
      <c r="N1219" t="s">
        <v>14</v>
      </c>
    </row>
    <row r="1220" spans="1:14" x14ac:dyDescent="0.2">
      <c r="A1220" t="s">
        <v>10</v>
      </c>
      <c r="B1220" t="s">
        <v>13</v>
      </c>
      <c r="D1220">
        <v>0</v>
      </c>
      <c r="E1220">
        <v>0</v>
      </c>
      <c r="F1220">
        <v>8</v>
      </c>
      <c r="G1220">
        <v>8</v>
      </c>
      <c r="H1220">
        <v>5</v>
      </c>
      <c r="I1220">
        <v>6</v>
      </c>
      <c r="J1220">
        <v>5</v>
      </c>
      <c r="K1220">
        <v>5</v>
      </c>
      <c r="L1220">
        <v>3.1510000000000003E-2</v>
      </c>
      <c r="M1220">
        <v>3.1510000000000003E-2</v>
      </c>
      <c r="N1220" t="s">
        <v>14</v>
      </c>
    </row>
    <row r="1221" spans="1:14" x14ac:dyDescent="0.2">
      <c r="A1221" t="s">
        <v>10</v>
      </c>
      <c r="B1221" t="s">
        <v>13</v>
      </c>
      <c r="D1221">
        <v>0</v>
      </c>
      <c r="E1221">
        <v>0</v>
      </c>
      <c r="F1221">
        <v>8</v>
      </c>
      <c r="G1221">
        <v>8</v>
      </c>
      <c r="H1221">
        <v>5</v>
      </c>
      <c r="I1221">
        <v>6</v>
      </c>
      <c r="J1221">
        <v>6</v>
      </c>
      <c r="K1221">
        <v>6</v>
      </c>
      <c r="L1221">
        <v>2.8416E-2</v>
      </c>
      <c r="M1221">
        <v>2.8416E-2</v>
      </c>
      <c r="N1221" t="s">
        <v>14</v>
      </c>
    </row>
    <row r="1222" spans="1:14" x14ac:dyDescent="0.2">
      <c r="A1222" t="s">
        <v>10</v>
      </c>
      <c r="B1222" t="s">
        <v>13</v>
      </c>
      <c r="D1222">
        <v>0</v>
      </c>
      <c r="E1222">
        <v>0</v>
      </c>
      <c r="F1222">
        <v>8</v>
      </c>
      <c r="G1222">
        <v>8</v>
      </c>
      <c r="H1222">
        <v>6</v>
      </c>
      <c r="I1222">
        <v>7</v>
      </c>
      <c r="J1222">
        <v>0</v>
      </c>
      <c r="K1222">
        <v>0</v>
      </c>
      <c r="L1222">
        <v>3.3327999999999899E-2</v>
      </c>
      <c r="M1222">
        <v>3.3327999999999899E-2</v>
      </c>
      <c r="N1222" t="s">
        <v>14</v>
      </c>
    </row>
    <row r="1223" spans="1:14" x14ac:dyDescent="0.2">
      <c r="A1223" t="s">
        <v>10</v>
      </c>
      <c r="B1223" t="s">
        <v>13</v>
      </c>
      <c r="D1223">
        <v>0</v>
      </c>
      <c r="E1223">
        <v>0</v>
      </c>
      <c r="F1223">
        <v>8</v>
      </c>
      <c r="G1223">
        <v>8</v>
      </c>
      <c r="H1223">
        <v>6</v>
      </c>
      <c r="I1223">
        <v>7</v>
      </c>
      <c r="J1223">
        <v>1</v>
      </c>
      <c r="K1223">
        <v>1</v>
      </c>
      <c r="L1223">
        <v>3.4817999999999898E-2</v>
      </c>
      <c r="M1223">
        <v>3.4817999999999898E-2</v>
      </c>
      <c r="N1223" t="s">
        <v>14</v>
      </c>
    </row>
    <row r="1224" spans="1:14" x14ac:dyDescent="0.2">
      <c r="A1224" t="s">
        <v>10</v>
      </c>
      <c r="B1224" t="s">
        <v>13</v>
      </c>
      <c r="D1224">
        <v>0</v>
      </c>
      <c r="E1224">
        <v>0</v>
      </c>
      <c r="F1224">
        <v>8</v>
      </c>
      <c r="G1224">
        <v>8</v>
      </c>
      <c r="H1224">
        <v>6</v>
      </c>
      <c r="I1224">
        <v>7</v>
      </c>
      <c r="J1224">
        <v>2</v>
      </c>
      <c r="K1224">
        <v>2</v>
      </c>
      <c r="L1224">
        <v>3.3542500000000003E-2</v>
      </c>
      <c r="M1224">
        <v>3.3542500000000003E-2</v>
      </c>
      <c r="N1224" t="s">
        <v>14</v>
      </c>
    </row>
    <row r="1225" spans="1:14" x14ac:dyDescent="0.2">
      <c r="A1225" t="s">
        <v>10</v>
      </c>
      <c r="B1225" t="s">
        <v>13</v>
      </c>
      <c r="D1225">
        <v>0</v>
      </c>
      <c r="E1225">
        <v>0</v>
      </c>
      <c r="F1225">
        <v>8</v>
      </c>
      <c r="G1225">
        <v>8</v>
      </c>
      <c r="H1225">
        <v>6</v>
      </c>
      <c r="I1225">
        <v>7</v>
      </c>
      <c r="J1225">
        <v>3</v>
      </c>
      <c r="K1225">
        <v>3</v>
      </c>
      <c r="L1225">
        <v>3.5104999999999997E-2</v>
      </c>
      <c r="M1225">
        <v>3.5104999999999997E-2</v>
      </c>
      <c r="N1225" t="s">
        <v>14</v>
      </c>
    </row>
    <row r="1226" spans="1:14" x14ac:dyDescent="0.2">
      <c r="A1226" t="s">
        <v>10</v>
      </c>
      <c r="B1226" t="s">
        <v>13</v>
      </c>
      <c r="D1226">
        <v>0</v>
      </c>
      <c r="E1226">
        <v>0</v>
      </c>
      <c r="F1226">
        <v>8</v>
      </c>
      <c r="G1226">
        <v>8</v>
      </c>
      <c r="H1226">
        <v>6</v>
      </c>
      <c r="I1226">
        <v>7</v>
      </c>
      <c r="J1226">
        <v>4</v>
      </c>
      <c r="K1226">
        <v>4</v>
      </c>
      <c r="L1226">
        <v>3.5729999999999998E-2</v>
      </c>
      <c r="M1226">
        <v>3.5729999999999998E-2</v>
      </c>
      <c r="N1226" t="s">
        <v>14</v>
      </c>
    </row>
    <row r="1227" spans="1:14" x14ac:dyDescent="0.2">
      <c r="A1227" t="s">
        <v>10</v>
      </c>
      <c r="B1227" t="s">
        <v>13</v>
      </c>
      <c r="D1227">
        <v>0</v>
      </c>
      <c r="E1227">
        <v>0</v>
      </c>
      <c r="F1227">
        <v>8</v>
      </c>
      <c r="G1227">
        <v>8</v>
      </c>
      <c r="H1227">
        <v>6</v>
      </c>
      <c r="I1227">
        <v>7</v>
      </c>
      <c r="J1227">
        <v>5</v>
      </c>
      <c r="K1227">
        <v>5</v>
      </c>
      <c r="L1227">
        <v>3.0789999999999901E-2</v>
      </c>
      <c r="M1227">
        <v>3.0789999999999901E-2</v>
      </c>
      <c r="N1227" t="s">
        <v>14</v>
      </c>
    </row>
    <row r="1228" spans="1:14" x14ac:dyDescent="0.2">
      <c r="A1228" t="s">
        <v>10</v>
      </c>
      <c r="B1228" t="s">
        <v>13</v>
      </c>
      <c r="D1228">
        <v>0</v>
      </c>
      <c r="E1228">
        <v>0</v>
      </c>
      <c r="F1228">
        <v>8</v>
      </c>
      <c r="G1228">
        <v>8</v>
      </c>
      <c r="H1228">
        <v>6</v>
      </c>
      <c r="I1228">
        <v>7</v>
      </c>
      <c r="J1228">
        <v>6</v>
      </c>
      <c r="K1228">
        <v>6</v>
      </c>
      <c r="L1228">
        <v>2.6981999999999999E-2</v>
      </c>
      <c r="M1228">
        <v>2.6981999999999999E-2</v>
      </c>
      <c r="N1228" t="s">
        <v>14</v>
      </c>
    </row>
    <row r="1229" spans="1:14" x14ac:dyDescent="0.2">
      <c r="A1229" t="s">
        <v>10</v>
      </c>
      <c r="B1229" t="s">
        <v>13</v>
      </c>
      <c r="D1229">
        <v>0</v>
      </c>
      <c r="E1229">
        <v>0</v>
      </c>
      <c r="F1229">
        <v>8</v>
      </c>
      <c r="G1229">
        <v>8</v>
      </c>
      <c r="H1229">
        <v>7</v>
      </c>
      <c r="I1229">
        <v>8</v>
      </c>
      <c r="J1229">
        <v>0</v>
      </c>
      <c r="K1229">
        <v>0</v>
      </c>
      <c r="L1229">
        <v>3.4944000000000003E-2</v>
      </c>
      <c r="M1229">
        <v>3.4944000000000003E-2</v>
      </c>
      <c r="N1229" t="s">
        <v>14</v>
      </c>
    </row>
    <row r="1230" spans="1:14" x14ac:dyDescent="0.2">
      <c r="A1230" t="s">
        <v>10</v>
      </c>
      <c r="B1230" t="s">
        <v>13</v>
      </c>
      <c r="D1230">
        <v>0</v>
      </c>
      <c r="E1230">
        <v>0</v>
      </c>
      <c r="F1230">
        <v>8</v>
      </c>
      <c r="G1230">
        <v>8</v>
      </c>
      <c r="H1230">
        <v>7</v>
      </c>
      <c r="I1230">
        <v>8</v>
      </c>
      <c r="J1230">
        <v>1</v>
      </c>
      <c r="K1230">
        <v>1</v>
      </c>
      <c r="L1230">
        <v>3.7433999999999898E-2</v>
      </c>
      <c r="M1230">
        <v>3.7433999999999898E-2</v>
      </c>
      <c r="N1230" t="s">
        <v>14</v>
      </c>
    </row>
    <row r="1231" spans="1:14" x14ac:dyDescent="0.2">
      <c r="A1231" t="s">
        <v>10</v>
      </c>
      <c r="B1231" t="s">
        <v>13</v>
      </c>
      <c r="D1231">
        <v>0</v>
      </c>
      <c r="E1231">
        <v>0</v>
      </c>
      <c r="F1231">
        <v>8</v>
      </c>
      <c r="G1231">
        <v>8</v>
      </c>
      <c r="H1231">
        <v>7</v>
      </c>
      <c r="I1231">
        <v>8</v>
      </c>
      <c r="J1231">
        <v>2</v>
      </c>
      <c r="K1231">
        <v>2</v>
      </c>
      <c r="L1231">
        <v>3.7579999999999898E-2</v>
      </c>
      <c r="M1231">
        <v>3.7579999999999898E-2</v>
      </c>
      <c r="N1231" t="s">
        <v>14</v>
      </c>
    </row>
    <row r="1232" spans="1:14" x14ac:dyDescent="0.2">
      <c r="A1232" t="s">
        <v>10</v>
      </c>
      <c r="B1232" t="s">
        <v>13</v>
      </c>
      <c r="D1232">
        <v>0</v>
      </c>
      <c r="E1232">
        <v>0</v>
      </c>
      <c r="F1232">
        <v>8</v>
      </c>
      <c r="G1232">
        <v>8</v>
      </c>
      <c r="H1232">
        <v>7</v>
      </c>
      <c r="I1232">
        <v>8</v>
      </c>
      <c r="J1232">
        <v>3</v>
      </c>
      <c r="K1232">
        <v>3</v>
      </c>
      <c r="L1232">
        <v>3.90275E-2</v>
      </c>
      <c r="M1232">
        <v>3.90275E-2</v>
      </c>
      <c r="N1232" t="s">
        <v>14</v>
      </c>
    </row>
    <row r="1233" spans="1:14" x14ac:dyDescent="0.2">
      <c r="A1233" t="s">
        <v>10</v>
      </c>
      <c r="B1233" t="s">
        <v>13</v>
      </c>
      <c r="D1233">
        <v>0</v>
      </c>
      <c r="E1233">
        <v>0</v>
      </c>
      <c r="F1233">
        <v>8</v>
      </c>
      <c r="G1233">
        <v>8</v>
      </c>
      <c r="H1233">
        <v>7</v>
      </c>
      <c r="I1233">
        <v>8</v>
      </c>
      <c r="J1233">
        <v>4</v>
      </c>
      <c r="K1233">
        <v>4</v>
      </c>
      <c r="L1233">
        <v>3.8772500000000001E-2</v>
      </c>
      <c r="M1233">
        <v>3.8772500000000001E-2</v>
      </c>
      <c r="N1233" t="s">
        <v>14</v>
      </c>
    </row>
    <row r="1234" spans="1:14" x14ac:dyDescent="0.2">
      <c r="A1234" t="s">
        <v>10</v>
      </c>
      <c r="B1234" t="s">
        <v>13</v>
      </c>
      <c r="D1234">
        <v>0</v>
      </c>
      <c r="E1234">
        <v>0</v>
      </c>
      <c r="F1234">
        <v>8</v>
      </c>
      <c r="G1234">
        <v>8</v>
      </c>
      <c r="H1234">
        <v>7</v>
      </c>
      <c r="I1234">
        <v>8</v>
      </c>
      <c r="J1234">
        <v>5</v>
      </c>
      <c r="K1234">
        <v>5</v>
      </c>
      <c r="L1234">
        <v>3.2517499999999998E-2</v>
      </c>
      <c r="M1234">
        <v>3.2517499999999998E-2</v>
      </c>
      <c r="N1234" t="s">
        <v>14</v>
      </c>
    </row>
    <row r="1235" spans="1:14" x14ac:dyDescent="0.2">
      <c r="A1235" t="s">
        <v>10</v>
      </c>
      <c r="B1235" t="s">
        <v>13</v>
      </c>
      <c r="D1235">
        <v>0</v>
      </c>
      <c r="E1235">
        <v>0</v>
      </c>
      <c r="F1235">
        <v>8</v>
      </c>
      <c r="G1235">
        <v>8</v>
      </c>
      <c r="H1235">
        <v>7</v>
      </c>
      <c r="I1235">
        <v>8</v>
      </c>
      <c r="J1235">
        <v>6</v>
      </c>
      <c r="K1235">
        <v>6</v>
      </c>
      <c r="L1235">
        <v>2.8032000000000001E-2</v>
      </c>
      <c r="M1235">
        <v>2.8032000000000001E-2</v>
      </c>
      <c r="N1235" t="s">
        <v>14</v>
      </c>
    </row>
    <row r="1236" spans="1:14" x14ac:dyDescent="0.2">
      <c r="A1236" t="s">
        <v>10</v>
      </c>
      <c r="B1236" t="s">
        <v>13</v>
      </c>
      <c r="D1236">
        <v>0</v>
      </c>
      <c r="E1236">
        <v>0</v>
      </c>
      <c r="F1236">
        <v>8</v>
      </c>
      <c r="G1236">
        <v>8</v>
      </c>
      <c r="H1236">
        <v>8</v>
      </c>
      <c r="I1236">
        <v>9</v>
      </c>
      <c r="J1236">
        <v>0</v>
      </c>
      <c r="K1236">
        <v>0</v>
      </c>
      <c r="L1236">
        <v>3.8329999999999899E-2</v>
      </c>
      <c r="M1236">
        <v>3.8329999999999899E-2</v>
      </c>
      <c r="N1236" t="s">
        <v>14</v>
      </c>
    </row>
    <row r="1237" spans="1:14" x14ac:dyDescent="0.2">
      <c r="A1237" t="s">
        <v>10</v>
      </c>
      <c r="B1237" t="s">
        <v>13</v>
      </c>
      <c r="D1237">
        <v>0</v>
      </c>
      <c r="E1237">
        <v>0</v>
      </c>
      <c r="F1237">
        <v>8</v>
      </c>
      <c r="G1237">
        <v>8</v>
      </c>
      <c r="H1237">
        <v>8</v>
      </c>
      <c r="I1237">
        <v>9</v>
      </c>
      <c r="J1237">
        <v>1</v>
      </c>
      <c r="K1237">
        <v>1</v>
      </c>
      <c r="L1237">
        <v>4.0744000000000002E-2</v>
      </c>
      <c r="M1237">
        <v>4.0744000000000002E-2</v>
      </c>
      <c r="N1237" t="s">
        <v>14</v>
      </c>
    </row>
    <row r="1238" spans="1:14" x14ac:dyDescent="0.2">
      <c r="A1238" t="s">
        <v>10</v>
      </c>
      <c r="B1238" t="s">
        <v>13</v>
      </c>
      <c r="D1238">
        <v>0</v>
      </c>
      <c r="E1238">
        <v>0</v>
      </c>
      <c r="F1238">
        <v>8</v>
      </c>
      <c r="G1238">
        <v>8</v>
      </c>
      <c r="H1238">
        <v>8</v>
      </c>
      <c r="I1238">
        <v>9</v>
      </c>
      <c r="J1238">
        <v>2</v>
      </c>
      <c r="K1238">
        <v>2</v>
      </c>
      <c r="L1238">
        <v>3.9822499999999997E-2</v>
      </c>
      <c r="M1238">
        <v>3.9822499999999997E-2</v>
      </c>
      <c r="N1238" t="s">
        <v>14</v>
      </c>
    </row>
    <row r="1239" spans="1:14" x14ac:dyDescent="0.2">
      <c r="A1239" t="s">
        <v>10</v>
      </c>
      <c r="B1239" t="s">
        <v>13</v>
      </c>
      <c r="D1239">
        <v>0</v>
      </c>
      <c r="E1239">
        <v>0</v>
      </c>
      <c r="F1239">
        <v>8</v>
      </c>
      <c r="G1239">
        <v>8</v>
      </c>
      <c r="H1239">
        <v>8</v>
      </c>
      <c r="I1239">
        <v>9</v>
      </c>
      <c r="J1239">
        <v>3</v>
      </c>
      <c r="K1239">
        <v>3</v>
      </c>
      <c r="L1239">
        <v>4.2090000000000002E-2</v>
      </c>
      <c r="M1239">
        <v>4.2090000000000002E-2</v>
      </c>
      <c r="N1239" t="s">
        <v>14</v>
      </c>
    </row>
    <row r="1240" spans="1:14" x14ac:dyDescent="0.2">
      <c r="A1240" t="s">
        <v>10</v>
      </c>
      <c r="B1240" t="s">
        <v>13</v>
      </c>
      <c r="D1240">
        <v>0</v>
      </c>
      <c r="E1240">
        <v>0</v>
      </c>
      <c r="F1240">
        <v>8</v>
      </c>
      <c r="G1240">
        <v>8</v>
      </c>
      <c r="H1240">
        <v>8</v>
      </c>
      <c r="I1240">
        <v>9</v>
      </c>
      <c r="J1240">
        <v>4</v>
      </c>
      <c r="K1240">
        <v>4</v>
      </c>
      <c r="L1240">
        <v>4.1799999999999997E-2</v>
      </c>
      <c r="M1240">
        <v>4.1799999999999997E-2</v>
      </c>
      <c r="N1240" t="s">
        <v>14</v>
      </c>
    </row>
    <row r="1241" spans="1:14" x14ac:dyDescent="0.2">
      <c r="A1241" t="s">
        <v>10</v>
      </c>
      <c r="B1241" t="s">
        <v>13</v>
      </c>
      <c r="D1241">
        <v>0</v>
      </c>
      <c r="E1241">
        <v>0</v>
      </c>
      <c r="F1241">
        <v>8</v>
      </c>
      <c r="G1241">
        <v>8</v>
      </c>
      <c r="H1241">
        <v>8</v>
      </c>
      <c r="I1241">
        <v>9</v>
      </c>
      <c r="J1241">
        <v>5</v>
      </c>
      <c r="K1241">
        <v>5</v>
      </c>
      <c r="L1241">
        <v>3.5929999999999997E-2</v>
      </c>
      <c r="M1241">
        <v>3.5929999999999997E-2</v>
      </c>
      <c r="N1241" t="s">
        <v>14</v>
      </c>
    </row>
    <row r="1242" spans="1:14" x14ac:dyDescent="0.2">
      <c r="A1242" t="s">
        <v>10</v>
      </c>
      <c r="B1242" t="s">
        <v>13</v>
      </c>
      <c r="D1242">
        <v>0</v>
      </c>
      <c r="E1242">
        <v>0</v>
      </c>
      <c r="F1242">
        <v>8</v>
      </c>
      <c r="G1242">
        <v>8</v>
      </c>
      <c r="H1242">
        <v>8</v>
      </c>
      <c r="I1242">
        <v>9</v>
      </c>
      <c r="J1242">
        <v>6</v>
      </c>
      <c r="K1242">
        <v>6</v>
      </c>
      <c r="L1242">
        <v>3.1004E-2</v>
      </c>
      <c r="M1242">
        <v>3.1004E-2</v>
      </c>
      <c r="N1242" t="s">
        <v>14</v>
      </c>
    </row>
    <row r="1243" spans="1:14" x14ac:dyDescent="0.2">
      <c r="A1243" t="s">
        <v>10</v>
      </c>
      <c r="B1243" t="s">
        <v>13</v>
      </c>
      <c r="D1243">
        <v>0</v>
      </c>
      <c r="E1243">
        <v>0</v>
      </c>
      <c r="F1243">
        <v>8</v>
      </c>
      <c r="G1243">
        <v>8</v>
      </c>
      <c r="H1243">
        <v>9</v>
      </c>
      <c r="I1243">
        <v>10</v>
      </c>
      <c r="J1243">
        <v>0</v>
      </c>
      <c r="K1243">
        <v>0</v>
      </c>
      <c r="L1243">
        <v>4.1813999999999997E-2</v>
      </c>
      <c r="M1243">
        <v>4.1813999999999997E-2</v>
      </c>
      <c r="N1243" t="s">
        <v>14</v>
      </c>
    </row>
    <row r="1244" spans="1:14" x14ac:dyDescent="0.2">
      <c r="A1244" t="s">
        <v>10</v>
      </c>
      <c r="B1244" t="s">
        <v>13</v>
      </c>
      <c r="D1244">
        <v>0</v>
      </c>
      <c r="E1244">
        <v>0</v>
      </c>
      <c r="F1244">
        <v>8</v>
      </c>
      <c r="G1244">
        <v>8</v>
      </c>
      <c r="H1244">
        <v>9</v>
      </c>
      <c r="I1244">
        <v>10</v>
      </c>
      <c r="J1244">
        <v>1</v>
      </c>
      <c r="K1244">
        <v>1</v>
      </c>
      <c r="L1244">
        <v>4.3251999999999999E-2</v>
      </c>
      <c r="M1244">
        <v>4.3251999999999999E-2</v>
      </c>
      <c r="N1244" t="s">
        <v>14</v>
      </c>
    </row>
    <row r="1245" spans="1:14" x14ac:dyDescent="0.2">
      <c r="A1245" t="s">
        <v>10</v>
      </c>
      <c r="B1245" t="s">
        <v>13</v>
      </c>
      <c r="D1245">
        <v>0</v>
      </c>
      <c r="E1245">
        <v>0</v>
      </c>
      <c r="F1245">
        <v>8</v>
      </c>
      <c r="G1245">
        <v>8</v>
      </c>
      <c r="H1245">
        <v>9</v>
      </c>
      <c r="I1245">
        <v>10</v>
      </c>
      <c r="J1245">
        <v>2</v>
      </c>
      <c r="K1245">
        <v>2</v>
      </c>
      <c r="L1245">
        <v>4.267E-2</v>
      </c>
      <c r="M1245">
        <v>4.267E-2</v>
      </c>
      <c r="N1245" t="s">
        <v>14</v>
      </c>
    </row>
    <row r="1246" spans="1:14" x14ac:dyDescent="0.2">
      <c r="A1246" t="s">
        <v>10</v>
      </c>
      <c r="B1246" t="s">
        <v>13</v>
      </c>
      <c r="D1246">
        <v>0</v>
      </c>
      <c r="E1246">
        <v>0</v>
      </c>
      <c r="F1246">
        <v>8</v>
      </c>
      <c r="G1246">
        <v>8</v>
      </c>
      <c r="H1246">
        <v>9</v>
      </c>
      <c r="I1246">
        <v>10</v>
      </c>
      <c r="J1246">
        <v>3</v>
      </c>
      <c r="K1246">
        <v>3</v>
      </c>
      <c r="L1246">
        <v>4.6030000000000001E-2</v>
      </c>
      <c r="M1246">
        <v>4.6030000000000001E-2</v>
      </c>
      <c r="N1246" t="s">
        <v>14</v>
      </c>
    </row>
    <row r="1247" spans="1:14" x14ac:dyDescent="0.2">
      <c r="A1247" t="s">
        <v>10</v>
      </c>
      <c r="B1247" t="s">
        <v>13</v>
      </c>
      <c r="D1247">
        <v>0</v>
      </c>
      <c r="E1247">
        <v>0</v>
      </c>
      <c r="F1247">
        <v>8</v>
      </c>
      <c r="G1247">
        <v>8</v>
      </c>
      <c r="H1247">
        <v>9</v>
      </c>
      <c r="I1247">
        <v>10</v>
      </c>
      <c r="J1247">
        <v>4</v>
      </c>
      <c r="K1247">
        <v>4</v>
      </c>
      <c r="L1247">
        <v>4.5872499999999997E-2</v>
      </c>
      <c r="M1247">
        <v>4.5872499999999997E-2</v>
      </c>
      <c r="N1247" t="s">
        <v>14</v>
      </c>
    </row>
    <row r="1248" spans="1:14" x14ac:dyDescent="0.2">
      <c r="A1248" t="s">
        <v>10</v>
      </c>
      <c r="B1248" t="s">
        <v>13</v>
      </c>
      <c r="D1248">
        <v>0</v>
      </c>
      <c r="E1248">
        <v>0</v>
      </c>
      <c r="F1248">
        <v>8</v>
      </c>
      <c r="G1248">
        <v>8</v>
      </c>
      <c r="H1248">
        <v>9</v>
      </c>
      <c r="I1248">
        <v>10</v>
      </c>
      <c r="J1248">
        <v>5</v>
      </c>
      <c r="K1248">
        <v>5</v>
      </c>
      <c r="L1248">
        <v>3.8212499999999899E-2</v>
      </c>
      <c r="M1248">
        <v>3.8212499999999899E-2</v>
      </c>
      <c r="N1248" t="s">
        <v>14</v>
      </c>
    </row>
    <row r="1249" spans="1:14" x14ac:dyDescent="0.2">
      <c r="A1249" t="s">
        <v>10</v>
      </c>
      <c r="B1249" t="s">
        <v>13</v>
      </c>
      <c r="D1249">
        <v>0</v>
      </c>
      <c r="E1249">
        <v>0</v>
      </c>
      <c r="F1249">
        <v>8</v>
      </c>
      <c r="G1249">
        <v>8</v>
      </c>
      <c r="H1249">
        <v>9</v>
      </c>
      <c r="I1249">
        <v>10</v>
      </c>
      <c r="J1249">
        <v>6</v>
      </c>
      <c r="K1249">
        <v>6</v>
      </c>
      <c r="L1249">
        <v>3.363E-2</v>
      </c>
      <c r="M1249">
        <v>3.363E-2</v>
      </c>
      <c r="N1249" t="s">
        <v>14</v>
      </c>
    </row>
    <row r="1250" spans="1:14" x14ac:dyDescent="0.2">
      <c r="A1250" t="s">
        <v>10</v>
      </c>
      <c r="B1250" t="s">
        <v>13</v>
      </c>
      <c r="D1250">
        <v>0</v>
      </c>
      <c r="E1250">
        <v>0</v>
      </c>
      <c r="F1250">
        <v>8</v>
      </c>
      <c r="G1250">
        <v>8</v>
      </c>
      <c r="H1250">
        <v>10</v>
      </c>
      <c r="I1250">
        <v>11</v>
      </c>
      <c r="J1250">
        <v>0</v>
      </c>
      <c r="K1250">
        <v>0</v>
      </c>
      <c r="L1250">
        <v>4.4814E-2</v>
      </c>
      <c r="M1250">
        <v>4.4814E-2</v>
      </c>
      <c r="N1250" t="s">
        <v>14</v>
      </c>
    </row>
    <row r="1251" spans="1:14" x14ac:dyDescent="0.2">
      <c r="A1251" t="s">
        <v>10</v>
      </c>
      <c r="B1251" t="s">
        <v>13</v>
      </c>
      <c r="D1251">
        <v>0</v>
      </c>
      <c r="E1251">
        <v>0</v>
      </c>
      <c r="F1251">
        <v>8</v>
      </c>
      <c r="G1251">
        <v>8</v>
      </c>
      <c r="H1251">
        <v>10</v>
      </c>
      <c r="I1251">
        <v>11</v>
      </c>
      <c r="J1251">
        <v>1</v>
      </c>
      <c r="K1251">
        <v>1</v>
      </c>
      <c r="L1251">
        <v>4.5510000000000002E-2</v>
      </c>
      <c r="M1251">
        <v>4.5510000000000002E-2</v>
      </c>
      <c r="N1251" t="s">
        <v>14</v>
      </c>
    </row>
    <row r="1252" spans="1:14" x14ac:dyDescent="0.2">
      <c r="A1252" t="s">
        <v>10</v>
      </c>
      <c r="B1252" t="s">
        <v>13</v>
      </c>
      <c r="D1252">
        <v>0</v>
      </c>
      <c r="E1252">
        <v>0</v>
      </c>
      <c r="F1252">
        <v>8</v>
      </c>
      <c r="G1252">
        <v>8</v>
      </c>
      <c r="H1252">
        <v>10</v>
      </c>
      <c r="I1252">
        <v>11</v>
      </c>
      <c r="J1252">
        <v>2</v>
      </c>
      <c r="K1252">
        <v>2</v>
      </c>
      <c r="L1252">
        <v>4.6914999999999998E-2</v>
      </c>
      <c r="M1252">
        <v>4.6914999999999998E-2</v>
      </c>
      <c r="N1252" t="s">
        <v>14</v>
      </c>
    </row>
    <row r="1253" spans="1:14" x14ac:dyDescent="0.2">
      <c r="A1253" t="s">
        <v>10</v>
      </c>
      <c r="B1253" t="s">
        <v>13</v>
      </c>
      <c r="D1253">
        <v>0</v>
      </c>
      <c r="E1253">
        <v>0</v>
      </c>
      <c r="F1253">
        <v>8</v>
      </c>
      <c r="G1253">
        <v>8</v>
      </c>
      <c r="H1253">
        <v>10</v>
      </c>
      <c r="I1253">
        <v>11</v>
      </c>
      <c r="J1253">
        <v>3</v>
      </c>
      <c r="K1253">
        <v>3</v>
      </c>
      <c r="L1253">
        <v>5.08225E-2</v>
      </c>
      <c r="M1253">
        <v>5.08225E-2</v>
      </c>
      <c r="N1253" t="s">
        <v>14</v>
      </c>
    </row>
    <row r="1254" spans="1:14" x14ac:dyDescent="0.2">
      <c r="A1254" t="s">
        <v>10</v>
      </c>
      <c r="B1254" t="s">
        <v>13</v>
      </c>
      <c r="D1254">
        <v>0</v>
      </c>
      <c r="E1254">
        <v>0</v>
      </c>
      <c r="F1254">
        <v>8</v>
      </c>
      <c r="G1254">
        <v>8</v>
      </c>
      <c r="H1254">
        <v>10</v>
      </c>
      <c r="I1254">
        <v>11</v>
      </c>
      <c r="J1254">
        <v>4</v>
      </c>
      <c r="K1254">
        <v>4</v>
      </c>
      <c r="L1254">
        <v>4.97475E-2</v>
      </c>
      <c r="M1254">
        <v>4.97475E-2</v>
      </c>
      <c r="N1254" t="s">
        <v>14</v>
      </c>
    </row>
    <row r="1255" spans="1:14" x14ac:dyDescent="0.2">
      <c r="A1255" t="s">
        <v>10</v>
      </c>
      <c r="B1255" t="s">
        <v>13</v>
      </c>
      <c r="D1255">
        <v>0</v>
      </c>
      <c r="E1255">
        <v>0</v>
      </c>
      <c r="F1255">
        <v>8</v>
      </c>
      <c r="G1255">
        <v>8</v>
      </c>
      <c r="H1255">
        <v>10</v>
      </c>
      <c r="I1255">
        <v>11</v>
      </c>
      <c r="J1255">
        <v>5</v>
      </c>
      <c r="K1255">
        <v>5</v>
      </c>
      <c r="L1255">
        <v>4.0227499999999999E-2</v>
      </c>
      <c r="M1255">
        <v>4.0227499999999999E-2</v>
      </c>
      <c r="N1255" t="s">
        <v>14</v>
      </c>
    </row>
    <row r="1256" spans="1:14" x14ac:dyDescent="0.2">
      <c r="A1256" t="s">
        <v>10</v>
      </c>
      <c r="B1256" t="s">
        <v>13</v>
      </c>
      <c r="D1256">
        <v>0</v>
      </c>
      <c r="E1256">
        <v>0</v>
      </c>
      <c r="F1256">
        <v>8</v>
      </c>
      <c r="G1256">
        <v>8</v>
      </c>
      <c r="H1256">
        <v>10</v>
      </c>
      <c r="I1256">
        <v>11</v>
      </c>
      <c r="J1256">
        <v>6</v>
      </c>
      <c r="K1256">
        <v>6</v>
      </c>
      <c r="L1256">
        <v>3.6037999999999903E-2</v>
      </c>
      <c r="M1256">
        <v>3.6037999999999903E-2</v>
      </c>
      <c r="N1256" t="s">
        <v>14</v>
      </c>
    </row>
    <row r="1257" spans="1:14" x14ac:dyDescent="0.2">
      <c r="A1257" t="s">
        <v>10</v>
      </c>
      <c r="B1257" t="s">
        <v>13</v>
      </c>
      <c r="D1257">
        <v>0</v>
      </c>
      <c r="E1257">
        <v>0</v>
      </c>
      <c r="F1257">
        <v>8</v>
      </c>
      <c r="G1257">
        <v>8</v>
      </c>
      <c r="H1257">
        <v>11</v>
      </c>
      <c r="I1257">
        <v>12</v>
      </c>
      <c r="J1257">
        <v>0</v>
      </c>
      <c r="K1257">
        <v>0</v>
      </c>
      <c r="L1257">
        <v>4.8000000000000001E-2</v>
      </c>
      <c r="M1257">
        <v>4.8000000000000001E-2</v>
      </c>
      <c r="N1257" t="s">
        <v>14</v>
      </c>
    </row>
    <row r="1258" spans="1:14" x14ac:dyDescent="0.2">
      <c r="A1258" t="s">
        <v>10</v>
      </c>
      <c r="B1258" t="s">
        <v>13</v>
      </c>
      <c r="D1258">
        <v>0</v>
      </c>
      <c r="E1258">
        <v>0</v>
      </c>
      <c r="F1258">
        <v>8</v>
      </c>
      <c r="G1258">
        <v>8</v>
      </c>
      <c r="H1258">
        <v>11</v>
      </c>
      <c r="I1258">
        <v>12</v>
      </c>
      <c r="J1258">
        <v>1</v>
      </c>
      <c r="K1258">
        <v>1</v>
      </c>
      <c r="L1258">
        <v>4.8534000000000001E-2</v>
      </c>
      <c r="M1258">
        <v>4.8534000000000001E-2</v>
      </c>
      <c r="N1258" t="s">
        <v>14</v>
      </c>
    </row>
    <row r="1259" spans="1:14" x14ac:dyDescent="0.2">
      <c r="A1259" t="s">
        <v>10</v>
      </c>
      <c r="B1259" t="s">
        <v>13</v>
      </c>
      <c r="D1259">
        <v>0</v>
      </c>
      <c r="E1259">
        <v>0</v>
      </c>
      <c r="F1259">
        <v>8</v>
      </c>
      <c r="G1259">
        <v>8</v>
      </c>
      <c r="H1259">
        <v>11</v>
      </c>
      <c r="I1259">
        <v>12</v>
      </c>
      <c r="J1259">
        <v>2</v>
      </c>
      <c r="K1259">
        <v>2</v>
      </c>
      <c r="L1259">
        <v>5.0387500000000002E-2</v>
      </c>
      <c r="M1259">
        <v>5.0387500000000002E-2</v>
      </c>
      <c r="N1259" t="s">
        <v>14</v>
      </c>
    </row>
    <row r="1260" spans="1:14" x14ac:dyDescent="0.2">
      <c r="A1260" t="s">
        <v>10</v>
      </c>
      <c r="B1260" t="s">
        <v>13</v>
      </c>
      <c r="D1260">
        <v>0</v>
      </c>
      <c r="E1260">
        <v>0</v>
      </c>
      <c r="F1260">
        <v>8</v>
      </c>
      <c r="G1260">
        <v>8</v>
      </c>
      <c r="H1260">
        <v>11</v>
      </c>
      <c r="I1260">
        <v>12</v>
      </c>
      <c r="J1260">
        <v>3</v>
      </c>
      <c r="K1260">
        <v>3</v>
      </c>
      <c r="L1260">
        <v>5.4309999999999997E-2</v>
      </c>
      <c r="M1260">
        <v>5.4309999999999997E-2</v>
      </c>
      <c r="N1260" t="s">
        <v>14</v>
      </c>
    </row>
    <row r="1261" spans="1:14" x14ac:dyDescent="0.2">
      <c r="A1261" t="s">
        <v>10</v>
      </c>
      <c r="B1261" t="s">
        <v>13</v>
      </c>
      <c r="D1261">
        <v>0</v>
      </c>
      <c r="E1261">
        <v>0</v>
      </c>
      <c r="F1261">
        <v>8</v>
      </c>
      <c r="G1261">
        <v>8</v>
      </c>
      <c r="H1261">
        <v>11</v>
      </c>
      <c r="I1261">
        <v>12</v>
      </c>
      <c r="J1261">
        <v>4</v>
      </c>
      <c r="K1261">
        <v>4</v>
      </c>
      <c r="L1261">
        <v>5.2132499999999998E-2</v>
      </c>
      <c r="M1261">
        <v>5.2132499999999998E-2</v>
      </c>
      <c r="N1261" t="s">
        <v>14</v>
      </c>
    </row>
    <row r="1262" spans="1:14" x14ac:dyDescent="0.2">
      <c r="A1262" t="s">
        <v>10</v>
      </c>
      <c r="B1262" t="s">
        <v>13</v>
      </c>
      <c r="D1262">
        <v>0</v>
      </c>
      <c r="E1262">
        <v>0</v>
      </c>
      <c r="F1262">
        <v>8</v>
      </c>
      <c r="G1262">
        <v>8</v>
      </c>
      <c r="H1262">
        <v>11</v>
      </c>
      <c r="I1262">
        <v>12</v>
      </c>
      <c r="J1262">
        <v>5</v>
      </c>
      <c r="K1262">
        <v>5</v>
      </c>
      <c r="L1262">
        <v>4.3604999999999998E-2</v>
      </c>
      <c r="M1262">
        <v>4.3604999999999998E-2</v>
      </c>
      <c r="N1262" t="s">
        <v>14</v>
      </c>
    </row>
    <row r="1263" spans="1:14" x14ac:dyDescent="0.2">
      <c r="A1263" t="s">
        <v>10</v>
      </c>
      <c r="B1263" t="s">
        <v>13</v>
      </c>
      <c r="D1263">
        <v>0</v>
      </c>
      <c r="E1263">
        <v>0</v>
      </c>
      <c r="F1263">
        <v>8</v>
      </c>
      <c r="G1263">
        <v>8</v>
      </c>
      <c r="H1263">
        <v>11</v>
      </c>
      <c r="I1263">
        <v>12</v>
      </c>
      <c r="J1263">
        <v>6</v>
      </c>
      <c r="K1263">
        <v>6</v>
      </c>
      <c r="L1263">
        <v>3.7969999999999997E-2</v>
      </c>
      <c r="M1263">
        <v>3.7969999999999997E-2</v>
      </c>
      <c r="N1263" t="s">
        <v>14</v>
      </c>
    </row>
    <row r="1264" spans="1:14" x14ac:dyDescent="0.2">
      <c r="A1264" t="s">
        <v>10</v>
      </c>
      <c r="B1264" t="s">
        <v>13</v>
      </c>
      <c r="D1264">
        <v>0</v>
      </c>
      <c r="E1264">
        <v>0</v>
      </c>
      <c r="F1264">
        <v>8</v>
      </c>
      <c r="G1264">
        <v>8</v>
      </c>
      <c r="H1264">
        <v>12</v>
      </c>
      <c r="I1264">
        <v>13</v>
      </c>
      <c r="J1264">
        <v>0</v>
      </c>
      <c r="K1264">
        <v>0</v>
      </c>
      <c r="L1264">
        <v>5.1358000000000001E-2</v>
      </c>
      <c r="M1264">
        <v>5.1358000000000001E-2</v>
      </c>
      <c r="N1264" t="s">
        <v>14</v>
      </c>
    </row>
    <row r="1265" spans="1:14" x14ac:dyDescent="0.2">
      <c r="A1265" t="s">
        <v>10</v>
      </c>
      <c r="B1265" t="s">
        <v>13</v>
      </c>
      <c r="D1265">
        <v>0</v>
      </c>
      <c r="E1265">
        <v>0</v>
      </c>
      <c r="F1265">
        <v>8</v>
      </c>
      <c r="G1265">
        <v>8</v>
      </c>
      <c r="H1265">
        <v>12</v>
      </c>
      <c r="I1265">
        <v>13</v>
      </c>
      <c r="J1265">
        <v>1</v>
      </c>
      <c r="K1265">
        <v>1</v>
      </c>
      <c r="L1265">
        <v>5.144E-2</v>
      </c>
      <c r="M1265">
        <v>5.144E-2</v>
      </c>
      <c r="N1265" t="s">
        <v>14</v>
      </c>
    </row>
    <row r="1266" spans="1:14" x14ac:dyDescent="0.2">
      <c r="A1266" t="s">
        <v>10</v>
      </c>
      <c r="B1266" t="s">
        <v>13</v>
      </c>
      <c r="D1266">
        <v>0</v>
      </c>
      <c r="E1266">
        <v>0</v>
      </c>
      <c r="F1266">
        <v>8</v>
      </c>
      <c r="G1266">
        <v>8</v>
      </c>
      <c r="H1266">
        <v>12</v>
      </c>
      <c r="I1266">
        <v>13</v>
      </c>
      <c r="J1266">
        <v>2</v>
      </c>
      <c r="K1266">
        <v>2</v>
      </c>
      <c r="L1266">
        <v>5.3232500000000002E-2</v>
      </c>
      <c r="M1266">
        <v>5.3232500000000002E-2</v>
      </c>
      <c r="N1266" t="s">
        <v>14</v>
      </c>
    </row>
    <row r="1267" spans="1:14" x14ac:dyDescent="0.2">
      <c r="A1267" t="s">
        <v>10</v>
      </c>
      <c r="B1267" t="s">
        <v>13</v>
      </c>
      <c r="D1267">
        <v>0</v>
      </c>
      <c r="E1267">
        <v>0</v>
      </c>
      <c r="F1267">
        <v>8</v>
      </c>
      <c r="G1267">
        <v>8</v>
      </c>
      <c r="H1267">
        <v>12</v>
      </c>
      <c r="I1267">
        <v>13</v>
      </c>
      <c r="J1267">
        <v>3</v>
      </c>
      <c r="K1267">
        <v>3</v>
      </c>
      <c r="L1267">
        <v>5.7297500000000001E-2</v>
      </c>
      <c r="M1267">
        <v>5.7297500000000001E-2</v>
      </c>
      <c r="N1267" t="s">
        <v>14</v>
      </c>
    </row>
    <row r="1268" spans="1:14" x14ac:dyDescent="0.2">
      <c r="A1268" t="s">
        <v>10</v>
      </c>
      <c r="B1268" t="s">
        <v>13</v>
      </c>
      <c r="D1268">
        <v>0</v>
      </c>
      <c r="E1268">
        <v>0</v>
      </c>
      <c r="F1268">
        <v>8</v>
      </c>
      <c r="G1268">
        <v>8</v>
      </c>
      <c r="H1268">
        <v>12</v>
      </c>
      <c r="I1268">
        <v>13</v>
      </c>
      <c r="J1268">
        <v>4</v>
      </c>
      <c r="K1268">
        <v>4</v>
      </c>
      <c r="L1268">
        <v>5.6544999999999998E-2</v>
      </c>
      <c r="M1268">
        <v>5.6544999999999998E-2</v>
      </c>
      <c r="N1268" t="s">
        <v>14</v>
      </c>
    </row>
    <row r="1269" spans="1:14" x14ac:dyDescent="0.2">
      <c r="A1269" t="s">
        <v>10</v>
      </c>
      <c r="B1269" t="s">
        <v>13</v>
      </c>
      <c r="D1269">
        <v>0</v>
      </c>
      <c r="E1269">
        <v>0</v>
      </c>
      <c r="F1269">
        <v>8</v>
      </c>
      <c r="G1269">
        <v>8</v>
      </c>
      <c r="H1269">
        <v>12</v>
      </c>
      <c r="I1269">
        <v>13</v>
      </c>
      <c r="J1269">
        <v>5</v>
      </c>
      <c r="K1269">
        <v>5</v>
      </c>
      <c r="L1269">
        <v>4.6875E-2</v>
      </c>
      <c r="M1269">
        <v>4.6875E-2</v>
      </c>
      <c r="N1269" t="s">
        <v>14</v>
      </c>
    </row>
    <row r="1270" spans="1:14" x14ac:dyDescent="0.2">
      <c r="A1270" t="s">
        <v>10</v>
      </c>
      <c r="B1270" t="s">
        <v>13</v>
      </c>
      <c r="D1270">
        <v>0</v>
      </c>
      <c r="E1270">
        <v>0</v>
      </c>
      <c r="F1270">
        <v>8</v>
      </c>
      <c r="G1270">
        <v>8</v>
      </c>
      <c r="H1270">
        <v>12</v>
      </c>
      <c r="I1270">
        <v>13</v>
      </c>
      <c r="J1270">
        <v>6</v>
      </c>
      <c r="K1270">
        <v>6</v>
      </c>
      <c r="L1270">
        <v>4.1253999999999999E-2</v>
      </c>
      <c r="M1270">
        <v>4.1253999999999999E-2</v>
      </c>
      <c r="N1270" t="s">
        <v>14</v>
      </c>
    </row>
    <row r="1271" spans="1:14" x14ac:dyDescent="0.2">
      <c r="A1271" t="s">
        <v>10</v>
      </c>
      <c r="B1271" t="s">
        <v>13</v>
      </c>
      <c r="D1271">
        <v>0</v>
      </c>
      <c r="E1271">
        <v>0</v>
      </c>
      <c r="F1271">
        <v>8</v>
      </c>
      <c r="G1271">
        <v>8</v>
      </c>
      <c r="H1271">
        <v>13</v>
      </c>
      <c r="I1271">
        <v>14</v>
      </c>
      <c r="J1271">
        <v>0</v>
      </c>
      <c r="K1271">
        <v>0</v>
      </c>
      <c r="L1271">
        <v>5.3351999999999997E-2</v>
      </c>
      <c r="M1271">
        <v>5.3351999999999997E-2</v>
      </c>
      <c r="N1271" t="s">
        <v>14</v>
      </c>
    </row>
    <row r="1272" spans="1:14" x14ac:dyDescent="0.2">
      <c r="A1272" t="s">
        <v>10</v>
      </c>
      <c r="B1272" t="s">
        <v>13</v>
      </c>
      <c r="D1272">
        <v>0</v>
      </c>
      <c r="E1272">
        <v>0</v>
      </c>
      <c r="F1272">
        <v>8</v>
      </c>
      <c r="G1272">
        <v>8</v>
      </c>
      <c r="H1272">
        <v>13</v>
      </c>
      <c r="I1272">
        <v>14</v>
      </c>
      <c r="J1272">
        <v>1</v>
      </c>
      <c r="K1272">
        <v>1</v>
      </c>
      <c r="L1272">
        <v>5.4316000000000003E-2</v>
      </c>
      <c r="M1272">
        <v>5.4316000000000003E-2</v>
      </c>
      <c r="N1272" t="s">
        <v>14</v>
      </c>
    </row>
    <row r="1273" spans="1:14" x14ac:dyDescent="0.2">
      <c r="A1273" t="s">
        <v>10</v>
      </c>
      <c r="B1273" t="s">
        <v>13</v>
      </c>
      <c r="D1273">
        <v>0</v>
      </c>
      <c r="E1273">
        <v>0</v>
      </c>
      <c r="F1273">
        <v>8</v>
      </c>
      <c r="G1273">
        <v>8</v>
      </c>
      <c r="H1273">
        <v>13</v>
      </c>
      <c r="I1273">
        <v>14</v>
      </c>
      <c r="J1273">
        <v>2</v>
      </c>
      <c r="K1273">
        <v>2</v>
      </c>
      <c r="L1273">
        <v>5.7087499999999999E-2</v>
      </c>
      <c r="M1273">
        <v>5.7087499999999999E-2</v>
      </c>
      <c r="N1273" t="s">
        <v>14</v>
      </c>
    </row>
    <row r="1274" spans="1:14" x14ac:dyDescent="0.2">
      <c r="A1274" t="s">
        <v>10</v>
      </c>
      <c r="B1274" t="s">
        <v>13</v>
      </c>
      <c r="D1274">
        <v>0</v>
      </c>
      <c r="E1274">
        <v>0</v>
      </c>
      <c r="F1274">
        <v>8</v>
      </c>
      <c r="G1274">
        <v>8</v>
      </c>
      <c r="H1274">
        <v>13</v>
      </c>
      <c r="I1274">
        <v>14</v>
      </c>
      <c r="J1274">
        <v>3</v>
      </c>
      <c r="K1274">
        <v>3</v>
      </c>
      <c r="L1274">
        <v>6.1467500000000001E-2</v>
      </c>
      <c r="M1274">
        <v>6.1467500000000001E-2</v>
      </c>
      <c r="N1274" t="s">
        <v>14</v>
      </c>
    </row>
    <row r="1275" spans="1:14" x14ac:dyDescent="0.2">
      <c r="A1275" t="s">
        <v>10</v>
      </c>
      <c r="B1275" t="s">
        <v>13</v>
      </c>
      <c r="D1275">
        <v>0</v>
      </c>
      <c r="E1275">
        <v>0</v>
      </c>
      <c r="F1275">
        <v>8</v>
      </c>
      <c r="G1275">
        <v>8</v>
      </c>
      <c r="H1275">
        <v>13</v>
      </c>
      <c r="I1275">
        <v>14</v>
      </c>
      <c r="J1275">
        <v>4</v>
      </c>
      <c r="K1275">
        <v>4</v>
      </c>
      <c r="L1275">
        <v>6.1142499999999898E-2</v>
      </c>
      <c r="M1275">
        <v>6.1142499999999898E-2</v>
      </c>
      <c r="N1275" t="s">
        <v>14</v>
      </c>
    </row>
    <row r="1276" spans="1:14" x14ac:dyDescent="0.2">
      <c r="A1276" t="s">
        <v>10</v>
      </c>
      <c r="B1276" t="s">
        <v>13</v>
      </c>
      <c r="D1276">
        <v>0</v>
      </c>
      <c r="E1276">
        <v>0</v>
      </c>
      <c r="F1276">
        <v>8</v>
      </c>
      <c r="G1276">
        <v>8</v>
      </c>
      <c r="H1276">
        <v>13</v>
      </c>
      <c r="I1276">
        <v>14</v>
      </c>
      <c r="J1276">
        <v>5</v>
      </c>
      <c r="K1276">
        <v>5</v>
      </c>
      <c r="L1276">
        <v>4.9494999999999997E-2</v>
      </c>
      <c r="M1276">
        <v>4.9494999999999997E-2</v>
      </c>
      <c r="N1276" t="s">
        <v>14</v>
      </c>
    </row>
    <row r="1277" spans="1:14" x14ac:dyDescent="0.2">
      <c r="A1277" t="s">
        <v>10</v>
      </c>
      <c r="B1277" t="s">
        <v>13</v>
      </c>
      <c r="D1277">
        <v>0</v>
      </c>
      <c r="E1277">
        <v>0</v>
      </c>
      <c r="F1277">
        <v>8</v>
      </c>
      <c r="G1277">
        <v>8</v>
      </c>
      <c r="H1277">
        <v>13</v>
      </c>
      <c r="I1277">
        <v>14</v>
      </c>
      <c r="J1277">
        <v>6</v>
      </c>
      <c r="K1277">
        <v>6</v>
      </c>
      <c r="L1277">
        <v>4.2186000000000001E-2</v>
      </c>
      <c r="M1277">
        <v>4.2186000000000001E-2</v>
      </c>
      <c r="N1277" t="s">
        <v>14</v>
      </c>
    </row>
    <row r="1278" spans="1:14" x14ac:dyDescent="0.2">
      <c r="A1278" t="s">
        <v>10</v>
      </c>
      <c r="B1278" t="s">
        <v>13</v>
      </c>
      <c r="D1278">
        <v>0</v>
      </c>
      <c r="E1278">
        <v>0</v>
      </c>
      <c r="F1278">
        <v>8</v>
      </c>
      <c r="G1278">
        <v>8</v>
      </c>
      <c r="H1278">
        <v>14</v>
      </c>
      <c r="I1278">
        <v>15</v>
      </c>
      <c r="J1278">
        <v>0</v>
      </c>
      <c r="K1278">
        <v>0</v>
      </c>
      <c r="L1278">
        <v>5.6120000000000003E-2</v>
      </c>
      <c r="M1278">
        <v>5.6120000000000003E-2</v>
      </c>
      <c r="N1278" t="s">
        <v>14</v>
      </c>
    </row>
    <row r="1279" spans="1:14" x14ac:dyDescent="0.2">
      <c r="A1279" t="s">
        <v>10</v>
      </c>
      <c r="B1279" t="s">
        <v>13</v>
      </c>
      <c r="D1279">
        <v>0</v>
      </c>
      <c r="E1279">
        <v>0</v>
      </c>
      <c r="F1279">
        <v>8</v>
      </c>
      <c r="G1279">
        <v>8</v>
      </c>
      <c r="H1279">
        <v>14</v>
      </c>
      <c r="I1279">
        <v>15</v>
      </c>
      <c r="J1279">
        <v>1</v>
      </c>
      <c r="K1279">
        <v>1</v>
      </c>
      <c r="L1279">
        <v>5.6477999999999903E-2</v>
      </c>
      <c r="M1279">
        <v>5.6477999999999903E-2</v>
      </c>
      <c r="N1279" t="s">
        <v>14</v>
      </c>
    </row>
    <row r="1280" spans="1:14" x14ac:dyDescent="0.2">
      <c r="A1280" t="s">
        <v>10</v>
      </c>
      <c r="B1280" t="s">
        <v>13</v>
      </c>
      <c r="D1280">
        <v>0</v>
      </c>
      <c r="E1280">
        <v>0</v>
      </c>
      <c r="F1280">
        <v>8</v>
      </c>
      <c r="G1280">
        <v>8</v>
      </c>
      <c r="H1280">
        <v>14</v>
      </c>
      <c r="I1280">
        <v>15</v>
      </c>
      <c r="J1280">
        <v>2</v>
      </c>
      <c r="K1280">
        <v>2</v>
      </c>
      <c r="L1280">
        <v>5.9659999999999998E-2</v>
      </c>
      <c r="M1280">
        <v>5.9659999999999998E-2</v>
      </c>
      <c r="N1280" t="s">
        <v>14</v>
      </c>
    </row>
    <row r="1281" spans="1:14" x14ac:dyDescent="0.2">
      <c r="A1281" t="s">
        <v>10</v>
      </c>
      <c r="B1281" t="s">
        <v>13</v>
      </c>
      <c r="D1281">
        <v>0</v>
      </c>
      <c r="E1281">
        <v>0</v>
      </c>
      <c r="F1281">
        <v>8</v>
      </c>
      <c r="G1281">
        <v>8</v>
      </c>
      <c r="H1281">
        <v>14</v>
      </c>
      <c r="I1281">
        <v>15</v>
      </c>
      <c r="J1281">
        <v>3</v>
      </c>
      <c r="K1281">
        <v>3</v>
      </c>
      <c r="L1281">
        <v>6.5345E-2</v>
      </c>
      <c r="M1281">
        <v>6.5345E-2</v>
      </c>
      <c r="N1281" t="s">
        <v>14</v>
      </c>
    </row>
    <row r="1282" spans="1:14" x14ac:dyDescent="0.2">
      <c r="A1282" t="s">
        <v>10</v>
      </c>
      <c r="B1282" t="s">
        <v>13</v>
      </c>
      <c r="D1282">
        <v>0</v>
      </c>
      <c r="E1282">
        <v>0</v>
      </c>
      <c r="F1282">
        <v>8</v>
      </c>
      <c r="G1282">
        <v>8</v>
      </c>
      <c r="H1282">
        <v>14</v>
      </c>
      <c r="I1282">
        <v>15</v>
      </c>
      <c r="J1282">
        <v>4</v>
      </c>
      <c r="K1282">
        <v>4</v>
      </c>
      <c r="L1282">
        <v>6.3312499999999994E-2</v>
      </c>
      <c r="M1282">
        <v>6.3312499999999994E-2</v>
      </c>
      <c r="N1282" t="s">
        <v>14</v>
      </c>
    </row>
    <row r="1283" spans="1:14" x14ac:dyDescent="0.2">
      <c r="A1283" t="s">
        <v>10</v>
      </c>
      <c r="B1283" t="s">
        <v>13</v>
      </c>
      <c r="D1283">
        <v>0</v>
      </c>
      <c r="E1283">
        <v>0</v>
      </c>
      <c r="F1283">
        <v>8</v>
      </c>
      <c r="G1283">
        <v>8</v>
      </c>
      <c r="H1283">
        <v>14</v>
      </c>
      <c r="I1283">
        <v>15</v>
      </c>
      <c r="J1283">
        <v>5</v>
      </c>
      <c r="K1283">
        <v>5</v>
      </c>
      <c r="L1283">
        <v>5.1764999999999999E-2</v>
      </c>
      <c r="M1283">
        <v>5.1764999999999999E-2</v>
      </c>
      <c r="N1283" t="s">
        <v>14</v>
      </c>
    </row>
    <row r="1284" spans="1:14" x14ac:dyDescent="0.2">
      <c r="A1284" t="s">
        <v>10</v>
      </c>
      <c r="B1284" t="s">
        <v>13</v>
      </c>
      <c r="D1284">
        <v>0</v>
      </c>
      <c r="E1284">
        <v>0</v>
      </c>
      <c r="F1284">
        <v>8</v>
      </c>
      <c r="G1284">
        <v>8</v>
      </c>
      <c r="H1284">
        <v>14</v>
      </c>
      <c r="I1284">
        <v>15</v>
      </c>
      <c r="J1284">
        <v>6</v>
      </c>
      <c r="K1284">
        <v>6</v>
      </c>
      <c r="L1284">
        <v>4.4465999999999901E-2</v>
      </c>
      <c r="M1284">
        <v>4.4465999999999901E-2</v>
      </c>
      <c r="N1284" t="s">
        <v>14</v>
      </c>
    </row>
    <row r="1285" spans="1:14" x14ac:dyDescent="0.2">
      <c r="A1285" t="s">
        <v>10</v>
      </c>
      <c r="B1285" t="s">
        <v>13</v>
      </c>
      <c r="D1285">
        <v>0</v>
      </c>
      <c r="E1285">
        <v>0</v>
      </c>
      <c r="F1285">
        <v>8</v>
      </c>
      <c r="G1285">
        <v>8</v>
      </c>
      <c r="H1285">
        <v>15</v>
      </c>
      <c r="I1285">
        <v>16</v>
      </c>
      <c r="J1285">
        <v>0</v>
      </c>
      <c r="K1285">
        <v>0</v>
      </c>
      <c r="L1285">
        <v>6.1149999999999899E-2</v>
      </c>
      <c r="M1285">
        <v>6.1149999999999899E-2</v>
      </c>
      <c r="N1285" t="s">
        <v>14</v>
      </c>
    </row>
    <row r="1286" spans="1:14" x14ac:dyDescent="0.2">
      <c r="A1286" t="s">
        <v>10</v>
      </c>
      <c r="B1286" t="s">
        <v>13</v>
      </c>
      <c r="D1286">
        <v>0</v>
      </c>
      <c r="E1286">
        <v>0</v>
      </c>
      <c r="F1286">
        <v>8</v>
      </c>
      <c r="G1286">
        <v>8</v>
      </c>
      <c r="H1286">
        <v>15</v>
      </c>
      <c r="I1286">
        <v>16</v>
      </c>
      <c r="J1286">
        <v>1</v>
      </c>
      <c r="K1286">
        <v>1</v>
      </c>
      <c r="L1286">
        <v>6.2115999999999998E-2</v>
      </c>
      <c r="M1286">
        <v>6.2115999999999998E-2</v>
      </c>
      <c r="N1286" t="s">
        <v>14</v>
      </c>
    </row>
    <row r="1287" spans="1:14" x14ac:dyDescent="0.2">
      <c r="A1287" t="s">
        <v>10</v>
      </c>
      <c r="B1287" t="s">
        <v>13</v>
      </c>
      <c r="D1287">
        <v>0</v>
      </c>
      <c r="E1287">
        <v>0</v>
      </c>
      <c r="F1287">
        <v>8</v>
      </c>
      <c r="G1287">
        <v>8</v>
      </c>
      <c r="H1287">
        <v>15</v>
      </c>
      <c r="I1287">
        <v>16</v>
      </c>
      <c r="J1287">
        <v>2</v>
      </c>
      <c r="K1287">
        <v>2</v>
      </c>
      <c r="L1287">
        <v>6.7129999999999995E-2</v>
      </c>
      <c r="M1287">
        <v>6.7129999999999995E-2</v>
      </c>
      <c r="N1287" t="s">
        <v>14</v>
      </c>
    </row>
    <row r="1288" spans="1:14" x14ac:dyDescent="0.2">
      <c r="A1288" t="s">
        <v>10</v>
      </c>
      <c r="B1288" t="s">
        <v>13</v>
      </c>
      <c r="D1288">
        <v>0</v>
      </c>
      <c r="E1288">
        <v>0</v>
      </c>
      <c r="F1288">
        <v>8</v>
      </c>
      <c r="G1288">
        <v>8</v>
      </c>
      <c r="H1288">
        <v>15</v>
      </c>
      <c r="I1288">
        <v>16</v>
      </c>
      <c r="J1288">
        <v>3</v>
      </c>
      <c r="K1288">
        <v>3</v>
      </c>
      <c r="L1288">
        <v>7.8429999999999903E-2</v>
      </c>
      <c r="M1288">
        <v>7.8429999999999903E-2</v>
      </c>
      <c r="N1288" t="s">
        <v>14</v>
      </c>
    </row>
    <row r="1289" spans="1:14" x14ac:dyDescent="0.2">
      <c r="A1289" t="s">
        <v>10</v>
      </c>
      <c r="B1289" t="s">
        <v>13</v>
      </c>
      <c r="D1289">
        <v>0</v>
      </c>
      <c r="E1289">
        <v>0</v>
      </c>
      <c r="F1289">
        <v>8</v>
      </c>
      <c r="G1289">
        <v>8</v>
      </c>
      <c r="H1289">
        <v>15</v>
      </c>
      <c r="I1289">
        <v>16</v>
      </c>
      <c r="J1289">
        <v>4</v>
      </c>
      <c r="K1289">
        <v>4</v>
      </c>
      <c r="L1289">
        <v>7.2592500000000004E-2</v>
      </c>
      <c r="M1289">
        <v>7.2592500000000004E-2</v>
      </c>
      <c r="N1289" t="s">
        <v>14</v>
      </c>
    </row>
    <row r="1290" spans="1:14" x14ac:dyDescent="0.2">
      <c r="A1290" t="s">
        <v>10</v>
      </c>
      <c r="B1290" t="s">
        <v>13</v>
      </c>
      <c r="D1290">
        <v>0</v>
      </c>
      <c r="E1290">
        <v>0</v>
      </c>
      <c r="F1290">
        <v>8</v>
      </c>
      <c r="G1290">
        <v>8</v>
      </c>
      <c r="H1290">
        <v>15</v>
      </c>
      <c r="I1290">
        <v>16</v>
      </c>
      <c r="J1290">
        <v>5</v>
      </c>
      <c r="K1290">
        <v>5</v>
      </c>
      <c r="L1290">
        <v>5.3207499999999998E-2</v>
      </c>
      <c r="M1290">
        <v>5.3207499999999998E-2</v>
      </c>
      <c r="N1290" t="s">
        <v>14</v>
      </c>
    </row>
    <row r="1291" spans="1:14" x14ac:dyDescent="0.2">
      <c r="A1291" t="s">
        <v>10</v>
      </c>
      <c r="B1291" t="s">
        <v>13</v>
      </c>
      <c r="D1291">
        <v>0</v>
      </c>
      <c r="E1291">
        <v>0</v>
      </c>
      <c r="F1291">
        <v>8</v>
      </c>
      <c r="G1291">
        <v>8</v>
      </c>
      <c r="H1291">
        <v>15</v>
      </c>
      <c r="I1291">
        <v>16</v>
      </c>
      <c r="J1291">
        <v>6</v>
      </c>
      <c r="K1291">
        <v>6</v>
      </c>
      <c r="L1291">
        <v>4.725E-2</v>
      </c>
      <c r="M1291">
        <v>4.725E-2</v>
      </c>
      <c r="N1291" t="s">
        <v>14</v>
      </c>
    </row>
    <row r="1292" spans="1:14" x14ac:dyDescent="0.2">
      <c r="A1292" t="s">
        <v>10</v>
      </c>
      <c r="B1292" t="s">
        <v>13</v>
      </c>
      <c r="D1292">
        <v>0</v>
      </c>
      <c r="E1292">
        <v>0</v>
      </c>
      <c r="F1292">
        <v>8</v>
      </c>
      <c r="G1292">
        <v>8</v>
      </c>
      <c r="H1292">
        <v>16</v>
      </c>
      <c r="I1292">
        <v>17</v>
      </c>
      <c r="J1292">
        <v>0</v>
      </c>
      <c r="K1292">
        <v>0</v>
      </c>
      <c r="L1292">
        <v>6.6572000000000006E-2</v>
      </c>
      <c r="M1292">
        <v>6.6572000000000006E-2</v>
      </c>
      <c r="N1292" t="s">
        <v>14</v>
      </c>
    </row>
    <row r="1293" spans="1:14" x14ac:dyDescent="0.2">
      <c r="A1293" t="s">
        <v>10</v>
      </c>
      <c r="B1293" t="s">
        <v>13</v>
      </c>
      <c r="D1293">
        <v>0</v>
      </c>
      <c r="E1293">
        <v>0</v>
      </c>
      <c r="F1293">
        <v>8</v>
      </c>
      <c r="G1293">
        <v>8</v>
      </c>
      <c r="H1293">
        <v>16</v>
      </c>
      <c r="I1293">
        <v>17</v>
      </c>
      <c r="J1293">
        <v>1</v>
      </c>
      <c r="K1293">
        <v>1</v>
      </c>
      <c r="L1293">
        <v>6.8673999999999999E-2</v>
      </c>
      <c r="M1293">
        <v>6.8673999999999999E-2</v>
      </c>
      <c r="N1293" t="s">
        <v>14</v>
      </c>
    </row>
    <row r="1294" spans="1:14" x14ac:dyDescent="0.2">
      <c r="A1294" t="s">
        <v>10</v>
      </c>
      <c r="B1294" t="s">
        <v>13</v>
      </c>
      <c r="D1294">
        <v>0</v>
      </c>
      <c r="E1294">
        <v>0</v>
      </c>
      <c r="F1294">
        <v>8</v>
      </c>
      <c r="G1294">
        <v>8</v>
      </c>
      <c r="H1294">
        <v>16</v>
      </c>
      <c r="I1294">
        <v>17</v>
      </c>
      <c r="J1294">
        <v>2</v>
      </c>
      <c r="K1294">
        <v>2</v>
      </c>
      <c r="L1294">
        <v>7.2374999999999995E-2</v>
      </c>
      <c r="M1294">
        <v>7.2374999999999995E-2</v>
      </c>
      <c r="N1294" t="s">
        <v>14</v>
      </c>
    </row>
    <row r="1295" spans="1:14" x14ac:dyDescent="0.2">
      <c r="A1295" t="s">
        <v>10</v>
      </c>
      <c r="B1295" t="s">
        <v>13</v>
      </c>
      <c r="D1295">
        <v>0</v>
      </c>
      <c r="E1295">
        <v>0</v>
      </c>
      <c r="F1295">
        <v>8</v>
      </c>
      <c r="G1295">
        <v>8</v>
      </c>
      <c r="H1295">
        <v>16</v>
      </c>
      <c r="I1295">
        <v>17</v>
      </c>
      <c r="J1295">
        <v>3</v>
      </c>
      <c r="K1295">
        <v>3</v>
      </c>
      <c r="L1295">
        <v>8.3625000000000005E-2</v>
      </c>
      <c r="M1295">
        <v>8.3625000000000005E-2</v>
      </c>
      <c r="N1295" t="s">
        <v>14</v>
      </c>
    </row>
    <row r="1296" spans="1:14" x14ac:dyDescent="0.2">
      <c r="A1296" t="s">
        <v>10</v>
      </c>
      <c r="B1296" t="s">
        <v>13</v>
      </c>
      <c r="D1296">
        <v>0</v>
      </c>
      <c r="E1296">
        <v>0</v>
      </c>
      <c r="F1296">
        <v>8</v>
      </c>
      <c r="G1296">
        <v>8</v>
      </c>
      <c r="H1296">
        <v>16</v>
      </c>
      <c r="I1296">
        <v>17</v>
      </c>
      <c r="J1296">
        <v>4</v>
      </c>
      <c r="K1296">
        <v>4</v>
      </c>
      <c r="L1296">
        <v>7.8825000000000006E-2</v>
      </c>
      <c r="M1296">
        <v>7.8825000000000006E-2</v>
      </c>
      <c r="N1296" t="s">
        <v>14</v>
      </c>
    </row>
    <row r="1297" spans="1:14" x14ac:dyDescent="0.2">
      <c r="A1297" t="s">
        <v>10</v>
      </c>
      <c r="B1297" t="s">
        <v>13</v>
      </c>
      <c r="D1297">
        <v>0</v>
      </c>
      <c r="E1297">
        <v>0</v>
      </c>
      <c r="F1297">
        <v>8</v>
      </c>
      <c r="G1297">
        <v>8</v>
      </c>
      <c r="H1297">
        <v>16</v>
      </c>
      <c r="I1297">
        <v>17</v>
      </c>
      <c r="J1297">
        <v>5</v>
      </c>
      <c r="K1297">
        <v>5</v>
      </c>
      <c r="L1297">
        <v>5.9049999999999998E-2</v>
      </c>
      <c r="M1297">
        <v>5.9049999999999998E-2</v>
      </c>
      <c r="N1297" t="s">
        <v>14</v>
      </c>
    </row>
    <row r="1298" spans="1:14" x14ac:dyDescent="0.2">
      <c r="A1298" t="s">
        <v>10</v>
      </c>
      <c r="B1298" t="s">
        <v>13</v>
      </c>
      <c r="D1298">
        <v>0</v>
      </c>
      <c r="E1298">
        <v>0</v>
      </c>
      <c r="F1298">
        <v>8</v>
      </c>
      <c r="G1298">
        <v>8</v>
      </c>
      <c r="H1298">
        <v>16</v>
      </c>
      <c r="I1298">
        <v>17</v>
      </c>
      <c r="J1298">
        <v>6</v>
      </c>
      <c r="K1298">
        <v>6</v>
      </c>
      <c r="L1298">
        <v>5.0804000000000002E-2</v>
      </c>
      <c r="M1298">
        <v>5.0804000000000002E-2</v>
      </c>
      <c r="N1298" t="s">
        <v>14</v>
      </c>
    </row>
    <row r="1299" spans="1:14" x14ac:dyDescent="0.2">
      <c r="A1299" t="s">
        <v>10</v>
      </c>
      <c r="B1299" t="s">
        <v>13</v>
      </c>
      <c r="D1299">
        <v>0</v>
      </c>
      <c r="E1299">
        <v>0</v>
      </c>
      <c r="F1299">
        <v>8</v>
      </c>
      <c r="G1299">
        <v>8</v>
      </c>
      <c r="H1299">
        <v>17</v>
      </c>
      <c r="I1299">
        <v>18</v>
      </c>
      <c r="J1299">
        <v>0</v>
      </c>
      <c r="K1299">
        <v>0</v>
      </c>
      <c r="L1299">
        <v>6.9211999999999996E-2</v>
      </c>
      <c r="M1299">
        <v>6.9211999999999996E-2</v>
      </c>
      <c r="N1299" t="s">
        <v>14</v>
      </c>
    </row>
    <row r="1300" spans="1:14" x14ac:dyDescent="0.2">
      <c r="A1300" t="s">
        <v>10</v>
      </c>
      <c r="B1300" t="s">
        <v>13</v>
      </c>
      <c r="D1300">
        <v>0</v>
      </c>
      <c r="E1300">
        <v>0</v>
      </c>
      <c r="F1300">
        <v>8</v>
      </c>
      <c r="G1300">
        <v>8</v>
      </c>
      <c r="H1300">
        <v>17</v>
      </c>
      <c r="I1300">
        <v>18</v>
      </c>
      <c r="J1300">
        <v>1</v>
      </c>
      <c r="K1300">
        <v>1</v>
      </c>
      <c r="L1300">
        <v>7.1499999999999994E-2</v>
      </c>
      <c r="M1300">
        <v>7.1499999999999994E-2</v>
      </c>
      <c r="N1300" t="s">
        <v>14</v>
      </c>
    </row>
    <row r="1301" spans="1:14" x14ac:dyDescent="0.2">
      <c r="A1301" t="s">
        <v>10</v>
      </c>
      <c r="B1301" t="s">
        <v>13</v>
      </c>
      <c r="D1301">
        <v>0</v>
      </c>
      <c r="E1301">
        <v>0</v>
      </c>
      <c r="F1301">
        <v>8</v>
      </c>
      <c r="G1301">
        <v>8</v>
      </c>
      <c r="H1301">
        <v>17</v>
      </c>
      <c r="I1301">
        <v>18</v>
      </c>
      <c r="J1301">
        <v>2</v>
      </c>
      <c r="K1301">
        <v>2</v>
      </c>
      <c r="L1301">
        <v>7.6952499999999993E-2</v>
      </c>
      <c r="M1301">
        <v>7.6952499999999993E-2</v>
      </c>
      <c r="N1301" t="s">
        <v>14</v>
      </c>
    </row>
    <row r="1302" spans="1:14" x14ac:dyDescent="0.2">
      <c r="A1302" t="s">
        <v>10</v>
      </c>
      <c r="B1302" t="s">
        <v>13</v>
      </c>
      <c r="D1302">
        <v>0</v>
      </c>
      <c r="E1302">
        <v>0</v>
      </c>
      <c r="F1302">
        <v>8</v>
      </c>
      <c r="G1302">
        <v>8</v>
      </c>
      <c r="H1302">
        <v>17</v>
      </c>
      <c r="I1302">
        <v>18</v>
      </c>
      <c r="J1302">
        <v>3</v>
      </c>
      <c r="K1302">
        <v>3</v>
      </c>
      <c r="L1302">
        <v>8.5067499999999893E-2</v>
      </c>
      <c r="M1302">
        <v>8.5067499999999893E-2</v>
      </c>
      <c r="N1302" t="s">
        <v>14</v>
      </c>
    </row>
    <row r="1303" spans="1:14" x14ac:dyDescent="0.2">
      <c r="A1303" t="s">
        <v>10</v>
      </c>
      <c r="B1303" t="s">
        <v>13</v>
      </c>
      <c r="D1303">
        <v>0</v>
      </c>
      <c r="E1303">
        <v>0</v>
      </c>
      <c r="F1303">
        <v>8</v>
      </c>
      <c r="G1303">
        <v>8</v>
      </c>
      <c r="H1303">
        <v>17</v>
      </c>
      <c r="I1303">
        <v>18</v>
      </c>
      <c r="J1303">
        <v>4</v>
      </c>
      <c r="K1303">
        <v>4</v>
      </c>
      <c r="L1303">
        <v>8.0905000000000005E-2</v>
      </c>
      <c r="M1303">
        <v>8.0905000000000005E-2</v>
      </c>
      <c r="N1303" t="s">
        <v>14</v>
      </c>
    </row>
    <row r="1304" spans="1:14" x14ac:dyDescent="0.2">
      <c r="A1304" t="s">
        <v>10</v>
      </c>
      <c r="B1304" t="s">
        <v>13</v>
      </c>
      <c r="D1304">
        <v>0</v>
      </c>
      <c r="E1304">
        <v>0</v>
      </c>
      <c r="F1304">
        <v>8</v>
      </c>
      <c r="G1304">
        <v>8</v>
      </c>
      <c r="H1304">
        <v>17</v>
      </c>
      <c r="I1304">
        <v>18</v>
      </c>
      <c r="J1304">
        <v>5</v>
      </c>
      <c r="K1304">
        <v>5</v>
      </c>
      <c r="L1304">
        <v>6.2195E-2</v>
      </c>
      <c r="M1304">
        <v>6.2195E-2</v>
      </c>
      <c r="N1304" t="s">
        <v>14</v>
      </c>
    </row>
    <row r="1305" spans="1:14" x14ac:dyDescent="0.2">
      <c r="A1305" t="s">
        <v>10</v>
      </c>
      <c r="B1305" t="s">
        <v>13</v>
      </c>
      <c r="D1305">
        <v>0</v>
      </c>
      <c r="E1305">
        <v>0</v>
      </c>
      <c r="F1305">
        <v>8</v>
      </c>
      <c r="G1305">
        <v>8</v>
      </c>
      <c r="H1305">
        <v>17</v>
      </c>
      <c r="I1305">
        <v>18</v>
      </c>
      <c r="J1305">
        <v>6</v>
      </c>
      <c r="K1305">
        <v>6</v>
      </c>
      <c r="L1305">
        <v>5.5506E-2</v>
      </c>
      <c r="M1305">
        <v>5.5506E-2</v>
      </c>
      <c r="N1305" t="s">
        <v>14</v>
      </c>
    </row>
    <row r="1306" spans="1:14" x14ac:dyDescent="0.2">
      <c r="A1306" t="s">
        <v>10</v>
      </c>
      <c r="B1306" t="s">
        <v>13</v>
      </c>
      <c r="D1306">
        <v>0</v>
      </c>
      <c r="E1306">
        <v>0</v>
      </c>
      <c r="F1306">
        <v>8</v>
      </c>
      <c r="G1306">
        <v>8</v>
      </c>
      <c r="H1306">
        <v>18</v>
      </c>
      <c r="I1306">
        <v>19</v>
      </c>
      <c r="J1306">
        <v>0</v>
      </c>
      <c r="K1306">
        <v>0</v>
      </c>
      <c r="L1306">
        <v>6.2781999999999893E-2</v>
      </c>
      <c r="M1306">
        <v>6.2781999999999893E-2</v>
      </c>
      <c r="N1306" t="s">
        <v>14</v>
      </c>
    </row>
    <row r="1307" spans="1:14" x14ac:dyDescent="0.2">
      <c r="A1307" t="s">
        <v>10</v>
      </c>
      <c r="B1307" t="s">
        <v>13</v>
      </c>
      <c r="D1307">
        <v>0</v>
      </c>
      <c r="E1307">
        <v>0</v>
      </c>
      <c r="F1307">
        <v>8</v>
      </c>
      <c r="G1307">
        <v>8</v>
      </c>
      <c r="H1307">
        <v>18</v>
      </c>
      <c r="I1307">
        <v>19</v>
      </c>
      <c r="J1307">
        <v>1</v>
      </c>
      <c r="K1307">
        <v>1</v>
      </c>
      <c r="L1307">
        <v>6.3841999999999996E-2</v>
      </c>
      <c r="M1307">
        <v>6.3841999999999996E-2</v>
      </c>
      <c r="N1307" t="s">
        <v>14</v>
      </c>
    </row>
    <row r="1308" spans="1:14" x14ac:dyDescent="0.2">
      <c r="A1308" t="s">
        <v>10</v>
      </c>
      <c r="B1308" t="s">
        <v>13</v>
      </c>
      <c r="D1308">
        <v>0</v>
      </c>
      <c r="E1308">
        <v>0</v>
      </c>
      <c r="F1308">
        <v>8</v>
      </c>
      <c r="G1308">
        <v>8</v>
      </c>
      <c r="H1308">
        <v>18</v>
      </c>
      <c r="I1308">
        <v>19</v>
      </c>
      <c r="J1308">
        <v>2</v>
      </c>
      <c r="K1308">
        <v>2</v>
      </c>
      <c r="L1308">
        <v>6.6924999999999998E-2</v>
      </c>
      <c r="M1308">
        <v>6.6924999999999998E-2</v>
      </c>
      <c r="N1308" t="s">
        <v>14</v>
      </c>
    </row>
    <row r="1309" spans="1:14" x14ac:dyDescent="0.2">
      <c r="A1309" t="s">
        <v>10</v>
      </c>
      <c r="B1309" t="s">
        <v>13</v>
      </c>
      <c r="D1309">
        <v>0</v>
      </c>
      <c r="E1309">
        <v>0</v>
      </c>
      <c r="F1309">
        <v>8</v>
      </c>
      <c r="G1309">
        <v>8</v>
      </c>
      <c r="H1309">
        <v>18</v>
      </c>
      <c r="I1309">
        <v>19</v>
      </c>
      <c r="J1309">
        <v>3</v>
      </c>
      <c r="K1309">
        <v>3</v>
      </c>
      <c r="L1309">
        <v>7.4159999999999907E-2</v>
      </c>
      <c r="M1309">
        <v>7.4159999999999907E-2</v>
      </c>
      <c r="N1309" t="s">
        <v>14</v>
      </c>
    </row>
    <row r="1310" spans="1:14" x14ac:dyDescent="0.2">
      <c r="A1310" t="s">
        <v>10</v>
      </c>
      <c r="B1310" t="s">
        <v>13</v>
      </c>
      <c r="D1310">
        <v>0</v>
      </c>
      <c r="E1310">
        <v>0</v>
      </c>
      <c r="F1310">
        <v>8</v>
      </c>
      <c r="G1310">
        <v>8</v>
      </c>
      <c r="H1310">
        <v>18</v>
      </c>
      <c r="I1310">
        <v>19</v>
      </c>
      <c r="J1310">
        <v>4</v>
      </c>
      <c r="K1310">
        <v>4</v>
      </c>
      <c r="L1310">
        <v>6.7414999999999906E-2</v>
      </c>
      <c r="M1310">
        <v>6.7414999999999906E-2</v>
      </c>
      <c r="N1310" t="s">
        <v>14</v>
      </c>
    </row>
    <row r="1311" spans="1:14" x14ac:dyDescent="0.2">
      <c r="A1311" t="s">
        <v>10</v>
      </c>
      <c r="B1311" t="s">
        <v>13</v>
      </c>
      <c r="D1311">
        <v>0</v>
      </c>
      <c r="E1311">
        <v>0</v>
      </c>
      <c r="F1311">
        <v>8</v>
      </c>
      <c r="G1311">
        <v>8</v>
      </c>
      <c r="H1311">
        <v>18</v>
      </c>
      <c r="I1311">
        <v>19</v>
      </c>
      <c r="J1311">
        <v>5</v>
      </c>
      <c r="K1311">
        <v>5</v>
      </c>
      <c r="L1311">
        <v>5.7084999999999997E-2</v>
      </c>
      <c r="M1311">
        <v>5.7084999999999997E-2</v>
      </c>
      <c r="N1311" t="s">
        <v>14</v>
      </c>
    </row>
    <row r="1312" spans="1:14" x14ac:dyDescent="0.2">
      <c r="A1312" t="s">
        <v>10</v>
      </c>
      <c r="B1312" t="s">
        <v>13</v>
      </c>
      <c r="D1312">
        <v>0</v>
      </c>
      <c r="E1312">
        <v>0</v>
      </c>
      <c r="F1312">
        <v>8</v>
      </c>
      <c r="G1312">
        <v>8</v>
      </c>
      <c r="H1312">
        <v>18</v>
      </c>
      <c r="I1312">
        <v>19</v>
      </c>
      <c r="J1312">
        <v>6</v>
      </c>
      <c r="K1312">
        <v>6</v>
      </c>
      <c r="L1312">
        <v>5.2145999999999998E-2</v>
      </c>
      <c r="M1312">
        <v>5.2145999999999998E-2</v>
      </c>
      <c r="N1312" t="s">
        <v>14</v>
      </c>
    </row>
    <row r="1313" spans="1:14" x14ac:dyDescent="0.2">
      <c r="A1313" t="s">
        <v>10</v>
      </c>
      <c r="B1313" t="s">
        <v>13</v>
      </c>
      <c r="D1313">
        <v>0</v>
      </c>
      <c r="E1313">
        <v>0</v>
      </c>
      <c r="F1313">
        <v>8</v>
      </c>
      <c r="G1313">
        <v>8</v>
      </c>
      <c r="H1313">
        <v>19</v>
      </c>
      <c r="I1313">
        <v>20</v>
      </c>
      <c r="J1313">
        <v>0</v>
      </c>
      <c r="K1313">
        <v>0</v>
      </c>
      <c r="L1313">
        <v>5.6520000000000001E-2</v>
      </c>
      <c r="M1313">
        <v>5.6520000000000001E-2</v>
      </c>
      <c r="N1313" t="s">
        <v>14</v>
      </c>
    </row>
    <row r="1314" spans="1:14" x14ac:dyDescent="0.2">
      <c r="A1314" t="s">
        <v>10</v>
      </c>
      <c r="B1314" t="s">
        <v>13</v>
      </c>
      <c r="D1314">
        <v>0</v>
      </c>
      <c r="E1314">
        <v>0</v>
      </c>
      <c r="F1314">
        <v>8</v>
      </c>
      <c r="G1314">
        <v>8</v>
      </c>
      <c r="H1314">
        <v>19</v>
      </c>
      <c r="I1314">
        <v>20</v>
      </c>
      <c r="J1314">
        <v>1</v>
      </c>
      <c r="K1314">
        <v>1</v>
      </c>
      <c r="L1314">
        <v>5.6755999999999897E-2</v>
      </c>
      <c r="M1314">
        <v>5.6755999999999897E-2</v>
      </c>
      <c r="N1314" t="s">
        <v>14</v>
      </c>
    </row>
    <row r="1315" spans="1:14" x14ac:dyDescent="0.2">
      <c r="A1315" t="s">
        <v>10</v>
      </c>
      <c r="B1315" t="s">
        <v>13</v>
      </c>
      <c r="D1315">
        <v>0</v>
      </c>
      <c r="E1315">
        <v>0</v>
      </c>
      <c r="F1315">
        <v>8</v>
      </c>
      <c r="G1315">
        <v>8</v>
      </c>
      <c r="H1315">
        <v>19</v>
      </c>
      <c r="I1315">
        <v>20</v>
      </c>
      <c r="J1315">
        <v>2</v>
      </c>
      <c r="K1315">
        <v>2</v>
      </c>
      <c r="L1315">
        <v>5.9507499999999998E-2</v>
      </c>
      <c r="M1315">
        <v>5.9507499999999998E-2</v>
      </c>
      <c r="N1315" t="s">
        <v>14</v>
      </c>
    </row>
    <row r="1316" spans="1:14" x14ac:dyDescent="0.2">
      <c r="A1316" t="s">
        <v>10</v>
      </c>
      <c r="B1316" t="s">
        <v>13</v>
      </c>
      <c r="D1316">
        <v>0</v>
      </c>
      <c r="E1316">
        <v>0</v>
      </c>
      <c r="F1316">
        <v>8</v>
      </c>
      <c r="G1316">
        <v>8</v>
      </c>
      <c r="H1316">
        <v>19</v>
      </c>
      <c r="I1316">
        <v>20</v>
      </c>
      <c r="J1316">
        <v>3</v>
      </c>
      <c r="K1316">
        <v>3</v>
      </c>
      <c r="L1316">
        <v>6.4392499999999894E-2</v>
      </c>
      <c r="M1316">
        <v>6.4392499999999894E-2</v>
      </c>
      <c r="N1316" t="s">
        <v>14</v>
      </c>
    </row>
    <row r="1317" spans="1:14" x14ac:dyDescent="0.2">
      <c r="A1317" t="s">
        <v>10</v>
      </c>
      <c r="B1317" t="s">
        <v>13</v>
      </c>
      <c r="D1317">
        <v>0</v>
      </c>
      <c r="E1317">
        <v>0</v>
      </c>
      <c r="F1317">
        <v>8</v>
      </c>
      <c r="G1317">
        <v>8</v>
      </c>
      <c r="H1317">
        <v>19</v>
      </c>
      <c r="I1317">
        <v>20</v>
      </c>
      <c r="J1317">
        <v>4</v>
      </c>
      <c r="K1317">
        <v>4</v>
      </c>
      <c r="L1317">
        <v>5.8712500000000001E-2</v>
      </c>
      <c r="M1317">
        <v>5.8712500000000001E-2</v>
      </c>
      <c r="N1317" t="s">
        <v>14</v>
      </c>
    </row>
    <row r="1318" spans="1:14" x14ac:dyDescent="0.2">
      <c r="A1318" t="s">
        <v>10</v>
      </c>
      <c r="B1318" t="s">
        <v>13</v>
      </c>
      <c r="D1318">
        <v>0</v>
      </c>
      <c r="E1318">
        <v>0</v>
      </c>
      <c r="F1318">
        <v>8</v>
      </c>
      <c r="G1318">
        <v>8</v>
      </c>
      <c r="H1318">
        <v>19</v>
      </c>
      <c r="I1318">
        <v>20</v>
      </c>
      <c r="J1318">
        <v>5</v>
      </c>
      <c r="K1318">
        <v>5</v>
      </c>
      <c r="L1318">
        <v>4.9902500000000002E-2</v>
      </c>
      <c r="M1318">
        <v>4.9902500000000002E-2</v>
      </c>
      <c r="N1318" t="s">
        <v>14</v>
      </c>
    </row>
    <row r="1319" spans="1:14" x14ac:dyDescent="0.2">
      <c r="A1319" t="s">
        <v>10</v>
      </c>
      <c r="B1319" t="s">
        <v>13</v>
      </c>
      <c r="D1319">
        <v>0</v>
      </c>
      <c r="E1319">
        <v>0</v>
      </c>
      <c r="F1319">
        <v>8</v>
      </c>
      <c r="G1319">
        <v>8</v>
      </c>
      <c r="H1319">
        <v>19</v>
      </c>
      <c r="I1319">
        <v>20</v>
      </c>
      <c r="J1319">
        <v>6</v>
      </c>
      <c r="K1319">
        <v>6</v>
      </c>
      <c r="L1319">
        <v>4.7070000000000001E-2</v>
      </c>
      <c r="M1319">
        <v>4.7070000000000001E-2</v>
      </c>
      <c r="N1319" t="s">
        <v>14</v>
      </c>
    </row>
    <row r="1320" spans="1:14" x14ac:dyDescent="0.2">
      <c r="A1320" t="s">
        <v>10</v>
      </c>
      <c r="B1320" t="s">
        <v>13</v>
      </c>
      <c r="D1320">
        <v>0</v>
      </c>
      <c r="E1320">
        <v>0</v>
      </c>
      <c r="F1320">
        <v>8</v>
      </c>
      <c r="G1320">
        <v>8</v>
      </c>
      <c r="H1320">
        <v>20</v>
      </c>
      <c r="I1320">
        <v>21</v>
      </c>
      <c r="J1320">
        <v>0</v>
      </c>
      <c r="K1320">
        <v>0</v>
      </c>
      <c r="L1320">
        <v>5.2851999999999899E-2</v>
      </c>
      <c r="M1320">
        <v>5.2851999999999899E-2</v>
      </c>
      <c r="N1320" t="s">
        <v>14</v>
      </c>
    </row>
    <row r="1321" spans="1:14" x14ac:dyDescent="0.2">
      <c r="A1321" t="s">
        <v>10</v>
      </c>
      <c r="B1321" t="s">
        <v>13</v>
      </c>
      <c r="D1321">
        <v>0</v>
      </c>
      <c r="E1321">
        <v>0</v>
      </c>
      <c r="F1321">
        <v>8</v>
      </c>
      <c r="G1321">
        <v>8</v>
      </c>
      <c r="H1321">
        <v>20</v>
      </c>
      <c r="I1321">
        <v>21</v>
      </c>
      <c r="J1321">
        <v>1</v>
      </c>
      <c r="K1321">
        <v>1</v>
      </c>
      <c r="L1321">
        <v>5.2139999999999999E-2</v>
      </c>
      <c r="M1321">
        <v>5.2139999999999999E-2</v>
      </c>
      <c r="N1321" t="s">
        <v>14</v>
      </c>
    </row>
    <row r="1322" spans="1:14" x14ac:dyDescent="0.2">
      <c r="A1322" t="s">
        <v>10</v>
      </c>
      <c r="B1322" t="s">
        <v>13</v>
      </c>
      <c r="D1322">
        <v>0</v>
      </c>
      <c r="E1322">
        <v>0</v>
      </c>
      <c r="F1322">
        <v>8</v>
      </c>
      <c r="G1322">
        <v>8</v>
      </c>
      <c r="H1322">
        <v>20</v>
      </c>
      <c r="I1322">
        <v>21</v>
      </c>
      <c r="J1322">
        <v>2</v>
      </c>
      <c r="K1322">
        <v>2</v>
      </c>
      <c r="L1322">
        <v>5.4722499999999903E-2</v>
      </c>
      <c r="M1322">
        <v>5.4722499999999903E-2</v>
      </c>
      <c r="N1322" t="s">
        <v>14</v>
      </c>
    </row>
    <row r="1323" spans="1:14" x14ac:dyDescent="0.2">
      <c r="A1323" t="s">
        <v>10</v>
      </c>
      <c r="B1323" t="s">
        <v>13</v>
      </c>
      <c r="D1323">
        <v>0</v>
      </c>
      <c r="E1323">
        <v>0</v>
      </c>
      <c r="F1323">
        <v>8</v>
      </c>
      <c r="G1323">
        <v>8</v>
      </c>
      <c r="H1323">
        <v>20</v>
      </c>
      <c r="I1323">
        <v>21</v>
      </c>
      <c r="J1323">
        <v>3</v>
      </c>
      <c r="K1323">
        <v>3</v>
      </c>
      <c r="L1323">
        <v>5.7324999999999897E-2</v>
      </c>
      <c r="M1323">
        <v>5.7324999999999897E-2</v>
      </c>
      <c r="N1323" t="s">
        <v>14</v>
      </c>
    </row>
    <row r="1324" spans="1:14" x14ac:dyDescent="0.2">
      <c r="A1324" t="s">
        <v>10</v>
      </c>
      <c r="B1324" t="s">
        <v>13</v>
      </c>
      <c r="D1324">
        <v>0</v>
      </c>
      <c r="E1324">
        <v>0</v>
      </c>
      <c r="F1324">
        <v>8</v>
      </c>
      <c r="G1324">
        <v>8</v>
      </c>
      <c r="H1324">
        <v>20</v>
      </c>
      <c r="I1324">
        <v>21</v>
      </c>
      <c r="J1324">
        <v>4</v>
      </c>
      <c r="K1324">
        <v>4</v>
      </c>
      <c r="L1324">
        <v>5.3897500000000001E-2</v>
      </c>
      <c r="M1324">
        <v>5.3897500000000001E-2</v>
      </c>
      <c r="N1324" t="s">
        <v>14</v>
      </c>
    </row>
    <row r="1325" spans="1:14" x14ac:dyDescent="0.2">
      <c r="A1325" t="s">
        <v>10</v>
      </c>
      <c r="B1325" t="s">
        <v>13</v>
      </c>
      <c r="D1325">
        <v>0</v>
      </c>
      <c r="E1325">
        <v>0</v>
      </c>
      <c r="F1325">
        <v>8</v>
      </c>
      <c r="G1325">
        <v>8</v>
      </c>
      <c r="H1325">
        <v>20</v>
      </c>
      <c r="I1325">
        <v>21</v>
      </c>
      <c r="J1325">
        <v>5</v>
      </c>
      <c r="K1325">
        <v>5</v>
      </c>
      <c r="L1325">
        <v>4.8417500000000002E-2</v>
      </c>
      <c r="M1325">
        <v>4.8417500000000002E-2</v>
      </c>
      <c r="N1325" t="s">
        <v>14</v>
      </c>
    </row>
    <row r="1326" spans="1:14" x14ac:dyDescent="0.2">
      <c r="A1326" t="s">
        <v>10</v>
      </c>
      <c r="B1326" t="s">
        <v>13</v>
      </c>
      <c r="D1326">
        <v>0</v>
      </c>
      <c r="E1326">
        <v>0</v>
      </c>
      <c r="F1326">
        <v>8</v>
      </c>
      <c r="G1326">
        <v>8</v>
      </c>
      <c r="H1326">
        <v>20</v>
      </c>
      <c r="I1326">
        <v>21</v>
      </c>
      <c r="J1326">
        <v>6</v>
      </c>
      <c r="K1326">
        <v>6</v>
      </c>
      <c r="L1326">
        <v>4.4979999999999999E-2</v>
      </c>
      <c r="M1326">
        <v>4.4979999999999999E-2</v>
      </c>
      <c r="N1326" t="s">
        <v>14</v>
      </c>
    </row>
    <row r="1327" spans="1:14" x14ac:dyDescent="0.2">
      <c r="A1327" t="s">
        <v>10</v>
      </c>
      <c r="B1327" t="s">
        <v>13</v>
      </c>
      <c r="D1327">
        <v>0</v>
      </c>
      <c r="E1327">
        <v>0</v>
      </c>
      <c r="F1327">
        <v>8</v>
      </c>
      <c r="G1327">
        <v>8</v>
      </c>
      <c r="H1327">
        <v>21</v>
      </c>
      <c r="I1327">
        <v>22</v>
      </c>
      <c r="J1327">
        <v>0</v>
      </c>
      <c r="K1327">
        <v>0</v>
      </c>
      <c r="L1327">
        <v>4.6612000000000001E-2</v>
      </c>
      <c r="M1327">
        <v>4.6612000000000001E-2</v>
      </c>
      <c r="N1327" t="s">
        <v>14</v>
      </c>
    </row>
    <row r="1328" spans="1:14" x14ac:dyDescent="0.2">
      <c r="A1328" t="s">
        <v>10</v>
      </c>
      <c r="B1328" t="s">
        <v>13</v>
      </c>
      <c r="D1328">
        <v>0</v>
      </c>
      <c r="E1328">
        <v>0</v>
      </c>
      <c r="F1328">
        <v>8</v>
      </c>
      <c r="G1328">
        <v>8</v>
      </c>
      <c r="H1328">
        <v>21</v>
      </c>
      <c r="I1328">
        <v>22</v>
      </c>
      <c r="J1328">
        <v>1</v>
      </c>
      <c r="K1328">
        <v>1</v>
      </c>
      <c r="L1328">
        <v>4.7039999999999998E-2</v>
      </c>
      <c r="M1328">
        <v>4.7039999999999998E-2</v>
      </c>
      <c r="N1328" t="s">
        <v>14</v>
      </c>
    </row>
    <row r="1329" spans="1:14" x14ac:dyDescent="0.2">
      <c r="A1329" t="s">
        <v>10</v>
      </c>
      <c r="B1329" t="s">
        <v>13</v>
      </c>
      <c r="D1329">
        <v>0</v>
      </c>
      <c r="E1329">
        <v>0</v>
      </c>
      <c r="F1329">
        <v>8</v>
      </c>
      <c r="G1329">
        <v>8</v>
      </c>
      <c r="H1329">
        <v>21</v>
      </c>
      <c r="I1329">
        <v>22</v>
      </c>
      <c r="J1329">
        <v>2</v>
      </c>
      <c r="K1329">
        <v>2</v>
      </c>
      <c r="L1329">
        <v>4.9505E-2</v>
      </c>
      <c r="M1329">
        <v>4.9505E-2</v>
      </c>
      <c r="N1329" t="s">
        <v>14</v>
      </c>
    </row>
    <row r="1330" spans="1:14" x14ac:dyDescent="0.2">
      <c r="A1330" t="s">
        <v>10</v>
      </c>
      <c r="B1330" t="s">
        <v>13</v>
      </c>
      <c r="D1330">
        <v>0</v>
      </c>
      <c r="E1330">
        <v>0</v>
      </c>
      <c r="F1330">
        <v>8</v>
      </c>
      <c r="G1330">
        <v>8</v>
      </c>
      <c r="H1330">
        <v>21</v>
      </c>
      <c r="I1330">
        <v>22</v>
      </c>
      <c r="J1330">
        <v>3</v>
      </c>
      <c r="K1330">
        <v>3</v>
      </c>
      <c r="L1330">
        <v>5.2222499999999998E-2</v>
      </c>
      <c r="M1330">
        <v>5.2222499999999998E-2</v>
      </c>
      <c r="N1330" t="s">
        <v>14</v>
      </c>
    </row>
    <row r="1331" spans="1:14" x14ac:dyDescent="0.2">
      <c r="A1331" t="s">
        <v>10</v>
      </c>
      <c r="B1331" t="s">
        <v>13</v>
      </c>
      <c r="D1331">
        <v>0</v>
      </c>
      <c r="E1331">
        <v>0</v>
      </c>
      <c r="F1331">
        <v>8</v>
      </c>
      <c r="G1331">
        <v>8</v>
      </c>
      <c r="H1331">
        <v>21</v>
      </c>
      <c r="I1331">
        <v>22</v>
      </c>
      <c r="J1331">
        <v>4</v>
      </c>
      <c r="K1331">
        <v>4</v>
      </c>
      <c r="L1331">
        <v>5.0415000000000001E-2</v>
      </c>
      <c r="M1331">
        <v>5.0415000000000001E-2</v>
      </c>
      <c r="N1331" t="s">
        <v>14</v>
      </c>
    </row>
    <row r="1332" spans="1:14" x14ac:dyDescent="0.2">
      <c r="A1332" t="s">
        <v>10</v>
      </c>
      <c r="B1332" t="s">
        <v>13</v>
      </c>
      <c r="D1332">
        <v>0</v>
      </c>
      <c r="E1332">
        <v>0</v>
      </c>
      <c r="F1332">
        <v>8</v>
      </c>
      <c r="G1332">
        <v>8</v>
      </c>
      <c r="H1332">
        <v>21</v>
      </c>
      <c r="I1332">
        <v>22</v>
      </c>
      <c r="J1332">
        <v>5</v>
      </c>
      <c r="K1332">
        <v>5</v>
      </c>
      <c r="L1332">
        <v>4.3450000000000003E-2</v>
      </c>
      <c r="M1332">
        <v>4.3450000000000003E-2</v>
      </c>
      <c r="N1332" t="s">
        <v>14</v>
      </c>
    </row>
    <row r="1333" spans="1:14" x14ac:dyDescent="0.2">
      <c r="A1333" t="s">
        <v>10</v>
      </c>
      <c r="B1333" t="s">
        <v>13</v>
      </c>
      <c r="D1333">
        <v>0</v>
      </c>
      <c r="E1333">
        <v>0</v>
      </c>
      <c r="F1333">
        <v>8</v>
      </c>
      <c r="G1333">
        <v>8</v>
      </c>
      <c r="H1333">
        <v>21</v>
      </c>
      <c r="I1333">
        <v>22</v>
      </c>
      <c r="J1333">
        <v>6</v>
      </c>
      <c r="K1333">
        <v>6</v>
      </c>
      <c r="L1333">
        <v>4.1242000000000001E-2</v>
      </c>
      <c r="M1333">
        <v>4.1242000000000001E-2</v>
      </c>
      <c r="N1333" t="s">
        <v>14</v>
      </c>
    </row>
    <row r="1334" spans="1:14" x14ac:dyDescent="0.2">
      <c r="A1334" t="s">
        <v>10</v>
      </c>
      <c r="B1334" t="s">
        <v>13</v>
      </c>
      <c r="D1334">
        <v>0</v>
      </c>
      <c r="E1334">
        <v>0</v>
      </c>
      <c r="F1334">
        <v>8</v>
      </c>
      <c r="G1334">
        <v>8</v>
      </c>
      <c r="H1334">
        <v>22</v>
      </c>
      <c r="I1334">
        <v>23</v>
      </c>
      <c r="J1334">
        <v>0</v>
      </c>
      <c r="K1334">
        <v>0</v>
      </c>
      <c r="L1334">
        <v>4.1866E-2</v>
      </c>
      <c r="M1334">
        <v>4.1866E-2</v>
      </c>
      <c r="N1334" t="s">
        <v>14</v>
      </c>
    </row>
    <row r="1335" spans="1:14" x14ac:dyDescent="0.2">
      <c r="A1335" t="s">
        <v>10</v>
      </c>
      <c r="B1335" t="s">
        <v>13</v>
      </c>
      <c r="D1335">
        <v>0</v>
      </c>
      <c r="E1335">
        <v>0</v>
      </c>
      <c r="F1335">
        <v>8</v>
      </c>
      <c r="G1335">
        <v>8</v>
      </c>
      <c r="H1335">
        <v>22</v>
      </c>
      <c r="I1335">
        <v>23</v>
      </c>
      <c r="J1335">
        <v>1</v>
      </c>
      <c r="K1335">
        <v>1</v>
      </c>
      <c r="L1335">
        <v>4.2849999999999999E-2</v>
      </c>
      <c r="M1335">
        <v>4.2849999999999999E-2</v>
      </c>
      <c r="N1335" t="s">
        <v>14</v>
      </c>
    </row>
    <row r="1336" spans="1:14" x14ac:dyDescent="0.2">
      <c r="A1336" t="s">
        <v>10</v>
      </c>
      <c r="B1336" t="s">
        <v>13</v>
      </c>
      <c r="D1336">
        <v>0</v>
      </c>
      <c r="E1336">
        <v>0</v>
      </c>
      <c r="F1336">
        <v>8</v>
      </c>
      <c r="G1336">
        <v>8</v>
      </c>
      <c r="H1336">
        <v>22</v>
      </c>
      <c r="I1336">
        <v>23</v>
      </c>
      <c r="J1336">
        <v>2</v>
      </c>
      <c r="K1336">
        <v>2</v>
      </c>
      <c r="L1336">
        <v>4.5085E-2</v>
      </c>
      <c r="M1336">
        <v>4.5085E-2</v>
      </c>
      <c r="N1336" t="s">
        <v>14</v>
      </c>
    </row>
    <row r="1337" spans="1:14" x14ac:dyDescent="0.2">
      <c r="A1337" t="s">
        <v>10</v>
      </c>
      <c r="B1337" t="s">
        <v>13</v>
      </c>
      <c r="D1337">
        <v>0</v>
      </c>
      <c r="E1337">
        <v>0</v>
      </c>
      <c r="F1337">
        <v>8</v>
      </c>
      <c r="G1337">
        <v>8</v>
      </c>
      <c r="H1337">
        <v>22</v>
      </c>
      <c r="I1337">
        <v>23</v>
      </c>
      <c r="J1337">
        <v>3</v>
      </c>
      <c r="K1337">
        <v>3</v>
      </c>
      <c r="L1337">
        <v>4.6977499999999998E-2</v>
      </c>
      <c r="M1337">
        <v>4.6977499999999998E-2</v>
      </c>
      <c r="N1337" t="s">
        <v>14</v>
      </c>
    </row>
    <row r="1338" spans="1:14" x14ac:dyDescent="0.2">
      <c r="A1338" t="s">
        <v>10</v>
      </c>
      <c r="B1338" t="s">
        <v>13</v>
      </c>
      <c r="D1338">
        <v>0</v>
      </c>
      <c r="E1338">
        <v>0</v>
      </c>
      <c r="F1338">
        <v>8</v>
      </c>
      <c r="G1338">
        <v>8</v>
      </c>
      <c r="H1338">
        <v>22</v>
      </c>
      <c r="I1338">
        <v>23</v>
      </c>
      <c r="J1338">
        <v>4</v>
      </c>
      <c r="K1338">
        <v>4</v>
      </c>
      <c r="L1338">
        <v>4.5802500000000003E-2</v>
      </c>
      <c r="M1338">
        <v>4.5802500000000003E-2</v>
      </c>
      <c r="N1338" t="s">
        <v>14</v>
      </c>
    </row>
    <row r="1339" spans="1:14" x14ac:dyDescent="0.2">
      <c r="A1339" t="s">
        <v>10</v>
      </c>
      <c r="B1339" t="s">
        <v>13</v>
      </c>
      <c r="D1339">
        <v>0</v>
      </c>
      <c r="E1339">
        <v>0</v>
      </c>
      <c r="F1339">
        <v>8</v>
      </c>
      <c r="G1339">
        <v>8</v>
      </c>
      <c r="H1339">
        <v>22</v>
      </c>
      <c r="I1339">
        <v>23</v>
      </c>
      <c r="J1339">
        <v>5</v>
      </c>
      <c r="K1339">
        <v>5</v>
      </c>
      <c r="L1339">
        <v>3.97775E-2</v>
      </c>
      <c r="M1339">
        <v>3.97775E-2</v>
      </c>
      <c r="N1339" t="s">
        <v>14</v>
      </c>
    </row>
    <row r="1340" spans="1:14" x14ac:dyDescent="0.2">
      <c r="A1340" t="s">
        <v>10</v>
      </c>
      <c r="B1340" t="s">
        <v>13</v>
      </c>
      <c r="D1340">
        <v>0</v>
      </c>
      <c r="E1340">
        <v>0</v>
      </c>
      <c r="F1340">
        <v>8</v>
      </c>
      <c r="G1340">
        <v>8</v>
      </c>
      <c r="H1340">
        <v>22</v>
      </c>
      <c r="I1340">
        <v>23</v>
      </c>
      <c r="J1340">
        <v>6</v>
      </c>
      <c r="K1340">
        <v>6</v>
      </c>
      <c r="L1340">
        <v>3.6589999999999998E-2</v>
      </c>
      <c r="M1340">
        <v>3.6589999999999998E-2</v>
      </c>
      <c r="N1340" t="s">
        <v>14</v>
      </c>
    </row>
    <row r="1341" spans="1:14" x14ac:dyDescent="0.2">
      <c r="A1341" t="s">
        <v>10</v>
      </c>
      <c r="B1341" t="s">
        <v>13</v>
      </c>
      <c r="D1341">
        <v>0</v>
      </c>
      <c r="E1341">
        <v>0</v>
      </c>
      <c r="F1341">
        <v>8</v>
      </c>
      <c r="G1341">
        <v>8</v>
      </c>
      <c r="H1341">
        <v>23</v>
      </c>
      <c r="I1341">
        <v>24</v>
      </c>
      <c r="J1341">
        <v>0</v>
      </c>
      <c r="K1341">
        <v>0</v>
      </c>
      <c r="L1341">
        <v>3.8997999999999998E-2</v>
      </c>
      <c r="M1341">
        <v>3.8997999999999998E-2</v>
      </c>
      <c r="N1341" t="s">
        <v>14</v>
      </c>
    </row>
    <row r="1342" spans="1:14" x14ac:dyDescent="0.2">
      <c r="A1342" t="s">
        <v>10</v>
      </c>
      <c r="B1342" t="s">
        <v>13</v>
      </c>
      <c r="D1342">
        <v>0</v>
      </c>
      <c r="E1342">
        <v>0</v>
      </c>
      <c r="F1342">
        <v>8</v>
      </c>
      <c r="G1342">
        <v>8</v>
      </c>
      <c r="H1342">
        <v>23</v>
      </c>
      <c r="I1342">
        <v>24</v>
      </c>
      <c r="J1342">
        <v>1</v>
      </c>
      <c r="K1342">
        <v>1</v>
      </c>
      <c r="L1342">
        <v>3.9654000000000002E-2</v>
      </c>
      <c r="M1342">
        <v>3.9654000000000002E-2</v>
      </c>
      <c r="N1342" t="s">
        <v>14</v>
      </c>
    </row>
    <row r="1343" spans="1:14" x14ac:dyDescent="0.2">
      <c r="A1343" t="s">
        <v>10</v>
      </c>
      <c r="B1343" t="s">
        <v>13</v>
      </c>
      <c r="D1343">
        <v>0</v>
      </c>
      <c r="E1343">
        <v>0</v>
      </c>
      <c r="F1343">
        <v>8</v>
      </c>
      <c r="G1343">
        <v>8</v>
      </c>
      <c r="H1343">
        <v>23</v>
      </c>
      <c r="I1343">
        <v>24</v>
      </c>
      <c r="J1343">
        <v>2</v>
      </c>
      <c r="K1343">
        <v>2</v>
      </c>
      <c r="L1343">
        <v>4.1329999999999999E-2</v>
      </c>
      <c r="M1343">
        <v>4.1329999999999999E-2</v>
      </c>
      <c r="N1343" t="s">
        <v>14</v>
      </c>
    </row>
    <row r="1344" spans="1:14" x14ac:dyDescent="0.2">
      <c r="A1344" t="s">
        <v>10</v>
      </c>
      <c r="B1344" t="s">
        <v>13</v>
      </c>
      <c r="D1344">
        <v>0</v>
      </c>
      <c r="E1344">
        <v>0</v>
      </c>
      <c r="F1344">
        <v>8</v>
      </c>
      <c r="G1344">
        <v>8</v>
      </c>
      <c r="H1344">
        <v>23</v>
      </c>
      <c r="I1344">
        <v>24</v>
      </c>
      <c r="J1344">
        <v>3</v>
      </c>
      <c r="K1344">
        <v>3</v>
      </c>
      <c r="L1344">
        <v>4.2977500000000002E-2</v>
      </c>
      <c r="M1344">
        <v>4.2977500000000002E-2</v>
      </c>
      <c r="N1344" t="s">
        <v>14</v>
      </c>
    </row>
    <row r="1345" spans="1:14" x14ac:dyDescent="0.2">
      <c r="A1345" t="s">
        <v>10</v>
      </c>
      <c r="B1345" t="s">
        <v>13</v>
      </c>
      <c r="D1345">
        <v>0</v>
      </c>
      <c r="E1345">
        <v>0</v>
      </c>
      <c r="F1345">
        <v>8</v>
      </c>
      <c r="G1345">
        <v>8</v>
      </c>
      <c r="H1345">
        <v>23</v>
      </c>
      <c r="I1345">
        <v>24</v>
      </c>
      <c r="J1345">
        <v>4</v>
      </c>
      <c r="K1345">
        <v>4</v>
      </c>
      <c r="L1345">
        <v>4.1492500000000002E-2</v>
      </c>
      <c r="M1345">
        <v>4.1492500000000002E-2</v>
      </c>
      <c r="N1345" t="s">
        <v>14</v>
      </c>
    </row>
    <row r="1346" spans="1:14" x14ac:dyDescent="0.2">
      <c r="A1346" t="s">
        <v>10</v>
      </c>
      <c r="B1346" t="s">
        <v>13</v>
      </c>
      <c r="D1346">
        <v>0</v>
      </c>
      <c r="E1346">
        <v>0</v>
      </c>
      <c r="F1346">
        <v>8</v>
      </c>
      <c r="G1346">
        <v>8</v>
      </c>
      <c r="H1346">
        <v>23</v>
      </c>
      <c r="I1346">
        <v>24</v>
      </c>
      <c r="J1346">
        <v>5</v>
      </c>
      <c r="K1346">
        <v>5</v>
      </c>
      <c r="L1346">
        <v>3.7844999999999997E-2</v>
      </c>
      <c r="M1346">
        <v>3.7844999999999997E-2</v>
      </c>
      <c r="N1346" t="s">
        <v>14</v>
      </c>
    </row>
    <row r="1347" spans="1:14" x14ac:dyDescent="0.2">
      <c r="A1347" t="s">
        <v>10</v>
      </c>
      <c r="B1347" t="s">
        <v>13</v>
      </c>
      <c r="D1347">
        <v>0</v>
      </c>
      <c r="E1347">
        <v>0</v>
      </c>
      <c r="F1347">
        <v>8</v>
      </c>
      <c r="G1347">
        <v>8</v>
      </c>
      <c r="H1347">
        <v>23</v>
      </c>
      <c r="I1347">
        <v>24</v>
      </c>
      <c r="J1347">
        <v>6</v>
      </c>
      <c r="K1347">
        <v>6</v>
      </c>
      <c r="L1347">
        <v>3.5950000000000003E-2</v>
      </c>
      <c r="M1347">
        <v>3.5950000000000003E-2</v>
      </c>
      <c r="N1347" t="s">
        <v>14</v>
      </c>
    </row>
    <row r="1348" spans="1:14" x14ac:dyDescent="0.2">
      <c r="A1348" t="s">
        <v>10</v>
      </c>
      <c r="B1348" t="s">
        <v>13</v>
      </c>
      <c r="D1348">
        <v>0</v>
      </c>
      <c r="E1348">
        <v>0</v>
      </c>
      <c r="F1348">
        <v>9</v>
      </c>
      <c r="G1348">
        <v>9</v>
      </c>
      <c r="H1348">
        <v>0</v>
      </c>
      <c r="I1348">
        <v>1</v>
      </c>
      <c r="J1348">
        <v>0</v>
      </c>
      <c r="K1348">
        <v>0</v>
      </c>
      <c r="L1348">
        <v>3.2799999999999899E-2</v>
      </c>
      <c r="M1348">
        <v>3.2799999999999899E-2</v>
      </c>
      <c r="N1348" t="s">
        <v>14</v>
      </c>
    </row>
    <row r="1349" spans="1:14" x14ac:dyDescent="0.2">
      <c r="A1349" t="s">
        <v>10</v>
      </c>
      <c r="B1349" t="s">
        <v>13</v>
      </c>
      <c r="D1349">
        <v>0</v>
      </c>
      <c r="E1349">
        <v>0</v>
      </c>
      <c r="F1349">
        <v>9</v>
      </c>
      <c r="G1349">
        <v>9</v>
      </c>
      <c r="H1349">
        <v>0</v>
      </c>
      <c r="I1349">
        <v>1</v>
      </c>
      <c r="J1349">
        <v>1</v>
      </c>
      <c r="K1349">
        <v>1</v>
      </c>
      <c r="L1349">
        <v>3.4702499999999997E-2</v>
      </c>
      <c r="M1349">
        <v>3.4702499999999997E-2</v>
      </c>
      <c r="N1349" t="s">
        <v>14</v>
      </c>
    </row>
    <row r="1350" spans="1:14" x14ac:dyDescent="0.2">
      <c r="A1350" t="s">
        <v>10</v>
      </c>
      <c r="B1350" t="s">
        <v>13</v>
      </c>
      <c r="D1350">
        <v>0</v>
      </c>
      <c r="E1350">
        <v>0</v>
      </c>
      <c r="F1350">
        <v>9</v>
      </c>
      <c r="G1350">
        <v>9</v>
      </c>
      <c r="H1350">
        <v>0</v>
      </c>
      <c r="I1350">
        <v>1</v>
      </c>
      <c r="J1350">
        <v>2</v>
      </c>
      <c r="K1350">
        <v>2</v>
      </c>
      <c r="L1350">
        <v>3.637E-2</v>
      </c>
      <c r="M1350">
        <v>3.637E-2</v>
      </c>
      <c r="N1350" t="s">
        <v>14</v>
      </c>
    </row>
    <row r="1351" spans="1:14" x14ac:dyDescent="0.2">
      <c r="A1351" t="s">
        <v>10</v>
      </c>
      <c r="B1351" t="s">
        <v>13</v>
      </c>
      <c r="D1351">
        <v>0</v>
      </c>
      <c r="E1351">
        <v>0</v>
      </c>
      <c r="F1351">
        <v>9</v>
      </c>
      <c r="G1351">
        <v>9</v>
      </c>
      <c r="H1351">
        <v>0</v>
      </c>
      <c r="I1351">
        <v>1</v>
      </c>
      <c r="J1351">
        <v>3</v>
      </c>
      <c r="K1351">
        <v>3</v>
      </c>
      <c r="L1351">
        <v>3.4588000000000001E-2</v>
      </c>
      <c r="M1351">
        <v>3.4588000000000001E-2</v>
      </c>
      <c r="N1351" t="s">
        <v>14</v>
      </c>
    </row>
    <row r="1352" spans="1:14" x14ac:dyDescent="0.2">
      <c r="A1352" t="s">
        <v>10</v>
      </c>
      <c r="B1352" t="s">
        <v>13</v>
      </c>
      <c r="D1352">
        <v>0</v>
      </c>
      <c r="E1352">
        <v>0</v>
      </c>
      <c r="F1352">
        <v>9</v>
      </c>
      <c r="G1352">
        <v>9</v>
      </c>
      <c r="H1352">
        <v>0</v>
      </c>
      <c r="I1352">
        <v>1</v>
      </c>
      <c r="J1352">
        <v>4</v>
      </c>
      <c r="K1352">
        <v>4</v>
      </c>
      <c r="L1352">
        <v>3.3634999999999998E-2</v>
      </c>
      <c r="M1352">
        <v>3.3634999999999998E-2</v>
      </c>
      <c r="N1352" t="s">
        <v>14</v>
      </c>
    </row>
    <row r="1353" spans="1:14" x14ac:dyDescent="0.2">
      <c r="A1353" t="s">
        <v>10</v>
      </c>
      <c r="B1353" t="s">
        <v>13</v>
      </c>
      <c r="D1353">
        <v>0</v>
      </c>
      <c r="E1353">
        <v>0</v>
      </c>
      <c r="F1353">
        <v>9</v>
      </c>
      <c r="G1353">
        <v>9</v>
      </c>
      <c r="H1353">
        <v>0</v>
      </c>
      <c r="I1353">
        <v>1</v>
      </c>
      <c r="J1353">
        <v>5</v>
      </c>
      <c r="K1353">
        <v>5</v>
      </c>
      <c r="L1353">
        <v>3.13675E-2</v>
      </c>
      <c r="M1353">
        <v>3.13675E-2</v>
      </c>
      <c r="N1353" t="s">
        <v>14</v>
      </c>
    </row>
    <row r="1354" spans="1:14" x14ac:dyDescent="0.2">
      <c r="A1354" t="s">
        <v>10</v>
      </c>
      <c r="B1354" t="s">
        <v>13</v>
      </c>
      <c r="D1354">
        <v>0</v>
      </c>
      <c r="E1354">
        <v>0</v>
      </c>
      <c r="F1354">
        <v>9</v>
      </c>
      <c r="G1354">
        <v>9</v>
      </c>
      <c r="H1354">
        <v>0</v>
      </c>
      <c r="I1354">
        <v>1</v>
      </c>
      <c r="J1354">
        <v>6</v>
      </c>
      <c r="K1354">
        <v>6</v>
      </c>
      <c r="L1354">
        <v>3.3367500000000001E-2</v>
      </c>
      <c r="M1354">
        <v>3.3367500000000001E-2</v>
      </c>
      <c r="N1354" t="s">
        <v>14</v>
      </c>
    </row>
    <row r="1355" spans="1:14" x14ac:dyDescent="0.2">
      <c r="A1355" t="s">
        <v>10</v>
      </c>
      <c r="B1355" t="s">
        <v>13</v>
      </c>
      <c r="D1355">
        <v>0</v>
      </c>
      <c r="E1355">
        <v>0</v>
      </c>
      <c r="F1355">
        <v>9</v>
      </c>
      <c r="G1355">
        <v>9</v>
      </c>
      <c r="H1355">
        <v>1</v>
      </c>
      <c r="I1355">
        <v>2</v>
      </c>
      <c r="J1355">
        <v>0</v>
      </c>
      <c r="K1355">
        <v>0</v>
      </c>
      <c r="L1355">
        <v>3.1462499999999997E-2</v>
      </c>
      <c r="M1355">
        <v>3.1462499999999997E-2</v>
      </c>
      <c r="N1355" t="s">
        <v>14</v>
      </c>
    </row>
    <row r="1356" spans="1:14" x14ac:dyDescent="0.2">
      <c r="A1356" t="s">
        <v>10</v>
      </c>
      <c r="B1356" t="s">
        <v>13</v>
      </c>
      <c r="D1356">
        <v>0</v>
      </c>
      <c r="E1356">
        <v>0</v>
      </c>
      <c r="F1356">
        <v>9</v>
      </c>
      <c r="G1356">
        <v>9</v>
      </c>
      <c r="H1356">
        <v>1</v>
      </c>
      <c r="I1356">
        <v>2</v>
      </c>
      <c r="J1356">
        <v>1</v>
      </c>
      <c r="K1356">
        <v>1</v>
      </c>
      <c r="L1356">
        <v>3.168E-2</v>
      </c>
      <c r="M1356">
        <v>3.168E-2</v>
      </c>
      <c r="N1356" t="s">
        <v>14</v>
      </c>
    </row>
    <row r="1357" spans="1:14" x14ac:dyDescent="0.2">
      <c r="A1357" t="s">
        <v>10</v>
      </c>
      <c r="B1357" t="s">
        <v>13</v>
      </c>
      <c r="D1357">
        <v>0</v>
      </c>
      <c r="E1357">
        <v>0</v>
      </c>
      <c r="F1357">
        <v>9</v>
      </c>
      <c r="G1357">
        <v>9</v>
      </c>
      <c r="H1357">
        <v>1</v>
      </c>
      <c r="I1357">
        <v>2</v>
      </c>
      <c r="J1357">
        <v>2</v>
      </c>
      <c r="K1357">
        <v>2</v>
      </c>
      <c r="L1357">
        <v>3.39E-2</v>
      </c>
      <c r="M1357">
        <v>3.39E-2</v>
      </c>
      <c r="N1357" t="s">
        <v>14</v>
      </c>
    </row>
    <row r="1358" spans="1:14" x14ac:dyDescent="0.2">
      <c r="A1358" t="s">
        <v>10</v>
      </c>
      <c r="B1358" t="s">
        <v>13</v>
      </c>
      <c r="D1358">
        <v>0</v>
      </c>
      <c r="E1358">
        <v>0</v>
      </c>
      <c r="F1358">
        <v>9</v>
      </c>
      <c r="G1358">
        <v>9</v>
      </c>
      <c r="H1358">
        <v>1</v>
      </c>
      <c r="I1358">
        <v>2</v>
      </c>
      <c r="J1358">
        <v>3</v>
      </c>
      <c r="K1358">
        <v>3</v>
      </c>
      <c r="L1358">
        <v>3.1927999999999998E-2</v>
      </c>
      <c r="M1358">
        <v>3.1927999999999998E-2</v>
      </c>
      <c r="N1358" t="s">
        <v>14</v>
      </c>
    </row>
    <row r="1359" spans="1:14" x14ac:dyDescent="0.2">
      <c r="A1359" t="s">
        <v>10</v>
      </c>
      <c r="B1359" t="s">
        <v>13</v>
      </c>
      <c r="D1359">
        <v>0</v>
      </c>
      <c r="E1359">
        <v>0</v>
      </c>
      <c r="F1359">
        <v>9</v>
      </c>
      <c r="G1359">
        <v>9</v>
      </c>
      <c r="H1359">
        <v>1</v>
      </c>
      <c r="I1359">
        <v>2</v>
      </c>
      <c r="J1359">
        <v>4</v>
      </c>
      <c r="K1359">
        <v>4</v>
      </c>
      <c r="L1359">
        <v>3.0175E-2</v>
      </c>
      <c r="M1359">
        <v>3.0175E-2</v>
      </c>
      <c r="N1359" t="s">
        <v>14</v>
      </c>
    </row>
    <row r="1360" spans="1:14" x14ac:dyDescent="0.2">
      <c r="A1360" t="s">
        <v>10</v>
      </c>
      <c r="B1360" t="s">
        <v>13</v>
      </c>
      <c r="D1360">
        <v>0</v>
      </c>
      <c r="E1360">
        <v>0</v>
      </c>
      <c r="F1360">
        <v>9</v>
      </c>
      <c r="G1360">
        <v>9</v>
      </c>
      <c r="H1360">
        <v>1</v>
      </c>
      <c r="I1360">
        <v>2</v>
      </c>
      <c r="J1360">
        <v>5</v>
      </c>
      <c r="K1360">
        <v>5</v>
      </c>
      <c r="L1360">
        <v>3.04149999999999E-2</v>
      </c>
      <c r="M1360">
        <v>3.04149999999999E-2</v>
      </c>
      <c r="N1360" t="s">
        <v>14</v>
      </c>
    </row>
    <row r="1361" spans="1:14" x14ac:dyDescent="0.2">
      <c r="A1361" t="s">
        <v>10</v>
      </c>
      <c r="B1361" t="s">
        <v>13</v>
      </c>
      <c r="D1361">
        <v>0</v>
      </c>
      <c r="E1361">
        <v>0</v>
      </c>
      <c r="F1361">
        <v>9</v>
      </c>
      <c r="G1361">
        <v>9</v>
      </c>
      <c r="H1361">
        <v>1</v>
      </c>
      <c r="I1361">
        <v>2</v>
      </c>
      <c r="J1361">
        <v>6</v>
      </c>
      <c r="K1361">
        <v>6</v>
      </c>
      <c r="L1361">
        <v>3.0547499999999998E-2</v>
      </c>
      <c r="M1361">
        <v>3.0547499999999998E-2</v>
      </c>
      <c r="N1361" t="s">
        <v>14</v>
      </c>
    </row>
    <row r="1362" spans="1:14" x14ac:dyDescent="0.2">
      <c r="A1362" t="s">
        <v>10</v>
      </c>
      <c r="B1362" t="s">
        <v>13</v>
      </c>
      <c r="D1362">
        <v>0</v>
      </c>
      <c r="E1362">
        <v>0</v>
      </c>
      <c r="F1362">
        <v>9</v>
      </c>
      <c r="G1362">
        <v>9</v>
      </c>
      <c r="H1362">
        <v>2</v>
      </c>
      <c r="I1362">
        <v>3</v>
      </c>
      <c r="J1362">
        <v>0</v>
      </c>
      <c r="K1362">
        <v>0</v>
      </c>
      <c r="L1362">
        <v>3.01199999999999E-2</v>
      </c>
      <c r="M1362">
        <v>3.01199999999999E-2</v>
      </c>
      <c r="N1362" t="s">
        <v>14</v>
      </c>
    </row>
    <row r="1363" spans="1:14" x14ac:dyDescent="0.2">
      <c r="A1363" t="s">
        <v>10</v>
      </c>
      <c r="B1363" t="s">
        <v>13</v>
      </c>
      <c r="D1363">
        <v>0</v>
      </c>
      <c r="E1363">
        <v>0</v>
      </c>
      <c r="F1363">
        <v>9</v>
      </c>
      <c r="G1363">
        <v>9</v>
      </c>
      <c r="H1363">
        <v>2</v>
      </c>
      <c r="I1363">
        <v>3</v>
      </c>
      <c r="J1363">
        <v>1</v>
      </c>
      <c r="K1363">
        <v>1</v>
      </c>
      <c r="L1363">
        <v>2.9892499999999999E-2</v>
      </c>
      <c r="M1363">
        <v>2.9892499999999999E-2</v>
      </c>
      <c r="N1363" t="s">
        <v>14</v>
      </c>
    </row>
    <row r="1364" spans="1:14" x14ac:dyDescent="0.2">
      <c r="A1364" t="s">
        <v>10</v>
      </c>
      <c r="B1364" t="s">
        <v>13</v>
      </c>
      <c r="D1364">
        <v>0</v>
      </c>
      <c r="E1364">
        <v>0</v>
      </c>
      <c r="F1364">
        <v>9</v>
      </c>
      <c r="G1364">
        <v>9</v>
      </c>
      <c r="H1364">
        <v>2</v>
      </c>
      <c r="I1364">
        <v>3</v>
      </c>
      <c r="J1364">
        <v>2</v>
      </c>
      <c r="K1364">
        <v>2</v>
      </c>
      <c r="L1364">
        <v>3.2835999999999997E-2</v>
      </c>
      <c r="M1364">
        <v>3.2835999999999997E-2</v>
      </c>
      <c r="N1364" t="s">
        <v>14</v>
      </c>
    </row>
    <row r="1365" spans="1:14" x14ac:dyDescent="0.2">
      <c r="A1365" t="s">
        <v>10</v>
      </c>
      <c r="B1365" t="s">
        <v>13</v>
      </c>
      <c r="D1365">
        <v>0</v>
      </c>
      <c r="E1365">
        <v>0</v>
      </c>
      <c r="F1365">
        <v>9</v>
      </c>
      <c r="G1365">
        <v>9</v>
      </c>
      <c r="H1365">
        <v>2</v>
      </c>
      <c r="I1365">
        <v>3</v>
      </c>
      <c r="J1365">
        <v>3</v>
      </c>
      <c r="K1365">
        <v>3</v>
      </c>
      <c r="L1365">
        <v>3.007E-2</v>
      </c>
      <c r="M1365">
        <v>3.007E-2</v>
      </c>
      <c r="N1365" t="s">
        <v>14</v>
      </c>
    </row>
    <row r="1366" spans="1:14" x14ac:dyDescent="0.2">
      <c r="A1366" t="s">
        <v>10</v>
      </c>
      <c r="B1366" t="s">
        <v>13</v>
      </c>
      <c r="D1366">
        <v>0</v>
      </c>
      <c r="E1366">
        <v>0</v>
      </c>
      <c r="F1366">
        <v>9</v>
      </c>
      <c r="G1366">
        <v>9</v>
      </c>
      <c r="H1366">
        <v>2</v>
      </c>
      <c r="I1366">
        <v>3</v>
      </c>
      <c r="J1366">
        <v>4</v>
      </c>
      <c r="K1366">
        <v>4</v>
      </c>
      <c r="L1366">
        <v>2.9212499999999999E-2</v>
      </c>
      <c r="M1366">
        <v>2.9212499999999999E-2</v>
      </c>
      <c r="N1366" t="s">
        <v>14</v>
      </c>
    </row>
    <row r="1367" spans="1:14" x14ac:dyDescent="0.2">
      <c r="A1367" t="s">
        <v>10</v>
      </c>
      <c r="B1367" t="s">
        <v>13</v>
      </c>
      <c r="D1367">
        <v>0</v>
      </c>
      <c r="E1367">
        <v>0</v>
      </c>
      <c r="F1367">
        <v>9</v>
      </c>
      <c r="G1367">
        <v>9</v>
      </c>
      <c r="H1367">
        <v>2</v>
      </c>
      <c r="I1367">
        <v>3</v>
      </c>
      <c r="J1367">
        <v>5</v>
      </c>
      <c r="K1367">
        <v>5</v>
      </c>
      <c r="L1367">
        <v>2.9357499999999901E-2</v>
      </c>
      <c r="M1367">
        <v>2.9357499999999901E-2</v>
      </c>
      <c r="N1367" t="s">
        <v>14</v>
      </c>
    </row>
    <row r="1368" spans="1:14" x14ac:dyDescent="0.2">
      <c r="A1368" t="s">
        <v>10</v>
      </c>
      <c r="B1368" t="s">
        <v>13</v>
      </c>
      <c r="D1368">
        <v>0</v>
      </c>
      <c r="E1368">
        <v>0</v>
      </c>
      <c r="F1368">
        <v>9</v>
      </c>
      <c r="G1368">
        <v>9</v>
      </c>
      <c r="H1368">
        <v>2</v>
      </c>
      <c r="I1368">
        <v>3</v>
      </c>
      <c r="J1368">
        <v>6</v>
      </c>
      <c r="K1368">
        <v>6</v>
      </c>
      <c r="L1368">
        <v>2.8417499999999998E-2</v>
      </c>
      <c r="M1368">
        <v>2.8417499999999998E-2</v>
      </c>
      <c r="N1368" t="s">
        <v>14</v>
      </c>
    </row>
    <row r="1369" spans="1:14" x14ac:dyDescent="0.2">
      <c r="A1369" t="s">
        <v>10</v>
      </c>
      <c r="B1369" t="s">
        <v>13</v>
      </c>
      <c r="D1369">
        <v>0</v>
      </c>
      <c r="E1369">
        <v>0</v>
      </c>
      <c r="F1369">
        <v>9</v>
      </c>
      <c r="G1369">
        <v>9</v>
      </c>
      <c r="H1369">
        <v>3</v>
      </c>
      <c r="I1369">
        <v>4</v>
      </c>
      <c r="J1369">
        <v>0</v>
      </c>
      <c r="K1369">
        <v>0</v>
      </c>
      <c r="L1369">
        <v>2.9114999999999999E-2</v>
      </c>
      <c r="M1369">
        <v>2.9114999999999999E-2</v>
      </c>
      <c r="N1369" t="s">
        <v>14</v>
      </c>
    </row>
    <row r="1370" spans="1:14" x14ac:dyDescent="0.2">
      <c r="A1370" t="s">
        <v>10</v>
      </c>
      <c r="B1370" t="s">
        <v>13</v>
      </c>
      <c r="D1370">
        <v>0</v>
      </c>
      <c r="E1370">
        <v>0</v>
      </c>
      <c r="F1370">
        <v>9</v>
      </c>
      <c r="G1370">
        <v>9</v>
      </c>
      <c r="H1370">
        <v>3</v>
      </c>
      <c r="I1370">
        <v>4</v>
      </c>
      <c r="J1370">
        <v>1</v>
      </c>
      <c r="K1370">
        <v>1</v>
      </c>
      <c r="L1370">
        <v>2.9520000000000001E-2</v>
      </c>
      <c r="M1370">
        <v>2.9520000000000001E-2</v>
      </c>
      <c r="N1370" t="s">
        <v>14</v>
      </c>
    </row>
    <row r="1371" spans="1:14" x14ac:dyDescent="0.2">
      <c r="A1371" t="s">
        <v>10</v>
      </c>
      <c r="B1371" t="s">
        <v>13</v>
      </c>
      <c r="D1371">
        <v>0</v>
      </c>
      <c r="E1371">
        <v>0</v>
      </c>
      <c r="F1371">
        <v>9</v>
      </c>
      <c r="G1371">
        <v>9</v>
      </c>
      <c r="H1371">
        <v>3</v>
      </c>
      <c r="I1371">
        <v>4</v>
      </c>
      <c r="J1371">
        <v>2</v>
      </c>
      <c r="K1371">
        <v>2</v>
      </c>
      <c r="L1371">
        <v>3.1882000000000001E-2</v>
      </c>
      <c r="M1371">
        <v>3.1882000000000001E-2</v>
      </c>
      <c r="N1371" t="s">
        <v>14</v>
      </c>
    </row>
    <row r="1372" spans="1:14" x14ac:dyDescent="0.2">
      <c r="A1372" t="s">
        <v>10</v>
      </c>
      <c r="B1372" t="s">
        <v>13</v>
      </c>
      <c r="D1372">
        <v>0</v>
      </c>
      <c r="E1372">
        <v>0</v>
      </c>
      <c r="F1372">
        <v>9</v>
      </c>
      <c r="G1372">
        <v>9</v>
      </c>
      <c r="H1372">
        <v>3</v>
      </c>
      <c r="I1372">
        <v>4</v>
      </c>
      <c r="J1372">
        <v>3</v>
      </c>
      <c r="K1372">
        <v>3</v>
      </c>
      <c r="L1372">
        <v>2.97099999999999E-2</v>
      </c>
      <c r="M1372">
        <v>2.97099999999999E-2</v>
      </c>
      <c r="N1372" t="s">
        <v>14</v>
      </c>
    </row>
    <row r="1373" spans="1:14" x14ac:dyDescent="0.2">
      <c r="A1373" t="s">
        <v>10</v>
      </c>
      <c r="B1373" t="s">
        <v>13</v>
      </c>
      <c r="D1373">
        <v>0</v>
      </c>
      <c r="E1373">
        <v>0</v>
      </c>
      <c r="F1373">
        <v>9</v>
      </c>
      <c r="G1373">
        <v>9</v>
      </c>
      <c r="H1373">
        <v>3</v>
      </c>
      <c r="I1373">
        <v>4</v>
      </c>
      <c r="J1373">
        <v>4</v>
      </c>
      <c r="K1373">
        <v>4</v>
      </c>
      <c r="L1373">
        <v>2.9357499999999901E-2</v>
      </c>
      <c r="M1373">
        <v>2.9357499999999901E-2</v>
      </c>
      <c r="N1373" t="s">
        <v>14</v>
      </c>
    </row>
    <row r="1374" spans="1:14" x14ac:dyDescent="0.2">
      <c r="A1374" t="s">
        <v>10</v>
      </c>
      <c r="B1374" t="s">
        <v>13</v>
      </c>
      <c r="D1374">
        <v>0</v>
      </c>
      <c r="E1374">
        <v>0</v>
      </c>
      <c r="F1374">
        <v>9</v>
      </c>
      <c r="G1374">
        <v>9</v>
      </c>
      <c r="H1374">
        <v>3</v>
      </c>
      <c r="I1374">
        <v>4</v>
      </c>
      <c r="J1374">
        <v>5</v>
      </c>
      <c r="K1374">
        <v>5</v>
      </c>
      <c r="L1374">
        <v>2.8482500000000001E-2</v>
      </c>
      <c r="M1374">
        <v>2.8482500000000001E-2</v>
      </c>
      <c r="N1374" t="s">
        <v>14</v>
      </c>
    </row>
    <row r="1375" spans="1:14" x14ac:dyDescent="0.2">
      <c r="A1375" t="s">
        <v>10</v>
      </c>
      <c r="B1375" t="s">
        <v>13</v>
      </c>
      <c r="D1375">
        <v>0</v>
      </c>
      <c r="E1375">
        <v>0</v>
      </c>
      <c r="F1375">
        <v>9</v>
      </c>
      <c r="G1375">
        <v>9</v>
      </c>
      <c r="H1375">
        <v>3</v>
      </c>
      <c r="I1375">
        <v>4</v>
      </c>
      <c r="J1375">
        <v>6</v>
      </c>
      <c r="K1375">
        <v>6</v>
      </c>
      <c r="L1375">
        <v>2.7997500000000002E-2</v>
      </c>
      <c r="M1375">
        <v>2.7997500000000002E-2</v>
      </c>
      <c r="N1375" t="s">
        <v>14</v>
      </c>
    </row>
    <row r="1376" spans="1:14" x14ac:dyDescent="0.2">
      <c r="A1376" t="s">
        <v>10</v>
      </c>
      <c r="B1376" t="s">
        <v>13</v>
      </c>
      <c r="D1376">
        <v>0</v>
      </c>
      <c r="E1376">
        <v>0</v>
      </c>
      <c r="F1376">
        <v>9</v>
      </c>
      <c r="G1376">
        <v>9</v>
      </c>
      <c r="H1376">
        <v>4</v>
      </c>
      <c r="I1376">
        <v>5</v>
      </c>
      <c r="J1376">
        <v>0</v>
      </c>
      <c r="K1376">
        <v>0</v>
      </c>
      <c r="L1376">
        <v>2.9159999999999998E-2</v>
      </c>
      <c r="M1376">
        <v>2.9159999999999998E-2</v>
      </c>
      <c r="N1376" t="s">
        <v>14</v>
      </c>
    </row>
    <row r="1377" spans="1:14" x14ac:dyDescent="0.2">
      <c r="A1377" t="s">
        <v>10</v>
      </c>
      <c r="B1377" t="s">
        <v>13</v>
      </c>
      <c r="D1377">
        <v>0</v>
      </c>
      <c r="E1377">
        <v>0</v>
      </c>
      <c r="F1377">
        <v>9</v>
      </c>
      <c r="G1377">
        <v>9</v>
      </c>
      <c r="H1377">
        <v>4</v>
      </c>
      <c r="I1377">
        <v>5</v>
      </c>
      <c r="J1377">
        <v>1</v>
      </c>
      <c r="K1377">
        <v>1</v>
      </c>
      <c r="L1377">
        <v>2.9242500000000001E-2</v>
      </c>
      <c r="M1377">
        <v>2.9242500000000001E-2</v>
      </c>
      <c r="N1377" t="s">
        <v>14</v>
      </c>
    </row>
    <row r="1378" spans="1:14" x14ac:dyDescent="0.2">
      <c r="A1378" t="s">
        <v>10</v>
      </c>
      <c r="B1378" t="s">
        <v>13</v>
      </c>
      <c r="D1378">
        <v>0</v>
      </c>
      <c r="E1378">
        <v>0</v>
      </c>
      <c r="F1378">
        <v>9</v>
      </c>
      <c r="G1378">
        <v>9</v>
      </c>
      <c r="H1378">
        <v>4</v>
      </c>
      <c r="I1378">
        <v>5</v>
      </c>
      <c r="J1378">
        <v>2</v>
      </c>
      <c r="K1378">
        <v>2</v>
      </c>
      <c r="L1378">
        <v>3.2346E-2</v>
      </c>
      <c r="M1378">
        <v>3.2346E-2</v>
      </c>
      <c r="N1378" t="s">
        <v>14</v>
      </c>
    </row>
    <row r="1379" spans="1:14" x14ac:dyDescent="0.2">
      <c r="A1379" t="s">
        <v>10</v>
      </c>
      <c r="B1379" t="s">
        <v>13</v>
      </c>
      <c r="D1379">
        <v>0</v>
      </c>
      <c r="E1379">
        <v>0</v>
      </c>
      <c r="F1379">
        <v>9</v>
      </c>
      <c r="G1379">
        <v>9</v>
      </c>
      <c r="H1379">
        <v>4</v>
      </c>
      <c r="I1379">
        <v>5</v>
      </c>
      <c r="J1379">
        <v>3</v>
      </c>
      <c r="K1379">
        <v>3</v>
      </c>
      <c r="L1379">
        <v>3.0238000000000001E-2</v>
      </c>
      <c r="M1379">
        <v>3.0238000000000001E-2</v>
      </c>
      <c r="N1379" t="s">
        <v>14</v>
      </c>
    </row>
    <row r="1380" spans="1:14" x14ac:dyDescent="0.2">
      <c r="A1380" t="s">
        <v>10</v>
      </c>
      <c r="B1380" t="s">
        <v>13</v>
      </c>
      <c r="D1380">
        <v>0</v>
      </c>
      <c r="E1380">
        <v>0</v>
      </c>
      <c r="F1380">
        <v>9</v>
      </c>
      <c r="G1380">
        <v>9</v>
      </c>
      <c r="H1380">
        <v>4</v>
      </c>
      <c r="I1380">
        <v>5</v>
      </c>
      <c r="J1380">
        <v>4</v>
      </c>
      <c r="K1380">
        <v>4</v>
      </c>
      <c r="L1380">
        <v>2.9125000000000002E-2</v>
      </c>
      <c r="M1380">
        <v>2.9125000000000002E-2</v>
      </c>
      <c r="N1380" t="s">
        <v>14</v>
      </c>
    </row>
    <row r="1381" spans="1:14" x14ac:dyDescent="0.2">
      <c r="A1381" t="s">
        <v>10</v>
      </c>
      <c r="B1381" t="s">
        <v>13</v>
      </c>
      <c r="D1381">
        <v>0</v>
      </c>
      <c r="E1381">
        <v>0</v>
      </c>
      <c r="F1381">
        <v>9</v>
      </c>
      <c r="G1381">
        <v>9</v>
      </c>
      <c r="H1381">
        <v>4</v>
      </c>
      <c r="I1381">
        <v>5</v>
      </c>
      <c r="J1381">
        <v>5</v>
      </c>
      <c r="K1381">
        <v>5</v>
      </c>
      <c r="L1381">
        <v>2.8112499999999999E-2</v>
      </c>
      <c r="M1381">
        <v>2.8112499999999999E-2</v>
      </c>
      <c r="N1381" t="s">
        <v>14</v>
      </c>
    </row>
    <row r="1382" spans="1:14" x14ac:dyDescent="0.2">
      <c r="A1382" t="s">
        <v>10</v>
      </c>
      <c r="B1382" t="s">
        <v>13</v>
      </c>
      <c r="D1382">
        <v>0</v>
      </c>
      <c r="E1382">
        <v>0</v>
      </c>
      <c r="F1382">
        <v>9</v>
      </c>
      <c r="G1382">
        <v>9</v>
      </c>
      <c r="H1382">
        <v>4</v>
      </c>
      <c r="I1382">
        <v>5</v>
      </c>
      <c r="J1382">
        <v>6</v>
      </c>
      <c r="K1382">
        <v>6</v>
      </c>
      <c r="L1382">
        <v>2.7660000000000001E-2</v>
      </c>
      <c r="M1382">
        <v>2.7660000000000001E-2</v>
      </c>
      <c r="N1382" t="s">
        <v>14</v>
      </c>
    </row>
    <row r="1383" spans="1:14" x14ac:dyDescent="0.2">
      <c r="A1383" t="s">
        <v>10</v>
      </c>
      <c r="B1383" t="s">
        <v>13</v>
      </c>
      <c r="D1383">
        <v>0</v>
      </c>
      <c r="E1383">
        <v>0</v>
      </c>
      <c r="F1383">
        <v>9</v>
      </c>
      <c r="G1383">
        <v>9</v>
      </c>
      <c r="H1383">
        <v>5</v>
      </c>
      <c r="I1383">
        <v>6</v>
      </c>
      <c r="J1383">
        <v>0</v>
      </c>
      <c r="K1383">
        <v>0</v>
      </c>
      <c r="L1383">
        <v>3.0022500000000001E-2</v>
      </c>
      <c r="M1383">
        <v>3.0022500000000001E-2</v>
      </c>
      <c r="N1383" t="s">
        <v>14</v>
      </c>
    </row>
    <row r="1384" spans="1:14" x14ac:dyDescent="0.2">
      <c r="A1384" t="s">
        <v>10</v>
      </c>
      <c r="B1384" t="s">
        <v>13</v>
      </c>
      <c r="D1384">
        <v>0</v>
      </c>
      <c r="E1384">
        <v>0</v>
      </c>
      <c r="F1384">
        <v>9</v>
      </c>
      <c r="G1384">
        <v>9</v>
      </c>
      <c r="H1384">
        <v>5</v>
      </c>
      <c r="I1384">
        <v>6</v>
      </c>
      <c r="J1384">
        <v>1</v>
      </c>
      <c r="K1384">
        <v>1</v>
      </c>
      <c r="L1384">
        <v>3.1357499999999899E-2</v>
      </c>
      <c r="M1384">
        <v>3.1357499999999899E-2</v>
      </c>
      <c r="N1384" t="s">
        <v>14</v>
      </c>
    </row>
    <row r="1385" spans="1:14" x14ac:dyDescent="0.2">
      <c r="A1385" t="s">
        <v>10</v>
      </c>
      <c r="B1385" t="s">
        <v>13</v>
      </c>
      <c r="D1385">
        <v>0</v>
      </c>
      <c r="E1385">
        <v>0</v>
      </c>
      <c r="F1385">
        <v>9</v>
      </c>
      <c r="G1385">
        <v>9</v>
      </c>
      <c r="H1385">
        <v>5</v>
      </c>
      <c r="I1385">
        <v>6</v>
      </c>
      <c r="J1385">
        <v>2</v>
      </c>
      <c r="K1385">
        <v>2</v>
      </c>
      <c r="L1385">
        <v>3.4231999999999999E-2</v>
      </c>
      <c r="M1385">
        <v>3.4231999999999999E-2</v>
      </c>
      <c r="N1385" t="s">
        <v>14</v>
      </c>
    </row>
    <row r="1386" spans="1:14" x14ac:dyDescent="0.2">
      <c r="A1386" t="s">
        <v>10</v>
      </c>
      <c r="B1386" t="s">
        <v>13</v>
      </c>
      <c r="D1386">
        <v>0</v>
      </c>
      <c r="E1386">
        <v>0</v>
      </c>
      <c r="F1386">
        <v>9</v>
      </c>
      <c r="G1386">
        <v>9</v>
      </c>
      <c r="H1386">
        <v>5</v>
      </c>
      <c r="I1386">
        <v>6</v>
      </c>
      <c r="J1386">
        <v>3</v>
      </c>
      <c r="K1386">
        <v>3</v>
      </c>
      <c r="L1386">
        <v>3.2441999999999999E-2</v>
      </c>
      <c r="M1386">
        <v>3.2441999999999999E-2</v>
      </c>
      <c r="N1386" t="s">
        <v>14</v>
      </c>
    </row>
    <row r="1387" spans="1:14" x14ac:dyDescent="0.2">
      <c r="A1387" t="s">
        <v>10</v>
      </c>
      <c r="B1387" t="s">
        <v>13</v>
      </c>
      <c r="D1387">
        <v>0</v>
      </c>
      <c r="E1387">
        <v>0</v>
      </c>
      <c r="F1387">
        <v>9</v>
      </c>
      <c r="G1387">
        <v>9</v>
      </c>
      <c r="H1387">
        <v>5</v>
      </c>
      <c r="I1387">
        <v>6</v>
      </c>
      <c r="J1387">
        <v>4</v>
      </c>
      <c r="K1387">
        <v>4</v>
      </c>
      <c r="L1387">
        <v>3.08125E-2</v>
      </c>
      <c r="M1387">
        <v>3.08125E-2</v>
      </c>
      <c r="N1387" t="s">
        <v>14</v>
      </c>
    </row>
    <row r="1388" spans="1:14" x14ac:dyDescent="0.2">
      <c r="A1388" t="s">
        <v>10</v>
      </c>
      <c r="B1388" t="s">
        <v>13</v>
      </c>
      <c r="D1388">
        <v>0</v>
      </c>
      <c r="E1388">
        <v>0</v>
      </c>
      <c r="F1388">
        <v>9</v>
      </c>
      <c r="G1388">
        <v>9</v>
      </c>
      <c r="H1388">
        <v>5</v>
      </c>
      <c r="I1388">
        <v>6</v>
      </c>
      <c r="J1388">
        <v>5</v>
      </c>
      <c r="K1388">
        <v>5</v>
      </c>
      <c r="L1388">
        <v>2.886E-2</v>
      </c>
      <c r="M1388">
        <v>2.886E-2</v>
      </c>
      <c r="N1388" t="s">
        <v>14</v>
      </c>
    </row>
    <row r="1389" spans="1:14" x14ac:dyDescent="0.2">
      <c r="A1389" t="s">
        <v>10</v>
      </c>
      <c r="B1389" t="s">
        <v>13</v>
      </c>
      <c r="D1389">
        <v>0</v>
      </c>
      <c r="E1389">
        <v>0</v>
      </c>
      <c r="F1389">
        <v>9</v>
      </c>
      <c r="G1389">
        <v>9</v>
      </c>
      <c r="H1389">
        <v>5</v>
      </c>
      <c r="I1389">
        <v>6</v>
      </c>
      <c r="J1389">
        <v>6</v>
      </c>
      <c r="K1389">
        <v>6</v>
      </c>
      <c r="L1389">
        <v>2.7937500000000001E-2</v>
      </c>
      <c r="M1389">
        <v>2.7937500000000001E-2</v>
      </c>
      <c r="N1389" t="s">
        <v>14</v>
      </c>
    </row>
    <row r="1390" spans="1:14" x14ac:dyDescent="0.2">
      <c r="A1390" t="s">
        <v>10</v>
      </c>
      <c r="B1390" t="s">
        <v>13</v>
      </c>
      <c r="D1390">
        <v>0</v>
      </c>
      <c r="E1390">
        <v>0</v>
      </c>
      <c r="F1390">
        <v>9</v>
      </c>
      <c r="G1390">
        <v>9</v>
      </c>
      <c r="H1390">
        <v>6</v>
      </c>
      <c r="I1390">
        <v>7</v>
      </c>
      <c r="J1390">
        <v>0</v>
      </c>
      <c r="K1390">
        <v>0</v>
      </c>
      <c r="L1390">
        <v>3.1789999999999999E-2</v>
      </c>
      <c r="M1390">
        <v>3.1789999999999999E-2</v>
      </c>
      <c r="N1390" t="s">
        <v>14</v>
      </c>
    </row>
    <row r="1391" spans="1:14" x14ac:dyDescent="0.2">
      <c r="A1391" t="s">
        <v>10</v>
      </c>
      <c r="B1391" t="s">
        <v>13</v>
      </c>
      <c r="D1391">
        <v>0</v>
      </c>
      <c r="E1391">
        <v>0</v>
      </c>
      <c r="F1391">
        <v>9</v>
      </c>
      <c r="G1391">
        <v>9</v>
      </c>
      <c r="H1391">
        <v>6</v>
      </c>
      <c r="I1391">
        <v>7</v>
      </c>
      <c r="J1391">
        <v>1</v>
      </c>
      <c r="K1391">
        <v>1</v>
      </c>
      <c r="L1391">
        <v>3.5957500000000003E-2</v>
      </c>
      <c r="M1391">
        <v>3.5957500000000003E-2</v>
      </c>
      <c r="N1391" t="s">
        <v>14</v>
      </c>
    </row>
    <row r="1392" spans="1:14" x14ac:dyDescent="0.2">
      <c r="A1392" t="s">
        <v>10</v>
      </c>
      <c r="B1392" t="s">
        <v>13</v>
      </c>
      <c r="D1392">
        <v>0</v>
      </c>
      <c r="E1392">
        <v>0</v>
      </c>
      <c r="F1392">
        <v>9</v>
      </c>
      <c r="G1392">
        <v>9</v>
      </c>
      <c r="H1392">
        <v>6</v>
      </c>
      <c r="I1392">
        <v>7</v>
      </c>
      <c r="J1392">
        <v>2</v>
      </c>
      <c r="K1392">
        <v>2</v>
      </c>
      <c r="L1392">
        <v>3.6316000000000001E-2</v>
      </c>
      <c r="M1392">
        <v>3.6316000000000001E-2</v>
      </c>
      <c r="N1392" t="s">
        <v>14</v>
      </c>
    </row>
    <row r="1393" spans="1:14" x14ac:dyDescent="0.2">
      <c r="A1393" t="s">
        <v>10</v>
      </c>
      <c r="B1393" t="s">
        <v>13</v>
      </c>
      <c r="D1393">
        <v>0</v>
      </c>
      <c r="E1393">
        <v>0</v>
      </c>
      <c r="F1393">
        <v>9</v>
      </c>
      <c r="G1393">
        <v>9</v>
      </c>
      <c r="H1393">
        <v>6</v>
      </c>
      <c r="I1393">
        <v>7</v>
      </c>
      <c r="J1393">
        <v>3</v>
      </c>
      <c r="K1393">
        <v>3</v>
      </c>
      <c r="L1393">
        <v>3.4646000000000003E-2</v>
      </c>
      <c r="M1393">
        <v>3.4646000000000003E-2</v>
      </c>
      <c r="N1393" t="s">
        <v>14</v>
      </c>
    </row>
    <row r="1394" spans="1:14" x14ac:dyDescent="0.2">
      <c r="A1394" t="s">
        <v>10</v>
      </c>
      <c r="B1394" t="s">
        <v>13</v>
      </c>
      <c r="D1394">
        <v>0</v>
      </c>
      <c r="E1394">
        <v>0</v>
      </c>
      <c r="F1394">
        <v>9</v>
      </c>
      <c r="G1394">
        <v>9</v>
      </c>
      <c r="H1394">
        <v>6</v>
      </c>
      <c r="I1394">
        <v>7</v>
      </c>
      <c r="J1394">
        <v>4</v>
      </c>
      <c r="K1394">
        <v>4</v>
      </c>
      <c r="L1394">
        <v>3.4520000000000002E-2</v>
      </c>
      <c r="M1394">
        <v>3.4520000000000002E-2</v>
      </c>
      <c r="N1394" t="s">
        <v>14</v>
      </c>
    </row>
    <row r="1395" spans="1:14" x14ac:dyDescent="0.2">
      <c r="A1395" t="s">
        <v>10</v>
      </c>
      <c r="B1395" t="s">
        <v>13</v>
      </c>
      <c r="D1395">
        <v>0</v>
      </c>
      <c r="E1395">
        <v>0</v>
      </c>
      <c r="F1395">
        <v>9</v>
      </c>
      <c r="G1395">
        <v>9</v>
      </c>
      <c r="H1395">
        <v>6</v>
      </c>
      <c r="I1395">
        <v>7</v>
      </c>
      <c r="J1395">
        <v>5</v>
      </c>
      <c r="K1395">
        <v>5</v>
      </c>
      <c r="L1395">
        <v>2.76875E-2</v>
      </c>
      <c r="M1395">
        <v>2.76875E-2</v>
      </c>
      <c r="N1395" t="s">
        <v>14</v>
      </c>
    </row>
    <row r="1396" spans="1:14" x14ac:dyDescent="0.2">
      <c r="A1396" t="s">
        <v>10</v>
      </c>
      <c r="B1396" t="s">
        <v>13</v>
      </c>
      <c r="D1396">
        <v>0</v>
      </c>
      <c r="E1396">
        <v>0</v>
      </c>
      <c r="F1396">
        <v>9</v>
      </c>
      <c r="G1396">
        <v>9</v>
      </c>
      <c r="H1396">
        <v>6</v>
      </c>
      <c r="I1396">
        <v>7</v>
      </c>
      <c r="J1396">
        <v>6</v>
      </c>
      <c r="K1396">
        <v>6</v>
      </c>
      <c r="L1396">
        <v>2.7112500000000001E-2</v>
      </c>
      <c r="M1396">
        <v>2.7112500000000001E-2</v>
      </c>
      <c r="N1396" t="s">
        <v>14</v>
      </c>
    </row>
    <row r="1397" spans="1:14" x14ac:dyDescent="0.2">
      <c r="A1397" t="s">
        <v>10</v>
      </c>
      <c r="B1397" t="s">
        <v>13</v>
      </c>
      <c r="D1397">
        <v>0</v>
      </c>
      <c r="E1397">
        <v>0</v>
      </c>
      <c r="F1397">
        <v>9</v>
      </c>
      <c r="G1397">
        <v>9</v>
      </c>
      <c r="H1397">
        <v>7</v>
      </c>
      <c r="I1397">
        <v>8</v>
      </c>
      <c r="J1397">
        <v>0</v>
      </c>
      <c r="K1397">
        <v>0</v>
      </c>
      <c r="L1397">
        <v>3.6365000000000001E-2</v>
      </c>
      <c r="M1397">
        <v>3.6365000000000001E-2</v>
      </c>
      <c r="N1397" t="s">
        <v>14</v>
      </c>
    </row>
    <row r="1398" spans="1:14" x14ac:dyDescent="0.2">
      <c r="A1398" t="s">
        <v>10</v>
      </c>
      <c r="B1398" t="s">
        <v>13</v>
      </c>
      <c r="D1398">
        <v>0</v>
      </c>
      <c r="E1398">
        <v>0</v>
      </c>
      <c r="F1398">
        <v>9</v>
      </c>
      <c r="G1398">
        <v>9</v>
      </c>
      <c r="H1398">
        <v>7</v>
      </c>
      <c r="I1398">
        <v>8</v>
      </c>
      <c r="J1398">
        <v>1</v>
      </c>
      <c r="K1398">
        <v>1</v>
      </c>
      <c r="L1398">
        <v>3.8545000000000003E-2</v>
      </c>
      <c r="M1398">
        <v>3.8545000000000003E-2</v>
      </c>
      <c r="N1398" t="s">
        <v>14</v>
      </c>
    </row>
    <row r="1399" spans="1:14" x14ac:dyDescent="0.2">
      <c r="A1399" t="s">
        <v>10</v>
      </c>
      <c r="B1399" t="s">
        <v>13</v>
      </c>
      <c r="D1399">
        <v>0</v>
      </c>
      <c r="E1399">
        <v>0</v>
      </c>
      <c r="F1399">
        <v>9</v>
      </c>
      <c r="G1399">
        <v>9</v>
      </c>
      <c r="H1399">
        <v>7</v>
      </c>
      <c r="I1399">
        <v>8</v>
      </c>
      <c r="J1399">
        <v>2</v>
      </c>
      <c r="K1399">
        <v>2</v>
      </c>
      <c r="L1399">
        <v>3.9244000000000001E-2</v>
      </c>
      <c r="M1399">
        <v>3.9244000000000001E-2</v>
      </c>
      <c r="N1399" t="s">
        <v>14</v>
      </c>
    </row>
    <row r="1400" spans="1:14" x14ac:dyDescent="0.2">
      <c r="A1400" t="s">
        <v>10</v>
      </c>
      <c r="B1400" t="s">
        <v>13</v>
      </c>
      <c r="D1400">
        <v>0</v>
      </c>
      <c r="E1400">
        <v>0</v>
      </c>
      <c r="F1400">
        <v>9</v>
      </c>
      <c r="G1400">
        <v>9</v>
      </c>
      <c r="H1400">
        <v>7</v>
      </c>
      <c r="I1400">
        <v>8</v>
      </c>
      <c r="J1400">
        <v>3</v>
      </c>
      <c r="K1400">
        <v>3</v>
      </c>
      <c r="L1400">
        <v>3.8286000000000001E-2</v>
      </c>
      <c r="M1400">
        <v>3.8286000000000001E-2</v>
      </c>
      <c r="N1400" t="s">
        <v>14</v>
      </c>
    </row>
    <row r="1401" spans="1:14" x14ac:dyDescent="0.2">
      <c r="A1401" t="s">
        <v>10</v>
      </c>
      <c r="B1401" t="s">
        <v>13</v>
      </c>
      <c r="D1401">
        <v>0</v>
      </c>
      <c r="E1401">
        <v>0</v>
      </c>
      <c r="F1401">
        <v>9</v>
      </c>
      <c r="G1401">
        <v>9</v>
      </c>
      <c r="H1401">
        <v>7</v>
      </c>
      <c r="I1401">
        <v>8</v>
      </c>
      <c r="J1401">
        <v>4</v>
      </c>
      <c r="K1401">
        <v>4</v>
      </c>
      <c r="L1401">
        <v>3.6957499999999997E-2</v>
      </c>
      <c r="M1401">
        <v>3.6957499999999997E-2</v>
      </c>
      <c r="N1401" t="s">
        <v>14</v>
      </c>
    </row>
    <row r="1402" spans="1:14" x14ac:dyDescent="0.2">
      <c r="A1402" t="s">
        <v>10</v>
      </c>
      <c r="B1402" t="s">
        <v>13</v>
      </c>
      <c r="D1402">
        <v>0</v>
      </c>
      <c r="E1402">
        <v>0</v>
      </c>
      <c r="F1402">
        <v>9</v>
      </c>
      <c r="G1402">
        <v>9</v>
      </c>
      <c r="H1402">
        <v>7</v>
      </c>
      <c r="I1402">
        <v>8</v>
      </c>
      <c r="J1402">
        <v>5</v>
      </c>
      <c r="K1402">
        <v>5</v>
      </c>
      <c r="L1402">
        <v>2.9377500000000001E-2</v>
      </c>
      <c r="M1402">
        <v>2.9377500000000001E-2</v>
      </c>
      <c r="N1402" t="s">
        <v>14</v>
      </c>
    </row>
    <row r="1403" spans="1:14" x14ac:dyDescent="0.2">
      <c r="A1403" t="s">
        <v>10</v>
      </c>
      <c r="B1403" t="s">
        <v>13</v>
      </c>
      <c r="D1403">
        <v>0</v>
      </c>
      <c r="E1403">
        <v>0</v>
      </c>
      <c r="F1403">
        <v>9</v>
      </c>
      <c r="G1403">
        <v>9</v>
      </c>
      <c r="H1403">
        <v>7</v>
      </c>
      <c r="I1403">
        <v>8</v>
      </c>
      <c r="J1403">
        <v>6</v>
      </c>
      <c r="K1403">
        <v>6</v>
      </c>
      <c r="L1403">
        <v>2.8680000000000001E-2</v>
      </c>
      <c r="M1403">
        <v>2.8680000000000001E-2</v>
      </c>
      <c r="N1403" t="s">
        <v>14</v>
      </c>
    </row>
    <row r="1404" spans="1:14" x14ac:dyDescent="0.2">
      <c r="A1404" t="s">
        <v>10</v>
      </c>
      <c r="B1404" t="s">
        <v>13</v>
      </c>
      <c r="D1404">
        <v>0</v>
      </c>
      <c r="E1404">
        <v>0</v>
      </c>
      <c r="F1404">
        <v>9</v>
      </c>
      <c r="G1404">
        <v>9</v>
      </c>
      <c r="H1404">
        <v>8</v>
      </c>
      <c r="I1404">
        <v>9</v>
      </c>
      <c r="J1404">
        <v>0</v>
      </c>
      <c r="K1404">
        <v>0</v>
      </c>
      <c r="L1404">
        <v>3.9792500000000001E-2</v>
      </c>
      <c r="M1404">
        <v>3.9792500000000001E-2</v>
      </c>
      <c r="N1404" t="s">
        <v>14</v>
      </c>
    </row>
    <row r="1405" spans="1:14" x14ac:dyDescent="0.2">
      <c r="A1405" t="s">
        <v>10</v>
      </c>
      <c r="B1405" t="s">
        <v>13</v>
      </c>
      <c r="D1405">
        <v>0</v>
      </c>
      <c r="E1405">
        <v>0</v>
      </c>
      <c r="F1405">
        <v>9</v>
      </c>
      <c r="G1405">
        <v>9</v>
      </c>
      <c r="H1405">
        <v>8</v>
      </c>
      <c r="I1405">
        <v>9</v>
      </c>
      <c r="J1405">
        <v>1</v>
      </c>
      <c r="K1405">
        <v>1</v>
      </c>
      <c r="L1405">
        <v>3.9189999999999899E-2</v>
      </c>
      <c r="M1405">
        <v>3.9189999999999899E-2</v>
      </c>
      <c r="N1405" t="s">
        <v>14</v>
      </c>
    </row>
    <row r="1406" spans="1:14" x14ac:dyDescent="0.2">
      <c r="A1406" t="s">
        <v>10</v>
      </c>
      <c r="B1406" t="s">
        <v>13</v>
      </c>
      <c r="D1406">
        <v>0</v>
      </c>
      <c r="E1406">
        <v>0</v>
      </c>
      <c r="F1406">
        <v>9</v>
      </c>
      <c r="G1406">
        <v>9</v>
      </c>
      <c r="H1406">
        <v>8</v>
      </c>
      <c r="I1406">
        <v>9</v>
      </c>
      <c r="J1406">
        <v>2</v>
      </c>
      <c r="K1406">
        <v>2</v>
      </c>
      <c r="L1406">
        <v>4.1633999999999997E-2</v>
      </c>
      <c r="M1406">
        <v>4.1633999999999997E-2</v>
      </c>
      <c r="N1406" t="s">
        <v>14</v>
      </c>
    </row>
    <row r="1407" spans="1:14" x14ac:dyDescent="0.2">
      <c r="A1407" t="s">
        <v>10</v>
      </c>
      <c r="B1407" t="s">
        <v>13</v>
      </c>
      <c r="D1407">
        <v>0</v>
      </c>
      <c r="E1407">
        <v>0</v>
      </c>
      <c r="F1407">
        <v>9</v>
      </c>
      <c r="G1407">
        <v>9</v>
      </c>
      <c r="H1407">
        <v>8</v>
      </c>
      <c r="I1407">
        <v>9</v>
      </c>
      <c r="J1407">
        <v>3</v>
      </c>
      <c r="K1407">
        <v>3</v>
      </c>
      <c r="L1407">
        <v>3.9255999999999999E-2</v>
      </c>
      <c r="M1407">
        <v>3.9255999999999999E-2</v>
      </c>
      <c r="N1407" t="s">
        <v>14</v>
      </c>
    </row>
    <row r="1408" spans="1:14" x14ac:dyDescent="0.2">
      <c r="A1408" t="s">
        <v>10</v>
      </c>
      <c r="B1408" t="s">
        <v>13</v>
      </c>
      <c r="D1408">
        <v>0</v>
      </c>
      <c r="E1408">
        <v>0</v>
      </c>
      <c r="F1408">
        <v>9</v>
      </c>
      <c r="G1408">
        <v>9</v>
      </c>
      <c r="H1408">
        <v>8</v>
      </c>
      <c r="I1408">
        <v>9</v>
      </c>
      <c r="J1408">
        <v>4</v>
      </c>
      <c r="K1408">
        <v>4</v>
      </c>
      <c r="L1408">
        <v>4.1105000000000003E-2</v>
      </c>
      <c r="M1408">
        <v>4.1105000000000003E-2</v>
      </c>
      <c r="N1408" t="s">
        <v>14</v>
      </c>
    </row>
    <row r="1409" spans="1:14" x14ac:dyDescent="0.2">
      <c r="A1409" t="s">
        <v>10</v>
      </c>
      <c r="B1409" t="s">
        <v>13</v>
      </c>
      <c r="D1409">
        <v>0</v>
      </c>
      <c r="E1409">
        <v>0</v>
      </c>
      <c r="F1409">
        <v>9</v>
      </c>
      <c r="G1409">
        <v>9</v>
      </c>
      <c r="H1409">
        <v>8</v>
      </c>
      <c r="I1409">
        <v>9</v>
      </c>
      <c r="J1409">
        <v>5</v>
      </c>
      <c r="K1409">
        <v>5</v>
      </c>
      <c r="L1409">
        <v>3.1997499999999998E-2</v>
      </c>
      <c r="M1409">
        <v>3.1997499999999998E-2</v>
      </c>
      <c r="N1409" t="s">
        <v>14</v>
      </c>
    </row>
    <row r="1410" spans="1:14" x14ac:dyDescent="0.2">
      <c r="A1410" t="s">
        <v>10</v>
      </c>
      <c r="B1410" t="s">
        <v>13</v>
      </c>
      <c r="D1410">
        <v>0</v>
      </c>
      <c r="E1410">
        <v>0</v>
      </c>
      <c r="F1410">
        <v>9</v>
      </c>
      <c r="G1410">
        <v>9</v>
      </c>
      <c r="H1410">
        <v>8</v>
      </c>
      <c r="I1410">
        <v>9</v>
      </c>
      <c r="J1410">
        <v>6</v>
      </c>
      <c r="K1410">
        <v>6</v>
      </c>
      <c r="L1410">
        <v>3.0842499999999998E-2</v>
      </c>
      <c r="M1410">
        <v>3.0842499999999998E-2</v>
      </c>
      <c r="N1410" t="s">
        <v>14</v>
      </c>
    </row>
    <row r="1411" spans="1:14" x14ac:dyDescent="0.2">
      <c r="A1411" t="s">
        <v>10</v>
      </c>
      <c r="B1411" t="s">
        <v>13</v>
      </c>
      <c r="D1411">
        <v>0</v>
      </c>
      <c r="E1411">
        <v>0</v>
      </c>
      <c r="F1411">
        <v>9</v>
      </c>
      <c r="G1411">
        <v>9</v>
      </c>
      <c r="H1411">
        <v>9</v>
      </c>
      <c r="I1411">
        <v>10</v>
      </c>
      <c r="J1411">
        <v>0</v>
      </c>
      <c r="K1411">
        <v>0</v>
      </c>
      <c r="L1411">
        <v>4.1507500000000003E-2</v>
      </c>
      <c r="M1411">
        <v>4.1507500000000003E-2</v>
      </c>
      <c r="N1411" t="s">
        <v>14</v>
      </c>
    </row>
    <row r="1412" spans="1:14" x14ac:dyDescent="0.2">
      <c r="A1412" t="s">
        <v>10</v>
      </c>
      <c r="B1412" t="s">
        <v>13</v>
      </c>
      <c r="D1412">
        <v>0</v>
      </c>
      <c r="E1412">
        <v>0</v>
      </c>
      <c r="F1412">
        <v>9</v>
      </c>
      <c r="G1412">
        <v>9</v>
      </c>
      <c r="H1412">
        <v>9</v>
      </c>
      <c r="I1412">
        <v>10</v>
      </c>
      <c r="J1412">
        <v>1</v>
      </c>
      <c r="K1412">
        <v>1</v>
      </c>
      <c r="L1412">
        <v>4.0769999999999897E-2</v>
      </c>
      <c r="M1412">
        <v>4.0769999999999897E-2</v>
      </c>
      <c r="N1412" t="s">
        <v>14</v>
      </c>
    </row>
    <row r="1413" spans="1:14" x14ac:dyDescent="0.2">
      <c r="A1413" t="s">
        <v>10</v>
      </c>
      <c r="B1413" t="s">
        <v>13</v>
      </c>
      <c r="D1413">
        <v>0</v>
      </c>
      <c r="E1413">
        <v>0</v>
      </c>
      <c r="F1413">
        <v>9</v>
      </c>
      <c r="G1413">
        <v>9</v>
      </c>
      <c r="H1413">
        <v>9</v>
      </c>
      <c r="I1413">
        <v>10</v>
      </c>
      <c r="J1413">
        <v>2</v>
      </c>
      <c r="K1413">
        <v>2</v>
      </c>
      <c r="L1413">
        <v>4.3614E-2</v>
      </c>
      <c r="M1413">
        <v>4.3614E-2</v>
      </c>
      <c r="N1413" t="s">
        <v>14</v>
      </c>
    </row>
    <row r="1414" spans="1:14" x14ac:dyDescent="0.2">
      <c r="A1414" t="s">
        <v>10</v>
      </c>
      <c r="B1414" t="s">
        <v>13</v>
      </c>
      <c r="D1414">
        <v>0</v>
      </c>
      <c r="E1414">
        <v>0</v>
      </c>
      <c r="F1414">
        <v>9</v>
      </c>
      <c r="G1414">
        <v>9</v>
      </c>
      <c r="H1414">
        <v>9</v>
      </c>
      <c r="I1414">
        <v>10</v>
      </c>
      <c r="J1414">
        <v>3</v>
      </c>
      <c r="K1414">
        <v>3</v>
      </c>
      <c r="L1414">
        <v>4.0866E-2</v>
      </c>
      <c r="M1414">
        <v>4.0866E-2</v>
      </c>
      <c r="N1414" t="s">
        <v>14</v>
      </c>
    </row>
    <row r="1415" spans="1:14" x14ac:dyDescent="0.2">
      <c r="A1415" t="s">
        <v>10</v>
      </c>
      <c r="B1415" t="s">
        <v>13</v>
      </c>
      <c r="D1415">
        <v>0</v>
      </c>
      <c r="E1415">
        <v>0</v>
      </c>
      <c r="F1415">
        <v>9</v>
      </c>
      <c r="G1415">
        <v>9</v>
      </c>
      <c r="H1415">
        <v>9</v>
      </c>
      <c r="I1415">
        <v>10</v>
      </c>
      <c r="J1415">
        <v>4</v>
      </c>
      <c r="K1415">
        <v>4</v>
      </c>
      <c r="L1415">
        <v>4.2840000000000003E-2</v>
      </c>
      <c r="M1415">
        <v>4.2840000000000003E-2</v>
      </c>
      <c r="N1415" t="s">
        <v>14</v>
      </c>
    </row>
    <row r="1416" spans="1:14" x14ac:dyDescent="0.2">
      <c r="A1416" t="s">
        <v>10</v>
      </c>
      <c r="B1416" t="s">
        <v>13</v>
      </c>
      <c r="D1416">
        <v>0</v>
      </c>
      <c r="E1416">
        <v>0</v>
      </c>
      <c r="F1416">
        <v>9</v>
      </c>
      <c r="G1416">
        <v>9</v>
      </c>
      <c r="H1416">
        <v>9</v>
      </c>
      <c r="I1416">
        <v>10</v>
      </c>
      <c r="J1416">
        <v>5</v>
      </c>
      <c r="K1416">
        <v>5</v>
      </c>
      <c r="L1416">
        <v>3.4457499999999898E-2</v>
      </c>
      <c r="M1416">
        <v>3.4457499999999898E-2</v>
      </c>
      <c r="N1416" t="s">
        <v>14</v>
      </c>
    </row>
    <row r="1417" spans="1:14" x14ac:dyDescent="0.2">
      <c r="A1417" t="s">
        <v>10</v>
      </c>
      <c r="B1417" t="s">
        <v>13</v>
      </c>
      <c r="D1417">
        <v>0</v>
      </c>
      <c r="E1417">
        <v>0</v>
      </c>
      <c r="F1417">
        <v>9</v>
      </c>
      <c r="G1417">
        <v>9</v>
      </c>
      <c r="H1417">
        <v>9</v>
      </c>
      <c r="I1417">
        <v>10</v>
      </c>
      <c r="J1417">
        <v>6</v>
      </c>
      <c r="K1417">
        <v>6</v>
      </c>
      <c r="L1417">
        <v>3.2044999999999997E-2</v>
      </c>
      <c r="M1417">
        <v>3.2044999999999997E-2</v>
      </c>
      <c r="N1417" t="s">
        <v>14</v>
      </c>
    </row>
    <row r="1418" spans="1:14" x14ac:dyDescent="0.2">
      <c r="A1418" t="s">
        <v>10</v>
      </c>
      <c r="B1418" t="s">
        <v>13</v>
      </c>
      <c r="D1418">
        <v>0</v>
      </c>
      <c r="E1418">
        <v>0</v>
      </c>
      <c r="F1418">
        <v>9</v>
      </c>
      <c r="G1418">
        <v>9</v>
      </c>
      <c r="H1418">
        <v>10</v>
      </c>
      <c r="I1418">
        <v>11</v>
      </c>
      <c r="J1418">
        <v>0</v>
      </c>
      <c r="K1418">
        <v>0</v>
      </c>
      <c r="L1418">
        <v>4.2942500000000002E-2</v>
      </c>
      <c r="M1418">
        <v>4.2942500000000002E-2</v>
      </c>
      <c r="N1418" t="s">
        <v>14</v>
      </c>
    </row>
    <row r="1419" spans="1:14" x14ac:dyDescent="0.2">
      <c r="A1419" t="s">
        <v>10</v>
      </c>
      <c r="B1419" t="s">
        <v>13</v>
      </c>
      <c r="D1419">
        <v>0</v>
      </c>
      <c r="E1419">
        <v>0</v>
      </c>
      <c r="F1419">
        <v>9</v>
      </c>
      <c r="G1419">
        <v>9</v>
      </c>
      <c r="H1419">
        <v>10</v>
      </c>
      <c r="I1419">
        <v>11</v>
      </c>
      <c r="J1419">
        <v>1</v>
      </c>
      <c r="K1419">
        <v>1</v>
      </c>
      <c r="L1419">
        <v>4.2117500000000002E-2</v>
      </c>
      <c r="M1419">
        <v>4.2117500000000002E-2</v>
      </c>
      <c r="N1419" t="s">
        <v>14</v>
      </c>
    </row>
    <row r="1420" spans="1:14" x14ac:dyDescent="0.2">
      <c r="A1420" t="s">
        <v>10</v>
      </c>
      <c r="B1420" t="s">
        <v>13</v>
      </c>
      <c r="D1420">
        <v>0</v>
      </c>
      <c r="E1420">
        <v>0</v>
      </c>
      <c r="F1420">
        <v>9</v>
      </c>
      <c r="G1420">
        <v>9</v>
      </c>
      <c r="H1420">
        <v>10</v>
      </c>
      <c r="I1420">
        <v>11</v>
      </c>
      <c r="J1420">
        <v>2</v>
      </c>
      <c r="K1420">
        <v>2</v>
      </c>
      <c r="L1420">
        <v>4.5283999999999998E-2</v>
      </c>
      <c r="M1420">
        <v>4.5283999999999998E-2</v>
      </c>
      <c r="N1420" t="s">
        <v>14</v>
      </c>
    </row>
    <row r="1421" spans="1:14" x14ac:dyDescent="0.2">
      <c r="A1421" t="s">
        <v>10</v>
      </c>
      <c r="B1421" t="s">
        <v>13</v>
      </c>
      <c r="D1421">
        <v>0</v>
      </c>
      <c r="E1421">
        <v>0</v>
      </c>
      <c r="F1421">
        <v>9</v>
      </c>
      <c r="G1421">
        <v>9</v>
      </c>
      <c r="H1421">
        <v>10</v>
      </c>
      <c r="I1421">
        <v>11</v>
      </c>
      <c r="J1421">
        <v>3</v>
      </c>
      <c r="K1421">
        <v>3</v>
      </c>
      <c r="L1421">
        <v>4.3150000000000001E-2</v>
      </c>
      <c r="M1421">
        <v>4.3150000000000001E-2</v>
      </c>
      <c r="N1421" t="s">
        <v>14</v>
      </c>
    </row>
    <row r="1422" spans="1:14" x14ac:dyDescent="0.2">
      <c r="A1422" t="s">
        <v>10</v>
      </c>
      <c r="B1422" t="s">
        <v>13</v>
      </c>
      <c r="D1422">
        <v>0</v>
      </c>
      <c r="E1422">
        <v>0</v>
      </c>
      <c r="F1422">
        <v>9</v>
      </c>
      <c r="G1422">
        <v>9</v>
      </c>
      <c r="H1422">
        <v>10</v>
      </c>
      <c r="I1422">
        <v>11</v>
      </c>
      <c r="J1422">
        <v>4</v>
      </c>
      <c r="K1422">
        <v>4</v>
      </c>
      <c r="L1422">
        <v>4.3290000000000002E-2</v>
      </c>
      <c r="M1422">
        <v>4.3290000000000002E-2</v>
      </c>
      <c r="N1422" t="s">
        <v>14</v>
      </c>
    </row>
    <row r="1423" spans="1:14" x14ac:dyDescent="0.2">
      <c r="A1423" t="s">
        <v>10</v>
      </c>
      <c r="B1423" t="s">
        <v>13</v>
      </c>
      <c r="D1423">
        <v>0</v>
      </c>
      <c r="E1423">
        <v>0</v>
      </c>
      <c r="F1423">
        <v>9</v>
      </c>
      <c r="G1423">
        <v>9</v>
      </c>
      <c r="H1423">
        <v>10</v>
      </c>
      <c r="I1423">
        <v>11</v>
      </c>
      <c r="J1423">
        <v>5</v>
      </c>
      <c r="K1423">
        <v>5</v>
      </c>
      <c r="L1423">
        <v>3.6319999999999998E-2</v>
      </c>
      <c r="M1423">
        <v>3.6319999999999998E-2</v>
      </c>
      <c r="N1423" t="s">
        <v>14</v>
      </c>
    </row>
    <row r="1424" spans="1:14" x14ac:dyDescent="0.2">
      <c r="A1424" t="s">
        <v>10</v>
      </c>
      <c r="B1424" t="s">
        <v>13</v>
      </c>
      <c r="D1424">
        <v>0</v>
      </c>
      <c r="E1424">
        <v>0</v>
      </c>
      <c r="F1424">
        <v>9</v>
      </c>
      <c r="G1424">
        <v>9</v>
      </c>
      <c r="H1424">
        <v>10</v>
      </c>
      <c r="I1424">
        <v>11</v>
      </c>
      <c r="J1424">
        <v>6</v>
      </c>
      <c r="K1424">
        <v>6</v>
      </c>
      <c r="L1424">
        <v>3.3447499999999998E-2</v>
      </c>
      <c r="M1424">
        <v>3.3447499999999998E-2</v>
      </c>
      <c r="N1424" t="s">
        <v>14</v>
      </c>
    </row>
    <row r="1425" spans="1:14" x14ac:dyDescent="0.2">
      <c r="A1425" t="s">
        <v>10</v>
      </c>
      <c r="B1425" t="s">
        <v>13</v>
      </c>
      <c r="D1425">
        <v>0</v>
      </c>
      <c r="E1425">
        <v>0</v>
      </c>
      <c r="F1425">
        <v>9</v>
      </c>
      <c r="G1425">
        <v>9</v>
      </c>
      <c r="H1425">
        <v>11</v>
      </c>
      <c r="I1425">
        <v>12</v>
      </c>
      <c r="J1425">
        <v>0</v>
      </c>
      <c r="K1425">
        <v>0</v>
      </c>
      <c r="L1425">
        <v>4.3987499999999999E-2</v>
      </c>
      <c r="M1425">
        <v>4.3987499999999999E-2</v>
      </c>
      <c r="N1425" t="s">
        <v>14</v>
      </c>
    </row>
    <row r="1426" spans="1:14" x14ac:dyDescent="0.2">
      <c r="A1426" t="s">
        <v>10</v>
      </c>
      <c r="B1426" t="s">
        <v>13</v>
      </c>
      <c r="D1426">
        <v>0</v>
      </c>
      <c r="E1426">
        <v>0</v>
      </c>
      <c r="F1426">
        <v>9</v>
      </c>
      <c r="G1426">
        <v>9</v>
      </c>
      <c r="H1426">
        <v>11</v>
      </c>
      <c r="I1426">
        <v>12</v>
      </c>
      <c r="J1426">
        <v>1</v>
      </c>
      <c r="K1426">
        <v>1</v>
      </c>
      <c r="L1426">
        <v>4.4234999999999997E-2</v>
      </c>
      <c r="M1426">
        <v>4.4234999999999997E-2</v>
      </c>
      <c r="N1426" t="s">
        <v>14</v>
      </c>
    </row>
    <row r="1427" spans="1:14" x14ac:dyDescent="0.2">
      <c r="A1427" t="s">
        <v>10</v>
      </c>
      <c r="B1427" t="s">
        <v>13</v>
      </c>
      <c r="D1427">
        <v>0</v>
      </c>
      <c r="E1427">
        <v>0</v>
      </c>
      <c r="F1427">
        <v>9</v>
      </c>
      <c r="G1427">
        <v>9</v>
      </c>
      <c r="H1427">
        <v>11</v>
      </c>
      <c r="I1427">
        <v>12</v>
      </c>
      <c r="J1427">
        <v>2</v>
      </c>
      <c r="K1427">
        <v>2</v>
      </c>
      <c r="L1427">
        <v>4.6522000000000001E-2</v>
      </c>
      <c r="M1427">
        <v>4.6522000000000001E-2</v>
      </c>
      <c r="N1427" t="s">
        <v>14</v>
      </c>
    </row>
    <row r="1428" spans="1:14" x14ac:dyDescent="0.2">
      <c r="A1428" t="s">
        <v>10</v>
      </c>
      <c r="B1428" t="s">
        <v>13</v>
      </c>
      <c r="D1428">
        <v>0</v>
      </c>
      <c r="E1428">
        <v>0</v>
      </c>
      <c r="F1428">
        <v>9</v>
      </c>
      <c r="G1428">
        <v>9</v>
      </c>
      <c r="H1428">
        <v>11</v>
      </c>
      <c r="I1428">
        <v>12</v>
      </c>
      <c r="J1428">
        <v>3</v>
      </c>
      <c r="K1428">
        <v>3</v>
      </c>
      <c r="L1428">
        <v>4.3535999999999998E-2</v>
      </c>
      <c r="M1428">
        <v>4.3535999999999998E-2</v>
      </c>
      <c r="N1428" t="s">
        <v>14</v>
      </c>
    </row>
    <row r="1429" spans="1:14" x14ac:dyDescent="0.2">
      <c r="A1429" t="s">
        <v>10</v>
      </c>
      <c r="B1429" t="s">
        <v>13</v>
      </c>
      <c r="D1429">
        <v>0</v>
      </c>
      <c r="E1429">
        <v>0</v>
      </c>
      <c r="F1429">
        <v>9</v>
      </c>
      <c r="G1429">
        <v>9</v>
      </c>
      <c r="H1429">
        <v>11</v>
      </c>
      <c r="I1429">
        <v>12</v>
      </c>
      <c r="J1429">
        <v>4</v>
      </c>
      <c r="K1429">
        <v>4</v>
      </c>
      <c r="L1429">
        <v>4.5159999999999999E-2</v>
      </c>
      <c r="M1429">
        <v>4.5159999999999999E-2</v>
      </c>
      <c r="N1429" t="s">
        <v>14</v>
      </c>
    </row>
    <row r="1430" spans="1:14" x14ac:dyDescent="0.2">
      <c r="A1430" t="s">
        <v>10</v>
      </c>
      <c r="B1430" t="s">
        <v>13</v>
      </c>
      <c r="D1430">
        <v>0</v>
      </c>
      <c r="E1430">
        <v>0</v>
      </c>
      <c r="F1430">
        <v>9</v>
      </c>
      <c r="G1430">
        <v>9</v>
      </c>
      <c r="H1430">
        <v>11</v>
      </c>
      <c r="I1430">
        <v>12</v>
      </c>
      <c r="J1430">
        <v>5</v>
      </c>
      <c r="K1430">
        <v>5</v>
      </c>
      <c r="L1430">
        <v>3.7605E-2</v>
      </c>
      <c r="M1430">
        <v>3.7605E-2</v>
      </c>
      <c r="N1430" t="s">
        <v>14</v>
      </c>
    </row>
    <row r="1431" spans="1:14" x14ac:dyDescent="0.2">
      <c r="A1431" t="s">
        <v>10</v>
      </c>
      <c r="B1431" t="s">
        <v>13</v>
      </c>
      <c r="D1431">
        <v>0</v>
      </c>
      <c r="E1431">
        <v>0</v>
      </c>
      <c r="F1431">
        <v>9</v>
      </c>
      <c r="G1431">
        <v>9</v>
      </c>
      <c r="H1431">
        <v>11</v>
      </c>
      <c r="I1431">
        <v>12</v>
      </c>
      <c r="J1431">
        <v>6</v>
      </c>
      <c r="K1431">
        <v>6</v>
      </c>
      <c r="L1431">
        <v>3.4180000000000002E-2</v>
      </c>
      <c r="M1431">
        <v>3.4180000000000002E-2</v>
      </c>
      <c r="N1431" t="s">
        <v>14</v>
      </c>
    </row>
    <row r="1432" spans="1:14" x14ac:dyDescent="0.2">
      <c r="A1432" t="s">
        <v>10</v>
      </c>
      <c r="B1432" t="s">
        <v>13</v>
      </c>
      <c r="D1432">
        <v>0</v>
      </c>
      <c r="E1432">
        <v>0</v>
      </c>
      <c r="F1432">
        <v>9</v>
      </c>
      <c r="G1432">
        <v>9</v>
      </c>
      <c r="H1432">
        <v>12</v>
      </c>
      <c r="I1432">
        <v>13</v>
      </c>
      <c r="J1432">
        <v>0</v>
      </c>
      <c r="K1432">
        <v>0</v>
      </c>
      <c r="L1432">
        <v>4.4674999999999999E-2</v>
      </c>
      <c r="M1432">
        <v>4.4674999999999999E-2</v>
      </c>
      <c r="N1432" t="s">
        <v>14</v>
      </c>
    </row>
    <row r="1433" spans="1:14" x14ac:dyDescent="0.2">
      <c r="A1433" t="s">
        <v>10</v>
      </c>
      <c r="B1433" t="s">
        <v>13</v>
      </c>
      <c r="D1433">
        <v>0</v>
      </c>
      <c r="E1433">
        <v>0</v>
      </c>
      <c r="F1433">
        <v>9</v>
      </c>
      <c r="G1433">
        <v>9</v>
      </c>
      <c r="H1433">
        <v>12</v>
      </c>
      <c r="I1433">
        <v>13</v>
      </c>
      <c r="J1433">
        <v>1</v>
      </c>
      <c r="K1433">
        <v>1</v>
      </c>
      <c r="L1433">
        <v>4.4872500000000003E-2</v>
      </c>
      <c r="M1433">
        <v>4.4872500000000003E-2</v>
      </c>
      <c r="N1433" t="s">
        <v>14</v>
      </c>
    </row>
    <row r="1434" spans="1:14" x14ac:dyDescent="0.2">
      <c r="A1434" t="s">
        <v>10</v>
      </c>
      <c r="B1434" t="s">
        <v>13</v>
      </c>
      <c r="D1434">
        <v>0</v>
      </c>
      <c r="E1434">
        <v>0</v>
      </c>
      <c r="F1434">
        <v>9</v>
      </c>
      <c r="G1434">
        <v>9</v>
      </c>
      <c r="H1434">
        <v>12</v>
      </c>
      <c r="I1434">
        <v>13</v>
      </c>
      <c r="J1434">
        <v>2</v>
      </c>
      <c r="K1434">
        <v>2</v>
      </c>
      <c r="L1434">
        <v>4.7781999999999998E-2</v>
      </c>
      <c r="M1434">
        <v>4.7781999999999998E-2</v>
      </c>
      <c r="N1434" t="s">
        <v>14</v>
      </c>
    </row>
    <row r="1435" spans="1:14" x14ac:dyDescent="0.2">
      <c r="A1435" t="s">
        <v>10</v>
      </c>
      <c r="B1435" t="s">
        <v>13</v>
      </c>
      <c r="D1435">
        <v>0</v>
      </c>
      <c r="E1435">
        <v>0</v>
      </c>
      <c r="F1435">
        <v>9</v>
      </c>
      <c r="G1435">
        <v>9</v>
      </c>
      <c r="H1435">
        <v>12</v>
      </c>
      <c r="I1435">
        <v>13</v>
      </c>
      <c r="J1435">
        <v>3</v>
      </c>
      <c r="K1435">
        <v>3</v>
      </c>
      <c r="L1435">
        <v>4.3465999999999901E-2</v>
      </c>
      <c r="M1435">
        <v>4.3465999999999901E-2</v>
      </c>
      <c r="N1435" t="s">
        <v>14</v>
      </c>
    </row>
    <row r="1436" spans="1:14" x14ac:dyDescent="0.2">
      <c r="A1436" t="s">
        <v>10</v>
      </c>
      <c r="B1436" t="s">
        <v>13</v>
      </c>
      <c r="D1436">
        <v>0</v>
      </c>
      <c r="E1436">
        <v>0</v>
      </c>
      <c r="F1436">
        <v>9</v>
      </c>
      <c r="G1436">
        <v>9</v>
      </c>
      <c r="H1436">
        <v>12</v>
      </c>
      <c r="I1436">
        <v>13</v>
      </c>
      <c r="J1436">
        <v>4</v>
      </c>
      <c r="K1436">
        <v>4</v>
      </c>
      <c r="L1436">
        <v>4.4974999999999897E-2</v>
      </c>
      <c r="M1436">
        <v>4.4974999999999897E-2</v>
      </c>
      <c r="N1436" t="s">
        <v>14</v>
      </c>
    </row>
    <row r="1437" spans="1:14" x14ac:dyDescent="0.2">
      <c r="A1437" t="s">
        <v>10</v>
      </c>
      <c r="B1437" t="s">
        <v>13</v>
      </c>
      <c r="D1437">
        <v>0</v>
      </c>
      <c r="E1437">
        <v>0</v>
      </c>
      <c r="F1437">
        <v>9</v>
      </c>
      <c r="G1437">
        <v>9</v>
      </c>
      <c r="H1437">
        <v>12</v>
      </c>
      <c r="I1437">
        <v>13</v>
      </c>
      <c r="J1437">
        <v>5</v>
      </c>
      <c r="K1437">
        <v>5</v>
      </c>
      <c r="L1437">
        <v>3.7712499999999899E-2</v>
      </c>
      <c r="M1437">
        <v>3.7712499999999899E-2</v>
      </c>
      <c r="N1437" t="s">
        <v>14</v>
      </c>
    </row>
    <row r="1438" spans="1:14" x14ac:dyDescent="0.2">
      <c r="A1438" t="s">
        <v>10</v>
      </c>
      <c r="B1438" t="s">
        <v>13</v>
      </c>
      <c r="D1438">
        <v>0</v>
      </c>
      <c r="E1438">
        <v>0</v>
      </c>
      <c r="F1438">
        <v>9</v>
      </c>
      <c r="G1438">
        <v>9</v>
      </c>
      <c r="H1438">
        <v>12</v>
      </c>
      <c r="I1438">
        <v>13</v>
      </c>
      <c r="J1438">
        <v>6</v>
      </c>
      <c r="K1438">
        <v>6</v>
      </c>
      <c r="L1438">
        <v>3.4617500000000002E-2</v>
      </c>
      <c r="M1438">
        <v>3.4617500000000002E-2</v>
      </c>
      <c r="N1438" t="s">
        <v>14</v>
      </c>
    </row>
    <row r="1439" spans="1:14" x14ac:dyDescent="0.2">
      <c r="A1439" t="s">
        <v>10</v>
      </c>
      <c r="B1439" t="s">
        <v>13</v>
      </c>
      <c r="D1439">
        <v>0</v>
      </c>
      <c r="E1439">
        <v>0</v>
      </c>
      <c r="F1439">
        <v>9</v>
      </c>
      <c r="G1439">
        <v>9</v>
      </c>
      <c r="H1439">
        <v>13</v>
      </c>
      <c r="I1439">
        <v>14</v>
      </c>
      <c r="J1439">
        <v>0</v>
      </c>
      <c r="K1439">
        <v>0</v>
      </c>
      <c r="L1439">
        <v>4.6307499999999897E-2</v>
      </c>
      <c r="M1439">
        <v>4.6307499999999897E-2</v>
      </c>
      <c r="N1439" t="s">
        <v>14</v>
      </c>
    </row>
    <row r="1440" spans="1:14" x14ac:dyDescent="0.2">
      <c r="A1440" t="s">
        <v>10</v>
      </c>
      <c r="B1440" t="s">
        <v>13</v>
      </c>
      <c r="D1440">
        <v>0</v>
      </c>
      <c r="E1440">
        <v>0</v>
      </c>
      <c r="F1440">
        <v>9</v>
      </c>
      <c r="G1440">
        <v>9</v>
      </c>
      <c r="H1440">
        <v>13</v>
      </c>
      <c r="I1440">
        <v>14</v>
      </c>
      <c r="J1440">
        <v>1</v>
      </c>
      <c r="K1440">
        <v>1</v>
      </c>
      <c r="L1440">
        <v>4.6327500000000001E-2</v>
      </c>
      <c r="M1440">
        <v>4.6327500000000001E-2</v>
      </c>
      <c r="N1440" t="s">
        <v>14</v>
      </c>
    </row>
    <row r="1441" spans="1:14" x14ac:dyDescent="0.2">
      <c r="A1441" t="s">
        <v>10</v>
      </c>
      <c r="B1441" t="s">
        <v>13</v>
      </c>
      <c r="D1441">
        <v>0</v>
      </c>
      <c r="E1441">
        <v>0</v>
      </c>
      <c r="F1441">
        <v>9</v>
      </c>
      <c r="G1441">
        <v>9</v>
      </c>
      <c r="H1441">
        <v>13</v>
      </c>
      <c r="I1441">
        <v>14</v>
      </c>
      <c r="J1441">
        <v>2</v>
      </c>
      <c r="K1441">
        <v>2</v>
      </c>
      <c r="L1441">
        <v>4.8705999999999999E-2</v>
      </c>
      <c r="M1441">
        <v>4.8705999999999999E-2</v>
      </c>
      <c r="N1441" t="s">
        <v>14</v>
      </c>
    </row>
    <row r="1442" spans="1:14" x14ac:dyDescent="0.2">
      <c r="A1442" t="s">
        <v>10</v>
      </c>
      <c r="B1442" t="s">
        <v>13</v>
      </c>
      <c r="D1442">
        <v>0</v>
      </c>
      <c r="E1442">
        <v>0</v>
      </c>
      <c r="F1442">
        <v>9</v>
      </c>
      <c r="G1442">
        <v>9</v>
      </c>
      <c r="H1442">
        <v>13</v>
      </c>
      <c r="I1442">
        <v>14</v>
      </c>
      <c r="J1442">
        <v>3</v>
      </c>
      <c r="K1442">
        <v>3</v>
      </c>
      <c r="L1442">
        <v>4.3559999999999897E-2</v>
      </c>
      <c r="M1442">
        <v>4.3559999999999897E-2</v>
      </c>
      <c r="N1442" t="s">
        <v>14</v>
      </c>
    </row>
    <row r="1443" spans="1:14" x14ac:dyDescent="0.2">
      <c r="A1443" t="s">
        <v>10</v>
      </c>
      <c r="B1443" t="s">
        <v>13</v>
      </c>
      <c r="D1443">
        <v>0</v>
      </c>
      <c r="E1443">
        <v>0</v>
      </c>
      <c r="F1443">
        <v>9</v>
      </c>
      <c r="G1443">
        <v>9</v>
      </c>
      <c r="H1443">
        <v>13</v>
      </c>
      <c r="I1443">
        <v>14</v>
      </c>
      <c r="J1443">
        <v>4</v>
      </c>
      <c r="K1443">
        <v>4</v>
      </c>
      <c r="L1443">
        <v>4.5282499999999899E-2</v>
      </c>
      <c r="M1443">
        <v>4.5282499999999899E-2</v>
      </c>
      <c r="N1443" t="s">
        <v>14</v>
      </c>
    </row>
    <row r="1444" spans="1:14" x14ac:dyDescent="0.2">
      <c r="A1444" t="s">
        <v>10</v>
      </c>
      <c r="B1444" t="s">
        <v>13</v>
      </c>
      <c r="D1444">
        <v>0</v>
      </c>
      <c r="E1444">
        <v>0</v>
      </c>
      <c r="F1444">
        <v>9</v>
      </c>
      <c r="G1444">
        <v>9</v>
      </c>
      <c r="H1444">
        <v>13</v>
      </c>
      <c r="I1444">
        <v>14</v>
      </c>
      <c r="J1444">
        <v>5</v>
      </c>
      <c r="K1444">
        <v>5</v>
      </c>
      <c r="L1444">
        <v>3.9320000000000001E-2</v>
      </c>
      <c r="M1444">
        <v>3.9320000000000001E-2</v>
      </c>
      <c r="N1444" t="s">
        <v>14</v>
      </c>
    </row>
    <row r="1445" spans="1:14" x14ac:dyDescent="0.2">
      <c r="A1445" t="s">
        <v>10</v>
      </c>
      <c r="B1445" t="s">
        <v>13</v>
      </c>
      <c r="D1445">
        <v>0</v>
      </c>
      <c r="E1445">
        <v>0</v>
      </c>
      <c r="F1445">
        <v>9</v>
      </c>
      <c r="G1445">
        <v>9</v>
      </c>
      <c r="H1445">
        <v>13</v>
      </c>
      <c r="I1445">
        <v>14</v>
      </c>
      <c r="J1445">
        <v>6</v>
      </c>
      <c r="K1445">
        <v>6</v>
      </c>
      <c r="L1445">
        <v>3.5402500000000003E-2</v>
      </c>
      <c r="M1445">
        <v>3.5402500000000003E-2</v>
      </c>
      <c r="N1445" t="s">
        <v>14</v>
      </c>
    </row>
    <row r="1446" spans="1:14" x14ac:dyDescent="0.2">
      <c r="A1446" t="s">
        <v>10</v>
      </c>
      <c r="B1446" t="s">
        <v>13</v>
      </c>
      <c r="D1446">
        <v>0</v>
      </c>
      <c r="E1446">
        <v>0</v>
      </c>
      <c r="F1446">
        <v>9</v>
      </c>
      <c r="G1446">
        <v>9</v>
      </c>
      <c r="H1446">
        <v>14</v>
      </c>
      <c r="I1446">
        <v>15</v>
      </c>
      <c r="J1446">
        <v>0</v>
      </c>
      <c r="K1446">
        <v>0</v>
      </c>
      <c r="L1446">
        <v>4.65E-2</v>
      </c>
      <c r="M1446">
        <v>4.65E-2</v>
      </c>
      <c r="N1446" t="s">
        <v>14</v>
      </c>
    </row>
    <row r="1447" spans="1:14" x14ac:dyDescent="0.2">
      <c r="A1447" t="s">
        <v>10</v>
      </c>
      <c r="B1447" t="s">
        <v>13</v>
      </c>
      <c r="D1447">
        <v>0</v>
      </c>
      <c r="E1447">
        <v>0</v>
      </c>
      <c r="F1447">
        <v>9</v>
      </c>
      <c r="G1447">
        <v>9</v>
      </c>
      <c r="H1447">
        <v>14</v>
      </c>
      <c r="I1447">
        <v>15</v>
      </c>
      <c r="J1447">
        <v>1</v>
      </c>
      <c r="K1447">
        <v>1</v>
      </c>
      <c r="L1447">
        <v>4.6787500000000003E-2</v>
      </c>
      <c r="M1447">
        <v>4.6787500000000003E-2</v>
      </c>
      <c r="N1447" t="s">
        <v>14</v>
      </c>
    </row>
    <row r="1448" spans="1:14" x14ac:dyDescent="0.2">
      <c r="A1448" t="s">
        <v>10</v>
      </c>
      <c r="B1448" t="s">
        <v>13</v>
      </c>
      <c r="D1448">
        <v>0</v>
      </c>
      <c r="E1448">
        <v>0</v>
      </c>
      <c r="F1448">
        <v>9</v>
      </c>
      <c r="G1448">
        <v>9</v>
      </c>
      <c r="H1448">
        <v>14</v>
      </c>
      <c r="I1448">
        <v>15</v>
      </c>
      <c r="J1448">
        <v>2</v>
      </c>
      <c r="K1448">
        <v>2</v>
      </c>
      <c r="L1448">
        <v>4.9854000000000002E-2</v>
      </c>
      <c r="M1448">
        <v>4.9854000000000002E-2</v>
      </c>
      <c r="N1448" t="s">
        <v>14</v>
      </c>
    </row>
    <row r="1449" spans="1:14" x14ac:dyDescent="0.2">
      <c r="A1449" t="s">
        <v>10</v>
      </c>
      <c r="B1449" t="s">
        <v>13</v>
      </c>
      <c r="D1449">
        <v>0</v>
      </c>
      <c r="E1449">
        <v>0</v>
      </c>
      <c r="F1449">
        <v>9</v>
      </c>
      <c r="G1449">
        <v>9</v>
      </c>
      <c r="H1449">
        <v>14</v>
      </c>
      <c r="I1449">
        <v>15</v>
      </c>
      <c r="J1449">
        <v>3</v>
      </c>
      <c r="K1449">
        <v>3</v>
      </c>
      <c r="L1449">
        <v>4.4158000000000003E-2</v>
      </c>
      <c r="M1449">
        <v>4.4158000000000003E-2</v>
      </c>
      <c r="N1449" t="s">
        <v>14</v>
      </c>
    </row>
    <row r="1450" spans="1:14" x14ac:dyDescent="0.2">
      <c r="A1450" t="s">
        <v>10</v>
      </c>
      <c r="B1450" t="s">
        <v>13</v>
      </c>
      <c r="D1450">
        <v>0</v>
      </c>
      <c r="E1450">
        <v>0</v>
      </c>
      <c r="F1450">
        <v>9</v>
      </c>
      <c r="G1450">
        <v>9</v>
      </c>
      <c r="H1450">
        <v>14</v>
      </c>
      <c r="I1450">
        <v>15</v>
      </c>
      <c r="J1450">
        <v>4</v>
      </c>
      <c r="K1450">
        <v>4</v>
      </c>
      <c r="L1450">
        <v>4.5759999999999898E-2</v>
      </c>
      <c r="M1450">
        <v>4.5759999999999898E-2</v>
      </c>
      <c r="N1450" t="s">
        <v>14</v>
      </c>
    </row>
    <row r="1451" spans="1:14" x14ac:dyDescent="0.2">
      <c r="A1451" t="s">
        <v>10</v>
      </c>
      <c r="B1451" t="s">
        <v>13</v>
      </c>
      <c r="D1451">
        <v>0</v>
      </c>
      <c r="E1451">
        <v>0</v>
      </c>
      <c r="F1451">
        <v>9</v>
      </c>
      <c r="G1451">
        <v>9</v>
      </c>
      <c r="H1451">
        <v>14</v>
      </c>
      <c r="I1451">
        <v>15</v>
      </c>
      <c r="J1451">
        <v>5</v>
      </c>
      <c r="K1451">
        <v>5</v>
      </c>
      <c r="L1451">
        <v>3.9732499999999997E-2</v>
      </c>
      <c r="M1451">
        <v>3.9732499999999997E-2</v>
      </c>
      <c r="N1451" t="s">
        <v>14</v>
      </c>
    </row>
    <row r="1452" spans="1:14" x14ac:dyDescent="0.2">
      <c r="A1452" t="s">
        <v>10</v>
      </c>
      <c r="B1452" t="s">
        <v>13</v>
      </c>
      <c r="D1452">
        <v>0</v>
      </c>
      <c r="E1452">
        <v>0</v>
      </c>
      <c r="F1452">
        <v>9</v>
      </c>
      <c r="G1452">
        <v>9</v>
      </c>
      <c r="H1452">
        <v>14</v>
      </c>
      <c r="I1452">
        <v>15</v>
      </c>
      <c r="J1452">
        <v>6</v>
      </c>
      <c r="K1452">
        <v>6</v>
      </c>
      <c r="L1452">
        <v>3.56625E-2</v>
      </c>
      <c r="M1452">
        <v>3.56625E-2</v>
      </c>
      <c r="N1452" t="s">
        <v>14</v>
      </c>
    </row>
    <row r="1453" spans="1:14" x14ac:dyDescent="0.2">
      <c r="A1453" t="s">
        <v>10</v>
      </c>
      <c r="B1453" t="s">
        <v>13</v>
      </c>
      <c r="D1453">
        <v>0</v>
      </c>
      <c r="E1453">
        <v>0</v>
      </c>
      <c r="F1453">
        <v>9</v>
      </c>
      <c r="G1453">
        <v>9</v>
      </c>
      <c r="H1453">
        <v>15</v>
      </c>
      <c r="I1453">
        <v>16</v>
      </c>
      <c r="J1453">
        <v>0</v>
      </c>
      <c r="K1453">
        <v>0</v>
      </c>
      <c r="L1453">
        <v>4.8017499999999998E-2</v>
      </c>
      <c r="M1453">
        <v>4.8017499999999998E-2</v>
      </c>
      <c r="N1453" t="s">
        <v>14</v>
      </c>
    </row>
    <row r="1454" spans="1:14" x14ac:dyDescent="0.2">
      <c r="A1454" t="s">
        <v>10</v>
      </c>
      <c r="B1454" t="s">
        <v>13</v>
      </c>
      <c r="D1454">
        <v>0</v>
      </c>
      <c r="E1454">
        <v>0</v>
      </c>
      <c r="F1454">
        <v>9</v>
      </c>
      <c r="G1454">
        <v>9</v>
      </c>
      <c r="H1454">
        <v>15</v>
      </c>
      <c r="I1454">
        <v>16</v>
      </c>
      <c r="J1454">
        <v>1</v>
      </c>
      <c r="K1454">
        <v>1</v>
      </c>
      <c r="L1454">
        <v>4.7897500000000003E-2</v>
      </c>
      <c r="M1454">
        <v>4.7897500000000003E-2</v>
      </c>
      <c r="N1454" t="s">
        <v>14</v>
      </c>
    </row>
    <row r="1455" spans="1:14" x14ac:dyDescent="0.2">
      <c r="A1455" t="s">
        <v>10</v>
      </c>
      <c r="B1455" t="s">
        <v>13</v>
      </c>
      <c r="D1455">
        <v>0</v>
      </c>
      <c r="E1455">
        <v>0</v>
      </c>
      <c r="F1455">
        <v>9</v>
      </c>
      <c r="G1455">
        <v>9</v>
      </c>
      <c r="H1455">
        <v>15</v>
      </c>
      <c r="I1455">
        <v>16</v>
      </c>
      <c r="J1455">
        <v>2</v>
      </c>
      <c r="K1455">
        <v>2</v>
      </c>
      <c r="L1455">
        <v>5.1427999999999897E-2</v>
      </c>
      <c r="M1455">
        <v>5.1427999999999897E-2</v>
      </c>
      <c r="N1455" t="s">
        <v>14</v>
      </c>
    </row>
    <row r="1456" spans="1:14" x14ac:dyDescent="0.2">
      <c r="A1456" t="s">
        <v>10</v>
      </c>
      <c r="B1456" t="s">
        <v>13</v>
      </c>
      <c r="D1456">
        <v>0</v>
      </c>
      <c r="E1456">
        <v>0</v>
      </c>
      <c r="F1456">
        <v>9</v>
      </c>
      <c r="G1456">
        <v>9</v>
      </c>
      <c r="H1456">
        <v>15</v>
      </c>
      <c r="I1456">
        <v>16</v>
      </c>
      <c r="J1456">
        <v>3</v>
      </c>
      <c r="K1456">
        <v>3</v>
      </c>
      <c r="L1456">
        <v>4.5952E-2</v>
      </c>
      <c r="M1456">
        <v>4.5952E-2</v>
      </c>
      <c r="N1456" t="s">
        <v>14</v>
      </c>
    </row>
    <row r="1457" spans="1:14" x14ac:dyDescent="0.2">
      <c r="A1457" t="s">
        <v>10</v>
      </c>
      <c r="B1457" t="s">
        <v>13</v>
      </c>
      <c r="D1457">
        <v>0</v>
      </c>
      <c r="E1457">
        <v>0</v>
      </c>
      <c r="F1457">
        <v>9</v>
      </c>
      <c r="G1457">
        <v>9</v>
      </c>
      <c r="H1457">
        <v>15</v>
      </c>
      <c r="I1457">
        <v>16</v>
      </c>
      <c r="J1457">
        <v>4</v>
      </c>
      <c r="K1457">
        <v>4</v>
      </c>
      <c r="L1457">
        <v>4.56125E-2</v>
      </c>
      <c r="M1457">
        <v>4.56125E-2</v>
      </c>
      <c r="N1457" t="s">
        <v>14</v>
      </c>
    </row>
    <row r="1458" spans="1:14" x14ac:dyDescent="0.2">
      <c r="A1458" t="s">
        <v>10</v>
      </c>
      <c r="B1458" t="s">
        <v>13</v>
      </c>
      <c r="D1458">
        <v>0</v>
      </c>
      <c r="E1458">
        <v>0</v>
      </c>
      <c r="F1458">
        <v>9</v>
      </c>
      <c r="G1458">
        <v>9</v>
      </c>
      <c r="H1458">
        <v>15</v>
      </c>
      <c r="I1458">
        <v>16</v>
      </c>
      <c r="J1458">
        <v>5</v>
      </c>
      <c r="K1458">
        <v>5</v>
      </c>
      <c r="L1458">
        <v>4.1439999999999998E-2</v>
      </c>
      <c r="M1458">
        <v>4.1439999999999998E-2</v>
      </c>
      <c r="N1458" t="s">
        <v>14</v>
      </c>
    </row>
    <row r="1459" spans="1:14" x14ac:dyDescent="0.2">
      <c r="A1459" t="s">
        <v>10</v>
      </c>
      <c r="B1459" t="s">
        <v>13</v>
      </c>
      <c r="D1459">
        <v>0</v>
      </c>
      <c r="E1459">
        <v>0</v>
      </c>
      <c r="F1459">
        <v>9</v>
      </c>
      <c r="G1459">
        <v>9</v>
      </c>
      <c r="H1459">
        <v>15</v>
      </c>
      <c r="I1459">
        <v>16</v>
      </c>
      <c r="J1459">
        <v>6</v>
      </c>
      <c r="K1459">
        <v>6</v>
      </c>
      <c r="L1459">
        <v>3.8872499999999997E-2</v>
      </c>
      <c r="M1459">
        <v>3.8872499999999997E-2</v>
      </c>
      <c r="N1459" t="s">
        <v>14</v>
      </c>
    </row>
    <row r="1460" spans="1:14" x14ac:dyDescent="0.2">
      <c r="A1460" t="s">
        <v>10</v>
      </c>
      <c r="B1460" t="s">
        <v>13</v>
      </c>
      <c r="D1460">
        <v>0</v>
      </c>
      <c r="E1460">
        <v>0</v>
      </c>
      <c r="F1460">
        <v>9</v>
      </c>
      <c r="G1460">
        <v>9</v>
      </c>
      <c r="H1460">
        <v>16</v>
      </c>
      <c r="I1460">
        <v>17</v>
      </c>
      <c r="J1460">
        <v>0</v>
      </c>
      <c r="K1460">
        <v>0</v>
      </c>
      <c r="L1460">
        <v>5.3567499999999997E-2</v>
      </c>
      <c r="M1460">
        <v>5.3567499999999997E-2</v>
      </c>
      <c r="N1460" t="s">
        <v>14</v>
      </c>
    </row>
    <row r="1461" spans="1:14" x14ac:dyDescent="0.2">
      <c r="A1461" t="s">
        <v>10</v>
      </c>
      <c r="B1461" t="s">
        <v>13</v>
      </c>
      <c r="D1461">
        <v>0</v>
      </c>
      <c r="E1461">
        <v>0</v>
      </c>
      <c r="F1461">
        <v>9</v>
      </c>
      <c r="G1461">
        <v>9</v>
      </c>
      <c r="H1461">
        <v>16</v>
      </c>
      <c r="I1461">
        <v>17</v>
      </c>
      <c r="J1461">
        <v>1</v>
      </c>
      <c r="K1461">
        <v>1</v>
      </c>
      <c r="L1461">
        <v>5.3787500000000002E-2</v>
      </c>
      <c r="M1461">
        <v>5.3787500000000002E-2</v>
      </c>
      <c r="N1461" t="s">
        <v>14</v>
      </c>
    </row>
    <row r="1462" spans="1:14" x14ac:dyDescent="0.2">
      <c r="A1462" t="s">
        <v>10</v>
      </c>
      <c r="B1462" t="s">
        <v>13</v>
      </c>
      <c r="D1462">
        <v>0</v>
      </c>
      <c r="E1462">
        <v>0</v>
      </c>
      <c r="F1462">
        <v>9</v>
      </c>
      <c r="G1462">
        <v>9</v>
      </c>
      <c r="H1462">
        <v>16</v>
      </c>
      <c r="I1462">
        <v>17</v>
      </c>
      <c r="J1462">
        <v>2</v>
      </c>
      <c r="K1462">
        <v>2</v>
      </c>
      <c r="L1462">
        <v>5.5857999999999901E-2</v>
      </c>
      <c r="M1462">
        <v>5.5857999999999901E-2</v>
      </c>
      <c r="N1462" t="s">
        <v>14</v>
      </c>
    </row>
    <row r="1463" spans="1:14" x14ac:dyDescent="0.2">
      <c r="A1463" t="s">
        <v>10</v>
      </c>
      <c r="B1463" t="s">
        <v>13</v>
      </c>
      <c r="D1463">
        <v>0</v>
      </c>
      <c r="E1463">
        <v>0</v>
      </c>
      <c r="F1463">
        <v>9</v>
      </c>
      <c r="G1463">
        <v>9</v>
      </c>
      <c r="H1463">
        <v>16</v>
      </c>
      <c r="I1463">
        <v>17</v>
      </c>
      <c r="J1463">
        <v>3</v>
      </c>
      <c r="K1463">
        <v>3</v>
      </c>
      <c r="L1463">
        <v>4.8261999999999999E-2</v>
      </c>
      <c r="M1463">
        <v>4.8261999999999999E-2</v>
      </c>
      <c r="N1463" t="s">
        <v>14</v>
      </c>
    </row>
    <row r="1464" spans="1:14" x14ac:dyDescent="0.2">
      <c r="A1464" t="s">
        <v>10</v>
      </c>
      <c r="B1464" t="s">
        <v>13</v>
      </c>
      <c r="D1464">
        <v>0</v>
      </c>
      <c r="E1464">
        <v>0</v>
      </c>
      <c r="F1464">
        <v>9</v>
      </c>
      <c r="G1464">
        <v>9</v>
      </c>
      <c r="H1464">
        <v>16</v>
      </c>
      <c r="I1464">
        <v>17</v>
      </c>
      <c r="J1464">
        <v>4</v>
      </c>
      <c r="K1464">
        <v>4</v>
      </c>
      <c r="L1464">
        <v>4.9544999999999999E-2</v>
      </c>
      <c r="M1464">
        <v>4.9544999999999999E-2</v>
      </c>
      <c r="N1464" t="s">
        <v>14</v>
      </c>
    </row>
    <row r="1465" spans="1:14" x14ac:dyDescent="0.2">
      <c r="A1465" t="s">
        <v>10</v>
      </c>
      <c r="B1465" t="s">
        <v>13</v>
      </c>
      <c r="D1465">
        <v>0</v>
      </c>
      <c r="E1465">
        <v>0</v>
      </c>
      <c r="F1465">
        <v>9</v>
      </c>
      <c r="G1465">
        <v>9</v>
      </c>
      <c r="H1465">
        <v>16</v>
      </c>
      <c r="I1465">
        <v>17</v>
      </c>
      <c r="J1465">
        <v>5</v>
      </c>
      <c r="K1465">
        <v>5</v>
      </c>
      <c r="L1465">
        <v>4.3709999999999999E-2</v>
      </c>
      <c r="M1465">
        <v>4.3709999999999999E-2</v>
      </c>
      <c r="N1465" t="s">
        <v>14</v>
      </c>
    </row>
    <row r="1466" spans="1:14" x14ac:dyDescent="0.2">
      <c r="A1466" t="s">
        <v>10</v>
      </c>
      <c r="B1466" t="s">
        <v>13</v>
      </c>
      <c r="D1466">
        <v>0</v>
      </c>
      <c r="E1466">
        <v>0</v>
      </c>
      <c r="F1466">
        <v>9</v>
      </c>
      <c r="G1466">
        <v>9</v>
      </c>
      <c r="H1466">
        <v>16</v>
      </c>
      <c r="I1466">
        <v>17</v>
      </c>
      <c r="J1466">
        <v>6</v>
      </c>
      <c r="K1466">
        <v>6</v>
      </c>
      <c r="L1466">
        <v>4.4144999999999997E-2</v>
      </c>
      <c r="M1466">
        <v>4.4144999999999997E-2</v>
      </c>
      <c r="N1466" t="s">
        <v>14</v>
      </c>
    </row>
    <row r="1467" spans="1:14" x14ac:dyDescent="0.2">
      <c r="A1467" t="s">
        <v>10</v>
      </c>
      <c r="B1467" t="s">
        <v>13</v>
      </c>
      <c r="D1467">
        <v>0</v>
      </c>
      <c r="E1467">
        <v>0</v>
      </c>
      <c r="F1467">
        <v>9</v>
      </c>
      <c r="G1467">
        <v>9</v>
      </c>
      <c r="H1467">
        <v>17</v>
      </c>
      <c r="I1467">
        <v>18</v>
      </c>
      <c r="J1467">
        <v>0</v>
      </c>
      <c r="K1467">
        <v>0</v>
      </c>
      <c r="L1467">
        <v>5.6349999999999997E-2</v>
      </c>
      <c r="M1467">
        <v>5.6349999999999997E-2</v>
      </c>
      <c r="N1467" t="s">
        <v>14</v>
      </c>
    </row>
    <row r="1468" spans="1:14" x14ac:dyDescent="0.2">
      <c r="A1468" t="s">
        <v>10</v>
      </c>
      <c r="B1468" t="s">
        <v>13</v>
      </c>
      <c r="D1468">
        <v>0</v>
      </c>
      <c r="E1468">
        <v>0</v>
      </c>
      <c r="F1468">
        <v>9</v>
      </c>
      <c r="G1468">
        <v>9</v>
      </c>
      <c r="H1468">
        <v>17</v>
      </c>
      <c r="I1468">
        <v>18</v>
      </c>
      <c r="J1468">
        <v>1</v>
      </c>
      <c r="K1468">
        <v>1</v>
      </c>
      <c r="L1468">
        <v>5.6562500000000002E-2</v>
      </c>
      <c r="M1468">
        <v>5.6562500000000002E-2</v>
      </c>
      <c r="N1468" t="s">
        <v>14</v>
      </c>
    </row>
    <row r="1469" spans="1:14" x14ac:dyDescent="0.2">
      <c r="A1469" t="s">
        <v>10</v>
      </c>
      <c r="B1469" t="s">
        <v>13</v>
      </c>
      <c r="D1469">
        <v>0</v>
      </c>
      <c r="E1469">
        <v>0</v>
      </c>
      <c r="F1469">
        <v>9</v>
      </c>
      <c r="G1469">
        <v>9</v>
      </c>
      <c r="H1469">
        <v>17</v>
      </c>
      <c r="I1469">
        <v>18</v>
      </c>
      <c r="J1469">
        <v>2</v>
      </c>
      <c r="K1469">
        <v>2</v>
      </c>
      <c r="L1469">
        <v>5.8034000000000002E-2</v>
      </c>
      <c r="M1469">
        <v>5.8034000000000002E-2</v>
      </c>
      <c r="N1469" t="s">
        <v>14</v>
      </c>
    </row>
    <row r="1470" spans="1:14" x14ac:dyDescent="0.2">
      <c r="A1470" t="s">
        <v>10</v>
      </c>
      <c r="B1470" t="s">
        <v>13</v>
      </c>
      <c r="D1470">
        <v>0</v>
      </c>
      <c r="E1470">
        <v>0</v>
      </c>
      <c r="F1470">
        <v>9</v>
      </c>
      <c r="G1470">
        <v>9</v>
      </c>
      <c r="H1470">
        <v>17</v>
      </c>
      <c r="I1470">
        <v>18</v>
      </c>
      <c r="J1470">
        <v>3</v>
      </c>
      <c r="K1470">
        <v>3</v>
      </c>
      <c r="L1470">
        <v>5.2325999999999998E-2</v>
      </c>
      <c r="M1470">
        <v>5.2325999999999998E-2</v>
      </c>
      <c r="N1470" t="s">
        <v>14</v>
      </c>
    </row>
    <row r="1471" spans="1:14" x14ac:dyDescent="0.2">
      <c r="A1471" t="s">
        <v>10</v>
      </c>
      <c r="B1471" t="s">
        <v>13</v>
      </c>
      <c r="D1471">
        <v>0</v>
      </c>
      <c r="E1471">
        <v>0</v>
      </c>
      <c r="F1471">
        <v>9</v>
      </c>
      <c r="G1471">
        <v>9</v>
      </c>
      <c r="H1471">
        <v>17</v>
      </c>
      <c r="I1471">
        <v>18</v>
      </c>
      <c r="J1471">
        <v>4</v>
      </c>
      <c r="K1471">
        <v>4</v>
      </c>
      <c r="L1471">
        <v>5.2260000000000001E-2</v>
      </c>
      <c r="M1471">
        <v>5.2260000000000001E-2</v>
      </c>
      <c r="N1471" t="s">
        <v>14</v>
      </c>
    </row>
    <row r="1472" spans="1:14" x14ac:dyDescent="0.2">
      <c r="A1472" t="s">
        <v>10</v>
      </c>
      <c r="B1472" t="s">
        <v>13</v>
      </c>
      <c r="D1472">
        <v>0</v>
      </c>
      <c r="E1472">
        <v>0</v>
      </c>
      <c r="F1472">
        <v>9</v>
      </c>
      <c r="G1472">
        <v>9</v>
      </c>
      <c r="H1472">
        <v>17</v>
      </c>
      <c r="I1472">
        <v>18</v>
      </c>
      <c r="J1472">
        <v>5</v>
      </c>
      <c r="K1472">
        <v>5</v>
      </c>
      <c r="L1472">
        <v>4.6549999999999897E-2</v>
      </c>
      <c r="M1472">
        <v>4.6549999999999897E-2</v>
      </c>
      <c r="N1472" t="s">
        <v>14</v>
      </c>
    </row>
    <row r="1473" spans="1:14" x14ac:dyDescent="0.2">
      <c r="A1473" t="s">
        <v>10</v>
      </c>
      <c r="B1473" t="s">
        <v>13</v>
      </c>
      <c r="D1473">
        <v>0</v>
      </c>
      <c r="E1473">
        <v>0</v>
      </c>
      <c r="F1473">
        <v>9</v>
      </c>
      <c r="G1473">
        <v>9</v>
      </c>
      <c r="H1473">
        <v>17</v>
      </c>
      <c r="I1473">
        <v>18</v>
      </c>
      <c r="J1473">
        <v>6</v>
      </c>
      <c r="K1473">
        <v>6</v>
      </c>
      <c r="L1473">
        <v>4.8899999999999999E-2</v>
      </c>
      <c r="M1473">
        <v>4.8899999999999999E-2</v>
      </c>
      <c r="N1473" t="s">
        <v>14</v>
      </c>
    </row>
    <row r="1474" spans="1:14" x14ac:dyDescent="0.2">
      <c r="A1474" t="s">
        <v>10</v>
      </c>
      <c r="B1474" t="s">
        <v>13</v>
      </c>
      <c r="D1474">
        <v>0</v>
      </c>
      <c r="E1474">
        <v>0</v>
      </c>
      <c r="F1474">
        <v>9</v>
      </c>
      <c r="G1474">
        <v>9</v>
      </c>
      <c r="H1474">
        <v>18</v>
      </c>
      <c r="I1474">
        <v>19</v>
      </c>
      <c r="J1474">
        <v>0</v>
      </c>
      <c r="K1474">
        <v>0</v>
      </c>
      <c r="L1474">
        <v>5.2995E-2</v>
      </c>
      <c r="M1474">
        <v>5.2995E-2</v>
      </c>
      <c r="N1474" t="s">
        <v>14</v>
      </c>
    </row>
    <row r="1475" spans="1:14" x14ac:dyDescent="0.2">
      <c r="A1475" t="s">
        <v>10</v>
      </c>
      <c r="B1475" t="s">
        <v>13</v>
      </c>
      <c r="D1475">
        <v>0</v>
      </c>
      <c r="E1475">
        <v>0</v>
      </c>
      <c r="F1475">
        <v>9</v>
      </c>
      <c r="G1475">
        <v>9</v>
      </c>
      <c r="H1475">
        <v>18</v>
      </c>
      <c r="I1475">
        <v>19</v>
      </c>
      <c r="J1475">
        <v>1</v>
      </c>
      <c r="K1475">
        <v>1</v>
      </c>
      <c r="L1475">
        <v>5.4974999999999899E-2</v>
      </c>
      <c r="M1475">
        <v>5.4974999999999899E-2</v>
      </c>
      <c r="N1475" t="s">
        <v>14</v>
      </c>
    </row>
    <row r="1476" spans="1:14" x14ac:dyDescent="0.2">
      <c r="A1476" t="s">
        <v>10</v>
      </c>
      <c r="B1476" t="s">
        <v>13</v>
      </c>
      <c r="D1476">
        <v>0</v>
      </c>
      <c r="E1476">
        <v>0</v>
      </c>
      <c r="F1476">
        <v>9</v>
      </c>
      <c r="G1476">
        <v>9</v>
      </c>
      <c r="H1476">
        <v>18</v>
      </c>
      <c r="I1476">
        <v>19</v>
      </c>
      <c r="J1476">
        <v>2</v>
      </c>
      <c r="K1476">
        <v>2</v>
      </c>
      <c r="L1476">
        <v>5.4202E-2</v>
      </c>
      <c r="M1476">
        <v>5.4202E-2</v>
      </c>
      <c r="N1476" t="s">
        <v>14</v>
      </c>
    </row>
    <row r="1477" spans="1:14" x14ac:dyDescent="0.2">
      <c r="A1477" t="s">
        <v>10</v>
      </c>
      <c r="B1477" t="s">
        <v>13</v>
      </c>
      <c r="D1477">
        <v>0</v>
      </c>
      <c r="E1477">
        <v>0</v>
      </c>
      <c r="F1477">
        <v>9</v>
      </c>
      <c r="G1477">
        <v>9</v>
      </c>
      <c r="H1477">
        <v>18</v>
      </c>
      <c r="I1477">
        <v>19</v>
      </c>
      <c r="J1477">
        <v>3</v>
      </c>
      <c r="K1477">
        <v>3</v>
      </c>
      <c r="L1477">
        <v>4.9444000000000002E-2</v>
      </c>
      <c r="M1477">
        <v>4.9444000000000002E-2</v>
      </c>
      <c r="N1477" t="s">
        <v>14</v>
      </c>
    </row>
    <row r="1478" spans="1:14" x14ac:dyDescent="0.2">
      <c r="A1478" t="s">
        <v>10</v>
      </c>
      <c r="B1478" t="s">
        <v>13</v>
      </c>
      <c r="D1478">
        <v>0</v>
      </c>
      <c r="E1478">
        <v>0</v>
      </c>
      <c r="F1478">
        <v>9</v>
      </c>
      <c r="G1478">
        <v>9</v>
      </c>
      <c r="H1478">
        <v>18</v>
      </c>
      <c r="I1478">
        <v>19</v>
      </c>
      <c r="J1478">
        <v>4</v>
      </c>
      <c r="K1478">
        <v>4</v>
      </c>
      <c r="L1478">
        <v>5.0972499999999997E-2</v>
      </c>
      <c r="M1478">
        <v>5.0972499999999997E-2</v>
      </c>
      <c r="N1478" t="s">
        <v>14</v>
      </c>
    </row>
    <row r="1479" spans="1:14" x14ac:dyDescent="0.2">
      <c r="A1479" t="s">
        <v>10</v>
      </c>
      <c r="B1479" t="s">
        <v>13</v>
      </c>
      <c r="D1479">
        <v>0</v>
      </c>
      <c r="E1479">
        <v>0</v>
      </c>
      <c r="F1479">
        <v>9</v>
      </c>
      <c r="G1479">
        <v>9</v>
      </c>
      <c r="H1479">
        <v>18</v>
      </c>
      <c r="I1479">
        <v>19</v>
      </c>
      <c r="J1479">
        <v>5</v>
      </c>
      <c r="K1479">
        <v>5</v>
      </c>
      <c r="L1479">
        <v>4.5564999999999897E-2</v>
      </c>
      <c r="M1479">
        <v>4.5564999999999897E-2</v>
      </c>
      <c r="N1479" t="s">
        <v>14</v>
      </c>
    </row>
    <row r="1480" spans="1:14" x14ac:dyDescent="0.2">
      <c r="A1480" t="s">
        <v>10</v>
      </c>
      <c r="B1480" t="s">
        <v>13</v>
      </c>
      <c r="D1480">
        <v>0</v>
      </c>
      <c r="E1480">
        <v>0</v>
      </c>
      <c r="F1480">
        <v>9</v>
      </c>
      <c r="G1480">
        <v>9</v>
      </c>
      <c r="H1480">
        <v>18</v>
      </c>
      <c r="I1480">
        <v>19</v>
      </c>
      <c r="J1480">
        <v>6</v>
      </c>
      <c r="K1480">
        <v>6</v>
      </c>
      <c r="L1480">
        <v>4.9202500000000003E-2</v>
      </c>
      <c r="M1480">
        <v>4.9202500000000003E-2</v>
      </c>
      <c r="N1480" t="s">
        <v>14</v>
      </c>
    </row>
    <row r="1481" spans="1:14" x14ac:dyDescent="0.2">
      <c r="A1481" t="s">
        <v>10</v>
      </c>
      <c r="B1481" t="s">
        <v>13</v>
      </c>
      <c r="D1481">
        <v>0</v>
      </c>
      <c r="E1481">
        <v>0</v>
      </c>
      <c r="F1481">
        <v>9</v>
      </c>
      <c r="G1481">
        <v>9</v>
      </c>
      <c r="H1481">
        <v>19</v>
      </c>
      <c r="I1481">
        <v>20</v>
      </c>
      <c r="J1481">
        <v>0</v>
      </c>
      <c r="K1481">
        <v>0</v>
      </c>
      <c r="L1481">
        <v>5.3439999999999897E-2</v>
      </c>
      <c r="M1481">
        <v>5.3439999999999897E-2</v>
      </c>
      <c r="N1481" t="s">
        <v>14</v>
      </c>
    </row>
    <row r="1482" spans="1:14" x14ac:dyDescent="0.2">
      <c r="A1482" t="s">
        <v>10</v>
      </c>
      <c r="B1482" t="s">
        <v>13</v>
      </c>
      <c r="D1482">
        <v>0</v>
      </c>
      <c r="E1482">
        <v>0</v>
      </c>
      <c r="F1482">
        <v>9</v>
      </c>
      <c r="G1482">
        <v>9</v>
      </c>
      <c r="H1482">
        <v>19</v>
      </c>
      <c r="I1482">
        <v>20</v>
      </c>
      <c r="J1482">
        <v>1</v>
      </c>
      <c r="K1482">
        <v>1</v>
      </c>
      <c r="L1482">
        <v>5.3420000000000002E-2</v>
      </c>
      <c r="M1482">
        <v>5.3420000000000002E-2</v>
      </c>
      <c r="N1482" t="s">
        <v>14</v>
      </c>
    </row>
    <row r="1483" spans="1:14" x14ac:dyDescent="0.2">
      <c r="A1483" t="s">
        <v>10</v>
      </c>
      <c r="B1483" t="s">
        <v>13</v>
      </c>
      <c r="D1483">
        <v>0</v>
      </c>
      <c r="E1483">
        <v>0</v>
      </c>
      <c r="F1483">
        <v>9</v>
      </c>
      <c r="G1483">
        <v>9</v>
      </c>
      <c r="H1483">
        <v>19</v>
      </c>
      <c r="I1483">
        <v>20</v>
      </c>
      <c r="J1483">
        <v>2</v>
      </c>
      <c r="K1483">
        <v>2</v>
      </c>
      <c r="L1483">
        <v>5.3536E-2</v>
      </c>
      <c r="M1483">
        <v>5.3536E-2</v>
      </c>
      <c r="N1483" t="s">
        <v>14</v>
      </c>
    </row>
    <row r="1484" spans="1:14" x14ac:dyDescent="0.2">
      <c r="A1484" t="s">
        <v>10</v>
      </c>
      <c r="B1484" t="s">
        <v>13</v>
      </c>
      <c r="D1484">
        <v>0</v>
      </c>
      <c r="E1484">
        <v>0</v>
      </c>
      <c r="F1484">
        <v>9</v>
      </c>
      <c r="G1484">
        <v>9</v>
      </c>
      <c r="H1484">
        <v>19</v>
      </c>
      <c r="I1484">
        <v>20</v>
      </c>
      <c r="J1484">
        <v>3</v>
      </c>
      <c r="K1484">
        <v>3</v>
      </c>
      <c r="L1484">
        <v>4.9034000000000001E-2</v>
      </c>
      <c r="M1484">
        <v>4.9034000000000001E-2</v>
      </c>
      <c r="N1484" t="s">
        <v>14</v>
      </c>
    </row>
    <row r="1485" spans="1:14" x14ac:dyDescent="0.2">
      <c r="A1485" t="s">
        <v>10</v>
      </c>
      <c r="B1485" t="s">
        <v>13</v>
      </c>
      <c r="D1485">
        <v>0</v>
      </c>
      <c r="E1485">
        <v>0</v>
      </c>
      <c r="F1485">
        <v>9</v>
      </c>
      <c r="G1485">
        <v>9</v>
      </c>
      <c r="H1485">
        <v>19</v>
      </c>
      <c r="I1485">
        <v>20</v>
      </c>
      <c r="J1485">
        <v>4</v>
      </c>
      <c r="K1485">
        <v>4</v>
      </c>
      <c r="L1485">
        <v>4.9695000000000003E-2</v>
      </c>
      <c r="M1485">
        <v>4.9695000000000003E-2</v>
      </c>
      <c r="N1485" t="s">
        <v>14</v>
      </c>
    </row>
    <row r="1486" spans="1:14" x14ac:dyDescent="0.2">
      <c r="A1486" t="s">
        <v>10</v>
      </c>
      <c r="B1486" t="s">
        <v>13</v>
      </c>
      <c r="D1486">
        <v>0</v>
      </c>
      <c r="E1486">
        <v>0</v>
      </c>
      <c r="F1486">
        <v>9</v>
      </c>
      <c r="G1486">
        <v>9</v>
      </c>
      <c r="H1486">
        <v>19</v>
      </c>
      <c r="I1486">
        <v>20</v>
      </c>
      <c r="J1486">
        <v>5</v>
      </c>
      <c r="K1486">
        <v>5</v>
      </c>
      <c r="L1486">
        <v>4.4905E-2</v>
      </c>
      <c r="M1486">
        <v>4.4905E-2</v>
      </c>
      <c r="N1486" t="s">
        <v>14</v>
      </c>
    </row>
    <row r="1487" spans="1:14" x14ac:dyDescent="0.2">
      <c r="A1487" t="s">
        <v>10</v>
      </c>
      <c r="B1487" t="s">
        <v>13</v>
      </c>
      <c r="D1487">
        <v>0</v>
      </c>
      <c r="E1487">
        <v>0</v>
      </c>
      <c r="F1487">
        <v>9</v>
      </c>
      <c r="G1487">
        <v>9</v>
      </c>
      <c r="H1487">
        <v>19</v>
      </c>
      <c r="I1487">
        <v>20</v>
      </c>
      <c r="J1487">
        <v>6</v>
      </c>
      <c r="K1487">
        <v>6</v>
      </c>
      <c r="L1487">
        <v>4.8555000000000001E-2</v>
      </c>
      <c r="M1487">
        <v>4.8555000000000001E-2</v>
      </c>
      <c r="N1487" t="s">
        <v>14</v>
      </c>
    </row>
    <row r="1488" spans="1:14" x14ac:dyDescent="0.2">
      <c r="A1488" t="s">
        <v>10</v>
      </c>
      <c r="B1488" t="s">
        <v>13</v>
      </c>
      <c r="D1488">
        <v>0</v>
      </c>
      <c r="E1488">
        <v>0</v>
      </c>
      <c r="F1488">
        <v>9</v>
      </c>
      <c r="G1488">
        <v>9</v>
      </c>
      <c r="H1488">
        <v>20</v>
      </c>
      <c r="I1488">
        <v>21</v>
      </c>
      <c r="J1488">
        <v>0</v>
      </c>
      <c r="K1488">
        <v>0</v>
      </c>
      <c r="L1488">
        <v>4.7905000000000003E-2</v>
      </c>
      <c r="M1488">
        <v>4.7905000000000003E-2</v>
      </c>
      <c r="N1488" t="s">
        <v>14</v>
      </c>
    </row>
    <row r="1489" spans="1:14" x14ac:dyDescent="0.2">
      <c r="A1489" t="s">
        <v>10</v>
      </c>
      <c r="B1489" t="s">
        <v>13</v>
      </c>
      <c r="D1489">
        <v>0</v>
      </c>
      <c r="E1489">
        <v>0</v>
      </c>
      <c r="F1489">
        <v>9</v>
      </c>
      <c r="G1489">
        <v>9</v>
      </c>
      <c r="H1489">
        <v>20</v>
      </c>
      <c r="I1489">
        <v>21</v>
      </c>
      <c r="J1489">
        <v>1</v>
      </c>
      <c r="K1489">
        <v>1</v>
      </c>
      <c r="L1489">
        <v>4.83525E-2</v>
      </c>
      <c r="M1489">
        <v>4.83525E-2</v>
      </c>
      <c r="N1489" t="s">
        <v>14</v>
      </c>
    </row>
    <row r="1490" spans="1:14" x14ac:dyDescent="0.2">
      <c r="A1490" t="s">
        <v>10</v>
      </c>
      <c r="B1490" t="s">
        <v>13</v>
      </c>
      <c r="D1490">
        <v>0</v>
      </c>
      <c r="E1490">
        <v>0</v>
      </c>
      <c r="F1490">
        <v>9</v>
      </c>
      <c r="G1490">
        <v>9</v>
      </c>
      <c r="H1490">
        <v>20</v>
      </c>
      <c r="I1490">
        <v>21</v>
      </c>
      <c r="J1490">
        <v>2</v>
      </c>
      <c r="K1490">
        <v>2</v>
      </c>
      <c r="L1490">
        <v>5.0254E-2</v>
      </c>
      <c r="M1490">
        <v>5.0254E-2</v>
      </c>
      <c r="N1490" t="s">
        <v>14</v>
      </c>
    </row>
    <row r="1491" spans="1:14" x14ac:dyDescent="0.2">
      <c r="A1491" t="s">
        <v>10</v>
      </c>
      <c r="B1491" t="s">
        <v>13</v>
      </c>
      <c r="D1491">
        <v>0</v>
      </c>
      <c r="E1491">
        <v>0</v>
      </c>
      <c r="F1491">
        <v>9</v>
      </c>
      <c r="G1491">
        <v>9</v>
      </c>
      <c r="H1491">
        <v>20</v>
      </c>
      <c r="I1491">
        <v>21</v>
      </c>
      <c r="J1491">
        <v>3</v>
      </c>
      <c r="K1491">
        <v>3</v>
      </c>
      <c r="L1491">
        <v>4.4771999999999999E-2</v>
      </c>
      <c r="M1491">
        <v>4.4771999999999999E-2</v>
      </c>
      <c r="N1491" t="s">
        <v>14</v>
      </c>
    </row>
    <row r="1492" spans="1:14" x14ac:dyDescent="0.2">
      <c r="A1492" t="s">
        <v>10</v>
      </c>
      <c r="B1492" t="s">
        <v>13</v>
      </c>
      <c r="D1492">
        <v>0</v>
      </c>
      <c r="E1492">
        <v>0</v>
      </c>
      <c r="F1492">
        <v>9</v>
      </c>
      <c r="G1492">
        <v>9</v>
      </c>
      <c r="H1492">
        <v>20</v>
      </c>
      <c r="I1492">
        <v>21</v>
      </c>
      <c r="J1492">
        <v>4</v>
      </c>
      <c r="K1492">
        <v>4</v>
      </c>
      <c r="L1492">
        <v>4.5929999999999999E-2</v>
      </c>
      <c r="M1492">
        <v>4.5929999999999999E-2</v>
      </c>
      <c r="N1492" t="s">
        <v>14</v>
      </c>
    </row>
    <row r="1493" spans="1:14" x14ac:dyDescent="0.2">
      <c r="A1493" t="s">
        <v>10</v>
      </c>
      <c r="B1493" t="s">
        <v>13</v>
      </c>
      <c r="D1493">
        <v>0</v>
      </c>
      <c r="E1493">
        <v>0</v>
      </c>
      <c r="F1493">
        <v>9</v>
      </c>
      <c r="G1493">
        <v>9</v>
      </c>
      <c r="H1493">
        <v>20</v>
      </c>
      <c r="I1493">
        <v>21</v>
      </c>
      <c r="J1493">
        <v>5</v>
      </c>
      <c r="K1493">
        <v>5</v>
      </c>
      <c r="L1493">
        <v>4.2007500000000003E-2</v>
      </c>
      <c r="M1493">
        <v>4.2007500000000003E-2</v>
      </c>
      <c r="N1493" t="s">
        <v>14</v>
      </c>
    </row>
    <row r="1494" spans="1:14" x14ac:dyDescent="0.2">
      <c r="A1494" t="s">
        <v>10</v>
      </c>
      <c r="B1494" t="s">
        <v>13</v>
      </c>
      <c r="D1494">
        <v>0</v>
      </c>
      <c r="E1494">
        <v>0</v>
      </c>
      <c r="F1494">
        <v>9</v>
      </c>
      <c r="G1494">
        <v>9</v>
      </c>
      <c r="H1494">
        <v>20</v>
      </c>
      <c r="I1494">
        <v>21</v>
      </c>
      <c r="J1494">
        <v>6</v>
      </c>
      <c r="K1494">
        <v>6</v>
      </c>
      <c r="L1494">
        <v>4.5012499999999997E-2</v>
      </c>
      <c r="M1494">
        <v>4.5012499999999997E-2</v>
      </c>
      <c r="N1494" t="s">
        <v>14</v>
      </c>
    </row>
    <row r="1495" spans="1:14" x14ac:dyDescent="0.2">
      <c r="A1495" t="s">
        <v>10</v>
      </c>
      <c r="B1495" t="s">
        <v>13</v>
      </c>
      <c r="D1495">
        <v>0</v>
      </c>
      <c r="E1495">
        <v>0</v>
      </c>
      <c r="F1495">
        <v>9</v>
      </c>
      <c r="G1495">
        <v>9</v>
      </c>
      <c r="H1495">
        <v>21</v>
      </c>
      <c r="I1495">
        <v>22</v>
      </c>
      <c r="J1495">
        <v>0</v>
      </c>
      <c r="K1495">
        <v>0</v>
      </c>
      <c r="L1495">
        <v>4.26775E-2</v>
      </c>
      <c r="M1495">
        <v>4.26775E-2</v>
      </c>
      <c r="N1495" t="s">
        <v>14</v>
      </c>
    </row>
    <row r="1496" spans="1:14" x14ac:dyDescent="0.2">
      <c r="A1496" t="s">
        <v>10</v>
      </c>
      <c r="B1496" t="s">
        <v>13</v>
      </c>
      <c r="D1496">
        <v>0</v>
      </c>
      <c r="E1496">
        <v>0</v>
      </c>
      <c r="F1496">
        <v>9</v>
      </c>
      <c r="G1496">
        <v>9</v>
      </c>
      <c r="H1496">
        <v>21</v>
      </c>
      <c r="I1496">
        <v>22</v>
      </c>
      <c r="J1496">
        <v>1</v>
      </c>
      <c r="K1496">
        <v>1</v>
      </c>
      <c r="L1496">
        <v>4.3874999999999997E-2</v>
      </c>
      <c r="M1496">
        <v>4.3874999999999997E-2</v>
      </c>
      <c r="N1496" t="s">
        <v>14</v>
      </c>
    </row>
    <row r="1497" spans="1:14" x14ac:dyDescent="0.2">
      <c r="A1497" t="s">
        <v>10</v>
      </c>
      <c r="B1497" t="s">
        <v>13</v>
      </c>
      <c r="D1497">
        <v>0</v>
      </c>
      <c r="E1497">
        <v>0</v>
      </c>
      <c r="F1497">
        <v>9</v>
      </c>
      <c r="G1497">
        <v>9</v>
      </c>
      <c r="H1497">
        <v>21</v>
      </c>
      <c r="I1497">
        <v>22</v>
      </c>
      <c r="J1497">
        <v>2</v>
      </c>
      <c r="K1497">
        <v>2</v>
      </c>
      <c r="L1497">
        <v>4.4450000000000003E-2</v>
      </c>
      <c r="M1497">
        <v>4.4450000000000003E-2</v>
      </c>
      <c r="N1497" t="s">
        <v>14</v>
      </c>
    </row>
    <row r="1498" spans="1:14" x14ac:dyDescent="0.2">
      <c r="A1498" t="s">
        <v>10</v>
      </c>
      <c r="B1498" t="s">
        <v>13</v>
      </c>
      <c r="D1498">
        <v>0</v>
      </c>
      <c r="E1498">
        <v>0</v>
      </c>
      <c r="F1498">
        <v>9</v>
      </c>
      <c r="G1498">
        <v>9</v>
      </c>
      <c r="H1498">
        <v>21</v>
      </c>
      <c r="I1498">
        <v>22</v>
      </c>
      <c r="J1498">
        <v>3</v>
      </c>
      <c r="K1498">
        <v>3</v>
      </c>
      <c r="L1498">
        <v>3.8991999999999999E-2</v>
      </c>
      <c r="M1498">
        <v>3.8991999999999999E-2</v>
      </c>
      <c r="N1498" t="s">
        <v>14</v>
      </c>
    </row>
    <row r="1499" spans="1:14" x14ac:dyDescent="0.2">
      <c r="A1499" t="s">
        <v>10</v>
      </c>
      <c r="B1499" t="s">
        <v>13</v>
      </c>
      <c r="D1499">
        <v>0</v>
      </c>
      <c r="E1499">
        <v>0</v>
      </c>
      <c r="F1499">
        <v>9</v>
      </c>
      <c r="G1499">
        <v>9</v>
      </c>
      <c r="H1499">
        <v>21</v>
      </c>
      <c r="I1499">
        <v>22</v>
      </c>
      <c r="J1499">
        <v>4</v>
      </c>
      <c r="K1499">
        <v>4</v>
      </c>
      <c r="L1499">
        <v>4.1889999999999997E-2</v>
      </c>
      <c r="M1499">
        <v>4.1889999999999997E-2</v>
      </c>
      <c r="N1499" t="s">
        <v>14</v>
      </c>
    </row>
    <row r="1500" spans="1:14" x14ac:dyDescent="0.2">
      <c r="A1500" t="s">
        <v>10</v>
      </c>
      <c r="B1500" t="s">
        <v>13</v>
      </c>
      <c r="D1500">
        <v>0</v>
      </c>
      <c r="E1500">
        <v>0</v>
      </c>
      <c r="F1500">
        <v>9</v>
      </c>
      <c r="G1500">
        <v>9</v>
      </c>
      <c r="H1500">
        <v>21</v>
      </c>
      <c r="I1500">
        <v>22</v>
      </c>
      <c r="J1500">
        <v>5</v>
      </c>
      <c r="K1500">
        <v>5</v>
      </c>
      <c r="L1500">
        <v>3.848E-2</v>
      </c>
      <c r="M1500">
        <v>3.848E-2</v>
      </c>
      <c r="N1500" t="s">
        <v>14</v>
      </c>
    </row>
    <row r="1501" spans="1:14" x14ac:dyDescent="0.2">
      <c r="A1501" t="s">
        <v>10</v>
      </c>
      <c r="B1501" t="s">
        <v>13</v>
      </c>
      <c r="D1501">
        <v>0</v>
      </c>
      <c r="E1501">
        <v>0</v>
      </c>
      <c r="F1501">
        <v>9</v>
      </c>
      <c r="G1501">
        <v>9</v>
      </c>
      <c r="H1501">
        <v>21</v>
      </c>
      <c r="I1501">
        <v>22</v>
      </c>
      <c r="J1501">
        <v>6</v>
      </c>
      <c r="K1501">
        <v>6</v>
      </c>
      <c r="L1501">
        <v>4.1017499999999998E-2</v>
      </c>
      <c r="M1501">
        <v>4.1017499999999998E-2</v>
      </c>
      <c r="N1501" t="s">
        <v>14</v>
      </c>
    </row>
    <row r="1502" spans="1:14" x14ac:dyDescent="0.2">
      <c r="A1502" t="s">
        <v>10</v>
      </c>
      <c r="B1502" t="s">
        <v>13</v>
      </c>
      <c r="D1502">
        <v>0</v>
      </c>
      <c r="E1502">
        <v>0</v>
      </c>
      <c r="F1502">
        <v>9</v>
      </c>
      <c r="G1502">
        <v>9</v>
      </c>
      <c r="H1502">
        <v>22</v>
      </c>
      <c r="I1502">
        <v>23</v>
      </c>
      <c r="J1502">
        <v>0</v>
      </c>
      <c r="K1502">
        <v>0</v>
      </c>
      <c r="L1502">
        <v>4.0142499999999998E-2</v>
      </c>
      <c r="M1502">
        <v>4.0142499999999998E-2</v>
      </c>
      <c r="N1502" t="s">
        <v>14</v>
      </c>
    </row>
    <row r="1503" spans="1:14" x14ac:dyDescent="0.2">
      <c r="A1503" t="s">
        <v>10</v>
      </c>
      <c r="B1503" t="s">
        <v>13</v>
      </c>
      <c r="D1503">
        <v>0</v>
      </c>
      <c r="E1503">
        <v>0</v>
      </c>
      <c r="F1503">
        <v>9</v>
      </c>
      <c r="G1503">
        <v>9</v>
      </c>
      <c r="H1503">
        <v>22</v>
      </c>
      <c r="I1503">
        <v>23</v>
      </c>
      <c r="J1503">
        <v>1</v>
      </c>
      <c r="K1503">
        <v>1</v>
      </c>
      <c r="L1503">
        <v>3.9895E-2</v>
      </c>
      <c r="M1503">
        <v>3.9895E-2</v>
      </c>
      <c r="N1503" t="s">
        <v>14</v>
      </c>
    </row>
    <row r="1504" spans="1:14" x14ac:dyDescent="0.2">
      <c r="A1504" t="s">
        <v>10</v>
      </c>
      <c r="B1504" t="s">
        <v>13</v>
      </c>
      <c r="D1504">
        <v>0</v>
      </c>
      <c r="E1504">
        <v>0</v>
      </c>
      <c r="F1504">
        <v>9</v>
      </c>
      <c r="G1504">
        <v>9</v>
      </c>
      <c r="H1504">
        <v>22</v>
      </c>
      <c r="I1504">
        <v>23</v>
      </c>
      <c r="J1504">
        <v>2</v>
      </c>
      <c r="K1504">
        <v>2</v>
      </c>
      <c r="L1504">
        <v>4.1548000000000002E-2</v>
      </c>
      <c r="M1504">
        <v>4.1548000000000002E-2</v>
      </c>
      <c r="N1504" t="s">
        <v>14</v>
      </c>
    </row>
    <row r="1505" spans="1:14" x14ac:dyDescent="0.2">
      <c r="A1505" t="s">
        <v>10</v>
      </c>
      <c r="B1505" t="s">
        <v>13</v>
      </c>
      <c r="D1505">
        <v>0</v>
      </c>
      <c r="E1505">
        <v>0</v>
      </c>
      <c r="F1505">
        <v>9</v>
      </c>
      <c r="G1505">
        <v>9</v>
      </c>
      <c r="H1505">
        <v>22</v>
      </c>
      <c r="I1505">
        <v>23</v>
      </c>
      <c r="J1505">
        <v>3</v>
      </c>
      <c r="K1505">
        <v>3</v>
      </c>
      <c r="L1505">
        <v>3.5700000000000003E-2</v>
      </c>
      <c r="M1505">
        <v>3.5700000000000003E-2</v>
      </c>
      <c r="N1505" t="s">
        <v>14</v>
      </c>
    </row>
    <row r="1506" spans="1:14" x14ac:dyDescent="0.2">
      <c r="A1506" t="s">
        <v>10</v>
      </c>
      <c r="B1506" t="s">
        <v>13</v>
      </c>
      <c r="D1506">
        <v>0</v>
      </c>
      <c r="E1506">
        <v>0</v>
      </c>
      <c r="F1506">
        <v>9</v>
      </c>
      <c r="G1506">
        <v>9</v>
      </c>
      <c r="H1506">
        <v>22</v>
      </c>
      <c r="I1506">
        <v>23</v>
      </c>
      <c r="J1506">
        <v>4</v>
      </c>
      <c r="K1506">
        <v>4</v>
      </c>
      <c r="L1506">
        <v>3.8134999999999898E-2</v>
      </c>
      <c r="M1506">
        <v>3.8134999999999898E-2</v>
      </c>
      <c r="N1506" t="s">
        <v>14</v>
      </c>
    </row>
    <row r="1507" spans="1:14" x14ac:dyDescent="0.2">
      <c r="A1507" t="s">
        <v>10</v>
      </c>
      <c r="B1507" t="s">
        <v>13</v>
      </c>
      <c r="D1507">
        <v>0</v>
      </c>
      <c r="E1507">
        <v>0</v>
      </c>
      <c r="F1507">
        <v>9</v>
      </c>
      <c r="G1507">
        <v>9</v>
      </c>
      <c r="H1507">
        <v>22</v>
      </c>
      <c r="I1507">
        <v>23</v>
      </c>
      <c r="J1507">
        <v>5</v>
      </c>
      <c r="K1507">
        <v>5</v>
      </c>
      <c r="L1507">
        <v>3.7252500000000001E-2</v>
      </c>
      <c r="M1507">
        <v>3.7252500000000001E-2</v>
      </c>
      <c r="N1507" t="s">
        <v>14</v>
      </c>
    </row>
    <row r="1508" spans="1:14" x14ac:dyDescent="0.2">
      <c r="A1508" t="s">
        <v>10</v>
      </c>
      <c r="B1508" t="s">
        <v>13</v>
      </c>
      <c r="D1508">
        <v>0</v>
      </c>
      <c r="E1508">
        <v>0</v>
      </c>
      <c r="F1508">
        <v>9</v>
      </c>
      <c r="G1508">
        <v>9</v>
      </c>
      <c r="H1508">
        <v>22</v>
      </c>
      <c r="I1508">
        <v>23</v>
      </c>
      <c r="J1508">
        <v>6</v>
      </c>
      <c r="K1508">
        <v>6</v>
      </c>
      <c r="L1508">
        <v>3.8092500000000001E-2</v>
      </c>
      <c r="M1508">
        <v>3.8092500000000001E-2</v>
      </c>
      <c r="N1508" t="s">
        <v>14</v>
      </c>
    </row>
    <row r="1509" spans="1:14" x14ac:dyDescent="0.2">
      <c r="A1509" t="s">
        <v>10</v>
      </c>
      <c r="B1509" t="s">
        <v>13</v>
      </c>
      <c r="D1509">
        <v>0</v>
      </c>
      <c r="E1509">
        <v>0</v>
      </c>
      <c r="F1509">
        <v>9</v>
      </c>
      <c r="G1509">
        <v>9</v>
      </c>
      <c r="H1509">
        <v>23</v>
      </c>
      <c r="I1509">
        <v>24</v>
      </c>
      <c r="J1509">
        <v>0</v>
      </c>
      <c r="K1509">
        <v>0</v>
      </c>
      <c r="L1509">
        <v>3.8009999999999898E-2</v>
      </c>
      <c r="M1509">
        <v>3.8009999999999898E-2</v>
      </c>
      <c r="N1509" t="s">
        <v>14</v>
      </c>
    </row>
    <row r="1510" spans="1:14" x14ac:dyDescent="0.2">
      <c r="A1510" t="s">
        <v>10</v>
      </c>
      <c r="B1510" t="s">
        <v>13</v>
      </c>
      <c r="D1510">
        <v>0</v>
      </c>
      <c r="E1510">
        <v>0</v>
      </c>
      <c r="F1510">
        <v>9</v>
      </c>
      <c r="G1510">
        <v>9</v>
      </c>
      <c r="H1510">
        <v>23</v>
      </c>
      <c r="I1510">
        <v>24</v>
      </c>
      <c r="J1510">
        <v>1</v>
      </c>
      <c r="K1510">
        <v>1</v>
      </c>
      <c r="L1510">
        <v>3.6429999999999997E-2</v>
      </c>
      <c r="M1510">
        <v>3.6429999999999997E-2</v>
      </c>
      <c r="N1510" t="s">
        <v>14</v>
      </c>
    </row>
    <row r="1511" spans="1:14" x14ac:dyDescent="0.2">
      <c r="A1511" t="s">
        <v>10</v>
      </c>
      <c r="B1511" t="s">
        <v>13</v>
      </c>
      <c r="D1511">
        <v>0</v>
      </c>
      <c r="E1511">
        <v>0</v>
      </c>
      <c r="F1511">
        <v>9</v>
      </c>
      <c r="G1511">
        <v>9</v>
      </c>
      <c r="H1511">
        <v>23</v>
      </c>
      <c r="I1511">
        <v>24</v>
      </c>
      <c r="J1511">
        <v>2</v>
      </c>
      <c r="K1511">
        <v>2</v>
      </c>
      <c r="L1511">
        <v>3.8635999999999997E-2</v>
      </c>
      <c r="M1511">
        <v>3.8635999999999997E-2</v>
      </c>
      <c r="N1511" t="s">
        <v>14</v>
      </c>
    </row>
    <row r="1512" spans="1:14" x14ac:dyDescent="0.2">
      <c r="A1512" t="s">
        <v>10</v>
      </c>
      <c r="B1512" t="s">
        <v>13</v>
      </c>
      <c r="D1512">
        <v>0</v>
      </c>
      <c r="E1512">
        <v>0</v>
      </c>
      <c r="F1512">
        <v>9</v>
      </c>
      <c r="G1512">
        <v>9</v>
      </c>
      <c r="H1512">
        <v>23</v>
      </c>
      <c r="I1512">
        <v>24</v>
      </c>
      <c r="J1512">
        <v>3</v>
      </c>
      <c r="K1512">
        <v>3</v>
      </c>
      <c r="L1512">
        <v>3.3284000000000001E-2</v>
      </c>
      <c r="M1512">
        <v>3.3284000000000001E-2</v>
      </c>
      <c r="N1512" t="s">
        <v>14</v>
      </c>
    </row>
    <row r="1513" spans="1:14" x14ac:dyDescent="0.2">
      <c r="A1513" t="s">
        <v>10</v>
      </c>
      <c r="B1513" t="s">
        <v>13</v>
      </c>
      <c r="D1513">
        <v>0</v>
      </c>
      <c r="E1513">
        <v>0</v>
      </c>
      <c r="F1513">
        <v>9</v>
      </c>
      <c r="G1513">
        <v>9</v>
      </c>
      <c r="H1513">
        <v>23</v>
      </c>
      <c r="I1513">
        <v>24</v>
      </c>
      <c r="J1513">
        <v>4</v>
      </c>
      <c r="K1513">
        <v>4</v>
      </c>
      <c r="L1513">
        <v>3.6867499999999997E-2</v>
      </c>
      <c r="M1513">
        <v>3.6867499999999997E-2</v>
      </c>
      <c r="N1513" t="s">
        <v>14</v>
      </c>
    </row>
    <row r="1514" spans="1:14" x14ac:dyDescent="0.2">
      <c r="A1514" t="s">
        <v>10</v>
      </c>
      <c r="B1514" t="s">
        <v>13</v>
      </c>
      <c r="D1514">
        <v>0</v>
      </c>
      <c r="E1514">
        <v>0</v>
      </c>
      <c r="F1514">
        <v>9</v>
      </c>
      <c r="G1514">
        <v>9</v>
      </c>
      <c r="H1514">
        <v>23</v>
      </c>
      <c r="I1514">
        <v>24</v>
      </c>
      <c r="J1514">
        <v>5</v>
      </c>
      <c r="K1514">
        <v>5</v>
      </c>
      <c r="L1514">
        <v>3.3572499999999998E-2</v>
      </c>
      <c r="M1514">
        <v>3.3572499999999998E-2</v>
      </c>
      <c r="N1514" t="s">
        <v>14</v>
      </c>
    </row>
    <row r="1515" spans="1:14" x14ac:dyDescent="0.2">
      <c r="A1515" t="s">
        <v>10</v>
      </c>
      <c r="B1515" t="s">
        <v>13</v>
      </c>
      <c r="D1515">
        <v>0</v>
      </c>
      <c r="E1515">
        <v>0</v>
      </c>
      <c r="F1515">
        <v>9</v>
      </c>
      <c r="G1515">
        <v>9</v>
      </c>
      <c r="H1515">
        <v>23</v>
      </c>
      <c r="I1515">
        <v>24</v>
      </c>
      <c r="J1515">
        <v>6</v>
      </c>
      <c r="K1515">
        <v>6</v>
      </c>
      <c r="L1515">
        <v>3.3610000000000001E-2</v>
      </c>
      <c r="M1515">
        <v>3.3610000000000001E-2</v>
      </c>
      <c r="N1515" t="s">
        <v>14</v>
      </c>
    </row>
    <row r="1516" spans="1:14" x14ac:dyDescent="0.2">
      <c r="A1516" t="s">
        <v>10</v>
      </c>
      <c r="B1516" t="s">
        <v>13</v>
      </c>
      <c r="D1516">
        <v>0</v>
      </c>
      <c r="E1516">
        <v>0</v>
      </c>
      <c r="F1516">
        <v>10</v>
      </c>
      <c r="G1516">
        <v>10</v>
      </c>
      <c r="H1516">
        <v>0</v>
      </c>
      <c r="I1516">
        <v>1</v>
      </c>
      <c r="J1516">
        <v>0</v>
      </c>
      <c r="K1516">
        <v>0</v>
      </c>
      <c r="L1516">
        <v>3.8522500000000001E-2</v>
      </c>
      <c r="M1516">
        <v>3.8522500000000001E-2</v>
      </c>
      <c r="N1516" t="s">
        <v>14</v>
      </c>
    </row>
    <row r="1517" spans="1:14" x14ac:dyDescent="0.2">
      <c r="A1517" t="s">
        <v>10</v>
      </c>
      <c r="B1517" t="s">
        <v>13</v>
      </c>
      <c r="D1517">
        <v>0</v>
      </c>
      <c r="E1517">
        <v>0</v>
      </c>
      <c r="F1517">
        <v>10</v>
      </c>
      <c r="G1517">
        <v>10</v>
      </c>
      <c r="H1517">
        <v>0</v>
      </c>
      <c r="I1517">
        <v>1</v>
      </c>
      <c r="J1517">
        <v>1</v>
      </c>
      <c r="K1517">
        <v>1</v>
      </c>
      <c r="L1517">
        <v>4.1767499999999999E-2</v>
      </c>
      <c r="M1517">
        <v>4.1767499999999999E-2</v>
      </c>
      <c r="N1517" t="s">
        <v>14</v>
      </c>
    </row>
    <row r="1518" spans="1:14" x14ac:dyDescent="0.2">
      <c r="A1518" t="s">
        <v>10</v>
      </c>
      <c r="B1518" t="s">
        <v>13</v>
      </c>
      <c r="D1518">
        <v>0</v>
      </c>
      <c r="E1518">
        <v>0</v>
      </c>
      <c r="F1518">
        <v>10</v>
      </c>
      <c r="G1518">
        <v>10</v>
      </c>
      <c r="H1518">
        <v>0</v>
      </c>
      <c r="I1518">
        <v>1</v>
      </c>
      <c r="J1518">
        <v>2</v>
      </c>
      <c r="K1518">
        <v>2</v>
      </c>
      <c r="L1518">
        <v>3.7740000000000003E-2</v>
      </c>
      <c r="M1518">
        <v>3.7740000000000003E-2</v>
      </c>
      <c r="N1518" t="s">
        <v>14</v>
      </c>
    </row>
    <row r="1519" spans="1:14" x14ac:dyDescent="0.2">
      <c r="A1519" t="s">
        <v>10</v>
      </c>
      <c r="B1519" t="s">
        <v>13</v>
      </c>
      <c r="D1519">
        <v>0</v>
      </c>
      <c r="E1519">
        <v>0</v>
      </c>
      <c r="F1519">
        <v>10</v>
      </c>
      <c r="G1519">
        <v>10</v>
      </c>
      <c r="H1519">
        <v>0</v>
      </c>
      <c r="I1519">
        <v>1</v>
      </c>
      <c r="J1519">
        <v>3</v>
      </c>
      <c r="K1519">
        <v>3</v>
      </c>
      <c r="L1519">
        <v>4.2965000000000003E-2</v>
      </c>
      <c r="M1519">
        <v>4.2965000000000003E-2</v>
      </c>
      <c r="N1519" t="s">
        <v>14</v>
      </c>
    </row>
    <row r="1520" spans="1:14" x14ac:dyDescent="0.2">
      <c r="A1520" t="s">
        <v>10</v>
      </c>
      <c r="B1520" t="s">
        <v>13</v>
      </c>
      <c r="D1520">
        <v>0</v>
      </c>
      <c r="E1520">
        <v>0</v>
      </c>
      <c r="F1520">
        <v>10</v>
      </c>
      <c r="G1520">
        <v>10</v>
      </c>
      <c r="H1520">
        <v>0</v>
      </c>
      <c r="I1520">
        <v>1</v>
      </c>
      <c r="J1520">
        <v>4</v>
      </c>
      <c r="K1520">
        <v>4</v>
      </c>
      <c r="L1520">
        <v>4.1084000000000002E-2</v>
      </c>
      <c r="M1520">
        <v>4.1084000000000002E-2</v>
      </c>
      <c r="N1520" t="s">
        <v>14</v>
      </c>
    </row>
    <row r="1521" spans="1:14" x14ac:dyDescent="0.2">
      <c r="A1521" t="s">
        <v>10</v>
      </c>
      <c r="B1521" t="s">
        <v>13</v>
      </c>
      <c r="D1521">
        <v>0</v>
      </c>
      <c r="E1521">
        <v>0</v>
      </c>
      <c r="F1521">
        <v>10</v>
      </c>
      <c r="G1521">
        <v>10</v>
      </c>
      <c r="H1521">
        <v>0</v>
      </c>
      <c r="I1521">
        <v>1</v>
      </c>
      <c r="J1521">
        <v>5</v>
      </c>
      <c r="K1521">
        <v>5</v>
      </c>
      <c r="L1521">
        <v>3.9036000000000001E-2</v>
      </c>
      <c r="M1521">
        <v>3.9036000000000001E-2</v>
      </c>
      <c r="N1521" t="s">
        <v>14</v>
      </c>
    </row>
    <row r="1522" spans="1:14" x14ac:dyDescent="0.2">
      <c r="A1522" t="s">
        <v>10</v>
      </c>
      <c r="B1522" t="s">
        <v>13</v>
      </c>
      <c r="D1522">
        <v>0</v>
      </c>
      <c r="E1522">
        <v>0</v>
      </c>
      <c r="F1522">
        <v>10</v>
      </c>
      <c r="G1522">
        <v>10</v>
      </c>
      <c r="H1522">
        <v>0</v>
      </c>
      <c r="I1522">
        <v>1</v>
      </c>
      <c r="J1522">
        <v>6</v>
      </c>
      <c r="K1522">
        <v>6</v>
      </c>
      <c r="L1522">
        <v>3.4097999999999899E-2</v>
      </c>
      <c r="M1522">
        <v>3.4097999999999899E-2</v>
      </c>
      <c r="N1522" t="s">
        <v>14</v>
      </c>
    </row>
    <row r="1523" spans="1:14" x14ac:dyDescent="0.2">
      <c r="A1523" t="s">
        <v>10</v>
      </c>
      <c r="B1523" t="s">
        <v>13</v>
      </c>
      <c r="D1523">
        <v>0</v>
      </c>
      <c r="E1523">
        <v>0</v>
      </c>
      <c r="F1523">
        <v>10</v>
      </c>
      <c r="G1523">
        <v>10</v>
      </c>
      <c r="H1523">
        <v>1</v>
      </c>
      <c r="I1523">
        <v>2</v>
      </c>
      <c r="J1523">
        <v>0</v>
      </c>
      <c r="K1523">
        <v>0</v>
      </c>
      <c r="L1523">
        <v>3.6345000000000002E-2</v>
      </c>
      <c r="M1523">
        <v>3.6345000000000002E-2</v>
      </c>
      <c r="N1523" t="s">
        <v>14</v>
      </c>
    </row>
    <row r="1524" spans="1:14" x14ac:dyDescent="0.2">
      <c r="A1524" t="s">
        <v>10</v>
      </c>
      <c r="B1524" t="s">
        <v>13</v>
      </c>
      <c r="D1524">
        <v>0</v>
      </c>
      <c r="E1524">
        <v>0</v>
      </c>
      <c r="F1524">
        <v>10</v>
      </c>
      <c r="G1524">
        <v>10</v>
      </c>
      <c r="H1524">
        <v>1</v>
      </c>
      <c r="I1524">
        <v>2</v>
      </c>
      <c r="J1524">
        <v>1</v>
      </c>
      <c r="K1524">
        <v>1</v>
      </c>
      <c r="L1524">
        <v>3.9394999999999999E-2</v>
      </c>
      <c r="M1524">
        <v>3.9394999999999999E-2</v>
      </c>
      <c r="N1524" t="s">
        <v>14</v>
      </c>
    </row>
    <row r="1525" spans="1:14" x14ac:dyDescent="0.2">
      <c r="A1525" t="s">
        <v>10</v>
      </c>
      <c r="B1525" t="s">
        <v>13</v>
      </c>
      <c r="D1525">
        <v>0</v>
      </c>
      <c r="E1525">
        <v>0</v>
      </c>
      <c r="F1525">
        <v>10</v>
      </c>
      <c r="G1525">
        <v>10</v>
      </c>
      <c r="H1525">
        <v>1</v>
      </c>
      <c r="I1525">
        <v>2</v>
      </c>
      <c r="J1525">
        <v>2</v>
      </c>
      <c r="K1525">
        <v>2</v>
      </c>
      <c r="L1525">
        <v>3.7085E-2</v>
      </c>
      <c r="M1525">
        <v>3.7085E-2</v>
      </c>
      <c r="N1525" t="s">
        <v>14</v>
      </c>
    </row>
    <row r="1526" spans="1:14" x14ac:dyDescent="0.2">
      <c r="A1526" t="s">
        <v>10</v>
      </c>
      <c r="B1526" t="s">
        <v>13</v>
      </c>
      <c r="D1526">
        <v>0</v>
      </c>
      <c r="E1526">
        <v>0</v>
      </c>
      <c r="F1526">
        <v>10</v>
      </c>
      <c r="G1526">
        <v>10</v>
      </c>
      <c r="H1526">
        <v>1</v>
      </c>
      <c r="I1526">
        <v>2</v>
      </c>
      <c r="J1526">
        <v>3</v>
      </c>
      <c r="K1526">
        <v>3</v>
      </c>
      <c r="L1526">
        <v>4.0934999999999999E-2</v>
      </c>
      <c r="M1526">
        <v>4.0934999999999999E-2</v>
      </c>
      <c r="N1526" t="s">
        <v>14</v>
      </c>
    </row>
    <row r="1527" spans="1:14" x14ac:dyDescent="0.2">
      <c r="A1527" t="s">
        <v>10</v>
      </c>
      <c r="B1527" t="s">
        <v>13</v>
      </c>
      <c r="D1527">
        <v>0</v>
      </c>
      <c r="E1527">
        <v>0</v>
      </c>
      <c r="F1527">
        <v>10</v>
      </c>
      <c r="G1527">
        <v>10</v>
      </c>
      <c r="H1527">
        <v>1</v>
      </c>
      <c r="I1527">
        <v>2</v>
      </c>
      <c r="J1527">
        <v>4</v>
      </c>
      <c r="K1527">
        <v>4</v>
      </c>
      <c r="L1527">
        <v>3.6393999999999899E-2</v>
      </c>
      <c r="M1527">
        <v>3.6393999999999899E-2</v>
      </c>
      <c r="N1527" t="s">
        <v>14</v>
      </c>
    </row>
    <row r="1528" spans="1:14" x14ac:dyDescent="0.2">
      <c r="A1528" t="s">
        <v>10</v>
      </c>
      <c r="B1528" t="s">
        <v>13</v>
      </c>
      <c r="D1528">
        <v>0</v>
      </c>
      <c r="E1528">
        <v>0</v>
      </c>
      <c r="F1528">
        <v>10</v>
      </c>
      <c r="G1528">
        <v>10</v>
      </c>
      <c r="H1528">
        <v>1</v>
      </c>
      <c r="I1528">
        <v>2</v>
      </c>
      <c r="J1528">
        <v>5</v>
      </c>
      <c r="K1528">
        <v>5</v>
      </c>
      <c r="L1528">
        <v>3.6378000000000001E-2</v>
      </c>
      <c r="M1528">
        <v>3.6378000000000001E-2</v>
      </c>
      <c r="N1528" t="s">
        <v>14</v>
      </c>
    </row>
    <row r="1529" spans="1:14" x14ac:dyDescent="0.2">
      <c r="A1529" t="s">
        <v>10</v>
      </c>
      <c r="B1529" t="s">
        <v>13</v>
      </c>
      <c r="D1529">
        <v>0</v>
      </c>
      <c r="E1529">
        <v>0</v>
      </c>
      <c r="F1529">
        <v>10</v>
      </c>
      <c r="G1529">
        <v>10</v>
      </c>
      <c r="H1529">
        <v>1</v>
      </c>
      <c r="I1529">
        <v>2</v>
      </c>
      <c r="J1529">
        <v>6</v>
      </c>
      <c r="K1529">
        <v>6</v>
      </c>
      <c r="L1529">
        <v>3.1668000000000002E-2</v>
      </c>
      <c r="M1529">
        <v>3.1668000000000002E-2</v>
      </c>
      <c r="N1529" t="s">
        <v>14</v>
      </c>
    </row>
    <row r="1530" spans="1:14" x14ac:dyDescent="0.2">
      <c r="A1530" t="s">
        <v>10</v>
      </c>
      <c r="B1530" t="s">
        <v>13</v>
      </c>
      <c r="D1530">
        <v>0</v>
      </c>
      <c r="E1530">
        <v>0</v>
      </c>
      <c r="F1530">
        <v>10</v>
      </c>
      <c r="G1530">
        <v>10</v>
      </c>
      <c r="H1530">
        <v>2</v>
      </c>
      <c r="I1530">
        <v>3</v>
      </c>
      <c r="J1530">
        <v>0</v>
      </c>
      <c r="K1530">
        <v>0</v>
      </c>
      <c r="L1530">
        <v>3.4887500000000002E-2</v>
      </c>
      <c r="M1530">
        <v>3.4887500000000002E-2</v>
      </c>
      <c r="N1530" t="s">
        <v>14</v>
      </c>
    </row>
    <row r="1531" spans="1:14" x14ac:dyDescent="0.2">
      <c r="A1531" t="s">
        <v>10</v>
      </c>
      <c r="B1531" t="s">
        <v>13</v>
      </c>
      <c r="D1531">
        <v>0</v>
      </c>
      <c r="E1531">
        <v>0</v>
      </c>
      <c r="F1531">
        <v>10</v>
      </c>
      <c r="G1531">
        <v>10</v>
      </c>
      <c r="H1531">
        <v>2</v>
      </c>
      <c r="I1531">
        <v>3</v>
      </c>
      <c r="J1531">
        <v>1</v>
      </c>
      <c r="K1531">
        <v>1</v>
      </c>
      <c r="L1531">
        <v>3.8199999999999998E-2</v>
      </c>
      <c r="M1531">
        <v>3.8199999999999998E-2</v>
      </c>
      <c r="N1531" t="s">
        <v>14</v>
      </c>
    </row>
    <row r="1532" spans="1:14" x14ac:dyDescent="0.2">
      <c r="A1532" t="s">
        <v>10</v>
      </c>
      <c r="B1532" t="s">
        <v>13</v>
      </c>
      <c r="D1532">
        <v>0</v>
      </c>
      <c r="E1532">
        <v>0</v>
      </c>
      <c r="F1532">
        <v>10</v>
      </c>
      <c r="G1532">
        <v>10</v>
      </c>
      <c r="H1532">
        <v>2</v>
      </c>
      <c r="I1532">
        <v>3</v>
      </c>
      <c r="J1532">
        <v>2</v>
      </c>
      <c r="K1532">
        <v>2</v>
      </c>
      <c r="L1532">
        <v>3.52325E-2</v>
      </c>
      <c r="M1532">
        <v>3.52325E-2</v>
      </c>
      <c r="N1532" t="s">
        <v>14</v>
      </c>
    </row>
    <row r="1533" spans="1:14" x14ac:dyDescent="0.2">
      <c r="A1533" t="s">
        <v>10</v>
      </c>
      <c r="B1533" t="s">
        <v>13</v>
      </c>
      <c r="D1533">
        <v>0</v>
      </c>
      <c r="E1533">
        <v>0</v>
      </c>
      <c r="F1533">
        <v>10</v>
      </c>
      <c r="G1533">
        <v>10</v>
      </c>
      <c r="H1533">
        <v>2</v>
      </c>
      <c r="I1533">
        <v>3</v>
      </c>
      <c r="J1533">
        <v>3</v>
      </c>
      <c r="K1533">
        <v>3</v>
      </c>
      <c r="L1533">
        <v>3.8932500000000002E-2</v>
      </c>
      <c r="M1533">
        <v>3.8932500000000002E-2</v>
      </c>
      <c r="N1533" t="s">
        <v>14</v>
      </c>
    </row>
    <row r="1534" spans="1:14" x14ac:dyDescent="0.2">
      <c r="A1534" t="s">
        <v>10</v>
      </c>
      <c r="B1534" t="s">
        <v>13</v>
      </c>
      <c r="D1534">
        <v>0</v>
      </c>
      <c r="E1534">
        <v>0</v>
      </c>
      <c r="F1534">
        <v>10</v>
      </c>
      <c r="G1534">
        <v>10</v>
      </c>
      <c r="H1534">
        <v>2</v>
      </c>
      <c r="I1534">
        <v>3</v>
      </c>
      <c r="J1534">
        <v>4</v>
      </c>
      <c r="K1534">
        <v>4</v>
      </c>
      <c r="L1534">
        <v>3.4869999999999998E-2</v>
      </c>
      <c r="M1534">
        <v>3.4869999999999998E-2</v>
      </c>
      <c r="N1534" t="s">
        <v>14</v>
      </c>
    </row>
    <row r="1535" spans="1:14" x14ac:dyDescent="0.2">
      <c r="A1535" t="s">
        <v>10</v>
      </c>
      <c r="B1535" t="s">
        <v>13</v>
      </c>
      <c r="D1535">
        <v>0</v>
      </c>
      <c r="E1535">
        <v>0</v>
      </c>
      <c r="F1535">
        <v>10</v>
      </c>
      <c r="G1535">
        <v>10</v>
      </c>
      <c r="H1535">
        <v>2</v>
      </c>
      <c r="I1535">
        <v>3</v>
      </c>
      <c r="J1535">
        <v>5</v>
      </c>
      <c r="K1535">
        <v>5</v>
      </c>
      <c r="L1535">
        <v>3.3464000000000001E-2</v>
      </c>
      <c r="M1535">
        <v>3.3464000000000001E-2</v>
      </c>
      <c r="N1535" t="s">
        <v>14</v>
      </c>
    </row>
    <row r="1536" spans="1:14" x14ac:dyDescent="0.2">
      <c r="A1536" t="s">
        <v>10</v>
      </c>
      <c r="B1536" t="s">
        <v>13</v>
      </c>
      <c r="D1536">
        <v>0</v>
      </c>
      <c r="E1536">
        <v>0</v>
      </c>
      <c r="F1536">
        <v>10</v>
      </c>
      <c r="G1536">
        <v>10</v>
      </c>
      <c r="H1536">
        <v>2</v>
      </c>
      <c r="I1536">
        <v>3</v>
      </c>
      <c r="J1536">
        <v>6</v>
      </c>
      <c r="K1536">
        <v>6</v>
      </c>
      <c r="L1536">
        <v>2.9375999999999999E-2</v>
      </c>
      <c r="M1536">
        <v>2.9375999999999999E-2</v>
      </c>
      <c r="N1536" t="s">
        <v>14</v>
      </c>
    </row>
    <row r="1537" spans="1:14" x14ac:dyDescent="0.2">
      <c r="A1537" t="s">
        <v>10</v>
      </c>
      <c r="B1537" t="s">
        <v>13</v>
      </c>
      <c r="D1537">
        <v>0</v>
      </c>
      <c r="E1537">
        <v>0</v>
      </c>
      <c r="F1537">
        <v>10</v>
      </c>
      <c r="G1537">
        <v>10</v>
      </c>
      <c r="H1537">
        <v>3</v>
      </c>
      <c r="I1537">
        <v>4</v>
      </c>
      <c r="J1537">
        <v>0</v>
      </c>
      <c r="K1537">
        <v>0</v>
      </c>
      <c r="L1537">
        <v>3.4292499999999997E-2</v>
      </c>
      <c r="M1537">
        <v>3.4292499999999997E-2</v>
      </c>
      <c r="N1537" t="s">
        <v>14</v>
      </c>
    </row>
    <row r="1538" spans="1:14" x14ac:dyDescent="0.2">
      <c r="A1538" t="s">
        <v>10</v>
      </c>
      <c r="B1538" t="s">
        <v>13</v>
      </c>
      <c r="D1538">
        <v>0</v>
      </c>
      <c r="E1538">
        <v>0</v>
      </c>
      <c r="F1538">
        <v>10</v>
      </c>
      <c r="G1538">
        <v>10</v>
      </c>
      <c r="H1538">
        <v>3</v>
      </c>
      <c r="I1538">
        <v>4</v>
      </c>
      <c r="J1538">
        <v>1</v>
      </c>
      <c r="K1538">
        <v>1</v>
      </c>
      <c r="L1538">
        <v>3.7295000000000002E-2</v>
      </c>
      <c r="M1538">
        <v>3.7295000000000002E-2</v>
      </c>
      <c r="N1538" t="s">
        <v>14</v>
      </c>
    </row>
    <row r="1539" spans="1:14" x14ac:dyDescent="0.2">
      <c r="A1539" t="s">
        <v>10</v>
      </c>
      <c r="B1539" t="s">
        <v>13</v>
      </c>
      <c r="D1539">
        <v>0</v>
      </c>
      <c r="E1539">
        <v>0</v>
      </c>
      <c r="F1539">
        <v>10</v>
      </c>
      <c r="G1539">
        <v>10</v>
      </c>
      <c r="H1539">
        <v>3</v>
      </c>
      <c r="I1539">
        <v>4</v>
      </c>
      <c r="J1539">
        <v>2</v>
      </c>
      <c r="K1539">
        <v>2</v>
      </c>
      <c r="L1539">
        <v>3.4575000000000002E-2</v>
      </c>
      <c r="M1539">
        <v>3.4575000000000002E-2</v>
      </c>
      <c r="N1539" t="s">
        <v>14</v>
      </c>
    </row>
    <row r="1540" spans="1:14" x14ac:dyDescent="0.2">
      <c r="A1540" t="s">
        <v>10</v>
      </c>
      <c r="B1540" t="s">
        <v>13</v>
      </c>
      <c r="D1540">
        <v>0</v>
      </c>
      <c r="E1540">
        <v>0</v>
      </c>
      <c r="F1540">
        <v>10</v>
      </c>
      <c r="G1540">
        <v>10</v>
      </c>
      <c r="H1540">
        <v>3</v>
      </c>
      <c r="I1540">
        <v>4</v>
      </c>
      <c r="J1540">
        <v>3</v>
      </c>
      <c r="K1540">
        <v>3</v>
      </c>
      <c r="L1540">
        <v>3.814E-2</v>
      </c>
      <c r="M1540">
        <v>3.814E-2</v>
      </c>
      <c r="N1540" t="s">
        <v>14</v>
      </c>
    </row>
    <row r="1541" spans="1:14" x14ac:dyDescent="0.2">
      <c r="A1541" t="s">
        <v>10</v>
      </c>
      <c r="B1541" t="s">
        <v>13</v>
      </c>
      <c r="D1541">
        <v>0</v>
      </c>
      <c r="E1541">
        <v>0</v>
      </c>
      <c r="F1541">
        <v>10</v>
      </c>
      <c r="G1541">
        <v>10</v>
      </c>
      <c r="H1541">
        <v>3</v>
      </c>
      <c r="I1541">
        <v>4</v>
      </c>
      <c r="J1541">
        <v>4</v>
      </c>
      <c r="K1541">
        <v>4</v>
      </c>
      <c r="L1541">
        <v>3.4147999999999998E-2</v>
      </c>
      <c r="M1541">
        <v>3.4147999999999998E-2</v>
      </c>
      <c r="N1541" t="s">
        <v>14</v>
      </c>
    </row>
    <row r="1542" spans="1:14" x14ac:dyDescent="0.2">
      <c r="A1542" t="s">
        <v>10</v>
      </c>
      <c r="B1542" t="s">
        <v>13</v>
      </c>
      <c r="D1542">
        <v>0</v>
      </c>
      <c r="E1542">
        <v>0</v>
      </c>
      <c r="F1542">
        <v>10</v>
      </c>
      <c r="G1542">
        <v>10</v>
      </c>
      <c r="H1542">
        <v>3</v>
      </c>
      <c r="I1542">
        <v>4</v>
      </c>
      <c r="J1542">
        <v>5</v>
      </c>
      <c r="K1542">
        <v>5</v>
      </c>
      <c r="L1542">
        <v>3.2439999999999997E-2</v>
      </c>
      <c r="M1542">
        <v>3.2439999999999997E-2</v>
      </c>
      <c r="N1542" t="s">
        <v>14</v>
      </c>
    </row>
    <row r="1543" spans="1:14" x14ac:dyDescent="0.2">
      <c r="A1543" t="s">
        <v>10</v>
      </c>
      <c r="B1543" t="s">
        <v>13</v>
      </c>
      <c r="D1543">
        <v>0</v>
      </c>
      <c r="E1543">
        <v>0</v>
      </c>
      <c r="F1543">
        <v>10</v>
      </c>
      <c r="G1543">
        <v>10</v>
      </c>
      <c r="H1543">
        <v>3</v>
      </c>
      <c r="I1543">
        <v>4</v>
      </c>
      <c r="J1543">
        <v>6</v>
      </c>
      <c r="K1543">
        <v>6</v>
      </c>
      <c r="L1543">
        <v>2.8219999999999999E-2</v>
      </c>
      <c r="M1543">
        <v>2.8219999999999999E-2</v>
      </c>
      <c r="N1543" t="s">
        <v>14</v>
      </c>
    </row>
    <row r="1544" spans="1:14" x14ac:dyDescent="0.2">
      <c r="A1544" t="s">
        <v>10</v>
      </c>
      <c r="B1544" t="s">
        <v>13</v>
      </c>
      <c r="D1544">
        <v>0</v>
      </c>
      <c r="E1544">
        <v>0</v>
      </c>
      <c r="F1544">
        <v>10</v>
      </c>
      <c r="G1544">
        <v>10</v>
      </c>
      <c r="H1544">
        <v>4</v>
      </c>
      <c r="I1544">
        <v>5</v>
      </c>
      <c r="J1544">
        <v>0</v>
      </c>
      <c r="K1544">
        <v>0</v>
      </c>
      <c r="L1544">
        <v>3.5577499999999998E-2</v>
      </c>
      <c r="M1544">
        <v>3.5577499999999998E-2</v>
      </c>
      <c r="N1544" t="s">
        <v>14</v>
      </c>
    </row>
    <row r="1545" spans="1:14" x14ac:dyDescent="0.2">
      <c r="A1545" t="s">
        <v>10</v>
      </c>
      <c r="B1545" t="s">
        <v>13</v>
      </c>
      <c r="D1545">
        <v>0</v>
      </c>
      <c r="E1545">
        <v>0</v>
      </c>
      <c r="F1545">
        <v>10</v>
      </c>
      <c r="G1545">
        <v>10</v>
      </c>
      <c r="H1545">
        <v>4</v>
      </c>
      <c r="I1545">
        <v>5</v>
      </c>
      <c r="J1545">
        <v>1</v>
      </c>
      <c r="K1545">
        <v>1</v>
      </c>
      <c r="L1545">
        <v>3.8322499999999898E-2</v>
      </c>
      <c r="M1545">
        <v>3.8322499999999898E-2</v>
      </c>
      <c r="N1545" t="s">
        <v>14</v>
      </c>
    </row>
    <row r="1546" spans="1:14" x14ac:dyDescent="0.2">
      <c r="A1546" t="s">
        <v>10</v>
      </c>
      <c r="B1546" t="s">
        <v>13</v>
      </c>
      <c r="D1546">
        <v>0</v>
      </c>
      <c r="E1546">
        <v>0</v>
      </c>
      <c r="F1546">
        <v>10</v>
      </c>
      <c r="G1546">
        <v>10</v>
      </c>
      <c r="H1546">
        <v>4</v>
      </c>
      <c r="I1546">
        <v>5</v>
      </c>
      <c r="J1546">
        <v>2</v>
      </c>
      <c r="K1546">
        <v>2</v>
      </c>
      <c r="L1546">
        <v>3.6477499999999899E-2</v>
      </c>
      <c r="M1546">
        <v>3.6477499999999899E-2</v>
      </c>
      <c r="N1546" t="s">
        <v>14</v>
      </c>
    </row>
    <row r="1547" spans="1:14" x14ac:dyDescent="0.2">
      <c r="A1547" t="s">
        <v>10</v>
      </c>
      <c r="B1547" t="s">
        <v>13</v>
      </c>
      <c r="D1547">
        <v>0</v>
      </c>
      <c r="E1547">
        <v>0</v>
      </c>
      <c r="F1547">
        <v>10</v>
      </c>
      <c r="G1547">
        <v>10</v>
      </c>
      <c r="H1547">
        <v>4</v>
      </c>
      <c r="I1547">
        <v>5</v>
      </c>
      <c r="J1547">
        <v>3</v>
      </c>
      <c r="K1547">
        <v>3</v>
      </c>
      <c r="L1547">
        <v>3.9719999999999998E-2</v>
      </c>
      <c r="M1547">
        <v>3.9719999999999998E-2</v>
      </c>
      <c r="N1547" t="s">
        <v>14</v>
      </c>
    </row>
    <row r="1548" spans="1:14" x14ac:dyDescent="0.2">
      <c r="A1548" t="s">
        <v>10</v>
      </c>
      <c r="B1548" t="s">
        <v>13</v>
      </c>
      <c r="D1548">
        <v>0</v>
      </c>
      <c r="E1548">
        <v>0</v>
      </c>
      <c r="F1548">
        <v>10</v>
      </c>
      <c r="G1548">
        <v>10</v>
      </c>
      <c r="H1548">
        <v>4</v>
      </c>
      <c r="I1548">
        <v>5</v>
      </c>
      <c r="J1548">
        <v>4</v>
      </c>
      <c r="K1548">
        <v>4</v>
      </c>
      <c r="L1548">
        <v>3.5319999999999997E-2</v>
      </c>
      <c r="M1548">
        <v>3.5319999999999997E-2</v>
      </c>
      <c r="N1548" t="s">
        <v>14</v>
      </c>
    </row>
    <row r="1549" spans="1:14" x14ac:dyDescent="0.2">
      <c r="A1549" t="s">
        <v>10</v>
      </c>
      <c r="B1549" t="s">
        <v>13</v>
      </c>
      <c r="D1549">
        <v>0</v>
      </c>
      <c r="E1549">
        <v>0</v>
      </c>
      <c r="F1549">
        <v>10</v>
      </c>
      <c r="G1549">
        <v>10</v>
      </c>
      <c r="H1549">
        <v>4</v>
      </c>
      <c r="I1549">
        <v>5</v>
      </c>
      <c r="J1549">
        <v>5</v>
      </c>
      <c r="K1549">
        <v>5</v>
      </c>
      <c r="L1549">
        <v>3.2653999999999898E-2</v>
      </c>
      <c r="M1549">
        <v>3.2653999999999898E-2</v>
      </c>
      <c r="N1549" t="s">
        <v>14</v>
      </c>
    </row>
    <row r="1550" spans="1:14" x14ac:dyDescent="0.2">
      <c r="A1550" t="s">
        <v>10</v>
      </c>
      <c r="B1550" t="s">
        <v>13</v>
      </c>
      <c r="D1550">
        <v>0</v>
      </c>
      <c r="E1550">
        <v>0</v>
      </c>
      <c r="F1550">
        <v>10</v>
      </c>
      <c r="G1550">
        <v>10</v>
      </c>
      <c r="H1550">
        <v>4</v>
      </c>
      <c r="I1550">
        <v>5</v>
      </c>
      <c r="J1550">
        <v>6</v>
      </c>
      <c r="K1550">
        <v>6</v>
      </c>
      <c r="L1550">
        <v>2.9177999999999898E-2</v>
      </c>
      <c r="M1550">
        <v>2.9177999999999898E-2</v>
      </c>
      <c r="N1550" t="s">
        <v>14</v>
      </c>
    </row>
    <row r="1551" spans="1:14" x14ac:dyDescent="0.2">
      <c r="A1551" t="s">
        <v>10</v>
      </c>
      <c r="B1551" t="s">
        <v>13</v>
      </c>
      <c r="D1551">
        <v>0</v>
      </c>
      <c r="E1551">
        <v>0</v>
      </c>
      <c r="F1551">
        <v>10</v>
      </c>
      <c r="G1551">
        <v>10</v>
      </c>
      <c r="H1551">
        <v>5</v>
      </c>
      <c r="I1551">
        <v>6</v>
      </c>
      <c r="J1551">
        <v>0</v>
      </c>
      <c r="K1551">
        <v>0</v>
      </c>
      <c r="L1551">
        <v>4.1547500000000001E-2</v>
      </c>
      <c r="M1551">
        <v>4.1547500000000001E-2</v>
      </c>
      <c r="N1551" t="s">
        <v>14</v>
      </c>
    </row>
    <row r="1552" spans="1:14" x14ac:dyDescent="0.2">
      <c r="A1552" t="s">
        <v>10</v>
      </c>
      <c r="B1552" t="s">
        <v>13</v>
      </c>
      <c r="D1552">
        <v>0</v>
      </c>
      <c r="E1552">
        <v>0</v>
      </c>
      <c r="F1552">
        <v>10</v>
      </c>
      <c r="G1552">
        <v>10</v>
      </c>
      <c r="H1552">
        <v>5</v>
      </c>
      <c r="I1552">
        <v>6</v>
      </c>
      <c r="J1552">
        <v>1</v>
      </c>
      <c r="K1552">
        <v>1</v>
      </c>
      <c r="L1552">
        <v>4.3754999999999898E-2</v>
      </c>
      <c r="M1552">
        <v>4.3754999999999898E-2</v>
      </c>
      <c r="N1552" t="s">
        <v>14</v>
      </c>
    </row>
    <row r="1553" spans="1:14" x14ac:dyDescent="0.2">
      <c r="A1553" t="s">
        <v>10</v>
      </c>
      <c r="B1553" t="s">
        <v>13</v>
      </c>
      <c r="D1553">
        <v>0</v>
      </c>
      <c r="E1553">
        <v>0</v>
      </c>
      <c r="F1553">
        <v>10</v>
      </c>
      <c r="G1553">
        <v>10</v>
      </c>
      <c r="H1553">
        <v>5</v>
      </c>
      <c r="I1553">
        <v>6</v>
      </c>
      <c r="J1553">
        <v>2</v>
      </c>
      <c r="K1553">
        <v>2</v>
      </c>
      <c r="L1553">
        <v>4.1259999999999998E-2</v>
      </c>
      <c r="M1553">
        <v>4.1259999999999998E-2</v>
      </c>
      <c r="N1553" t="s">
        <v>14</v>
      </c>
    </row>
    <row r="1554" spans="1:14" x14ac:dyDescent="0.2">
      <c r="A1554" t="s">
        <v>10</v>
      </c>
      <c r="B1554" t="s">
        <v>13</v>
      </c>
      <c r="D1554">
        <v>0</v>
      </c>
      <c r="E1554">
        <v>0</v>
      </c>
      <c r="F1554">
        <v>10</v>
      </c>
      <c r="G1554">
        <v>10</v>
      </c>
      <c r="H1554">
        <v>5</v>
      </c>
      <c r="I1554">
        <v>6</v>
      </c>
      <c r="J1554">
        <v>3</v>
      </c>
      <c r="K1554">
        <v>3</v>
      </c>
      <c r="L1554">
        <v>4.3867499999999997E-2</v>
      </c>
      <c r="M1554">
        <v>4.3867499999999997E-2</v>
      </c>
      <c r="N1554" t="s">
        <v>14</v>
      </c>
    </row>
    <row r="1555" spans="1:14" x14ac:dyDescent="0.2">
      <c r="A1555" t="s">
        <v>10</v>
      </c>
      <c r="B1555" t="s">
        <v>13</v>
      </c>
      <c r="D1555">
        <v>0</v>
      </c>
      <c r="E1555">
        <v>0</v>
      </c>
      <c r="F1555">
        <v>10</v>
      </c>
      <c r="G1555">
        <v>10</v>
      </c>
      <c r="H1555">
        <v>5</v>
      </c>
      <c r="I1555">
        <v>6</v>
      </c>
      <c r="J1555">
        <v>4</v>
      </c>
      <c r="K1555">
        <v>4</v>
      </c>
      <c r="L1555">
        <v>4.0132000000000001E-2</v>
      </c>
      <c r="M1555">
        <v>4.0132000000000001E-2</v>
      </c>
      <c r="N1555" t="s">
        <v>14</v>
      </c>
    </row>
    <row r="1556" spans="1:14" x14ac:dyDescent="0.2">
      <c r="A1556" t="s">
        <v>10</v>
      </c>
      <c r="B1556" t="s">
        <v>13</v>
      </c>
      <c r="D1556">
        <v>0</v>
      </c>
      <c r="E1556">
        <v>0</v>
      </c>
      <c r="F1556">
        <v>10</v>
      </c>
      <c r="G1556">
        <v>10</v>
      </c>
      <c r="H1556">
        <v>5</v>
      </c>
      <c r="I1556">
        <v>6</v>
      </c>
      <c r="J1556">
        <v>5</v>
      </c>
      <c r="K1556">
        <v>5</v>
      </c>
      <c r="L1556">
        <v>3.4917999999999998E-2</v>
      </c>
      <c r="M1556">
        <v>3.4917999999999998E-2</v>
      </c>
      <c r="N1556" t="s">
        <v>14</v>
      </c>
    </row>
    <row r="1557" spans="1:14" x14ac:dyDescent="0.2">
      <c r="A1557" t="s">
        <v>10</v>
      </c>
      <c r="B1557" t="s">
        <v>13</v>
      </c>
      <c r="D1557">
        <v>0</v>
      </c>
      <c r="E1557">
        <v>0</v>
      </c>
      <c r="F1557">
        <v>10</v>
      </c>
      <c r="G1557">
        <v>10</v>
      </c>
      <c r="H1557">
        <v>5</v>
      </c>
      <c r="I1557">
        <v>6</v>
      </c>
      <c r="J1557">
        <v>6</v>
      </c>
      <c r="K1557">
        <v>6</v>
      </c>
      <c r="L1557">
        <v>3.01819999999999E-2</v>
      </c>
      <c r="M1557">
        <v>3.01819999999999E-2</v>
      </c>
      <c r="N1557" t="s">
        <v>14</v>
      </c>
    </row>
    <row r="1558" spans="1:14" x14ac:dyDescent="0.2">
      <c r="A1558" t="s">
        <v>10</v>
      </c>
      <c r="B1558" t="s">
        <v>13</v>
      </c>
      <c r="D1558">
        <v>0</v>
      </c>
      <c r="E1558">
        <v>0</v>
      </c>
      <c r="F1558">
        <v>10</v>
      </c>
      <c r="G1558">
        <v>10</v>
      </c>
      <c r="H1558">
        <v>6</v>
      </c>
      <c r="I1558">
        <v>7</v>
      </c>
      <c r="J1558">
        <v>0</v>
      </c>
      <c r="K1558">
        <v>0</v>
      </c>
      <c r="L1558">
        <v>5.1900000000000002E-2</v>
      </c>
      <c r="M1558">
        <v>5.1900000000000002E-2</v>
      </c>
      <c r="N1558" t="s">
        <v>14</v>
      </c>
    </row>
    <row r="1559" spans="1:14" x14ac:dyDescent="0.2">
      <c r="A1559" t="s">
        <v>10</v>
      </c>
      <c r="B1559" t="s">
        <v>13</v>
      </c>
      <c r="D1559">
        <v>0</v>
      </c>
      <c r="E1559">
        <v>0</v>
      </c>
      <c r="F1559">
        <v>10</v>
      </c>
      <c r="G1559">
        <v>10</v>
      </c>
      <c r="H1559">
        <v>6</v>
      </c>
      <c r="I1559">
        <v>7</v>
      </c>
      <c r="J1559">
        <v>1</v>
      </c>
      <c r="K1559">
        <v>1</v>
      </c>
      <c r="L1559">
        <v>5.423E-2</v>
      </c>
      <c r="M1559">
        <v>5.423E-2</v>
      </c>
      <c r="N1559" t="s">
        <v>14</v>
      </c>
    </row>
    <row r="1560" spans="1:14" x14ac:dyDescent="0.2">
      <c r="A1560" t="s">
        <v>10</v>
      </c>
      <c r="B1560" t="s">
        <v>13</v>
      </c>
      <c r="D1560">
        <v>0</v>
      </c>
      <c r="E1560">
        <v>0</v>
      </c>
      <c r="F1560">
        <v>10</v>
      </c>
      <c r="G1560">
        <v>10</v>
      </c>
      <c r="H1560">
        <v>6</v>
      </c>
      <c r="I1560">
        <v>7</v>
      </c>
      <c r="J1560">
        <v>2</v>
      </c>
      <c r="K1560">
        <v>2</v>
      </c>
      <c r="L1560">
        <v>5.3004999999999997E-2</v>
      </c>
      <c r="M1560">
        <v>5.3004999999999997E-2</v>
      </c>
      <c r="N1560" t="s">
        <v>14</v>
      </c>
    </row>
    <row r="1561" spans="1:14" x14ac:dyDescent="0.2">
      <c r="A1561" t="s">
        <v>10</v>
      </c>
      <c r="B1561" t="s">
        <v>13</v>
      </c>
      <c r="D1561">
        <v>0</v>
      </c>
      <c r="E1561">
        <v>0</v>
      </c>
      <c r="F1561">
        <v>10</v>
      </c>
      <c r="G1561">
        <v>10</v>
      </c>
      <c r="H1561">
        <v>6</v>
      </c>
      <c r="I1561">
        <v>7</v>
      </c>
      <c r="J1561">
        <v>3</v>
      </c>
      <c r="K1561">
        <v>3</v>
      </c>
      <c r="L1561">
        <v>5.2242499999999997E-2</v>
      </c>
      <c r="M1561">
        <v>5.2242499999999997E-2</v>
      </c>
      <c r="N1561" t="s">
        <v>14</v>
      </c>
    </row>
    <row r="1562" spans="1:14" x14ac:dyDescent="0.2">
      <c r="A1562" t="s">
        <v>10</v>
      </c>
      <c r="B1562" t="s">
        <v>13</v>
      </c>
      <c r="D1562">
        <v>0</v>
      </c>
      <c r="E1562">
        <v>0</v>
      </c>
      <c r="F1562">
        <v>10</v>
      </c>
      <c r="G1562">
        <v>10</v>
      </c>
      <c r="H1562">
        <v>6</v>
      </c>
      <c r="I1562">
        <v>7</v>
      </c>
      <c r="J1562">
        <v>4</v>
      </c>
      <c r="K1562">
        <v>4</v>
      </c>
      <c r="L1562">
        <v>4.9523999999999999E-2</v>
      </c>
      <c r="M1562">
        <v>4.9523999999999999E-2</v>
      </c>
      <c r="N1562" t="s">
        <v>14</v>
      </c>
    </row>
    <row r="1563" spans="1:14" x14ac:dyDescent="0.2">
      <c r="A1563" t="s">
        <v>10</v>
      </c>
      <c r="B1563" t="s">
        <v>13</v>
      </c>
      <c r="D1563">
        <v>0</v>
      </c>
      <c r="E1563">
        <v>0</v>
      </c>
      <c r="F1563">
        <v>10</v>
      </c>
      <c r="G1563">
        <v>10</v>
      </c>
      <c r="H1563">
        <v>6</v>
      </c>
      <c r="I1563">
        <v>7</v>
      </c>
      <c r="J1563">
        <v>5</v>
      </c>
      <c r="K1563">
        <v>5</v>
      </c>
      <c r="L1563">
        <v>3.9174E-2</v>
      </c>
      <c r="M1563">
        <v>3.9174E-2</v>
      </c>
      <c r="N1563" t="s">
        <v>14</v>
      </c>
    </row>
    <row r="1564" spans="1:14" x14ac:dyDescent="0.2">
      <c r="A1564" t="s">
        <v>10</v>
      </c>
      <c r="B1564" t="s">
        <v>13</v>
      </c>
      <c r="D1564">
        <v>0</v>
      </c>
      <c r="E1564">
        <v>0</v>
      </c>
      <c r="F1564">
        <v>10</v>
      </c>
      <c r="G1564">
        <v>10</v>
      </c>
      <c r="H1564">
        <v>6</v>
      </c>
      <c r="I1564">
        <v>7</v>
      </c>
      <c r="J1564">
        <v>6</v>
      </c>
      <c r="K1564">
        <v>6</v>
      </c>
      <c r="L1564">
        <v>3.2340000000000001E-2</v>
      </c>
      <c r="M1564">
        <v>3.2340000000000001E-2</v>
      </c>
      <c r="N1564" t="s">
        <v>14</v>
      </c>
    </row>
    <row r="1565" spans="1:14" x14ac:dyDescent="0.2">
      <c r="A1565" t="s">
        <v>10</v>
      </c>
      <c r="B1565" t="s">
        <v>13</v>
      </c>
      <c r="D1565">
        <v>0</v>
      </c>
      <c r="E1565">
        <v>0</v>
      </c>
      <c r="F1565">
        <v>10</v>
      </c>
      <c r="G1565">
        <v>10</v>
      </c>
      <c r="H1565">
        <v>7</v>
      </c>
      <c r="I1565">
        <v>8</v>
      </c>
      <c r="J1565">
        <v>0</v>
      </c>
      <c r="K1565">
        <v>0</v>
      </c>
      <c r="L1565">
        <v>5.4542499999999897E-2</v>
      </c>
      <c r="M1565">
        <v>5.4542499999999897E-2</v>
      </c>
      <c r="N1565" t="s">
        <v>14</v>
      </c>
    </row>
    <row r="1566" spans="1:14" x14ac:dyDescent="0.2">
      <c r="A1566" t="s">
        <v>10</v>
      </c>
      <c r="B1566" t="s">
        <v>13</v>
      </c>
      <c r="D1566">
        <v>0</v>
      </c>
      <c r="E1566">
        <v>0</v>
      </c>
      <c r="F1566">
        <v>10</v>
      </c>
      <c r="G1566">
        <v>10</v>
      </c>
      <c r="H1566">
        <v>7</v>
      </c>
      <c r="I1566">
        <v>8</v>
      </c>
      <c r="J1566">
        <v>1</v>
      </c>
      <c r="K1566">
        <v>1</v>
      </c>
      <c r="L1566">
        <v>5.8057499999999998E-2</v>
      </c>
      <c r="M1566">
        <v>5.8057499999999998E-2</v>
      </c>
      <c r="N1566" t="s">
        <v>14</v>
      </c>
    </row>
    <row r="1567" spans="1:14" x14ac:dyDescent="0.2">
      <c r="A1567" t="s">
        <v>10</v>
      </c>
      <c r="B1567" t="s">
        <v>13</v>
      </c>
      <c r="D1567">
        <v>0</v>
      </c>
      <c r="E1567">
        <v>0</v>
      </c>
      <c r="F1567">
        <v>10</v>
      </c>
      <c r="G1567">
        <v>10</v>
      </c>
      <c r="H1567">
        <v>7</v>
      </c>
      <c r="I1567">
        <v>8</v>
      </c>
      <c r="J1567">
        <v>2</v>
      </c>
      <c r="K1567">
        <v>2</v>
      </c>
      <c r="L1567">
        <v>5.7477500000000001E-2</v>
      </c>
      <c r="M1567">
        <v>5.7477500000000001E-2</v>
      </c>
      <c r="N1567" t="s">
        <v>14</v>
      </c>
    </row>
    <row r="1568" spans="1:14" x14ac:dyDescent="0.2">
      <c r="A1568" t="s">
        <v>10</v>
      </c>
      <c r="B1568" t="s">
        <v>13</v>
      </c>
      <c r="D1568">
        <v>0</v>
      </c>
      <c r="E1568">
        <v>0</v>
      </c>
      <c r="F1568">
        <v>10</v>
      </c>
      <c r="G1568">
        <v>10</v>
      </c>
      <c r="H1568">
        <v>7</v>
      </c>
      <c r="I1568">
        <v>8</v>
      </c>
      <c r="J1568">
        <v>3</v>
      </c>
      <c r="K1568">
        <v>3</v>
      </c>
      <c r="L1568">
        <v>5.6797500000000001E-2</v>
      </c>
      <c r="M1568">
        <v>5.6797500000000001E-2</v>
      </c>
      <c r="N1568" t="s">
        <v>14</v>
      </c>
    </row>
    <row r="1569" spans="1:14" x14ac:dyDescent="0.2">
      <c r="A1569" t="s">
        <v>10</v>
      </c>
      <c r="B1569" t="s">
        <v>13</v>
      </c>
      <c r="D1569">
        <v>0</v>
      </c>
      <c r="E1569">
        <v>0</v>
      </c>
      <c r="F1569">
        <v>10</v>
      </c>
      <c r="G1569">
        <v>10</v>
      </c>
      <c r="H1569">
        <v>7</v>
      </c>
      <c r="I1569">
        <v>8</v>
      </c>
      <c r="J1569">
        <v>4</v>
      </c>
      <c r="K1569">
        <v>4</v>
      </c>
      <c r="L1569">
        <v>5.5761999999999999E-2</v>
      </c>
      <c r="M1569">
        <v>5.5761999999999999E-2</v>
      </c>
      <c r="N1569" t="s">
        <v>14</v>
      </c>
    </row>
    <row r="1570" spans="1:14" x14ac:dyDescent="0.2">
      <c r="A1570" t="s">
        <v>10</v>
      </c>
      <c r="B1570" t="s">
        <v>13</v>
      </c>
      <c r="D1570">
        <v>0</v>
      </c>
      <c r="E1570">
        <v>0</v>
      </c>
      <c r="F1570">
        <v>10</v>
      </c>
      <c r="G1570">
        <v>10</v>
      </c>
      <c r="H1570">
        <v>7</v>
      </c>
      <c r="I1570">
        <v>8</v>
      </c>
      <c r="J1570">
        <v>5</v>
      </c>
      <c r="K1570">
        <v>5</v>
      </c>
      <c r="L1570">
        <v>3.9705999999999998E-2</v>
      </c>
      <c r="M1570">
        <v>3.9705999999999998E-2</v>
      </c>
      <c r="N1570" t="s">
        <v>14</v>
      </c>
    </row>
    <row r="1571" spans="1:14" x14ac:dyDescent="0.2">
      <c r="A1571" t="s">
        <v>10</v>
      </c>
      <c r="B1571" t="s">
        <v>13</v>
      </c>
      <c r="D1571">
        <v>0</v>
      </c>
      <c r="E1571">
        <v>0</v>
      </c>
      <c r="F1571">
        <v>10</v>
      </c>
      <c r="G1571">
        <v>10</v>
      </c>
      <c r="H1571">
        <v>7</v>
      </c>
      <c r="I1571">
        <v>8</v>
      </c>
      <c r="J1571">
        <v>6</v>
      </c>
      <c r="K1571">
        <v>6</v>
      </c>
      <c r="L1571">
        <v>3.2314000000000002E-2</v>
      </c>
      <c r="M1571">
        <v>3.2314000000000002E-2</v>
      </c>
      <c r="N1571" t="s">
        <v>14</v>
      </c>
    </row>
    <row r="1572" spans="1:14" x14ac:dyDescent="0.2">
      <c r="A1572" t="s">
        <v>10</v>
      </c>
      <c r="B1572" t="s">
        <v>13</v>
      </c>
      <c r="D1572">
        <v>0</v>
      </c>
      <c r="E1572">
        <v>0</v>
      </c>
      <c r="F1572">
        <v>10</v>
      </c>
      <c r="G1572">
        <v>10</v>
      </c>
      <c r="H1572">
        <v>8</v>
      </c>
      <c r="I1572">
        <v>9</v>
      </c>
      <c r="J1572">
        <v>0</v>
      </c>
      <c r="K1572">
        <v>0</v>
      </c>
      <c r="L1572">
        <v>5.8027500000000003E-2</v>
      </c>
      <c r="M1572">
        <v>5.8027500000000003E-2</v>
      </c>
      <c r="N1572" t="s">
        <v>14</v>
      </c>
    </row>
    <row r="1573" spans="1:14" x14ac:dyDescent="0.2">
      <c r="A1573" t="s">
        <v>10</v>
      </c>
      <c r="B1573" t="s">
        <v>13</v>
      </c>
      <c r="D1573">
        <v>0</v>
      </c>
      <c r="E1573">
        <v>0</v>
      </c>
      <c r="F1573">
        <v>10</v>
      </c>
      <c r="G1573">
        <v>10</v>
      </c>
      <c r="H1573">
        <v>8</v>
      </c>
      <c r="I1573">
        <v>9</v>
      </c>
      <c r="J1573">
        <v>1</v>
      </c>
      <c r="K1573">
        <v>1</v>
      </c>
      <c r="L1573">
        <v>5.9357500000000001E-2</v>
      </c>
      <c r="M1573">
        <v>5.9357500000000001E-2</v>
      </c>
      <c r="N1573" t="s">
        <v>14</v>
      </c>
    </row>
    <row r="1574" spans="1:14" x14ac:dyDescent="0.2">
      <c r="A1574" t="s">
        <v>10</v>
      </c>
      <c r="B1574" t="s">
        <v>13</v>
      </c>
      <c r="D1574">
        <v>0</v>
      </c>
      <c r="E1574">
        <v>0</v>
      </c>
      <c r="F1574">
        <v>10</v>
      </c>
      <c r="G1574">
        <v>10</v>
      </c>
      <c r="H1574">
        <v>8</v>
      </c>
      <c r="I1574">
        <v>9</v>
      </c>
      <c r="J1574">
        <v>2</v>
      </c>
      <c r="K1574">
        <v>2</v>
      </c>
      <c r="L1574">
        <v>5.9659999999999998E-2</v>
      </c>
      <c r="M1574">
        <v>5.9659999999999998E-2</v>
      </c>
      <c r="N1574" t="s">
        <v>14</v>
      </c>
    </row>
    <row r="1575" spans="1:14" x14ac:dyDescent="0.2">
      <c r="A1575" t="s">
        <v>10</v>
      </c>
      <c r="B1575" t="s">
        <v>13</v>
      </c>
      <c r="D1575">
        <v>0</v>
      </c>
      <c r="E1575">
        <v>0</v>
      </c>
      <c r="F1575">
        <v>10</v>
      </c>
      <c r="G1575">
        <v>10</v>
      </c>
      <c r="H1575">
        <v>8</v>
      </c>
      <c r="I1575">
        <v>9</v>
      </c>
      <c r="J1575">
        <v>3</v>
      </c>
      <c r="K1575">
        <v>3</v>
      </c>
      <c r="L1575">
        <v>5.8525000000000001E-2</v>
      </c>
      <c r="M1575">
        <v>5.8525000000000001E-2</v>
      </c>
      <c r="N1575" t="s">
        <v>14</v>
      </c>
    </row>
    <row r="1576" spans="1:14" x14ac:dyDescent="0.2">
      <c r="A1576" t="s">
        <v>10</v>
      </c>
      <c r="B1576" t="s">
        <v>13</v>
      </c>
      <c r="D1576">
        <v>0</v>
      </c>
      <c r="E1576">
        <v>0</v>
      </c>
      <c r="F1576">
        <v>10</v>
      </c>
      <c r="G1576">
        <v>10</v>
      </c>
      <c r="H1576">
        <v>8</v>
      </c>
      <c r="I1576">
        <v>9</v>
      </c>
      <c r="J1576">
        <v>4</v>
      </c>
      <c r="K1576">
        <v>4</v>
      </c>
      <c r="L1576">
        <v>5.7596000000000001E-2</v>
      </c>
      <c r="M1576">
        <v>5.7596000000000001E-2</v>
      </c>
      <c r="N1576" t="s">
        <v>14</v>
      </c>
    </row>
    <row r="1577" spans="1:14" x14ac:dyDescent="0.2">
      <c r="A1577" t="s">
        <v>10</v>
      </c>
      <c r="B1577" t="s">
        <v>13</v>
      </c>
      <c r="D1577">
        <v>0</v>
      </c>
      <c r="E1577">
        <v>0</v>
      </c>
      <c r="F1577">
        <v>10</v>
      </c>
      <c r="G1577">
        <v>10</v>
      </c>
      <c r="H1577">
        <v>8</v>
      </c>
      <c r="I1577">
        <v>9</v>
      </c>
      <c r="J1577">
        <v>5</v>
      </c>
      <c r="K1577">
        <v>5</v>
      </c>
      <c r="L1577">
        <v>4.4283999999999997E-2</v>
      </c>
      <c r="M1577">
        <v>4.4283999999999997E-2</v>
      </c>
      <c r="N1577" t="s">
        <v>14</v>
      </c>
    </row>
    <row r="1578" spans="1:14" x14ac:dyDescent="0.2">
      <c r="A1578" t="s">
        <v>10</v>
      </c>
      <c r="B1578" t="s">
        <v>13</v>
      </c>
      <c r="D1578">
        <v>0</v>
      </c>
      <c r="E1578">
        <v>0</v>
      </c>
      <c r="F1578">
        <v>10</v>
      </c>
      <c r="G1578">
        <v>10</v>
      </c>
      <c r="H1578">
        <v>8</v>
      </c>
      <c r="I1578">
        <v>9</v>
      </c>
      <c r="J1578">
        <v>6</v>
      </c>
      <c r="K1578">
        <v>6</v>
      </c>
      <c r="L1578">
        <v>3.7249999999999998E-2</v>
      </c>
      <c r="M1578">
        <v>3.7249999999999998E-2</v>
      </c>
      <c r="N1578" t="s">
        <v>14</v>
      </c>
    </row>
    <row r="1579" spans="1:14" x14ac:dyDescent="0.2">
      <c r="A1579" t="s">
        <v>10</v>
      </c>
      <c r="B1579" t="s">
        <v>13</v>
      </c>
      <c r="D1579">
        <v>0</v>
      </c>
      <c r="E1579">
        <v>0</v>
      </c>
      <c r="F1579">
        <v>10</v>
      </c>
      <c r="G1579">
        <v>10</v>
      </c>
      <c r="H1579">
        <v>9</v>
      </c>
      <c r="I1579">
        <v>10</v>
      </c>
      <c r="J1579">
        <v>0</v>
      </c>
      <c r="K1579">
        <v>0</v>
      </c>
      <c r="L1579">
        <v>5.9374999999999997E-2</v>
      </c>
      <c r="M1579">
        <v>5.9374999999999997E-2</v>
      </c>
      <c r="N1579" t="s">
        <v>14</v>
      </c>
    </row>
    <row r="1580" spans="1:14" x14ac:dyDescent="0.2">
      <c r="A1580" t="s">
        <v>10</v>
      </c>
      <c r="B1580" t="s">
        <v>13</v>
      </c>
      <c r="D1580">
        <v>0</v>
      </c>
      <c r="E1580">
        <v>0</v>
      </c>
      <c r="F1580">
        <v>10</v>
      </c>
      <c r="G1580">
        <v>10</v>
      </c>
      <c r="H1580">
        <v>9</v>
      </c>
      <c r="I1580">
        <v>10</v>
      </c>
      <c r="J1580">
        <v>1</v>
      </c>
      <c r="K1580">
        <v>1</v>
      </c>
      <c r="L1580">
        <v>5.91275E-2</v>
      </c>
      <c r="M1580">
        <v>5.91275E-2</v>
      </c>
      <c r="N1580" t="s">
        <v>14</v>
      </c>
    </row>
    <row r="1581" spans="1:14" x14ac:dyDescent="0.2">
      <c r="A1581" t="s">
        <v>10</v>
      </c>
      <c r="B1581" t="s">
        <v>13</v>
      </c>
      <c r="D1581">
        <v>0</v>
      </c>
      <c r="E1581">
        <v>0</v>
      </c>
      <c r="F1581">
        <v>10</v>
      </c>
      <c r="G1581">
        <v>10</v>
      </c>
      <c r="H1581">
        <v>9</v>
      </c>
      <c r="I1581">
        <v>10</v>
      </c>
      <c r="J1581">
        <v>2</v>
      </c>
      <c r="K1581">
        <v>2</v>
      </c>
      <c r="L1581">
        <v>5.9557499999999999E-2</v>
      </c>
      <c r="M1581">
        <v>5.9557499999999999E-2</v>
      </c>
      <c r="N1581" t="s">
        <v>14</v>
      </c>
    </row>
    <row r="1582" spans="1:14" x14ac:dyDescent="0.2">
      <c r="A1582" t="s">
        <v>10</v>
      </c>
      <c r="B1582" t="s">
        <v>13</v>
      </c>
      <c r="D1582">
        <v>0</v>
      </c>
      <c r="E1582">
        <v>0</v>
      </c>
      <c r="F1582">
        <v>10</v>
      </c>
      <c r="G1582">
        <v>10</v>
      </c>
      <c r="H1582">
        <v>9</v>
      </c>
      <c r="I1582">
        <v>10</v>
      </c>
      <c r="J1582">
        <v>3</v>
      </c>
      <c r="K1582">
        <v>3</v>
      </c>
      <c r="L1582">
        <v>5.7517499999999999E-2</v>
      </c>
      <c r="M1582">
        <v>5.7517499999999999E-2</v>
      </c>
      <c r="N1582" t="s">
        <v>14</v>
      </c>
    </row>
    <row r="1583" spans="1:14" x14ac:dyDescent="0.2">
      <c r="A1583" t="s">
        <v>10</v>
      </c>
      <c r="B1583" t="s">
        <v>13</v>
      </c>
      <c r="D1583">
        <v>0</v>
      </c>
      <c r="E1583">
        <v>0</v>
      </c>
      <c r="F1583">
        <v>10</v>
      </c>
      <c r="G1583">
        <v>10</v>
      </c>
      <c r="H1583">
        <v>9</v>
      </c>
      <c r="I1583">
        <v>10</v>
      </c>
      <c r="J1583">
        <v>4</v>
      </c>
      <c r="K1583">
        <v>4</v>
      </c>
      <c r="L1583">
        <v>5.6498E-2</v>
      </c>
      <c r="M1583">
        <v>5.6498E-2</v>
      </c>
      <c r="N1583" t="s">
        <v>14</v>
      </c>
    </row>
    <row r="1584" spans="1:14" x14ac:dyDescent="0.2">
      <c r="A1584" t="s">
        <v>10</v>
      </c>
      <c r="B1584" t="s">
        <v>13</v>
      </c>
      <c r="D1584">
        <v>0</v>
      </c>
      <c r="E1584">
        <v>0</v>
      </c>
      <c r="F1584">
        <v>10</v>
      </c>
      <c r="G1584">
        <v>10</v>
      </c>
      <c r="H1584">
        <v>9</v>
      </c>
      <c r="I1584">
        <v>10</v>
      </c>
      <c r="J1584">
        <v>5</v>
      </c>
      <c r="K1584">
        <v>5</v>
      </c>
      <c r="L1584">
        <v>4.6577999999999897E-2</v>
      </c>
      <c r="M1584">
        <v>4.6577999999999897E-2</v>
      </c>
      <c r="N1584" t="s">
        <v>14</v>
      </c>
    </row>
    <row r="1585" spans="1:14" x14ac:dyDescent="0.2">
      <c r="A1585" t="s">
        <v>10</v>
      </c>
      <c r="B1585" t="s">
        <v>13</v>
      </c>
      <c r="D1585">
        <v>0</v>
      </c>
      <c r="E1585">
        <v>0</v>
      </c>
      <c r="F1585">
        <v>10</v>
      </c>
      <c r="G1585">
        <v>10</v>
      </c>
      <c r="H1585">
        <v>9</v>
      </c>
      <c r="I1585">
        <v>10</v>
      </c>
      <c r="J1585">
        <v>6</v>
      </c>
      <c r="K1585">
        <v>6</v>
      </c>
      <c r="L1585">
        <v>4.1334000000000003E-2</v>
      </c>
      <c r="M1585">
        <v>4.1334000000000003E-2</v>
      </c>
      <c r="N1585" t="s">
        <v>14</v>
      </c>
    </row>
    <row r="1586" spans="1:14" x14ac:dyDescent="0.2">
      <c r="A1586" t="s">
        <v>10</v>
      </c>
      <c r="B1586" t="s">
        <v>13</v>
      </c>
      <c r="D1586">
        <v>0</v>
      </c>
      <c r="E1586">
        <v>0</v>
      </c>
      <c r="F1586">
        <v>10</v>
      </c>
      <c r="G1586">
        <v>10</v>
      </c>
      <c r="H1586">
        <v>10</v>
      </c>
      <c r="I1586">
        <v>11</v>
      </c>
      <c r="J1586">
        <v>0</v>
      </c>
      <c r="K1586">
        <v>0</v>
      </c>
      <c r="L1586">
        <v>6.0115000000000002E-2</v>
      </c>
      <c r="M1586">
        <v>6.0115000000000002E-2</v>
      </c>
      <c r="N1586" t="s">
        <v>14</v>
      </c>
    </row>
    <row r="1587" spans="1:14" x14ac:dyDescent="0.2">
      <c r="A1587" t="s">
        <v>10</v>
      </c>
      <c r="B1587" t="s">
        <v>13</v>
      </c>
      <c r="D1587">
        <v>0</v>
      </c>
      <c r="E1587">
        <v>0</v>
      </c>
      <c r="F1587">
        <v>10</v>
      </c>
      <c r="G1587">
        <v>10</v>
      </c>
      <c r="H1587">
        <v>10</v>
      </c>
      <c r="I1587">
        <v>11</v>
      </c>
      <c r="J1587">
        <v>1</v>
      </c>
      <c r="K1587">
        <v>1</v>
      </c>
      <c r="L1587">
        <v>6.03075E-2</v>
      </c>
      <c r="M1587">
        <v>6.03075E-2</v>
      </c>
      <c r="N1587" t="s">
        <v>14</v>
      </c>
    </row>
    <row r="1588" spans="1:14" x14ac:dyDescent="0.2">
      <c r="A1588" t="s">
        <v>10</v>
      </c>
      <c r="B1588" t="s">
        <v>13</v>
      </c>
      <c r="D1588">
        <v>0</v>
      </c>
      <c r="E1588">
        <v>0</v>
      </c>
      <c r="F1588">
        <v>10</v>
      </c>
      <c r="G1588">
        <v>10</v>
      </c>
      <c r="H1588">
        <v>10</v>
      </c>
      <c r="I1588">
        <v>11</v>
      </c>
      <c r="J1588">
        <v>2</v>
      </c>
      <c r="K1588">
        <v>2</v>
      </c>
      <c r="L1588">
        <v>5.8842499999999999E-2</v>
      </c>
      <c r="M1588">
        <v>5.8842499999999999E-2</v>
      </c>
      <c r="N1588" t="s">
        <v>14</v>
      </c>
    </row>
    <row r="1589" spans="1:14" x14ac:dyDescent="0.2">
      <c r="A1589" t="s">
        <v>10</v>
      </c>
      <c r="B1589" t="s">
        <v>13</v>
      </c>
      <c r="D1589">
        <v>0</v>
      </c>
      <c r="E1589">
        <v>0</v>
      </c>
      <c r="F1589">
        <v>10</v>
      </c>
      <c r="G1589">
        <v>10</v>
      </c>
      <c r="H1589">
        <v>10</v>
      </c>
      <c r="I1589">
        <v>11</v>
      </c>
      <c r="J1589">
        <v>3</v>
      </c>
      <c r="K1589">
        <v>3</v>
      </c>
      <c r="L1589">
        <v>5.7709999999999997E-2</v>
      </c>
      <c r="M1589">
        <v>5.7709999999999997E-2</v>
      </c>
      <c r="N1589" t="s">
        <v>14</v>
      </c>
    </row>
    <row r="1590" spans="1:14" x14ac:dyDescent="0.2">
      <c r="A1590" t="s">
        <v>10</v>
      </c>
      <c r="B1590" t="s">
        <v>13</v>
      </c>
      <c r="D1590">
        <v>0</v>
      </c>
      <c r="E1590">
        <v>0</v>
      </c>
      <c r="F1590">
        <v>10</v>
      </c>
      <c r="G1590">
        <v>10</v>
      </c>
      <c r="H1590">
        <v>10</v>
      </c>
      <c r="I1590">
        <v>11</v>
      </c>
      <c r="J1590">
        <v>4</v>
      </c>
      <c r="K1590">
        <v>4</v>
      </c>
      <c r="L1590">
        <v>5.5848000000000002E-2</v>
      </c>
      <c r="M1590">
        <v>5.5848000000000002E-2</v>
      </c>
      <c r="N1590" t="s">
        <v>14</v>
      </c>
    </row>
    <row r="1591" spans="1:14" x14ac:dyDescent="0.2">
      <c r="A1591" t="s">
        <v>10</v>
      </c>
      <c r="B1591" t="s">
        <v>13</v>
      </c>
      <c r="D1591">
        <v>0</v>
      </c>
      <c r="E1591">
        <v>0</v>
      </c>
      <c r="F1591">
        <v>10</v>
      </c>
      <c r="G1591">
        <v>10</v>
      </c>
      <c r="H1591">
        <v>10</v>
      </c>
      <c r="I1591">
        <v>11</v>
      </c>
      <c r="J1591">
        <v>5</v>
      </c>
      <c r="K1591">
        <v>5</v>
      </c>
      <c r="L1591">
        <v>4.7031999999999997E-2</v>
      </c>
      <c r="M1591">
        <v>4.7031999999999997E-2</v>
      </c>
      <c r="N1591" t="s">
        <v>14</v>
      </c>
    </row>
    <row r="1592" spans="1:14" x14ac:dyDescent="0.2">
      <c r="A1592" t="s">
        <v>10</v>
      </c>
      <c r="B1592" t="s">
        <v>13</v>
      </c>
      <c r="D1592">
        <v>0</v>
      </c>
      <c r="E1592">
        <v>0</v>
      </c>
      <c r="F1592">
        <v>10</v>
      </c>
      <c r="G1592">
        <v>10</v>
      </c>
      <c r="H1592">
        <v>10</v>
      </c>
      <c r="I1592">
        <v>11</v>
      </c>
      <c r="J1592">
        <v>6</v>
      </c>
      <c r="K1592">
        <v>6</v>
      </c>
      <c r="L1592">
        <v>4.2456000000000001E-2</v>
      </c>
      <c r="M1592">
        <v>4.2456000000000001E-2</v>
      </c>
      <c r="N1592" t="s">
        <v>14</v>
      </c>
    </row>
    <row r="1593" spans="1:14" x14ac:dyDescent="0.2">
      <c r="A1593" t="s">
        <v>10</v>
      </c>
      <c r="B1593" t="s">
        <v>13</v>
      </c>
      <c r="D1593">
        <v>0</v>
      </c>
      <c r="E1593">
        <v>0</v>
      </c>
      <c r="F1593">
        <v>10</v>
      </c>
      <c r="G1593">
        <v>10</v>
      </c>
      <c r="H1593">
        <v>11</v>
      </c>
      <c r="I1593">
        <v>12</v>
      </c>
      <c r="J1593">
        <v>0</v>
      </c>
      <c r="K1593">
        <v>0</v>
      </c>
      <c r="L1593">
        <v>6.1164999999999997E-2</v>
      </c>
      <c r="M1593">
        <v>6.1164999999999997E-2</v>
      </c>
      <c r="N1593" t="s">
        <v>14</v>
      </c>
    </row>
    <row r="1594" spans="1:14" x14ac:dyDescent="0.2">
      <c r="A1594" t="s">
        <v>10</v>
      </c>
      <c r="B1594" t="s">
        <v>13</v>
      </c>
      <c r="D1594">
        <v>0</v>
      </c>
      <c r="E1594">
        <v>0</v>
      </c>
      <c r="F1594">
        <v>10</v>
      </c>
      <c r="G1594">
        <v>10</v>
      </c>
      <c r="H1594">
        <v>11</v>
      </c>
      <c r="I1594">
        <v>12</v>
      </c>
      <c r="J1594">
        <v>1</v>
      </c>
      <c r="K1594">
        <v>1</v>
      </c>
      <c r="L1594">
        <v>5.9975000000000001E-2</v>
      </c>
      <c r="M1594">
        <v>5.9975000000000001E-2</v>
      </c>
      <c r="N1594" t="s">
        <v>14</v>
      </c>
    </row>
    <row r="1595" spans="1:14" x14ac:dyDescent="0.2">
      <c r="A1595" t="s">
        <v>10</v>
      </c>
      <c r="B1595" t="s">
        <v>13</v>
      </c>
      <c r="D1595">
        <v>0</v>
      </c>
      <c r="E1595">
        <v>0</v>
      </c>
      <c r="F1595">
        <v>10</v>
      </c>
      <c r="G1595">
        <v>10</v>
      </c>
      <c r="H1595">
        <v>11</v>
      </c>
      <c r="I1595">
        <v>12</v>
      </c>
      <c r="J1595">
        <v>2</v>
      </c>
      <c r="K1595">
        <v>2</v>
      </c>
      <c r="L1595">
        <v>5.8727500000000002E-2</v>
      </c>
      <c r="M1595">
        <v>5.8727500000000002E-2</v>
      </c>
      <c r="N1595" t="s">
        <v>14</v>
      </c>
    </row>
    <row r="1596" spans="1:14" x14ac:dyDescent="0.2">
      <c r="A1596" t="s">
        <v>10</v>
      </c>
      <c r="B1596" t="s">
        <v>13</v>
      </c>
      <c r="D1596">
        <v>0</v>
      </c>
      <c r="E1596">
        <v>0</v>
      </c>
      <c r="F1596">
        <v>10</v>
      </c>
      <c r="G1596">
        <v>10</v>
      </c>
      <c r="H1596">
        <v>11</v>
      </c>
      <c r="I1596">
        <v>12</v>
      </c>
      <c r="J1596">
        <v>3</v>
      </c>
      <c r="K1596">
        <v>3</v>
      </c>
      <c r="L1596">
        <v>5.80175E-2</v>
      </c>
      <c r="M1596">
        <v>5.80175E-2</v>
      </c>
      <c r="N1596" t="s">
        <v>14</v>
      </c>
    </row>
    <row r="1597" spans="1:14" x14ac:dyDescent="0.2">
      <c r="A1597" t="s">
        <v>10</v>
      </c>
      <c r="B1597" t="s">
        <v>13</v>
      </c>
      <c r="D1597">
        <v>0</v>
      </c>
      <c r="E1597">
        <v>0</v>
      </c>
      <c r="F1597">
        <v>10</v>
      </c>
      <c r="G1597">
        <v>10</v>
      </c>
      <c r="H1597">
        <v>11</v>
      </c>
      <c r="I1597">
        <v>12</v>
      </c>
      <c r="J1597">
        <v>4</v>
      </c>
      <c r="K1597">
        <v>4</v>
      </c>
      <c r="L1597">
        <v>5.6618000000000002E-2</v>
      </c>
      <c r="M1597">
        <v>5.6618000000000002E-2</v>
      </c>
      <c r="N1597" t="s">
        <v>14</v>
      </c>
    </row>
    <row r="1598" spans="1:14" x14ac:dyDescent="0.2">
      <c r="A1598" t="s">
        <v>10</v>
      </c>
      <c r="B1598" t="s">
        <v>13</v>
      </c>
      <c r="D1598">
        <v>0</v>
      </c>
      <c r="E1598">
        <v>0</v>
      </c>
      <c r="F1598">
        <v>10</v>
      </c>
      <c r="G1598">
        <v>10</v>
      </c>
      <c r="H1598">
        <v>11</v>
      </c>
      <c r="I1598">
        <v>12</v>
      </c>
      <c r="J1598">
        <v>5</v>
      </c>
      <c r="K1598">
        <v>5</v>
      </c>
      <c r="L1598">
        <v>4.6221999999999999E-2</v>
      </c>
      <c r="M1598">
        <v>4.6221999999999999E-2</v>
      </c>
      <c r="N1598" t="s">
        <v>14</v>
      </c>
    </row>
    <row r="1599" spans="1:14" x14ac:dyDescent="0.2">
      <c r="A1599" t="s">
        <v>10</v>
      </c>
      <c r="B1599" t="s">
        <v>13</v>
      </c>
      <c r="D1599">
        <v>0</v>
      </c>
      <c r="E1599">
        <v>0</v>
      </c>
      <c r="F1599">
        <v>10</v>
      </c>
      <c r="G1599">
        <v>10</v>
      </c>
      <c r="H1599">
        <v>11</v>
      </c>
      <c r="I1599">
        <v>12</v>
      </c>
      <c r="J1599">
        <v>6</v>
      </c>
      <c r="K1599">
        <v>6</v>
      </c>
      <c r="L1599">
        <v>4.2236000000000003E-2</v>
      </c>
      <c r="M1599">
        <v>4.2236000000000003E-2</v>
      </c>
      <c r="N1599" t="s">
        <v>14</v>
      </c>
    </row>
    <row r="1600" spans="1:14" x14ac:dyDescent="0.2">
      <c r="A1600" t="s">
        <v>10</v>
      </c>
      <c r="B1600" t="s">
        <v>13</v>
      </c>
      <c r="D1600">
        <v>0</v>
      </c>
      <c r="E1600">
        <v>0</v>
      </c>
      <c r="F1600">
        <v>10</v>
      </c>
      <c r="G1600">
        <v>10</v>
      </c>
      <c r="H1600">
        <v>12</v>
      </c>
      <c r="I1600">
        <v>13</v>
      </c>
      <c r="J1600">
        <v>0</v>
      </c>
      <c r="K1600">
        <v>0</v>
      </c>
      <c r="L1600">
        <v>6.0380000000000003E-2</v>
      </c>
      <c r="M1600">
        <v>6.0380000000000003E-2</v>
      </c>
      <c r="N1600" t="s">
        <v>14</v>
      </c>
    </row>
    <row r="1601" spans="1:14" x14ac:dyDescent="0.2">
      <c r="A1601" t="s">
        <v>10</v>
      </c>
      <c r="B1601" t="s">
        <v>13</v>
      </c>
      <c r="D1601">
        <v>0</v>
      </c>
      <c r="E1601">
        <v>0</v>
      </c>
      <c r="F1601">
        <v>10</v>
      </c>
      <c r="G1601">
        <v>10</v>
      </c>
      <c r="H1601">
        <v>12</v>
      </c>
      <c r="I1601">
        <v>13</v>
      </c>
      <c r="J1601">
        <v>1</v>
      </c>
      <c r="K1601">
        <v>1</v>
      </c>
      <c r="L1601">
        <v>5.9629999999999898E-2</v>
      </c>
      <c r="M1601">
        <v>5.9629999999999898E-2</v>
      </c>
      <c r="N1601" t="s">
        <v>14</v>
      </c>
    </row>
    <row r="1602" spans="1:14" x14ac:dyDescent="0.2">
      <c r="A1602" t="s">
        <v>10</v>
      </c>
      <c r="B1602" t="s">
        <v>13</v>
      </c>
      <c r="D1602">
        <v>0</v>
      </c>
      <c r="E1602">
        <v>0</v>
      </c>
      <c r="F1602">
        <v>10</v>
      </c>
      <c r="G1602">
        <v>10</v>
      </c>
      <c r="H1602">
        <v>12</v>
      </c>
      <c r="I1602">
        <v>13</v>
      </c>
      <c r="J1602">
        <v>2</v>
      </c>
      <c r="K1602">
        <v>2</v>
      </c>
      <c r="L1602">
        <v>5.79E-2</v>
      </c>
      <c r="M1602">
        <v>5.79E-2</v>
      </c>
      <c r="N1602" t="s">
        <v>14</v>
      </c>
    </row>
    <row r="1603" spans="1:14" x14ac:dyDescent="0.2">
      <c r="A1603" t="s">
        <v>10</v>
      </c>
      <c r="B1603" t="s">
        <v>13</v>
      </c>
      <c r="D1603">
        <v>0</v>
      </c>
      <c r="E1603">
        <v>0</v>
      </c>
      <c r="F1603">
        <v>10</v>
      </c>
      <c r="G1603">
        <v>10</v>
      </c>
      <c r="H1603">
        <v>12</v>
      </c>
      <c r="I1603">
        <v>13</v>
      </c>
      <c r="J1603">
        <v>3</v>
      </c>
      <c r="K1603">
        <v>3</v>
      </c>
      <c r="L1603">
        <v>5.6302499999999901E-2</v>
      </c>
      <c r="M1603">
        <v>5.6302499999999901E-2</v>
      </c>
      <c r="N1603" t="s">
        <v>14</v>
      </c>
    </row>
    <row r="1604" spans="1:14" x14ac:dyDescent="0.2">
      <c r="A1604" t="s">
        <v>10</v>
      </c>
      <c r="B1604" t="s">
        <v>13</v>
      </c>
      <c r="D1604">
        <v>0</v>
      </c>
      <c r="E1604">
        <v>0</v>
      </c>
      <c r="F1604">
        <v>10</v>
      </c>
      <c r="G1604">
        <v>10</v>
      </c>
      <c r="H1604">
        <v>12</v>
      </c>
      <c r="I1604">
        <v>13</v>
      </c>
      <c r="J1604">
        <v>4</v>
      </c>
      <c r="K1604">
        <v>4</v>
      </c>
      <c r="L1604">
        <v>5.6745999999999998E-2</v>
      </c>
      <c r="M1604">
        <v>5.6745999999999998E-2</v>
      </c>
      <c r="N1604" t="s">
        <v>14</v>
      </c>
    </row>
    <row r="1605" spans="1:14" x14ac:dyDescent="0.2">
      <c r="A1605" t="s">
        <v>10</v>
      </c>
      <c r="B1605" t="s">
        <v>13</v>
      </c>
      <c r="D1605">
        <v>0</v>
      </c>
      <c r="E1605">
        <v>0</v>
      </c>
      <c r="F1605">
        <v>10</v>
      </c>
      <c r="G1605">
        <v>10</v>
      </c>
      <c r="H1605">
        <v>12</v>
      </c>
      <c r="I1605">
        <v>13</v>
      </c>
      <c r="J1605">
        <v>5</v>
      </c>
      <c r="K1605">
        <v>5</v>
      </c>
      <c r="L1605">
        <v>4.4836000000000001E-2</v>
      </c>
      <c r="M1605">
        <v>4.4836000000000001E-2</v>
      </c>
      <c r="N1605" t="s">
        <v>14</v>
      </c>
    </row>
    <row r="1606" spans="1:14" x14ac:dyDescent="0.2">
      <c r="A1606" t="s">
        <v>10</v>
      </c>
      <c r="B1606" t="s">
        <v>13</v>
      </c>
      <c r="D1606">
        <v>0</v>
      </c>
      <c r="E1606">
        <v>0</v>
      </c>
      <c r="F1606">
        <v>10</v>
      </c>
      <c r="G1606">
        <v>10</v>
      </c>
      <c r="H1606">
        <v>12</v>
      </c>
      <c r="I1606">
        <v>13</v>
      </c>
      <c r="J1606">
        <v>6</v>
      </c>
      <c r="K1606">
        <v>6</v>
      </c>
      <c r="L1606">
        <v>4.0964E-2</v>
      </c>
      <c r="M1606">
        <v>4.0964E-2</v>
      </c>
      <c r="N1606" t="s">
        <v>14</v>
      </c>
    </row>
    <row r="1607" spans="1:14" x14ac:dyDescent="0.2">
      <c r="A1607" t="s">
        <v>10</v>
      </c>
      <c r="B1607" t="s">
        <v>13</v>
      </c>
      <c r="D1607">
        <v>0</v>
      </c>
      <c r="E1607">
        <v>0</v>
      </c>
      <c r="F1607">
        <v>10</v>
      </c>
      <c r="G1607">
        <v>10</v>
      </c>
      <c r="H1607">
        <v>13</v>
      </c>
      <c r="I1607">
        <v>14</v>
      </c>
      <c r="J1607">
        <v>0</v>
      </c>
      <c r="K1607">
        <v>0</v>
      </c>
      <c r="L1607">
        <v>5.98075E-2</v>
      </c>
      <c r="M1607">
        <v>5.98075E-2</v>
      </c>
      <c r="N1607" t="s">
        <v>14</v>
      </c>
    </row>
    <row r="1608" spans="1:14" x14ac:dyDescent="0.2">
      <c r="A1608" t="s">
        <v>10</v>
      </c>
      <c r="B1608" t="s">
        <v>13</v>
      </c>
      <c r="D1608">
        <v>0</v>
      </c>
      <c r="E1608">
        <v>0</v>
      </c>
      <c r="F1608">
        <v>10</v>
      </c>
      <c r="G1608">
        <v>10</v>
      </c>
      <c r="H1608">
        <v>13</v>
      </c>
      <c r="I1608">
        <v>14</v>
      </c>
      <c r="J1608">
        <v>1</v>
      </c>
      <c r="K1608">
        <v>1</v>
      </c>
      <c r="L1608">
        <v>5.6572499999999998E-2</v>
      </c>
      <c r="M1608">
        <v>5.6572499999999998E-2</v>
      </c>
      <c r="N1608" t="s">
        <v>14</v>
      </c>
    </row>
    <row r="1609" spans="1:14" x14ac:dyDescent="0.2">
      <c r="A1609" t="s">
        <v>10</v>
      </c>
      <c r="B1609" t="s">
        <v>13</v>
      </c>
      <c r="D1609">
        <v>0</v>
      </c>
      <c r="E1609">
        <v>0</v>
      </c>
      <c r="F1609">
        <v>10</v>
      </c>
      <c r="G1609">
        <v>10</v>
      </c>
      <c r="H1609">
        <v>13</v>
      </c>
      <c r="I1609">
        <v>14</v>
      </c>
      <c r="J1609">
        <v>2</v>
      </c>
      <c r="K1609">
        <v>2</v>
      </c>
      <c r="L1609">
        <v>5.7404999999999998E-2</v>
      </c>
      <c r="M1609">
        <v>5.7404999999999998E-2</v>
      </c>
      <c r="N1609" t="s">
        <v>14</v>
      </c>
    </row>
    <row r="1610" spans="1:14" x14ac:dyDescent="0.2">
      <c r="A1610" t="s">
        <v>10</v>
      </c>
      <c r="B1610" t="s">
        <v>13</v>
      </c>
      <c r="D1610">
        <v>0</v>
      </c>
      <c r="E1610">
        <v>0</v>
      </c>
      <c r="F1610">
        <v>10</v>
      </c>
      <c r="G1610">
        <v>10</v>
      </c>
      <c r="H1610">
        <v>13</v>
      </c>
      <c r="I1610">
        <v>14</v>
      </c>
      <c r="J1610">
        <v>3</v>
      </c>
      <c r="K1610">
        <v>3</v>
      </c>
      <c r="L1610">
        <v>5.6075E-2</v>
      </c>
      <c r="M1610">
        <v>5.6075E-2</v>
      </c>
      <c r="N1610" t="s">
        <v>14</v>
      </c>
    </row>
    <row r="1611" spans="1:14" x14ac:dyDescent="0.2">
      <c r="A1611" t="s">
        <v>10</v>
      </c>
      <c r="B1611" t="s">
        <v>13</v>
      </c>
      <c r="D1611">
        <v>0</v>
      </c>
      <c r="E1611">
        <v>0</v>
      </c>
      <c r="F1611">
        <v>10</v>
      </c>
      <c r="G1611">
        <v>10</v>
      </c>
      <c r="H1611">
        <v>13</v>
      </c>
      <c r="I1611">
        <v>14</v>
      </c>
      <c r="J1611">
        <v>4</v>
      </c>
      <c r="K1611">
        <v>4</v>
      </c>
      <c r="L1611">
        <v>5.6053999999999903E-2</v>
      </c>
      <c r="M1611">
        <v>5.6053999999999903E-2</v>
      </c>
      <c r="N1611" t="s">
        <v>14</v>
      </c>
    </row>
    <row r="1612" spans="1:14" x14ac:dyDescent="0.2">
      <c r="A1612" t="s">
        <v>10</v>
      </c>
      <c r="B1612" t="s">
        <v>13</v>
      </c>
      <c r="D1612">
        <v>0</v>
      </c>
      <c r="E1612">
        <v>0</v>
      </c>
      <c r="F1612">
        <v>10</v>
      </c>
      <c r="G1612">
        <v>10</v>
      </c>
      <c r="H1612">
        <v>13</v>
      </c>
      <c r="I1612">
        <v>14</v>
      </c>
      <c r="J1612">
        <v>5</v>
      </c>
      <c r="K1612">
        <v>5</v>
      </c>
      <c r="L1612">
        <v>4.4234000000000002E-2</v>
      </c>
      <c r="M1612">
        <v>4.4234000000000002E-2</v>
      </c>
      <c r="N1612" t="s">
        <v>14</v>
      </c>
    </row>
    <row r="1613" spans="1:14" x14ac:dyDescent="0.2">
      <c r="A1613" t="s">
        <v>10</v>
      </c>
      <c r="B1613" t="s">
        <v>13</v>
      </c>
      <c r="D1613">
        <v>0</v>
      </c>
      <c r="E1613">
        <v>0</v>
      </c>
      <c r="F1613">
        <v>10</v>
      </c>
      <c r="G1613">
        <v>10</v>
      </c>
      <c r="H1613">
        <v>13</v>
      </c>
      <c r="I1613">
        <v>14</v>
      </c>
      <c r="J1613">
        <v>6</v>
      </c>
      <c r="K1613">
        <v>6</v>
      </c>
      <c r="L1613">
        <v>4.0902000000000001E-2</v>
      </c>
      <c r="M1613">
        <v>4.0902000000000001E-2</v>
      </c>
      <c r="N1613" t="s">
        <v>14</v>
      </c>
    </row>
    <row r="1614" spans="1:14" x14ac:dyDescent="0.2">
      <c r="A1614" t="s">
        <v>10</v>
      </c>
      <c r="B1614" t="s">
        <v>13</v>
      </c>
      <c r="D1614">
        <v>0</v>
      </c>
      <c r="E1614">
        <v>0</v>
      </c>
      <c r="F1614">
        <v>10</v>
      </c>
      <c r="G1614">
        <v>10</v>
      </c>
      <c r="H1614">
        <v>14</v>
      </c>
      <c r="I1614">
        <v>15</v>
      </c>
      <c r="J1614">
        <v>0</v>
      </c>
      <c r="K1614">
        <v>0</v>
      </c>
      <c r="L1614">
        <v>5.9229999999999998E-2</v>
      </c>
      <c r="M1614">
        <v>5.9229999999999998E-2</v>
      </c>
      <c r="N1614" t="s">
        <v>14</v>
      </c>
    </row>
    <row r="1615" spans="1:14" x14ac:dyDescent="0.2">
      <c r="A1615" t="s">
        <v>10</v>
      </c>
      <c r="B1615" t="s">
        <v>13</v>
      </c>
      <c r="D1615">
        <v>0</v>
      </c>
      <c r="E1615">
        <v>0</v>
      </c>
      <c r="F1615">
        <v>10</v>
      </c>
      <c r="G1615">
        <v>10</v>
      </c>
      <c r="H1615">
        <v>14</v>
      </c>
      <c r="I1615">
        <v>15</v>
      </c>
      <c r="J1615">
        <v>1</v>
      </c>
      <c r="K1615">
        <v>1</v>
      </c>
      <c r="L1615">
        <v>5.6572499999999998E-2</v>
      </c>
      <c r="M1615">
        <v>5.6572499999999998E-2</v>
      </c>
      <c r="N1615" t="s">
        <v>14</v>
      </c>
    </row>
    <row r="1616" spans="1:14" x14ac:dyDescent="0.2">
      <c r="A1616" t="s">
        <v>10</v>
      </c>
      <c r="B1616" t="s">
        <v>13</v>
      </c>
      <c r="D1616">
        <v>0</v>
      </c>
      <c r="E1616">
        <v>0</v>
      </c>
      <c r="F1616">
        <v>10</v>
      </c>
      <c r="G1616">
        <v>10</v>
      </c>
      <c r="H1616">
        <v>14</v>
      </c>
      <c r="I1616">
        <v>15</v>
      </c>
      <c r="J1616">
        <v>2</v>
      </c>
      <c r="K1616">
        <v>2</v>
      </c>
      <c r="L1616">
        <v>5.8119999999999998E-2</v>
      </c>
      <c r="M1616">
        <v>5.8119999999999998E-2</v>
      </c>
      <c r="N1616" t="s">
        <v>14</v>
      </c>
    </row>
    <row r="1617" spans="1:14" x14ac:dyDescent="0.2">
      <c r="A1617" t="s">
        <v>10</v>
      </c>
      <c r="B1617" t="s">
        <v>13</v>
      </c>
      <c r="D1617">
        <v>0</v>
      </c>
      <c r="E1617">
        <v>0</v>
      </c>
      <c r="F1617">
        <v>10</v>
      </c>
      <c r="G1617">
        <v>10</v>
      </c>
      <c r="H1617">
        <v>14</v>
      </c>
      <c r="I1617">
        <v>15</v>
      </c>
      <c r="J1617">
        <v>3</v>
      </c>
      <c r="K1617">
        <v>3</v>
      </c>
      <c r="L1617">
        <v>5.6169999999999998E-2</v>
      </c>
      <c r="M1617">
        <v>5.6169999999999998E-2</v>
      </c>
      <c r="N1617" t="s">
        <v>14</v>
      </c>
    </row>
    <row r="1618" spans="1:14" x14ac:dyDescent="0.2">
      <c r="A1618" t="s">
        <v>10</v>
      </c>
      <c r="B1618" t="s">
        <v>13</v>
      </c>
      <c r="D1618">
        <v>0</v>
      </c>
      <c r="E1618">
        <v>0</v>
      </c>
      <c r="F1618">
        <v>10</v>
      </c>
      <c r="G1618">
        <v>10</v>
      </c>
      <c r="H1618">
        <v>14</v>
      </c>
      <c r="I1618">
        <v>15</v>
      </c>
      <c r="J1618">
        <v>4</v>
      </c>
      <c r="K1618">
        <v>4</v>
      </c>
      <c r="L1618">
        <v>5.5589999999999903E-2</v>
      </c>
      <c r="M1618">
        <v>5.5589999999999903E-2</v>
      </c>
      <c r="N1618" t="s">
        <v>14</v>
      </c>
    </row>
    <row r="1619" spans="1:14" x14ac:dyDescent="0.2">
      <c r="A1619" t="s">
        <v>10</v>
      </c>
      <c r="B1619" t="s">
        <v>13</v>
      </c>
      <c r="D1619">
        <v>0</v>
      </c>
      <c r="E1619">
        <v>0</v>
      </c>
      <c r="F1619">
        <v>10</v>
      </c>
      <c r="G1619">
        <v>10</v>
      </c>
      <c r="H1619">
        <v>14</v>
      </c>
      <c r="I1619">
        <v>15</v>
      </c>
      <c r="J1619">
        <v>5</v>
      </c>
      <c r="K1619">
        <v>5</v>
      </c>
      <c r="L1619">
        <v>4.2613999999999999E-2</v>
      </c>
      <c r="M1619">
        <v>4.2613999999999999E-2</v>
      </c>
      <c r="N1619" t="s">
        <v>14</v>
      </c>
    </row>
    <row r="1620" spans="1:14" x14ac:dyDescent="0.2">
      <c r="A1620" t="s">
        <v>10</v>
      </c>
      <c r="B1620" t="s">
        <v>13</v>
      </c>
      <c r="D1620">
        <v>0</v>
      </c>
      <c r="E1620">
        <v>0</v>
      </c>
      <c r="F1620">
        <v>10</v>
      </c>
      <c r="G1620">
        <v>10</v>
      </c>
      <c r="H1620">
        <v>14</v>
      </c>
      <c r="I1620">
        <v>15</v>
      </c>
      <c r="J1620">
        <v>6</v>
      </c>
      <c r="K1620">
        <v>6</v>
      </c>
      <c r="L1620">
        <v>3.9003999999999997E-2</v>
      </c>
      <c r="M1620">
        <v>3.9003999999999997E-2</v>
      </c>
      <c r="N1620" t="s">
        <v>14</v>
      </c>
    </row>
    <row r="1621" spans="1:14" x14ac:dyDescent="0.2">
      <c r="A1621" t="s">
        <v>10</v>
      </c>
      <c r="B1621" t="s">
        <v>13</v>
      </c>
      <c r="D1621">
        <v>0</v>
      </c>
      <c r="E1621">
        <v>0</v>
      </c>
      <c r="F1621">
        <v>10</v>
      </c>
      <c r="G1621">
        <v>10</v>
      </c>
      <c r="H1621">
        <v>15</v>
      </c>
      <c r="I1621">
        <v>16</v>
      </c>
      <c r="J1621">
        <v>0</v>
      </c>
      <c r="K1621">
        <v>0</v>
      </c>
      <c r="L1621">
        <v>5.806E-2</v>
      </c>
      <c r="M1621">
        <v>5.806E-2</v>
      </c>
      <c r="N1621" t="s">
        <v>14</v>
      </c>
    </row>
    <row r="1622" spans="1:14" x14ac:dyDescent="0.2">
      <c r="A1622" t="s">
        <v>10</v>
      </c>
      <c r="B1622" t="s">
        <v>13</v>
      </c>
      <c r="D1622">
        <v>0</v>
      </c>
      <c r="E1622">
        <v>0</v>
      </c>
      <c r="F1622">
        <v>10</v>
      </c>
      <c r="G1622">
        <v>10</v>
      </c>
      <c r="H1622">
        <v>15</v>
      </c>
      <c r="I1622">
        <v>16</v>
      </c>
      <c r="J1622">
        <v>1</v>
      </c>
      <c r="K1622">
        <v>1</v>
      </c>
      <c r="L1622">
        <v>5.7447499999999999E-2</v>
      </c>
      <c r="M1622">
        <v>5.7447499999999999E-2</v>
      </c>
      <c r="N1622" t="s">
        <v>14</v>
      </c>
    </row>
    <row r="1623" spans="1:14" x14ac:dyDescent="0.2">
      <c r="A1623" t="s">
        <v>10</v>
      </c>
      <c r="B1623" t="s">
        <v>13</v>
      </c>
      <c r="D1623">
        <v>0</v>
      </c>
      <c r="E1623">
        <v>0</v>
      </c>
      <c r="F1623">
        <v>10</v>
      </c>
      <c r="G1623">
        <v>10</v>
      </c>
      <c r="H1623">
        <v>15</v>
      </c>
      <c r="I1623">
        <v>16</v>
      </c>
      <c r="J1623">
        <v>2</v>
      </c>
      <c r="K1623">
        <v>2</v>
      </c>
      <c r="L1623">
        <v>5.8847499999999997E-2</v>
      </c>
      <c r="M1623">
        <v>5.8847499999999997E-2</v>
      </c>
      <c r="N1623" t="s">
        <v>14</v>
      </c>
    </row>
    <row r="1624" spans="1:14" x14ac:dyDescent="0.2">
      <c r="A1624" t="s">
        <v>10</v>
      </c>
      <c r="B1624" t="s">
        <v>13</v>
      </c>
      <c r="D1624">
        <v>0</v>
      </c>
      <c r="E1624">
        <v>0</v>
      </c>
      <c r="F1624">
        <v>10</v>
      </c>
      <c r="G1624">
        <v>10</v>
      </c>
      <c r="H1624">
        <v>15</v>
      </c>
      <c r="I1624">
        <v>16</v>
      </c>
      <c r="J1624">
        <v>3</v>
      </c>
      <c r="K1624">
        <v>3</v>
      </c>
      <c r="L1624">
        <v>5.7287499999999901E-2</v>
      </c>
      <c r="M1624">
        <v>5.7287499999999901E-2</v>
      </c>
      <c r="N1624" t="s">
        <v>14</v>
      </c>
    </row>
    <row r="1625" spans="1:14" x14ac:dyDescent="0.2">
      <c r="A1625" t="s">
        <v>10</v>
      </c>
      <c r="B1625" t="s">
        <v>13</v>
      </c>
      <c r="D1625">
        <v>0</v>
      </c>
      <c r="E1625">
        <v>0</v>
      </c>
      <c r="F1625">
        <v>10</v>
      </c>
      <c r="G1625">
        <v>10</v>
      </c>
      <c r="H1625">
        <v>15</v>
      </c>
      <c r="I1625">
        <v>16</v>
      </c>
      <c r="J1625">
        <v>4</v>
      </c>
      <c r="K1625">
        <v>4</v>
      </c>
      <c r="L1625">
        <v>5.6007999999999898E-2</v>
      </c>
      <c r="M1625">
        <v>5.6007999999999898E-2</v>
      </c>
      <c r="N1625" t="s">
        <v>14</v>
      </c>
    </row>
    <row r="1626" spans="1:14" x14ac:dyDescent="0.2">
      <c r="A1626" t="s">
        <v>10</v>
      </c>
      <c r="B1626" t="s">
        <v>13</v>
      </c>
      <c r="D1626">
        <v>0</v>
      </c>
      <c r="E1626">
        <v>0</v>
      </c>
      <c r="F1626">
        <v>10</v>
      </c>
      <c r="G1626">
        <v>10</v>
      </c>
      <c r="H1626">
        <v>15</v>
      </c>
      <c r="I1626">
        <v>16</v>
      </c>
      <c r="J1626">
        <v>5</v>
      </c>
      <c r="K1626">
        <v>5</v>
      </c>
      <c r="L1626">
        <v>4.3572E-2</v>
      </c>
      <c r="M1626">
        <v>4.3572E-2</v>
      </c>
      <c r="N1626" t="s">
        <v>14</v>
      </c>
    </row>
    <row r="1627" spans="1:14" x14ac:dyDescent="0.2">
      <c r="A1627" t="s">
        <v>10</v>
      </c>
      <c r="B1627" t="s">
        <v>13</v>
      </c>
      <c r="D1627">
        <v>0</v>
      </c>
      <c r="E1627">
        <v>0</v>
      </c>
      <c r="F1627">
        <v>10</v>
      </c>
      <c r="G1627">
        <v>10</v>
      </c>
      <c r="H1627">
        <v>15</v>
      </c>
      <c r="I1627">
        <v>16</v>
      </c>
      <c r="J1627">
        <v>6</v>
      </c>
      <c r="K1627">
        <v>6</v>
      </c>
      <c r="L1627">
        <v>3.9292000000000001E-2</v>
      </c>
      <c r="M1627">
        <v>3.9292000000000001E-2</v>
      </c>
      <c r="N1627" t="s">
        <v>14</v>
      </c>
    </row>
    <row r="1628" spans="1:14" x14ac:dyDescent="0.2">
      <c r="A1628" t="s">
        <v>10</v>
      </c>
      <c r="B1628" t="s">
        <v>13</v>
      </c>
      <c r="D1628">
        <v>0</v>
      </c>
      <c r="E1628">
        <v>0</v>
      </c>
      <c r="F1628">
        <v>10</v>
      </c>
      <c r="G1628">
        <v>10</v>
      </c>
      <c r="H1628">
        <v>16</v>
      </c>
      <c r="I1628">
        <v>17</v>
      </c>
      <c r="J1628">
        <v>0</v>
      </c>
      <c r="K1628">
        <v>0</v>
      </c>
      <c r="L1628">
        <v>6.3204999999999997E-2</v>
      </c>
      <c r="M1628">
        <v>6.3204999999999997E-2</v>
      </c>
      <c r="N1628" t="s">
        <v>14</v>
      </c>
    </row>
    <row r="1629" spans="1:14" x14ac:dyDescent="0.2">
      <c r="A1629" t="s">
        <v>10</v>
      </c>
      <c r="B1629" t="s">
        <v>13</v>
      </c>
      <c r="D1629">
        <v>0</v>
      </c>
      <c r="E1629">
        <v>0</v>
      </c>
      <c r="F1629">
        <v>10</v>
      </c>
      <c r="G1629">
        <v>10</v>
      </c>
      <c r="H1629">
        <v>16</v>
      </c>
      <c r="I1629">
        <v>17</v>
      </c>
      <c r="J1629">
        <v>1</v>
      </c>
      <c r="K1629">
        <v>1</v>
      </c>
      <c r="L1629">
        <v>6.0787499999999897E-2</v>
      </c>
      <c r="M1629">
        <v>6.0787499999999897E-2</v>
      </c>
      <c r="N1629" t="s">
        <v>14</v>
      </c>
    </row>
    <row r="1630" spans="1:14" x14ac:dyDescent="0.2">
      <c r="A1630" t="s">
        <v>10</v>
      </c>
      <c r="B1630" t="s">
        <v>13</v>
      </c>
      <c r="D1630">
        <v>0</v>
      </c>
      <c r="E1630">
        <v>0</v>
      </c>
      <c r="F1630">
        <v>10</v>
      </c>
      <c r="G1630">
        <v>10</v>
      </c>
      <c r="H1630">
        <v>16</v>
      </c>
      <c r="I1630">
        <v>17</v>
      </c>
      <c r="J1630">
        <v>2</v>
      </c>
      <c r="K1630">
        <v>2</v>
      </c>
      <c r="L1630">
        <v>6.2064999999999898E-2</v>
      </c>
      <c r="M1630">
        <v>6.2064999999999898E-2</v>
      </c>
      <c r="N1630" t="s">
        <v>14</v>
      </c>
    </row>
    <row r="1631" spans="1:14" x14ac:dyDescent="0.2">
      <c r="A1631" t="s">
        <v>10</v>
      </c>
      <c r="B1631" t="s">
        <v>13</v>
      </c>
      <c r="D1631">
        <v>0</v>
      </c>
      <c r="E1631">
        <v>0</v>
      </c>
      <c r="F1631">
        <v>10</v>
      </c>
      <c r="G1631">
        <v>10</v>
      </c>
      <c r="H1631">
        <v>16</v>
      </c>
      <c r="I1631">
        <v>17</v>
      </c>
      <c r="J1631">
        <v>3</v>
      </c>
      <c r="K1631">
        <v>3</v>
      </c>
      <c r="L1631">
        <v>6.0747499999999899E-2</v>
      </c>
      <c r="M1631">
        <v>6.0747499999999899E-2</v>
      </c>
      <c r="N1631" t="s">
        <v>14</v>
      </c>
    </row>
    <row r="1632" spans="1:14" x14ac:dyDescent="0.2">
      <c r="A1632" t="s">
        <v>10</v>
      </c>
      <c r="B1632" t="s">
        <v>13</v>
      </c>
      <c r="D1632">
        <v>0</v>
      </c>
      <c r="E1632">
        <v>0</v>
      </c>
      <c r="F1632">
        <v>10</v>
      </c>
      <c r="G1632">
        <v>10</v>
      </c>
      <c r="H1632">
        <v>16</v>
      </c>
      <c r="I1632">
        <v>17</v>
      </c>
      <c r="J1632">
        <v>4</v>
      </c>
      <c r="K1632">
        <v>4</v>
      </c>
      <c r="L1632">
        <v>5.8091999999999998E-2</v>
      </c>
      <c r="M1632">
        <v>5.8091999999999998E-2</v>
      </c>
      <c r="N1632" t="s">
        <v>14</v>
      </c>
    </row>
    <row r="1633" spans="1:14" x14ac:dyDescent="0.2">
      <c r="A1633" t="s">
        <v>10</v>
      </c>
      <c r="B1633" t="s">
        <v>13</v>
      </c>
      <c r="D1633">
        <v>0</v>
      </c>
      <c r="E1633">
        <v>0</v>
      </c>
      <c r="F1633">
        <v>10</v>
      </c>
      <c r="G1633">
        <v>10</v>
      </c>
      <c r="H1633">
        <v>16</v>
      </c>
      <c r="I1633">
        <v>17</v>
      </c>
      <c r="J1633">
        <v>5</v>
      </c>
      <c r="K1633">
        <v>5</v>
      </c>
      <c r="L1633">
        <v>4.5432E-2</v>
      </c>
      <c r="M1633">
        <v>4.5432E-2</v>
      </c>
      <c r="N1633" t="s">
        <v>14</v>
      </c>
    </row>
    <row r="1634" spans="1:14" x14ac:dyDescent="0.2">
      <c r="A1634" t="s">
        <v>10</v>
      </c>
      <c r="B1634" t="s">
        <v>13</v>
      </c>
      <c r="D1634">
        <v>0</v>
      </c>
      <c r="E1634">
        <v>0</v>
      </c>
      <c r="F1634">
        <v>10</v>
      </c>
      <c r="G1634">
        <v>10</v>
      </c>
      <c r="H1634">
        <v>16</v>
      </c>
      <c r="I1634">
        <v>17</v>
      </c>
      <c r="J1634">
        <v>6</v>
      </c>
      <c r="K1634">
        <v>6</v>
      </c>
      <c r="L1634">
        <v>4.3177999999999897E-2</v>
      </c>
      <c r="M1634">
        <v>4.3177999999999897E-2</v>
      </c>
      <c r="N1634" t="s">
        <v>14</v>
      </c>
    </row>
    <row r="1635" spans="1:14" x14ac:dyDescent="0.2">
      <c r="A1635" t="s">
        <v>10</v>
      </c>
      <c r="B1635" t="s">
        <v>13</v>
      </c>
      <c r="D1635">
        <v>0</v>
      </c>
      <c r="E1635">
        <v>0</v>
      </c>
      <c r="F1635">
        <v>10</v>
      </c>
      <c r="G1635">
        <v>10</v>
      </c>
      <c r="H1635">
        <v>17</v>
      </c>
      <c r="I1635">
        <v>18</v>
      </c>
      <c r="J1635">
        <v>0</v>
      </c>
      <c r="K1635">
        <v>0</v>
      </c>
      <c r="L1635">
        <v>6.9617499999999999E-2</v>
      </c>
      <c r="M1635">
        <v>6.9617499999999999E-2</v>
      </c>
      <c r="N1635" t="s">
        <v>14</v>
      </c>
    </row>
    <row r="1636" spans="1:14" x14ac:dyDescent="0.2">
      <c r="A1636" t="s">
        <v>10</v>
      </c>
      <c r="B1636" t="s">
        <v>13</v>
      </c>
      <c r="D1636">
        <v>0</v>
      </c>
      <c r="E1636">
        <v>0</v>
      </c>
      <c r="F1636">
        <v>10</v>
      </c>
      <c r="G1636">
        <v>10</v>
      </c>
      <c r="H1636">
        <v>17</v>
      </c>
      <c r="I1636">
        <v>18</v>
      </c>
      <c r="J1636">
        <v>1</v>
      </c>
      <c r="K1636">
        <v>1</v>
      </c>
      <c r="L1636">
        <v>6.8015000000000006E-2</v>
      </c>
      <c r="M1636">
        <v>6.8015000000000006E-2</v>
      </c>
      <c r="N1636" t="s">
        <v>14</v>
      </c>
    </row>
    <row r="1637" spans="1:14" x14ac:dyDescent="0.2">
      <c r="A1637" t="s">
        <v>10</v>
      </c>
      <c r="B1637" t="s">
        <v>13</v>
      </c>
      <c r="D1637">
        <v>0</v>
      </c>
      <c r="E1637">
        <v>0</v>
      </c>
      <c r="F1637">
        <v>10</v>
      </c>
      <c r="G1637">
        <v>10</v>
      </c>
      <c r="H1637">
        <v>17</v>
      </c>
      <c r="I1637">
        <v>18</v>
      </c>
      <c r="J1637">
        <v>2</v>
      </c>
      <c r="K1637">
        <v>2</v>
      </c>
      <c r="L1637">
        <v>6.7442499999999905E-2</v>
      </c>
      <c r="M1637">
        <v>6.7442499999999905E-2</v>
      </c>
      <c r="N1637" t="s">
        <v>14</v>
      </c>
    </row>
    <row r="1638" spans="1:14" x14ac:dyDescent="0.2">
      <c r="A1638" t="s">
        <v>10</v>
      </c>
      <c r="B1638" t="s">
        <v>13</v>
      </c>
      <c r="D1638">
        <v>0</v>
      </c>
      <c r="E1638">
        <v>0</v>
      </c>
      <c r="F1638">
        <v>10</v>
      </c>
      <c r="G1638">
        <v>10</v>
      </c>
      <c r="H1638">
        <v>17</v>
      </c>
      <c r="I1638">
        <v>18</v>
      </c>
      <c r="J1638">
        <v>3</v>
      </c>
      <c r="K1638">
        <v>3</v>
      </c>
      <c r="L1638">
        <v>6.49975E-2</v>
      </c>
      <c r="M1638">
        <v>6.49975E-2</v>
      </c>
      <c r="N1638" t="s">
        <v>14</v>
      </c>
    </row>
    <row r="1639" spans="1:14" x14ac:dyDescent="0.2">
      <c r="A1639" t="s">
        <v>10</v>
      </c>
      <c r="B1639" t="s">
        <v>13</v>
      </c>
      <c r="D1639">
        <v>0</v>
      </c>
      <c r="E1639">
        <v>0</v>
      </c>
      <c r="F1639">
        <v>10</v>
      </c>
      <c r="G1639">
        <v>10</v>
      </c>
      <c r="H1639">
        <v>17</v>
      </c>
      <c r="I1639">
        <v>18</v>
      </c>
      <c r="J1639">
        <v>4</v>
      </c>
      <c r="K1639">
        <v>4</v>
      </c>
      <c r="L1639">
        <v>6.1489999999999899E-2</v>
      </c>
      <c r="M1639">
        <v>6.1489999999999899E-2</v>
      </c>
      <c r="N1639" t="s">
        <v>14</v>
      </c>
    </row>
    <row r="1640" spans="1:14" x14ac:dyDescent="0.2">
      <c r="A1640" t="s">
        <v>10</v>
      </c>
      <c r="B1640" t="s">
        <v>13</v>
      </c>
      <c r="D1640">
        <v>0</v>
      </c>
      <c r="E1640">
        <v>0</v>
      </c>
      <c r="F1640">
        <v>10</v>
      </c>
      <c r="G1640">
        <v>10</v>
      </c>
      <c r="H1640">
        <v>17</v>
      </c>
      <c r="I1640">
        <v>18</v>
      </c>
      <c r="J1640">
        <v>5</v>
      </c>
      <c r="K1640">
        <v>5</v>
      </c>
      <c r="L1640">
        <v>5.0630000000000001E-2</v>
      </c>
      <c r="M1640">
        <v>5.0630000000000001E-2</v>
      </c>
      <c r="N1640" t="s">
        <v>14</v>
      </c>
    </row>
    <row r="1641" spans="1:14" x14ac:dyDescent="0.2">
      <c r="A1641" t="s">
        <v>10</v>
      </c>
      <c r="B1641" t="s">
        <v>13</v>
      </c>
      <c r="D1641">
        <v>0</v>
      </c>
      <c r="E1641">
        <v>0</v>
      </c>
      <c r="F1641">
        <v>10</v>
      </c>
      <c r="G1641">
        <v>10</v>
      </c>
      <c r="H1641">
        <v>17</v>
      </c>
      <c r="I1641">
        <v>18</v>
      </c>
      <c r="J1641">
        <v>6</v>
      </c>
      <c r="K1641">
        <v>6</v>
      </c>
      <c r="L1641">
        <v>5.0200000000000002E-2</v>
      </c>
      <c r="M1641">
        <v>5.0200000000000002E-2</v>
      </c>
      <c r="N1641" t="s">
        <v>14</v>
      </c>
    </row>
    <row r="1642" spans="1:14" x14ac:dyDescent="0.2">
      <c r="A1642" t="s">
        <v>10</v>
      </c>
      <c r="B1642" t="s">
        <v>13</v>
      </c>
      <c r="D1642">
        <v>0</v>
      </c>
      <c r="E1642">
        <v>0</v>
      </c>
      <c r="F1642">
        <v>10</v>
      </c>
      <c r="G1642">
        <v>10</v>
      </c>
      <c r="H1642">
        <v>18</v>
      </c>
      <c r="I1642">
        <v>19</v>
      </c>
      <c r="J1642">
        <v>0</v>
      </c>
      <c r="K1642">
        <v>0</v>
      </c>
      <c r="L1642">
        <v>7.2642499999999999E-2</v>
      </c>
      <c r="M1642">
        <v>7.2642499999999999E-2</v>
      </c>
      <c r="N1642" t="s">
        <v>14</v>
      </c>
    </row>
    <row r="1643" spans="1:14" x14ac:dyDescent="0.2">
      <c r="A1643" t="s">
        <v>10</v>
      </c>
      <c r="B1643" t="s">
        <v>13</v>
      </c>
      <c r="D1643">
        <v>0</v>
      </c>
      <c r="E1643">
        <v>0</v>
      </c>
      <c r="F1643">
        <v>10</v>
      </c>
      <c r="G1643">
        <v>10</v>
      </c>
      <c r="H1643">
        <v>18</v>
      </c>
      <c r="I1643">
        <v>19</v>
      </c>
      <c r="J1643">
        <v>1</v>
      </c>
      <c r="K1643">
        <v>1</v>
      </c>
      <c r="L1643">
        <v>6.9830000000000003E-2</v>
      </c>
      <c r="M1643">
        <v>6.9830000000000003E-2</v>
      </c>
      <c r="N1643" t="s">
        <v>14</v>
      </c>
    </row>
    <row r="1644" spans="1:14" x14ac:dyDescent="0.2">
      <c r="A1644" t="s">
        <v>10</v>
      </c>
      <c r="B1644" t="s">
        <v>13</v>
      </c>
      <c r="D1644">
        <v>0</v>
      </c>
      <c r="E1644">
        <v>0</v>
      </c>
      <c r="F1644">
        <v>10</v>
      </c>
      <c r="G1644">
        <v>10</v>
      </c>
      <c r="H1644">
        <v>18</v>
      </c>
      <c r="I1644">
        <v>19</v>
      </c>
      <c r="J1644">
        <v>2</v>
      </c>
      <c r="K1644">
        <v>2</v>
      </c>
      <c r="L1644">
        <v>7.1275000000000005E-2</v>
      </c>
      <c r="M1644">
        <v>7.1275000000000005E-2</v>
      </c>
      <c r="N1644" t="s">
        <v>14</v>
      </c>
    </row>
    <row r="1645" spans="1:14" x14ac:dyDescent="0.2">
      <c r="A1645" t="s">
        <v>10</v>
      </c>
      <c r="B1645" t="s">
        <v>13</v>
      </c>
      <c r="D1645">
        <v>0</v>
      </c>
      <c r="E1645">
        <v>0</v>
      </c>
      <c r="F1645">
        <v>10</v>
      </c>
      <c r="G1645">
        <v>10</v>
      </c>
      <c r="H1645">
        <v>18</v>
      </c>
      <c r="I1645">
        <v>19</v>
      </c>
      <c r="J1645">
        <v>3</v>
      </c>
      <c r="K1645">
        <v>3</v>
      </c>
      <c r="L1645">
        <v>6.7887500000000003E-2</v>
      </c>
      <c r="M1645">
        <v>6.7887500000000003E-2</v>
      </c>
      <c r="N1645" t="s">
        <v>14</v>
      </c>
    </row>
    <row r="1646" spans="1:14" x14ac:dyDescent="0.2">
      <c r="A1646" t="s">
        <v>10</v>
      </c>
      <c r="B1646" t="s">
        <v>13</v>
      </c>
      <c r="D1646">
        <v>0</v>
      </c>
      <c r="E1646">
        <v>0</v>
      </c>
      <c r="F1646">
        <v>10</v>
      </c>
      <c r="G1646">
        <v>10</v>
      </c>
      <c r="H1646">
        <v>18</v>
      </c>
      <c r="I1646">
        <v>19</v>
      </c>
      <c r="J1646">
        <v>4</v>
      </c>
      <c r="K1646">
        <v>4</v>
      </c>
      <c r="L1646">
        <v>6.4015999999999906E-2</v>
      </c>
      <c r="M1646">
        <v>6.4015999999999906E-2</v>
      </c>
      <c r="N1646" t="s">
        <v>14</v>
      </c>
    </row>
    <row r="1647" spans="1:14" x14ac:dyDescent="0.2">
      <c r="A1647" t="s">
        <v>10</v>
      </c>
      <c r="B1647" t="s">
        <v>13</v>
      </c>
      <c r="D1647">
        <v>0</v>
      </c>
      <c r="E1647">
        <v>0</v>
      </c>
      <c r="F1647">
        <v>10</v>
      </c>
      <c r="G1647">
        <v>10</v>
      </c>
      <c r="H1647">
        <v>18</v>
      </c>
      <c r="I1647">
        <v>19</v>
      </c>
      <c r="J1647">
        <v>5</v>
      </c>
      <c r="K1647">
        <v>5</v>
      </c>
      <c r="L1647">
        <v>5.2685999999999997E-2</v>
      </c>
      <c r="M1647">
        <v>5.2685999999999997E-2</v>
      </c>
      <c r="N1647" t="s">
        <v>14</v>
      </c>
    </row>
    <row r="1648" spans="1:14" x14ac:dyDescent="0.2">
      <c r="A1648" t="s">
        <v>10</v>
      </c>
      <c r="B1648" t="s">
        <v>13</v>
      </c>
      <c r="D1648">
        <v>0</v>
      </c>
      <c r="E1648">
        <v>0</v>
      </c>
      <c r="F1648">
        <v>10</v>
      </c>
      <c r="G1648">
        <v>10</v>
      </c>
      <c r="H1648">
        <v>18</v>
      </c>
      <c r="I1648">
        <v>19</v>
      </c>
      <c r="J1648">
        <v>6</v>
      </c>
      <c r="K1648">
        <v>6</v>
      </c>
      <c r="L1648">
        <v>5.5104E-2</v>
      </c>
      <c r="M1648">
        <v>5.5104E-2</v>
      </c>
      <c r="N1648" t="s">
        <v>14</v>
      </c>
    </row>
    <row r="1649" spans="1:14" x14ac:dyDescent="0.2">
      <c r="A1649" t="s">
        <v>10</v>
      </c>
      <c r="B1649" t="s">
        <v>13</v>
      </c>
      <c r="D1649">
        <v>0</v>
      </c>
      <c r="E1649">
        <v>0</v>
      </c>
      <c r="F1649">
        <v>10</v>
      </c>
      <c r="G1649">
        <v>10</v>
      </c>
      <c r="H1649">
        <v>19</v>
      </c>
      <c r="I1649">
        <v>20</v>
      </c>
      <c r="J1649">
        <v>0</v>
      </c>
      <c r="K1649">
        <v>0</v>
      </c>
      <c r="L1649">
        <v>7.2719999999999896E-2</v>
      </c>
      <c r="M1649">
        <v>7.2719999999999896E-2</v>
      </c>
      <c r="N1649" t="s">
        <v>14</v>
      </c>
    </row>
    <row r="1650" spans="1:14" x14ac:dyDescent="0.2">
      <c r="A1650" t="s">
        <v>10</v>
      </c>
      <c r="B1650" t="s">
        <v>13</v>
      </c>
      <c r="D1650">
        <v>0</v>
      </c>
      <c r="E1650">
        <v>0</v>
      </c>
      <c r="F1650">
        <v>10</v>
      </c>
      <c r="G1650">
        <v>10</v>
      </c>
      <c r="H1650">
        <v>19</v>
      </c>
      <c r="I1650">
        <v>20</v>
      </c>
      <c r="J1650">
        <v>1</v>
      </c>
      <c r="K1650">
        <v>1</v>
      </c>
      <c r="L1650">
        <v>6.991E-2</v>
      </c>
      <c r="M1650">
        <v>6.991E-2</v>
      </c>
      <c r="N1650" t="s">
        <v>14</v>
      </c>
    </row>
    <row r="1651" spans="1:14" x14ac:dyDescent="0.2">
      <c r="A1651" t="s">
        <v>10</v>
      </c>
      <c r="B1651" t="s">
        <v>13</v>
      </c>
      <c r="D1651">
        <v>0</v>
      </c>
      <c r="E1651">
        <v>0</v>
      </c>
      <c r="F1651">
        <v>10</v>
      </c>
      <c r="G1651">
        <v>10</v>
      </c>
      <c r="H1651">
        <v>19</v>
      </c>
      <c r="I1651">
        <v>20</v>
      </c>
      <c r="J1651">
        <v>2</v>
      </c>
      <c r="K1651">
        <v>2</v>
      </c>
      <c r="L1651">
        <v>6.9862499999999994E-2</v>
      </c>
      <c r="M1651">
        <v>6.9862499999999994E-2</v>
      </c>
      <c r="N1651" t="s">
        <v>14</v>
      </c>
    </row>
    <row r="1652" spans="1:14" x14ac:dyDescent="0.2">
      <c r="A1652" t="s">
        <v>10</v>
      </c>
      <c r="B1652" t="s">
        <v>13</v>
      </c>
      <c r="D1652">
        <v>0</v>
      </c>
      <c r="E1652">
        <v>0</v>
      </c>
      <c r="F1652">
        <v>10</v>
      </c>
      <c r="G1652">
        <v>10</v>
      </c>
      <c r="H1652">
        <v>19</v>
      </c>
      <c r="I1652">
        <v>20</v>
      </c>
      <c r="J1652">
        <v>3</v>
      </c>
      <c r="K1652">
        <v>3</v>
      </c>
      <c r="L1652">
        <v>6.4194999999999905E-2</v>
      </c>
      <c r="M1652">
        <v>6.4194999999999905E-2</v>
      </c>
      <c r="N1652" t="s">
        <v>14</v>
      </c>
    </row>
    <row r="1653" spans="1:14" x14ac:dyDescent="0.2">
      <c r="A1653" t="s">
        <v>10</v>
      </c>
      <c r="B1653" t="s">
        <v>13</v>
      </c>
      <c r="D1653">
        <v>0</v>
      </c>
      <c r="E1653">
        <v>0</v>
      </c>
      <c r="F1653">
        <v>10</v>
      </c>
      <c r="G1653">
        <v>10</v>
      </c>
      <c r="H1653">
        <v>19</v>
      </c>
      <c r="I1653">
        <v>20</v>
      </c>
      <c r="J1653">
        <v>4</v>
      </c>
      <c r="K1653">
        <v>4</v>
      </c>
      <c r="L1653">
        <v>6.2923999999999994E-2</v>
      </c>
      <c r="M1653">
        <v>6.2923999999999994E-2</v>
      </c>
      <c r="N1653" t="s">
        <v>14</v>
      </c>
    </row>
    <row r="1654" spans="1:14" x14ac:dyDescent="0.2">
      <c r="A1654" t="s">
        <v>10</v>
      </c>
      <c r="B1654" t="s">
        <v>13</v>
      </c>
      <c r="D1654">
        <v>0</v>
      </c>
      <c r="E1654">
        <v>0</v>
      </c>
      <c r="F1654">
        <v>10</v>
      </c>
      <c r="G1654">
        <v>10</v>
      </c>
      <c r="H1654">
        <v>19</v>
      </c>
      <c r="I1654">
        <v>20</v>
      </c>
      <c r="J1654">
        <v>5</v>
      </c>
      <c r="K1654">
        <v>5</v>
      </c>
      <c r="L1654">
        <v>5.16319999999999E-2</v>
      </c>
      <c r="M1654">
        <v>5.16319999999999E-2</v>
      </c>
      <c r="N1654" t="s">
        <v>14</v>
      </c>
    </row>
    <row r="1655" spans="1:14" x14ac:dyDescent="0.2">
      <c r="A1655" t="s">
        <v>10</v>
      </c>
      <c r="B1655" t="s">
        <v>13</v>
      </c>
      <c r="D1655">
        <v>0</v>
      </c>
      <c r="E1655">
        <v>0</v>
      </c>
      <c r="F1655">
        <v>10</v>
      </c>
      <c r="G1655">
        <v>10</v>
      </c>
      <c r="H1655">
        <v>19</v>
      </c>
      <c r="I1655">
        <v>20</v>
      </c>
      <c r="J1655">
        <v>6</v>
      </c>
      <c r="K1655">
        <v>6</v>
      </c>
      <c r="L1655">
        <v>5.2918E-2</v>
      </c>
      <c r="M1655">
        <v>5.2918E-2</v>
      </c>
      <c r="N1655" t="s">
        <v>14</v>
      </c>
    </row>
    <row r="1656" spans="1:14" x14ac:dyDescent="0.2">
      <c r="A1656" t="s">
        <v>10</v>
      </c>
      <c r="B1656" t="s">
        <v>13</v>
      </c>
      <c r="D1656">
        <v>0</v>
      </c>
      <c r="E1656">
        <v>0</v>
      </c>
      <c r="F1656">
        <v>10</v>
      </c>
      <c r="G1656">
        <v>10</v>
      </c>
      <c r="H1656">
        <v>20</v>
      </c>
      <c r="I1656">
        <v>21</v>
      </c>
      <c r="J1656">
        <v>0</v>
      </c>
      <c r="K1656">
        <v>0</v>
      </c>
      <c r="L1656">
        <v>6.2447499999999899E-2</v>
      </c>
      <c r="M1656">
        <v>6.2447499999999899E-2</v>
      </c>
      <c r="N1656" t="s">
        <v>14</v>
      </c>
    </row>
    <row r="1657" spans="1:14" x14ac:dyDescent="0.2">
      <c r="A1657" t="s">
        <v>10</v>
      </c>
      <c r="B1657" t="s">
        <v>13</v>
      </c>
      <c r="D1657">
        <v>0</v>
      </c>
      <c r="E1657">
        <v>0</v>
      </c>
      <c r="F1657">
        <v>10</v>
      </c>
      <c r="G1657">
        <v>10</v>
      </c>
      <c r="H1657">
        <v>20</v>
      </c>
      <c r="I1657">
        <v>21</v>
      </c>
      <c r="J1657">
        <v>1</v>
      </c>
      <c r="K1657">
        <v>1</v>
      </c>
      <c r="L1657">
        <v>6.1710000000000001E-2</v>
      </c>
      <c r="M1657">
        <v>6.1710000000000001E-2</v>
      </c>
      <c r="N1657" t="s">
        <v>14</v>
      </c>
    </row>
    <row r="1658" spans="1:14" x14ac:dyDescent="0.2">
      <c r="A1658" t="s">
        <v>10</v>
      </c>
      <c r="B1658" t="s">
        <v>13</v>
      </c>
      <c r="D1658">
        <v>0</v>
      </c>
      <c r="E1658">
        <v>0</v>
      </c>
      <c r="F1658">
        <v>10</v>
      </c>
      <c r="G1658">
        <v>10</v>
      </c>
      <c r="H1658">
        <v>20</v>
      </c>
      <c r="I1658">
        <v>21</v>
      </c>
      <c r="J1658">
        <v>2</v>
      </c>
      <c r="K1658">
        <v>2</v>
      </c>
      <c r="L1658">
        <v>6.1219999999999997E-2</v>
      </c>
      <c r="M1658">
        <v>6.1219999999999997E-2</v>
      </c>
      <c r="N1658" t="s">
        <v>14</v>
      </c>
    </row>
    <row r="1659" spans="1:14" x14ac:dyDescent="0.2">
      <c r="A1659" t="s">
        <v>10</v>
      </c>
      <c r="B1659" t="s">
        <v>13</v>
      </c>
      <c r="D1659">
        <v>0</v>
      </c>
      <c r="E1659">
        <v>0</v>
      </c>
      <c r="F1659">
        <v>10</v>
      </c>
      <c r="G1659">
        <v>10</v>
      </c>
      <c r="H1659">
        <v>20</v>
      </c>
      <c r="I1659">
        <v>21</v>
      </c>
      <c r="J1659">
        <v>3</v>
      </c>
      <c r="K1659">
        <v>3</v>
      </c>
      <c r="L1659">
        <v>5.7265000000000003E-2</v>
      </c>
      <c r="M1659">
        <v>5.7265000000000003E-2</v>
      </c>
      <c r="N1659" t="s">
        <v>14</v>
      </c>
    </row>
    <row r="1660" spans="1:14" x14ac:dyDescent="0.2">
      <c r="A1660" t="s">
        <v>10</v>
      </c>
      <c r="B1660" t="s">
        <v>13</v>
      </c>
      <c r="D1660">
        <v>0</v>
      </c>
      <c r="E1660">
        <v>0</v>
      </c>
      <c r="F1660">
        <v>10</v>
      </c>
      <c r="G1660">
        <v>10</v>
      </c>
      <c r="H1660">
        <v>20</v>
      </c>
      <c r="I1660">
        <v>21</v>
      </c>
      <c r="J1660">
        <v>4</v>
      </c>
      <c r="K1660">
        <v>4</v>
      </c>
      <c r="L1660">
        <v>5.7259999999999998E-2</v>
      </c>
      <c r="M1660">
        <v>5.7259999999999998E-2</v>
      </c>
      <c r="N1660" t="s">
        <v>14</v>
      </c>
    </row>
    <row r="1661" spans="1:14" x14ac:dyDescent="0.2">
      <c r="A1661" t="s">
        <v>10</v>
      </c>
      <c r="B1661" t="s">
        <v>13</v>
      </c>
      <c r="D1661">
        <v>0</v>
      </c>
      <c r="E1661">
        <v>0</v>
      </c>
      <c r="F1661">
        <v>10</v>
      </c>
      <c r="G1661">
        <v>10</v>
      </c>
      <c r="H1661">
        <v>20</v>
      </c>
      <c r="I1661">
        <v>21</v>
      </c>
      <c r="J1661">
        <v>5</v>
      </c>
      <c r="K1661">
        <v>5</v>
      </c>
      <c r="L1661">
        <v>4.6786000000000001E-2</v>
      </c>
      <c r="M1661">
        <v>4.6786000000000001E-2</v>
      </c>
      <c r="N1661" t="s">
        <v>14</v>
      </c>
    </row>
    <row r="1662" spans="1:14" x14ac:dyDescent="0.2">
      <c r="A1662" t="s">
        <v>10</v>
      </c>
      <c r="B1662" t="s">
        <v>13</v>
      </c>
      <c r="D1662">
        <v>0</v>
      </c>
      <c r="E1662">
        <v>0</v>
      </c>
      <c r="F1662">
        <v>10</v>
      </c>
      <c r="G1662">
        <v>10</v>
      </c>
      <c r="H1662">
        <v>20</v>
      </c>
      <c r="I1662">
        <v>21</v>
      </c>
      <c r="J1662">
        <v>6</v>
      </c>
      <c r="K1662">
        <v>6</v>
      </c>
      <c r="L1662">
        <v>4.8736000000000002E-2</v>
      </c>
      <c r="M1662">
        <v>4.8736000000000002E-2</v>
      </c>
      <c r="N1662" t="s">
        <v>14</v>
      </c>
    </row>
    <row r="1663" spans="1:14" x14ac:dyDescent="0.2">
      <c r="A1663" t="s">
        <v>10</v>
      </c>
      <c r="B1663" t="s">
        <v>13</v>
      </c>
      <c r="D1663">
        <v>0</v>
      </c>
      <c r="E1663">
        <v>0</v>
      </c>
      <c r="F1663">
        <v>10</v>
      </c>
      <c r="G1663">
        <v>10</v>
      </c>
      <c r="H1663">
        <v>21</v>
      </c>
      <c r="I1663">
        <v>22</v>
      </c>
      <c r="J1663">
        <v>0</v>
      </c>
      <c r="K1663">
        <v>0</v>
      </c>
      <c r="L1663">
        <v>5.4715E-2</v>
      </c>
      <c r="M1663">
        <v>5.4715E-2</v>
      </c>
      <c r="N1663" t="s">
        <v>14</v>
      </c>
    </row>
    <row r="1664" spans="1:14" x14ac:dyDescent="0.2">
      <c r="A1664" t="s">
        <v>10</v>
      </c>
      <c r="B1664" t="s">
        <v>13</v>
      </c>
      <c r="D1664">
        <v>0</v>
      </c>
      <c r="E1664">
        <v>0</v>
      </c>
      <c r="F1664">
        <v>10</v>
      </c>
      <c r="G1664">
        <v>10</v>
      </c>
      <c r="H1664">
        <v>21</v>
      </c>
      <c r="I1664">
        <v>22</v>
      </c>
      <c r="J1664">
        <v>1</v>
      </c>
      <c r="K1664">
        <v>1</v>
      </c>
      <c r="L1664">
        <v>5.4367499999999999E-2</v>
      </c>
      <c r="M1664">
        <v>5.4367499999999999E-2</v>
      </c>
      <c r="N1664" t="s">
        <v>14</v>
      </c>
    </row>
    <row r="1665" spans="1:14" x14ac:dyDescent="0.2">
      <c r="A1665" t="s">
        <v>10</v>
      </c>
      <c r="B1665" t="s">
        <v>13</v>
      </c>
      <c r="D1665">
        <v>0</v>
      </c>
      <c r="E1665">
        <v>0</v>
      </c>
      <c r="F1665">
        <v>10</v>
      </c>
      <c r="G1665">
        <v>10</v>
      </c>
      <c r="H1665">
        <v>21</v>
      </c>
      <c r="I1665">
        <v>22</v>
      </c>
      <c r="J1665">
        <v>2</v>
      </c>
      <c r="K1665">
        <v>2</v>
      </c>
      <c r="L1665">
        <v>5.5132500000000001E-2</v>
      </c>
      <c r="M1665">
        <v>5.5132500000000001E-2</v>
      </c>
      <c r="N1665" t="s">
        <v>14</v>
      </c>
    </row>
    <row r="1666" spans="1:14" x14ac:dyDescent="0.2">
      <c r="A1666" t="s">
        <v>10</v>
      </c>
      <c r="B1666" t="s">
        <v>13</v>
      </c>
      <c r="D1666">
        <v>0</v>
      </c>
      <c r="E1666">
        <v>0</v>
      </c>
      <c r="F1666">
        <v>10</v>
      </c>
      <c r="G1666">
        <v>10</v>
      </c>
      <c r="H1666">
        <v>21</v>
      </c>
      <c r="I1666">
        <v>22</v>
      </c>
      <c r="J1666">
        <v>3</v>
      </c>
      <c r="K1666">
        <v>3</v>
      </c>
      <c r="L1666">
        <v>5.15725E-2</v>
      </c>
      <c r="M1666">
        <v>5.15725E-2</v>
      </c>
      <c r="N1666" t="s">
        <v>14</v>
      </c>
    </row>
    <row r="1667" spans="1:14" x14ac:dyDescent="0.2">
      <c r="A1667" t="s">
        <v>10</v>
      </c>
      <c r="B1667" t="s">
        <v>13</v>
      </c>
      <c r="D1667">
        <v>0</v>
      </c>
      <c r="E1667">
        <v>0</v>
      </c>
      <c r="F1667">
        <v>10</v>
      </c>
      <c r="G1667">
        <v>10</v>
      </c>
      <c r="H1667">
        <v>21</v>
      </c>
      <c r="I1667">
        <v>22</v>
      </c>
      <c r="J1667">
        <v>4</v>
      </c>
      <c r="K1667">
        <v>4</v>
      </c>
      <c r="L1667">
        <v>4.9923999999999899E-2</v>
      </c>
      <c r="M1667">
        <v>4.9923999999999899E-2</v>
      </c>
      <c r="N1667" t="s">
        <v>14</v>
      </c>
    </row>
    <row r="1668" spans="1:14" x14ac:dyDescent="0.2">
      <c r="A1668" t="s">
        <v>10</v>
      </c>
      <c r="B1668" t="s">
        <v>13</v>
      </c>
      <c r="D1668">
        <v>0</v>
      </c>
      <c r="E1668">
        <v>0</v>
      </c>
      <c r="F1668">
        <v>10</v>
      </c>
      <c r="G1668">
        <v>10</v>
      </c>
      <c r="H1668">
        <v>21</v>
      </c>
      <c r="I1668">
        <v>22</v>
      </c>
      <c r="J1668">
        <v>5</v>
      </c>
      <c r="K1668">
        <v>5</v>
      </c>
      <c r="L1668">
        <v>4.2948E-2</v>
      </c>
      <c r="M1668">
        <v>4.2948E-2</v>
      </c>
      <c r="N1668" t="s">
        <v>14</v>
      </c>
    </row>
    <row r="1669" spans="1:14" x14ac:dyDescent="0.2">
      <c r="A1669" t="s">
        <v>10</v>
      </c>
      <c r="B1669" t="s">
        <v>13</v>
      </c>
      <c r="D1669">
        <v>0</v>
      </c>
      <c r="E1669">
        <v>0</v>
      </c>
      <c r="F1669">
        <v>10</v>
      </c>
      <c r="G1669">
        <v>10</v>
      </c>
      <c r="H1669">
        <v>21</v>
      </c>
      <c r="I1669">
        <v>22</v>
      </c>
      <c r="J1669">
        <v>6</v>
      </c>
      <c r="K1669">
        <v>6</v>
      </c>
      <c r="L1669">
        <v>4.2909999999999997E-2</v>
      </c>
      <c r="M1669">
        <v>4.2909999999999997E-2</v>
      </c>
      <c r="N1669" t="s">
        <v>14</v>
      </c>
    </row>
    <row r="1670" spans="1:14" x14ac:dyDescent="0.2">
      <c r="A1670" t="s">
        <v>10</v>
      </c>
      <c r="B1670" t="s">
        <v>13</v>
      </c>
      <c r="D1670">
        <v>0</v>
      </c>
      <c r="E1670">
        <v>0</v>
      </c>
      <c r="F1670">
        <v>10</v>
      </c>
      <c r="G1670">
        <v>10</v>
      </c>
      <c r="H1670">
        <v>22</v>
      </c>
      <c r="I1670">
        <v>23</v>
      </c>
      <c r="J1670">
        <v>0</v>
      </c>
      <c r="K1670">
        <v>0</v>
      </c>
      <c r="L1670">
        <v>5.0582499999999898E-2</v>
      </c>
      <c r="M1670">
        <v>5.0582499999999898E-2</v>
      </c>
      <c r="N1670" t="s">
        <v>14</v>
      </c>
    </row>
    <row r="1671" spans="1:14" x14ac:dyDescent="0.2">
      <c r="A1671" t="s">
        <v>10</v>
      </c>
      <c r="B1671" t="s">
        <v>13</v>
      </c>
      <c r="D1671">
        <v>0</v>
      </c>
      <c r="E1671">
        <v>0</v>
      </c>
      <c r="F1671">
        <v>10</v>
      </c>
      <c r="G1671">
        <v>10</v>
      </c>
      <c r="H1671">
        <v>22</v>
      </c>
      <c r="I1671">
        <v>23</v>
      </c>
      <c r="J1671">
        <v>1</v>
      </c>
      <c r="K1671">
        <v>1</v>
      </c>
      <c r="L1671">
        <v>5.0119999999999998E-2</v>
      </c>
      <c r="M1671">
        <v>5.0119999999999998E-2</v>
      </c>
      <c r="N1671" t="s">
        <v>14</v>
      </c>
    </row>
    <row r="1672" spans="1:14" x14ac:dyDescent="0.2">
      <c r="A1672" t="s">
        <v>10</v>
      </c>
      <c r="B1672" t="s">
        <v>13</v>
      </c>
      <c r="D1672">
        <v>0</v>
      </c>
      <c r="E1672">
        <v>0</v>
      </c>
      <c r="F1672">
        <v>10</v>
      </c>
      <c r="G1672">
        <v>10</v>
      </c>
      <c r="H1672">
        <v>22</v>
      </c>
      <c r="I1672">
        <v>23</v>
      </c>
      <c r="J1672">
        <v>2</v>
      </c>
      <c r="K1672">
        <v>2</v>
      </c>
      <c r="L1672">
        <v>5.0357499999999999E-2</v>
      </c>
      <c r="M1672">
        <v>5.0357499999999999E-2</v>
      </c>
      <c r="N1672" t="s">
        <v>14</v>
      </c>
    </row>
    <row r="1673" spans="1:14" x14ac:dyDescent="0.2">
      <c r="A1673" t="s">
        <v>10</v>
      </c>
      <c r="B1673" t="s">
        <v>13</v>
      </c>
      <c r="D1673">
        <v>0</v>
      </c>
      <c r="E1673">
        <v>0</v>
      </c>
      <c r="F1673">
        <v>10</v>
      </c>
      <c r="G1673">
        <v>10</v>
      </c>
      <c r="H1673">
        <v>22</v>
      </c>
      <c r="I1673">
        <v>23</v>
      </c>
      <c r="J1673">
        <v>3</v>
      </c>
      <c r="K1673">
        <v>3</v>
      </c>
      <c r="L1673">
        <v>4.931E-2</v>
      </c>
      <c r="M1673">
        <v>4.931E-2</v>
      </c>
      <c r="N1673" t="s">
        <v>14</v>
      </c>
    </row>
    <row r="1674" spans="1:14" x14ac:dyDescent="0.2">
      <c r="A1674" t="s">
        <v>10</v>
      </c>
      <c r="B1674" t="s">
        <v>13</v>
      </c>
      <c r="D1674">
        <v>0</v>
      </c>
      <c r="E1674">
        <v>0</v>
      </c>
      <c r="F1674">
        <v>10</v>
      </c>
      <c r="G1674">
        <v>10</v>
      </c>
      <c r="H1674">
        <v>22</v>
      </c>
      <c r="I1674">
        <v>23</v>
      </c>
      <c r="J1674">
        <v>4</v>
      </c>
      <c r="K1674">
        <v>4</v>
      </c>
      <c r="L1674">
        <v>4.6224000000000001E-2</v>
      </c>
      <c r="M1674">
        <v>4.6224000000000001E-2</v>
      </c>
      <c r="N1674" t="s">
        <v>14</v>
      </c>
    </row>
    <row r="1675" spans="1:14" x14ac:dyDescent="0.2">
      <c r="A1675" t="s">
        <v>10</v>
      </c>
      <c r="B1675" t="s">
        <v>13</v>
      </c>
      <c r="D1675">
        <v>0</v>
      </c>
      <c r="E1675">
        <v>0</v>
      </c>
      <c r="F1675">
        <v>10</v>
      </c>
      <c r="G1675">
        <v>10</v>
      </c>
      <c r="H1675">
        <v>22</v>
      </c>
      <c r="I1675">
        <v>23</v>
      </c>
      <c r="J1675">
        <v>5</v>
      </c>
      <c r="K1675">
        <v>5</v>
      </c>
      <c r="L1675">
        <v>4.1248E-2</v>
      </c>
      <c r="M1675">
        <v>4.1248E-2</v>
      </c>
      <c r="N1675" t="s">
        <v>14</v>
      </c>
    </row>
    <row r="1676" spans="1:14" x14ac:dyDescent="0.2">
      <c r="A1676" t="s">
        <v>10</v>
      </c>
      <c r="B1676" t="s">
        <v>13</v>
      </c>
      <c r="D1676">
        <v>0</v>
      </c>
      <c r="E1676">
        <v>0</v>
      </c>
      <c r="F1676">
        <v>10</v>
      </c>
      <c r="G1676">
        <v>10</v>
      </c>
      <c r="H1676">
        <v>22</v>
      </c>
      <c r="I1676">
        <v>23</v>
      </c>
      <c r="J1676">
        <v>6</v>
      </c>
      <c r="K1676">
        <v>6</v>
      </c>
      <c r="L1676">
        <v>4.0244000000000002E-2</v>
      </c>
      <c r="M1676">
        <v>4.0244000000000002E-2</v>
      </c>
      <c r="N1676" t="s">
        <v>14</v>
      </c>
    </row>
    <row r="1677" spans="1:14" x14ac:dyDescent="0.2">
      <c r="A1677" t="s">
        <v>10</v>
      </c>
      <c r="B1677" t="s">
        <v>13</v>
      </c>
      <c r="D1677">
        <v>0</v>
      </c>
      <c r="E1677">
        <v>0</v>
      </c>
      <c r="F1677">
        <v>10</v>
      </c>
      <c r="G1677">
        <v>10</v>
      </c>
      <c r="H1677">
        <v>23</v>
      </c>
      <c r="I1677">
        <v>24</v>
      </c>
      <c r="J1677">
        <v>0</v>
      </c>
      <c r="K1677">
        <v>0</v>
      </c>
      <c r="L1677">
        <v>4.6722499999999903E-2</v>
      </c>
      <c r="M1677">
        <v>4.6722499999999903E-2</v>
      </c>
      <c r="N1677" t="s">
        <v>14</v>
      </c>
    </row>
    <row r="1678" spans="1:14" x14ac:dyDescent="0.2">
      <c r="A1678" t="s">
        <v>10</v>
      </c>
      <c r="B1678" t="s">
        <v>13</v>
      </c>
      <c r="D1678">
        <v>0</v>
      </c>
      <c r="E1678">
        <v>0</v>
      </c>
      <c r="F1678">
        <v>10</v>
      </c>
      <c r="G1678">
        <v>10</v>
      </c>
      <c r="H1678">
        <v>23</v>
      </c>
      <c r="I1678">
        <v>24</v>
      </c>
      <c r="J1678">
        <v>1</v>
      </c>
      <c r="K1678">
        <v>1</v>
      </c>
      <c r="L1678">
        <v>4.5579999999999898E-2</v>
      </c>
      <c r="M1678">
        <v>4.5579999999999898E-2</v>
      </c>
      <c r="N1678" t="s">
        <v>14</v>
      </c>
    </row>
    <row r="1679" spans="1:14" x14ac:dyDescent="0.2">
      <c r="A1679" t="s">
        <v>10</v>
      </c>
      <c r="B1679" t="s">
        <v>13</v>
      </c>
      <c r="D1679">
        <v>0</v>
      </c>
      <c r="E1679">
        <v>0</v>
      </c>
      <c r="F1679">
        <v>10</v>
      </c>
      <c r="G1679">
        <v>10</v>
      </c>
      <c r="H1679">
        <v>23</v>
      </c>
      <c r="I1679">
        <v>24</v>
      </c>
      <c r="J1679">
        <v>2</v>
      </c>
      <c r="K1679">
        <v>2</v>
      </c>
      <c r="L1679">
        <v>4.6884999999999899E-2</v>
      </c>
      <c r="M1679">
        <v>4.6884999999999899E-2</v>
      </c>
      <c r="N1679" t="s">
        <v>14</v>
      </c>
    </row>
    <row r="1680" spans="1:14" x14ac:dyDescent="0.2">
      <c r="A1680" t="s">
        <v>10</v>
      </c>
      <c r="B1680" t="s">
        <v>13</v>
      </c>
      <c r="D1680">
        <v>0</v>
      </c>
      <c r="E1680">
        <v>0</v>
      </c>
      <c r="F1680">
        <v>10</v>
      </c>
      <c r="G1680">
        <v>10</v>
      </c>
      <c r="H1680">
        <v>23</v>
      </c>
      <c r="I1680">
        <v>24</v>
      </c>
      <c r="J1680">
        <v>3</v>
      </c>
      <c r="K1680">
        <v>3</v>
      </c>
      <c r="L1680">
        <v>4.6195E-2</v>
      </c>
      <c r="M1680">
        <v>4.6195E-2</v>
      </c>
      <c r="N1680" t="s">
        <v>14</v>
      </c>
    </row>
    <row r="1681" spans="1:14" x14ac:dyDescent="0.2">
      <c r="A1681" t="s">
        <v>10</v>
      </c>
      <c r="B1681" t="s">
        <v>13</v>
      </c>
      <c r="D1681">
        <v>0</v>
      </c>
      <c r="E1681">
        <v>0</v>
      </c>
      <c r="F1681">
        <v>10</v>
      </c>
      <c r="G1681">
        <v>10</v>
      </c>
      <c r="H1681">
        <v>23</v>
      </c>
      <c r="I1681">
        <v>24</v>
      </c>
      <c r="J1681">
        <v>4</v>
      </c>
      <c r="K1681">
        <v>4</v>
      </c>
      <c r="L1681">
        <v>4.3145999999999997E-2</v>
      </c>
      <c r="M1681">
        <v>4.3145999999999997E-2</v>
      </c>
      <c r="N1681" t="s">
        <v>14</v>
      </c>
    </row>
    <row r="1682" spans="1:14" x14ac:dyDescent="0.2">
      <c r="A1682" t="s">
        <v>10</v>
      </c>
      <c r="B1682" t="s">
        <v>13</v>
      </c>
      <c r="D1682">
        <v>0</v>
      </c>
      <c r="E1682">
        <v>0</v>
      </c>
      <c r="F1682">
        <v>10</v>
      </c>
      <c r="G1682">
        <v>10</v>
      </c>
      <c r="H1682">
        <v>23</v>
      </c>
      <c r="I1682">
        <v>24</v>
      </c>
      <c r="J1682">
        <v>5</v>
      </c>
      <c r="K1682">
        <v>5</v>
      </c>
      <c r="L1682">
        <v>3.7533999999999998E-2</v>
      </c>
      <c r="M1682">
        <v>3.7533999999999998E-2</v>
      </c>
      <c r="N1682" t="s">
        <v>14</v>
      </c>
    </row>
    <row r="1683" spans="1:14" x14ac:dyDescent="0.2">
      <c r="A1683" t="s">
        <v>10</v>
      </c>
      <c r="B1683" t="s">
        <v>13</v>
      </c>
      <c r="D1683">
        <v>0</v>
      </c>
      <c r="E1683">
        <v>0</v>
      </c>
      <c r="F1683">
        <v>10</v>
      </c>
      <c r="G1683">
        <v>10</v>
      </c>
      <c r="H1683">
        <v>23</v>
      </c>
      <c r="I1683">
        <v>24</v>
      </c>
      <c r="J1683">
        <v>6</v>
      </c>
      <c r="K1683">
        <v>6</v>
      </c>
      <c r="L1683">
        <v>3.4091999999999997E-2</v>
      </c>
      <c r="M1683">
        <v>3.4091999999999997E-2</v>
      </c>
      <c r="N1683" t="s">
        <v>14</v>
      </c>
    </row>
    <row r="1684" spans="1:14" x14ac:dyDescent="0.2">
      <c r="A1684" t="s">
        <v>10</v>
      </c>
      <c r="B1684" t="s">
        <v>13</v>
      </c>
      <c r="D1684">
        <v>0</v>
      </c>
      <c r="E1684">
        <v>0</v>
      </c>
      <c r="F1684">
        <v>11</v>
      </c>
      <c r="G1684">
        <v>11</v>
      </c>
      <c r="H1684">
        <v>0</v>
      </c>
      <c r="I1684">
        <v>1</v>
      </c>
      <c r="J1684">
        <v>0</v>
      </c>
      <c r="K1684">
        <v>0</v>
      </c>
      <c r="L1684">
        <v>3.5158000000000002E-2</v>
      </c>
      <c r="M1684">
        <v>3.5158000000000002E-2</v>
      </c>
      <c r="N1684" t="s">
        <v>14</v>
      </c>
    </row>
    <row r="1685" spans="1:14" x14ac:dyDescent="0.2">
      <c r="A1685" t="s">
        <v>10</v>
      </c>
      <c r="B1685" t="s">
        <v>13</v>
      </c>
      <c r="D1685">
        <v>0</v>
      </c>
      <c r="E1685">
        <v>0</v>
      </c>
      <c r="F1685">
        <v>11</v>
      </c>
      <c r="G1685">
        <v>11</v>
      </c>
      <c r="H1685">
        <v>0</v>
      </c>
      <c r="I1685">
        <v>1</v>
      </c>
      <c r="J1685">
        <v>1</v>
      </c>
      <c r="K1685">
        <v>1</v>
      </c>
      <c r="L1685">
        <v>4.1099999999999998E-2</v>
      </c>
      <c r="M1685">
        <v>4.1099999999999998E-2</v>
      </c>
      <c r="N1685" t="s">
        <v>14</v>
      </c>
    </row>
    <row r="1686" spans="1:14" x14ac:dyDescent="0.2">
      <c r="A1686" t="s">
        <v>10</v>
      </c>
      <c r="B1686" t="s">
        <v>13</v>
      </c>
      <c r="D1686">
        <v>0</v>
      </c>
      <c r="E1686">
        <v>0</v>
      </c>
      <c r="F1686">
        <v>11</v>
      </c>
      <c r="G1686">
        <v>11</v>
      </c>
      <c r="H1686">
        <v>0</v>
      </c>
      <c r="I1686">
        <v>1</v>
      </c>
      <c r="J1686">
        <v>2</v>
      </c>
      <c r="K1686">
        <v>2</v>
      </c>
      <c r="L1686">
        <v>4.1305000000000001E-2</v>
      </c>
      <c r="M1686">
        <v>4.1305000000000001E-2</v>
      </c>
      <c r="N1686" t="s">
        <v>14</v>
      </c>
    </row>
    <row r="1687" spans="1:14" x14ac:dyDescent="0.2">
      <c r="A1687" t="s">
        <v>10</v>
      </c>
      <c r="B1687" t="s">
        <v>13</v>
      </c>
      <c r="D1687">
        <v>0</v>
      </c>
      <c r="E1687">
        <v>0</v>
      </c>
      <c r="F1687">
        <v>11</v>
      </c>
      <c r="G1687">
        <v>11</v>
      </c>
      <c r="H1687">
        <v>0</v>
      </c>
      <c r="I1687">
        <v>1</v>
      </c>
      <c r="J1687">
        <v>3</v>
      </c>
      <c r="K1687">
        <v>3</v>
      </c>
      <c r="L1687">
        <v>3.5502499999999999E-2</v>
      </c>
      <c r="M1687">
        <v>3.5502499999999999E-2</v>
      </c>
      <c r="N1687" t="s">
        <v>14</v>
      </c>
    </row>
    <row r="1688" spans="1:14" x14ac:dyDescent="0.2">
      <c r="A1688" t="s">
        <v>10</v>
      </c>
      <c r="B1688" t="s">
        <v>13</v>
      </c>
      <c r="D1688">
        <v>0</v>
      </c>
      <c r="E1688">
        <v>0</v>
      </c>
      <c r="F1688">
        <v>11</v>
      </c>
      <c r="G1688">
        <v>11</v>
      </c>
      <c r="H1688">
        <v>0</v>
      </c>
      <c r="I1688">
        <v>1</v>
      </c>
      <c r="J1688">
        <v>4</v>
      </c>
      <c r="K1688">
        <v>4</v>
      </c>
      <c r="L1688">
        <v>3.2530000000000003E-2</v>
      </c>
      <c r="M1688">
        <v>3.2530000000000003E-2</v>
      </c>
      <c r="N1688" t="s">
        <v>14</v>
      </c>
    </row>
    <row r="1689" spans="1:14" x14ac:dyDescent="0.2">
      <c r="A1689" t="s">
        <v>10</v>
      </c>
      <c r="B1689" t="s">
        <v>13</v>
      </c>
      <c r="D1689">
        <v>0</v>
      </c>
      <c r="E1689">
        <v>0</v>
      </c>
      <c r="F1689">
        <v>11</v>
      </c>
      <c r="G1689">
        <v>11</v>
      </c>
      <c r="H1689">
        <v>0</v>
      </c>
      <c r="I1689">
        <v>1</v>
      </c>
      <c r="J1689">
        <v>5</v>
      </c>
      <c r="K1689">
        <v>5</v>
      </c>
      <c r="L1689">
        <v>4.2525E-2</v>
      </c>
      <c r="M1689">
        <v>4.2525E-2</v>
      </c>
      <c r="N1689" t="s">
        <v>14</v>
      </c>
    </row>
    <row r="1690" spans="1:14" x14ac:dyDescent="0.2">
      <c r="A1690" t="s">
        <v>10</v>
      </c>
      <c r="B1690" t="s">
        <v>13</v>
      </c>
      <c r="D1690">
        <v>0</v>
      </c>
      <c r="E1690">
        <v>0</v>
      </c>
      <c r="F1690">
        <v>11</v>
      </c>
      <c r="G1690">
        <v>11</v>
      </c>
      <c r="H1690">
        <v>0</v>
      </c>
      <c r="I1690">
        <v>1</v>
      </c>
      <c r="J1690">
        <v>6</v>
      </c>
      <c r="K1690">
        <v>6</v>
      </c>
      <c r="L1690">
        <v>3.7170000000000002E-2</v>
      </c>
      <c r="M1690">
        <v>3.7170000000000002E-2</v>
      </c>
      <c r="N1690" t="s">
        <v>14</v>
      </c>
    </row>
    <row r="1691" spans="1:14" x14ac:dyDescent="0.2">
      <c r="A1691" t="s">
        <v>10</v>
      </c>
      <c r="B1691" t="s">
        <v>13</v>
      </c>
      <c r="D1691">
        <v>0</v>
      </c>
      <c r="E1691">
        <v>0</v>
      </c>
      <c r="F1691">
        <v>11</v>
      </c>
      <c r="G1691">
        <v>11</v>
      </c>
      <c r="H1691">
        <v>1</v>
      </c>
      <c r="I1691">
        <v>2</v>
      </c>
      <c r="J1691">
        <v>0</v>
      </c>
      <c r="K1691">
        <v>0</v>
      </c>
      <c r="L1691">
        <v>3.1099999999999999E-2</v>
      </c>
      <c r="M1691">
        <v>3.1099999999999999E-2</v>
      </c>
      <c r="N1691" t="s">
        <v>14</v>
      </c>
    </row>
    <row r="1692" spans="1:14" x14ac:dyDescent="0.2">
      <c r="A1692" t="s">
        <v>10</v>
      </c>
      <c r="B1692" t="s">
        <v>13</v>
      </c>
      <c r="D1692">
        <v>0</v>
      </c>
      <c r="E1692">
        <v>0</v>
      </c>
      <c r="F1692">
        <v>11</v>
      </c>
      <c r="G1692">
        <v>11</v>
      </c>
      <c r="H1692">
        <v>1</v>
      </c>
      <c r="I1692">
        <v>2</v>
      </c>
      <c r="J1692">
        <v>1</v>
      </c>
      <c r="K1692">
        <v>1</v>
      </c>
      <c r="L1692">
        <v>3.7974000000000001E-2</v>
      </c>
      <c r="M1692">
        <v>3.7974000000000001E-2</v>
      </c>
      <c r="N1692" t="s">
        <v>14</v>
      </c>
    </row>
    <row r="1693" spans="1:14" x14ac:dyDescent="0.2">
      <c r="A1693" t="s">
        <v>10</v>
      </c>
      <c r="B1693" t="s">
        <v>13</v>
      </c>
      <c r="D1693">
        <v>0</v>
      </c>
      <c r="E1693">
        <v>0</v>
      </c>
      <c r="F1693">
        <v>11</v>
      </c>
      <c r="G1693">
        <v>11</v>
      </c>
      <c r="H1693">
        <v>1</v>
      </c>
      <c r="I1693">
        <v>2</v>
      </c>
      <c r="J1693">
        <v>2</v>
      </c>
      <c r="K1693">
        <v>2</v>
      </c>
      <c r="L1693">
        <v>4.11375E-2</v>
      </c>
      <c r="M1693">
        <v>4.11375E-2</v>
      </c>
      <c r="N1693" t="s">
        <v>14</v>
      </c>
    </row>
    <row r="1694" spans="1:14" x14ac:dyDescent="0.2">
      <c r="A1694" t="s">
        <v>10</v>
      </c>
      <c r="B1694" t="s">
        <v>13</v>
      </c>
      <c r="D1694">
        <v>0</v>
      </c>
      <c r="E1694">
        <v>0</v>
      </c>
      <c r="F1694">
        <v>11</v>
      </c>
      <c r="G1694">
        <v>11</v>
      </c>
      <c r="H1694">
        <v>1</v>
      </c>
      <c r="I1694">
        <v>2</v>
      </c>
      <c r="J1694">
        <v>3</v>
      </c>
      <c r="K1694">
        <v>3</v>
      </c>
      <c r="L1694">
        <v>3.3812500000000002E-2</v>
      </c>
      <c r="M1694">
        <v>3.3812500000000002E-2</v>
      </c>
      <c r="N1694" t="s">
        <v>14</v>
      </c>
    </row>
    <row r="1695" spans="1:14" x14ac:dyDescent="0.2">
      <c r="A1695" t="s">
        <v>10</v>
      </c>
      <c r="B1695" t="s">
        <v>13</v>
      </c>
      <c r="D1695">
        <v>0</v>
      </c>
      <c r="E1695">
        <v>0</v>
      </c>
      <c r="F1695">
        <v>11</v>
      </c>
      <c r="G1695">
        <v>11</v>
      </c>
      <c r="H1695">
        <v>1</v>
      </c>
      <c r="I1695">
        <v>2</v>
      </c>
      <c r="J1695">
        <v>4</v>
      </c>
      <c r="K1695">
        <v>4</v>
      </c>
      <c r="L1695">
        <v>2.9947499999999998E-2</v>
      </c>
      <c r="M1695">
        <v>2.9947499999999998E-2</v>
      </c>
      <c r="N1695" t="s">
        <v>14</v>
      </c>
    </row>
    <row r="1696" spans="1:14" x14ac:dyDescent="0.2">
      <c r="A1696" t="s">
        <v>10</v>
      </c>
      <c r="B1696" t="s">
        <v>13</v>
      </c>
      <c r="D1696">
        <v>0</v>
      </c>
      <c r="E1696">
        <v>0</v>
      </c>
      <c r="F1696">
        <v>11</v>
      </c>
      <c r="G1696">
        <v>11</v>
      </c>
      <c r="H1696">
        <v>1</v>
      </c>
      <c r="I1696">
        <v>2</v>
      </c>
      <c r="J1696">
        <v>5</v>
      </c>
      <c r="K1696">
        <v>5</v>
      </c>
      <c r="L1696">
        <v>3.8564999999999898E-2</v>
      </c>
      <c r="M1696">
        <v>3.8564999999999898E-2</v>
      </c>
      <c r="N1696" t="s">
        <v>14</v>
      </c>
    </row>
    <row r="1697" spans="1:14" x14ac:dyDescent="0.2">
      <c r="A1697" t="s">
        <v>10</v>
      </c>
      <c r="B1697" t="s">
        <v>13</v>
      </c>
      <c r="D1697">
        <v>0</v>
      </c>
      <c r="E1697">
        <v>0</v>
      </c>
      <c r="F1697">
        <v>11</v>
      </c>
      <c r="G1697">
        <v>11</v>
      </c>
      <c r="H1697">
        <v>1</v>
      </c>
      <c r="I1697">
        <v>2</v>
      </c>
      <c r="J1697">
        <v>6</v>
      </c>
      <c r="K1697">
        <v>6</v>
      </c>
      <c r="L1697">
        <v>3.5292499999999997E-2</v>
      </c>
      <c r="M1697">
        <v>3.5292499999999997E-2</v>
      </c>
      <c r="N1697" t="s">
        <v>14</v>
      </c>
    </row>
    <row r="1698" spans="1:14" x14ac:dyDescent="0.2">
      <c r="A1698" t="s">
        <v>10</v>
      </c>
      <c r="B1698" t="s">
        <v>13</v>
      </c>
      <c r="D1698">
        <v>0</v>
      </c>
      <c r="E1698">
        <v>0</v>
      </c>
      <c r="F1698">
        <v>11</v>
      </c>
      <c r="G1698">
        <v>11</v>
      </c>
      <c r="H1698">
        <v>2</v>
      </c>
      <c r="I1698">
        <v>3</v>
      </c>
      <c r="J1698">
        <v>0</v>
      </c>
      <c r="K1698">
        <v>0</v>
      </c>
      <c r="L1698">
        <v>3.0452E-2</v>
      </c>
      <c r="M1698">
        <v>3.0452E-2</v>
      </c>
      <c r="N1698" t="s">
        <v>14</v>
      </c>
    </row>
    <row r="1699" spans="1:14" x14ac:dyDescent="0.2">
      <c r="A1699" t="s">
        <v>10</v>
      </c>
      <c r="B1699" t="s">
        <v>13</v>
      </c>
      <c r="D1699">
        <v>0</v>
      </c>
      <c r="E1699">
        <v>0</v>
      </c>
      <c r="F1699">
        <v>11</v>
      </c>
      <c r="G1699">
        <v>11</v>
      </c>
      <c r="H1699">
        <v>2</v>
      </c>
      <c r="I1699">
        <v>3</v>
      </c>
      <c r="J1699">
        <v>1</v>
      </c>
      <c r="K1699">
        <v>1</v>
      </c>
      <c r="L1699">
        <v>3.6691999999999898E-2</v>
      </c>
      <c r="M1699">
        <v>3.6691999999999898E-2</v>
      </c>
      <c r="N1699" t="s">
        <v>14</v>
      </c>
    </row>
    <row r="1700" spans="1:14" x14ac:dyDescent="0.2">
      <c r="A1700" t="s">
        <v>10</v>
      </c>
      <c r="B1700" t="s">
        <v>13</v>
      </c>
      <c r="D1700">
        <v>0</v>
      </c>
      <c r="E1700">
        <v>0</v>
      </c>
      <c r="F1700">
        <v>11</v>
      </c>
      <c r="G1700">
        <v>11</v>
      </c>
      <c r="H1700">
        <v>2</v>
      </c>
      <c r="I1700">
        <v>3</v>
      </c>
      <c r="J1700">
        <v>2</v>
      </c>
      <c r="K1700">
        <v>2</v>
      </c>
      <c r="L1700">
        <v>3.8929999999999999E-2</v>
      </c>
      <c r="M1700">
        <v>3.8929999999999999E-2</v>
      </c>
      <c r="N1700" t="s">
        <v>14</v>
      </c>
    </row>
    <row r="1701" spans="1:14" x14ac:dyDescent="0.2">
      <c r="A1701" t="s">
        <v>10</v>
      </c>
      <c r="B1701" t="s">
        <v>13</v>
      </c>
      <c r="D1701">
        <v>0</v>
      </c>
      <c r="E1701">
        <v>0</v>
      </c>
      <c r="F1701">
        <v>11</v>
      </c>
      <c r="G1701">
        <v>11</v>
      </c>
      <c r="H1701">
        <v>2</v>
      </c>
      <c r="I1701">
        <v>3</v>
      </c>
      <c r="J1701">
        <v>3</v>
      </c>
      <c r="K1701">
        <v>3</v>
      </c>
      <c r="L1701">
        <v>3.3314999999999997E-2</v>
      </c>
      <c r="M1701">
        <v>3.3314999999999997E-2</v>
      </c>
      <c r="N1701" t="s">
        <v>14</v>
      </c>
    </row>
    <row r="1702" spans="1:14" x14ac:dyDescent="0.2">
      <c r="A1702" t="s">
        <v>10</v>
      </c>
      <c r="B1702" t="s">
        <v>13</v>
      </c>
      <c r="D1702">
        <v>0</v>
      </c>
      <c r="E1702">
        <v>0</v>
      </c>
      <c r="F1702">
        <v>11</v>
      </c>
      <c r="G1702">
        <v>11</v>
      </c>
      <c r="H1702">
        <v>2</v>
      </c>
      <c r="I1702">
        <v>3</v>
      </c>
      <c r="J1702">
        <v>4</v>
      </c>
      <c r="K1702">
        <v>4</v>
      </c>
      <c r="L1702">
        <v>2.84575E-2</v>
      </c>
      <c r="M1702">
        <v>2.84575E-2</v>
      </c>
      <c r="N1702" t="s">
        <v>14</v>
      </c>
    </row>
    <row r="1703" spans="1:14" x14ac:dyDescent="0.2">
      <c r="A1703" t="s">
        <v>10</v>
      </c>
      <c r="B1703" t="s">
        <v>13</v>
      </c>
      <c r="D1703">
        <v>0</v>
      </c>
      <c r="E1703">
        <v>0</v>
      </c>
      <c r="F1703">
        <v>11</v>
      </c>
      <c r="G1703">
        <v>11</v>
      </c>
      <c r="H1703">
        <v>2</v>
      </c>
      <c r="I1703">
        <v>3</v>
      </c>
      <c r="J1703">
        <v>5</v>
      </c>
      <c r="K1703">
        <v>5</v>
      </c>
      <c r="L1703">
        <v>3.5682499999999999E-2</v>
      </c>
      <c r="M1703">
        <v>3.5682499999999999E-2</v>
      </c>
      <c r="N1703" t="s">
        <v>14</v>
      </c>
    </row>
    <row r="1704" spans="1:14" x14ac:dyDescent="0.2">
      <c r="A1704" t="s">
        <v>10</v>
      </c>
      <c r="B1704" t="s">
        <v>13</v>
      </c>
      <c r="D1704">
        <v>0</v>
      </c>
      <c r="E1704">
        <v>0</v>
      </c>
      <c r="F1704">
        <v>11</v>
      </c>
      <c r="G1704">
        <v>11</v>
      </c>
      <c r="H1704">
        <v>2</v>
      </c>
      <c r="I1704">
        <v>3</v>
      </c>
      <c r="J1704">
        <v>6</v>
      </c>
      <c r="K1704">
        <v>6</v>
      </c>
      <c r="L1704">
        <v>3.4215000000000002E-2</v>
      </c>
      <c r="M1704">
        <v>3.4215000000000002E-2</v>
      </c>
      <c r="N1704" t="s">
        <v>14</v>
      </c>
    </row>
    <row r="1705" spans="1:14" x14ac:dyDescent="0.2">
      <c r="A1705" t="s">
        <v>10</v>
      </c>
      <c r="B1705" t="s">
        <v>13</v>
      </c>
      <c r="D1705">
        <v>0</v>
      </c>
      <c r="E1705">
        <v>0</v>
      </c>
      <c r="F1705">
        <v>11</v>
      </c>
      <c r="G1705">
        <v>11</v>
      </c>
      <c r="H1705">
        <v>3</v>
      </c>
      <c r="I1705">
        <v>4</v>
      </c>
      <c r="J1705">
        <v>0</v>
      </c>
      <c r="K1705">
        <v>0</v>
      </c>
      <c r="L1705">
        <v>3.058E-2</v>
      </c>
      <c r="M1705">
        <v>3.058E-2</v>
      </c>
      <c r="N1705" t="s">
        <v>14</v>
      </c>
    </row>
    <row r="1706" spans="1:14" x14ac:dyDescent="0.2">
      <c r="A1706" t="s">
        <v>10</v>
      </c>
      <c r="B1706" t="s">
        <v>13</v>
      </c>
      <c r="D1706">
        <v>0</v>
      </c>
      <c r="E1706">
        <v>0</v>
      </c>
      <c r="F1706">
        <v>11</v>
      </c>
      <c r="G1706">
        <v>11</v>
      </c>
      <c r="H1706">
        <v>3</v>
      </c>
      <c r="I1706">
        <v>4</v>
      </c>
      <c r="J1706">
        <v>1</v>
      </c>
      <c r="K1706">
        <v>1</v>
      </c>
      <c r="L1706">
        <v>3.7077999999999903E-2</v>
      </c>
      <c r="M1706">
        <v>3.7077999999999903E-2</v>
      </c>
      <c r="N1706" t="s">
        <v>14</v>
      </c>
    </row>
    <row r="1707" spans="1:14" x14ac:dyDescent="0.2">
      <c r="A1707" t="s">
        <v>10</v>
      </c>
      <c r="B1707" t="s">
        <v>13</v>
      </c>
      <c r="D1707">
        <v>0</v>
      </c>
      <c r="E1707">
        <v>0</v>
      </c>
      <c r="F1707">
        <v>11</v>
      </c>
      <c r="G1707">
        <v>11</v>
      </c>
      <c r="H1707">
        <v>3</v>
      </c>
      <c r="I1707">
        <v>4</v>
      </c>
      <c r="J1707">
        <v>2</v>
      </c>
      <c r="K1707">
        <v>2</v>
      </c>
      <c r="L1707">
        <v>3.986E-2</v>
      </c>
      <c r="M1707">
        <v>3.986E-2</v>
      </c>
      <c r="N1707" t="s">
        <v>14</v>
      </c>
    </row>
    <row r="1708" spans="1:14" x14ac:dyDescent="0.2">
      <c r="A1708" t="s">
        <v>10</v>
      </c>
      <c r="B1708" t="s">
        <v>13</v>
      </c>
      <c r="D1708">
        <v>0</v>
      </c>
      <c r="E1708">
        <v>0</v>
      </c>
      <c r="F1708">
        <v>11</v>
      </c>
      <c r="G1708">
        <v>11</v>
      </c>
      <c r="H1708">
        <v>3</v>
      </c>
      <c r="I1708">
        <v>4</v>
      </c>
      <c r="J1708">
        <v>3</v>
      </c>
      <c r="K1708">
        <v>3</v>
      </c>
      <c r="L1708">
        <v>3.2344999999999999E-2</v>
      </c>
      <c r="M1708">
        <v>3.2344999999999999E-2</v>
      </c>
      <c r="N1708" t="s">
        <v>14</v>
      </c>
    </row>
    <row r="1709" spans="1:14" x14ac:dyDescent="0.2">
      <c r="A1709" t="s">
        <v>10</v>
      </c>
      <c r="B1709" t="s">
        <v>13</v>
      </c>
      <c r="D1709">
        <v>0</v>
      </c>
      <c r="E1709">
        <v>0</v>
      </c>
      <c r="F1709">
        <v>11</v>
      </c>
      <c r="G1709">
        <v>11</v>
      </c>
      <c r="H1709">
        <v>3</v>
      </c>
      <c r="I1709">
        <v>4</v>
      </c>
      <c r="J1709">
        <v>4</v>
      </c>
      <c r="K1709">
        <v>4</v>
      </c>
      <c r="L1709">
        <v>2.8562500000000001E-2</v>
      </c>
      <c r="M1709">
        <v>2.8562500000000001E-2</v>
      </c>
      <c r="N1709" t="s">
        <v>14</v>
      </c>
    </row>
    <row r="1710" spans="1:14" x14ac:dyDescent="0.2">
      <c r="A1710" t="s">
        <v>10</v>
      </c>
      <c r="B1710" t="s">
        <v>13</v>
      </c>
      <c r="D1710">
        <v>0</v>
      </c>
      <c r="E1710">
        <v>0</v>
      </c>
      <c r="F1710">
        <v>11</v>
      </c>
      <c r="G1710">
        <v>11</v>
      </c>
      <c r="H1710">
        <v>3</v>
      </c>
      <c r="I1710">
        <v>4</v>
      </c>
      <c r="J1710">
        <v>5</v>
      </c>
      <c r="K1710">
        <v>5</v>
      </c>
      <c r="L1710">
        <v>3.5200000000000002E-2</v>
      </c>
      <c r="M1710">
        <v>3.5200000000000002E-2</v>
      </c>
      <c r="N1710" t="s">
        <v>14</v>
      </c>
    </row>
    <row r="1711" spans="1:14" x14ac:dyDescent="0.2">
      <c r="A1711" t="s">
        <v>10</v>
      </c>
      <c r="B1711" t="s">
        <v>13</v>
      </c>
      <c r="D1711">
        <v>0</v>
      </c>
      <c r="E1711">
        <v>0</v>
      </c>
      <c r="F1711">
        <v>11</v>
      </c>
      <c r="G1711">
        <v>11</v>
      </c>
      <c r="H1711">
        <v>3</v>
      </c>
      <c r="I1711">
        <v>4</v>
      </c>
      <c r="J1711">
        <v>6</v>
      </c>
      <c r="K1711">
        <v>6</v>
      </c>
      <c r="L1711">
        <v>3.4795E-2</v>
      </c>
      <c r="M1711">
        <v>3.4795E-2</v>
      </c>
      <c r="N1711" t="s">
        <v>14</v>
      </c>
    </row>
    <row r="1712" spans="1:14" x14ac:dyDescent="0.2">
      <c r="A1712" t="s">
        <v>10</v>
      </c>
      <c r="B1712" t="s">
        <v>13</v>
      </c>
      <c r="D1712">
        <v>0</v>
      </c>
      <c r="E1712">
        <v>0</v>
      </c>
      <c r="F1712">
        <v>11</v>
      </c>
      <c r="G1712">
        <v>11</v>
      </c>
      <c r="H1712">
        <v>4</v>
      </c>
      <c r="I1712">
        <v>5</v>
      </c>
      <c r="J1712">
        <v>0</v>
      </c>
      <c r="K1712">
        <v>0</v>
      </c>
      <c r="L1712">
        <v>3.2939999999999997E-2</v>
      </c>
      <c r="M1712">
        <v>3.2939999999999997E-2</v>
      </c>
      <c r="N1712" t="s">
        <v>14</v>
      </c>
    </row>
    <row r="1713" spans="1:14" x14ac:dyDescent="0.2">
      <c r="A1713" t="s">
        <v>10</v>
      </c>
      <c r="B1713" t="s">
        <v>13</v>
      </c>
      <c r="D1713">
        <v>0</v>
      </c>
      <c r="E1713">
        <v>0</v>
      </c>
      <c r="F1713">
        <v>11</v>
      </c>
      <c r="G1713">
        <v>11</v>
      </c>
      <c r="H1713">
        <v>4</v>
      </c>
      <c r="I1713">
        <v>5</v>
      </c>
      <c r="J1713">
        <v>1</v>
      </c>
      <c r="K1713">
        <v>1</v>
      </c>
      <c r="L1713">
        <v>3.8952000000000001E-2</v>
      </c>
      <c r="M1713">
        <v>3.8952000000000001E-2</v>
      </c>
      <c r="N1713" t="s">
        <v>14</v>
      </c>
    </row>
    <row r="1714" spans="1:14" x14ac:dyDescent="0.2">
      <c r="A1714" t="s">
        <v>10</v>
      </c>
      <c r="B1714" t="s">
        <v>13</v>
      </c>
      <c r="D1714">
        <v>0</v>
      </c>
      <c r="E1714">
        <v>0</v>
      </c>
      <c r="F1714">
        <v>11</v>
      </c>
      <c r="G1714">
        <v>11</v>
      </c>
      <c r="H1714">
        <v>4</v>
      </c>
      <c r="I1714">
        <v>5</v>
      </c>
      <c r="J1714">
        <v>2</v>
      </c>
      <c r="K1714">
        <v>2</v>
      </c>
      <c r="L1714">
        <v>4.0697499999999998E-2</v>
      </c>
      <c r="M1714">
        <v>4.0697499999999998E-2</v>
      </c>
      <c r="N1714" t="s">
        <v>14</v>
      </c>
    </row>
    <row r="1715" spans="1:14" x14ac:dyDescent="0.2">
      <c r="A1715" t="s">
        <v>10</v>
      </c>
      <c r="B1715" t="s">
        <v>13</v>
      </c>
      <c r="D1715">
        <v>0</v>
      </c>
      <c r="E1715">
        <v>0</v>
      </c>
      <c r="F1715">
        <v>11</v>
      </c>
      <c r="G1715">
        <v>11</v>
      </c>
      <c r="H1715">
        <v>4</v>
      </c>
      <c r="I1715">
        <v>5</v>
      </c>
      <c r="J1715">
        <v>3</v>
      </c>
      <c r="K1715">
        <v>3</v>
      </c>
      <c r="L1715">
        <v>3.4209999999999997E-2</v>
      </c>
      <c r="M1715">
        <v>3.4209999999999997E-2</v>
      </c>
      <c r="N1715" t="s">
        <v>14</v>
      </c>
    </row>
    <row r="1716" spans="1:14" x14ac:dyDescent="0.2">
      <c r="A1716" t="s">
        <v>10</v>
      </c>
      <c r="B1716" t="s">
        <v>13</v>
      </c>
      <c r="D1716">
        <v>0</v>
      </c>
      <c r="E1716">
        <v>0</v>
      </c>
      <c r="F1716">
        <v>11</v>
      </c>
      <c r="G1716">
        <v>11</v>
      </c>
      <c r="H1716">
        <v>4</v>
      </c>
      <c r="I1716">
        <v>5</v>
      </c>
      <c r="J1716">
        <v>4</v>
      </c>
      <c r="K1716">
        <v>4</v>
      </c>
      <c r="L1716">
        <v>3.0644999999999999E-2</v>
      </c>
      <c r="M1716">
        <v>3.0644999999999999E-2</v>
      </c>
      <c r="N1716" t="s">
        <v>14</v>
      </c>
    </row>
    <row r="1717" spans="1:14" x14ac:dyDescent="0.2">
      <c r="A1717" t="s">
        <v>10</v>
      </c>
      <c r="B1717" t="s">
        <v>13</v>
      </c>
      <c r="D1717">
        <v>0</v>
      </c>
      <c r="E1717">
        <v>0</v>
      </c>
      <c r="F1717">
        <v>11</v>
      </c>
      <c r="G1717">
        <v>11</v>
      </c>
      <c r="H1717">
        <v>4</v>
      </c>
      <c r="I1717">
        <v>5</v>
      </c>
      <c r="J1717">
        <v>5</v>
      </c>
      <c r="K1717">
        <v>5</v>
      </c>
      <c r="L1717">
        <v>3.6609999999999997E-2</v>
      </c>
      <c r="M1717">
        <v>3.6609999999999997E-2</v>
      </c>
      <c r="N1717" t="s">
        <v>14</v>
      </c>
    </row>
    <row r="1718" spans="1:14" x14ac:dyDescent="0.2">
      <c r="A1718" t="s">
        <v>10</v>
      </c>
      <c r="B1718" t="s">
        <v>13</v>
      </c>
      <c r="D1718">
        <v>0</v>
      </c>
      <c r="E1718">
        <v>0</v>
      </c>
      <c r="F1718">
        <v>11</v>
      </c>
      <c r="G1718">
        <v>11</v>
      </c>
      <c r="H1718">
        <v>4</v>
      </c>
      <c r="I1718">
        <v>5</v>
      </c>
      <c r="J1718">
        <v>6</v>
      </c>
      <c r="K1718">
        <v>6</v>
      </c>
      <c r="L1718">
        <v>3.5442500000000002E-2</v>
      </c>
      <c r="M1718">
        <v>3.5442500000000002E-2</v>
      </c>
      <c r="N1718" t="s">
        <v>14</v>
      </c>
    </row>
    <row r="1719" spans="1:14" x14ac:dyDescent="0.2">
      <c r="A1719" t="s">
        <v>10</v>
      </c>
      <c r="B1719" t="s">
        <v>13</v>
      </c>
      <c r="D1719">
        <v>0</v>
      </c>
      <c r="E1719">
        <v>0</v>
      </c>
      <c r="F1719">
        <v>11</v>
      </c>
      <c r="G1719">
        <v>11</v>
      </c>
      <c r="H1719">
        <v>5</v>
      </c>
      <c r="I1719">
        <v>6</v>
      </c>
      <c r="J1719">
        <v>0</v>
      </c>
      <c r="K1719">
        <v>0</v>
      </c>
      <c r="L1719">
        <v>3.6751999999999903E-2</v>
      </c>
      <c r="M1719">
        <v>3.6751999999999903E-2</v>
      </c>
      <c r="N1719" t="s">
        <v>14</v>
      </c>
    </row>
    <row r="1720" spans="1:14" x14ac:dyDescent="0.2">
      <c r="A1720" t="s">
        <v>10</v>
      </c>
      <c r="B1720" t="s">
        <v>13</v>
      </c>
      <c r="D1720">
        <v>0</v>
      </c>
      <c r="E1720">
        <v>0</v>
      </c>
      <c r="F1720">
        <v>11</v>
      </c>
      <c r="G1720">
        <v>11</v>
      </c>
      <c r="H1720">
        <v>5</v>
      </c>
      <c r="I1720">
        <v>6</v>
      </c>
      <c r="J1720">
        <v>1</v>
      </c>
      <c r="K1720">
        <v>1</v>
      </c>
      <c r="L1720">
        <v>4.1936000000000001E-2</v>
      </c>
      <c r="M1720">
        <v>4.1936000000000001E-2</v>
      </c>
      <c r="N1720" t="s">
        <v>14</v>
      </c>
    </row>
    <row r="1721" spans="1:14" x14ac:dyDescent="0.2">
      <c r="A1721" t="s">
        <v>10</v>
      </c>
      <c r="B1721" t="s">
        <v>13</v>
      </c>
      <c r="D1721">
        <v>0</v>
      </c>
      <c r="E1721">
        <v>0</v>
      </c>
      <c r="F1721">
        <v>11</v>
      </c>
      <c r="G1721">
        <v>11</v>
      </c>
      <c r="H1721">
        <v>5</v>
      </c>
      <c r="I1721">
        <v>6</v>
      </c>
      <c r="J1721">
        <v>2</v>
      </c>
      <c r="K1721">
        <v>2</v>
      </c>
      <c r="L1721">
        <v>4.4174999999999999E-2</v>
      </c>
      <c r="M1721">
        <v>4.4174999999999999E-2</v>
      </c>
      <c r="N1721" t="s">
        <v>14</v>
      </c>
    </row>
    <row r="1722" spans="1:14" x14ac:dyDescent="0.2">
      <c r="A1722" t="s">
        <v>10</v>
      </c>
      <c r="B1722" t="s">
        <v>13</v>
      </c>
      <c r="D1722">
        <v>0</v>
      </c>
      <c r="E1722">
        <v>0</v>
      </c>
      <c r="F1722">
        <v>11</v>
      </c>
      <c r="G1722">
        <v>11</v>
      </c>
      <c r="H1722">
        <v>5</v>
      </c>
      <c r="I1722">
        <v>6</v>
      </c>
      <c r="J1722">
        <v>3</v>
      </c>
      <c r="K1722">
        <v>3</v>
      </c>
      <c r="L1722">
        <v>3.8857500000000003E-2</v>
      </c>
      <c r="M1722">
        <v>3.8857500000000003E-2</v>
      </c>
      <c r="N1722" t="s">
        <v>14</v>
      </c>
    </row>
    <row r="1723" spans="1:14" x14ac:dyDescent="0.2">
      <c r="A1723" t="s">
        <v>10</v>
      </c>
      <c r="B1723" t="s">
        <v>13</v>
      </c>
      <c r="D1723">
        <v>0</v>
      </c>
      <c r="E1723">
        <v>0</v>
      </c>
      <c r="F1723">
        <v>11</v>
      </c>
      <c r="G1723">
        <v>11</v>
      </c>
      <c r="H1723">
        <v>5</v>
      </c>
      <c r="I1723">
        <v>6</v>
      </c>
      <c r="J1723">
        <v>4</v>
      </c>
      <c r="K1723">
        <v>4</v>
      </c>
      <c r="L1723">
        <v>3.3294999999999998E-2</v>
      </c>
      <c r="M1723">
        <v>3.3294999999999998E-2</v>
      </c>
      <c r="N1723" t="s">
        <v>14</v>
      </c>
    </row>
    <row r="1724" spans="1:14" x14ac:dyDescent="0.2">
      <c r="A1724" t="s">
        <v>10</v>
      </c>
      <c r="B1724" t="s">
        <v>13</v>
      </c>
      <c r="D1724">
        <v>0</v>
      </c>
      <c r="E1724">
        <v>0</v>
      </c>
      <c r="F1724">
        <v>11</v>
      </c>
      <c r="G1724">
        <v>11</v>
      </c>
      <c r="H1724">
        <v>5</v>
      </c>
      <c r="I1724">
        <v>6</v>
      </c>
      <c r="J1724">
        <v>5</v>
      </c>
      <c r="K1724">
        <v>5</v>
      </c>
      <c r="L1724">
        <v>3.9564999999999899E-2</v>
      </c>
      <c r="M1724">
        <v>3.9564999999999899E-2</v>
      </c>
      <c r="N1724" t="s">
        <v>14</v>
      </c>
    </row>
    <row r="1725" spans="1:14" x14ac:dyDescent="0.2">
      <c r="A1725" t="s">
        <v>10</v>
      </c>
      <c r="B1725" t="s">
        <v>13</v>
      </c>
      <c r="D1725">
        <v>0</v>
      </c>
      <c r="E1725">
        <v>0</v>
      </c>
      <c r="F1725">
        <v>11</v>
      </c>
      <c r="G1725">
        <v>11</v>
      </c>
      <c r="H1725">
        <v>5</v>
      </c>
      <c r="I1725">
        <v>6</v>
      </c>
      <c r="J1725">
        <v>6</v>
      </c>
      <c r="K1725">
        <v>6</v>
      </c>
      <c r="L1725">
        <v>3.7479999999999999E-2</v>
      </c>
      <c r="M1725">
        <v>3.7479999999999999E-2</v>
      </c>
      <c r="N1725" t="s">
        <v>14</v>
      </c>
    </row>
    <row r="1726" spans="1:14" x14ac:dyDescent="0.2">
      <c r="A1726" t="s">
        <v>10</v>
      </c>
      <c r="B1726" t="s">
        <v>13</v>
      </c>
      <c r="D1726">
        <v>0</v>
      </c>
      <c r="E1726">
        <v>0</v>
      </c>
      <c r="F1726">
        <v>11</v>
      </c>
      <c r="G1726">
        <v>11</v>
      </c>
      <c r="H1726">
        <v>6</v>
      </c>
      <c r="I1726">
        <v>7</v>
      </c>
      <c r="J1726">
        <v>0</v>
      </c>
      <c r="K1726">
        <v>0</v>
      </c>
      <c r="L1726">
        <v>4.7230000000000001E-2</v>
      </c>
      <c r="M1726">
        <v>4.7230000000000001E-2</v>
      </c>
      <c r="N1726" t="s">
        <v>14</v>
      </c>
    </row>
    <row r="1727" spans="1:14" x14ac:dyDescent="0.2">
      <c r="A1727" t="s">
        <v>10</v>
      </c>
      <c r="B1727" t="s">
        <v>13</v>
      </c>
      <c r="D1727">
        <v>0</v>
      </c>
      <c r="E1727">
        <v>0</v>
      </c>
      <c r="F1727">
        <v>11</v>
      </c>
      <c r="G1727">
        <v>11</v>
      </c>
      <c r="H1727">
        <v>6</v>
      </c>
      <c r="I1727">
        <v>7</v>
      </c>
      <c r="J1727">
        <v>1</v>
      </c>
      <c r="K1727">
        <v>1</v>
      </c>
      <c r="L1727">
        <v>5.4537999999999899E-2</v>
      </c>
      <c r="M1727">
        <v>5.4537999999999899E-2</v>
      </c>
      <c r="N1727" t="s">
        <v>14</v>
      </c>
    </row>
    <row r="1728" spans="1:14" x14ac:dyDescent="0.2">
      <c r="A1728" t="s">
        <v>10</v>
      </c>
      <c r="B1728" t="s">
        <v>13</v>
      </c>
      <c r="D1728">
        <v>0</v>
      </c>
      <c r="E1728">
        <v>0</v>
      </c>
      <c r="F1728">
        <v>11</v>
      </c>
      <c r="G1728">
        <v>11</v>
      </c>
      <c r="H1728">
        <v>6</v>
      </c>
      <c r="I1728">
        <v>7</v>
      </c>
      <c r="J1728">
        <v>2</v>
      </c>
      <c r="K1728">
        <v>2</v>
      </c>
      <c r="L1728">
        <v>5.3865000000000003E-2</v>
      </c>
      <c r="M1728">
        <v>5.3865000000000003E-2</v>
      </c>
      <c r="N1728" t="s">
        <v>14</v>
      </c>
    </row>
    <row r="1729" spans="1:14" x14ac:dyDescent="0.2">
      <c r="A1729" t="s">
        <v>10</v>
      </c>
      <c r="B1729" t="s">
        <v>13</v>
      </c>
      <c r="D1729">
        <v>0</v>
      </c>
      <c r="E1729">
        <v>0</v>
      </c>
      <c r="F1729">
        <v>11</v>
      </c>
      <c r="G1729">
        <v>11</v>
      </c>
      <c r="H1729">
        <v>6</v>
      </c>
      <c r="I1729">
        <v>7</v>
      </c>
      <c r="J1729">
        <v>3</v>
      </c>
      <c r="K1729">
        <v>3</v>
      </c>
      <c r="L1729">
        <v>4.5954999999999899E-2</v>
      </c>
      <c r="M1729">
        <v>4.5954999999999899E-2</v>
      </c>
      <c r="N1729" t="s">
        <v>14</v>
      </c>
    </row>
    <row r="1730" spans="1:14" x14ac:dyDescent="0.2">
      <c r="A1730" t="s">
        <v>10</v>
      </c>
      <c r="B1730" t="s">
        <v>13</v>
      </c>
      <c r="D1730">
        <v>0</v>
      </c>
      <c r="E1730">
        <v>0</v>
      </c>
      <c r="F1730">
        <v>11</v>
      </c>
      <c r="G1730">
        <v>11</v>
      </c>
      <c r="H1730">
        <v>6</v>
      </c>
      <c r="I1730">
        <v>7</v>
      </c>
      <c r="J1730">
        <v>4</v>
      </c>
      <c r="K1730">
        <v>4</v>
      </c>
      <c r="L1730">
        <v>4.4264999999999999E-2</v>
      </c>
      <c r="M1730">
        <v>4.4264999999999999E-2</v>
      </c>
      <c r="N1730" t="s">
        <v>14</v>
      </c>
    </row>
    <row r="1731" spans="1:14" x14ac:dyDescent="0.2">
      <c r="A1731" t="s">
        <v>10</v>
      </c>
      <c r="B1731" t="s">
        <v>13</v>
      </c>
      <c r="D1731">
        <v>0</v>
      </c>
      <c r="E1731">
        <v>0</v>
      </c>
      <c r="F1731">
        <v>11</v>
      </c>
      <c r="G1731">
        <v>11</v>
      </c>
      <c r="H1731">
        <v>6</v>
      </c>
      <c r="I1731">
        <v>7</v>
      </c>
      <c r="J1731">
        <v>5</v>
      </c>
      <c r="K1731">
        <v>5</v>
      </c>
      <c r="L1731">
        <v>4.3632499999999998E-2</v>
      </c>
      <c r="M1731">
        <v>4.3632499999999998E-2</v>
      </c>
      <c r="N1731" t="s">
        <v>14</v>
      </c>
    </row>
    <row r="1732" spans="1:14" x14ac:dyDescent="0.2">
      <c r="A1732" t="s">
        <v>10</v>
      </c>
      <c r="B1732" t="s">
        <v>13</v>
      </c>
      <c r="D1732">
        <v>0</v>
      </c>
      <c r="E1732">
        <v>0</v>
      </c>
      <c r="F1732">
        <v>11</v>
      </c>
      <c r="G1732">
        <v>11</v>
      </c>
      <c r="H1732">
        <v>6</v>
      </c>
      <c r="I1732">
        <v>7</v>
      </c>
      <c r="J1732">
        <v>6</v>
      </c>
      <c r="K1732">
        <v>6</v>
      </c>
      <c r="L1732">
        <v>4.0409999999999897E-2</v>
      </c>
      <c r="M1732">
        <v>4.0409999999999897E-2</v>
      </c>
      <c r="N1732" t="s">
        <v>14</v>
      </c>
    </row>
    <row r="1733" spans="1:14" x14ac:dyDescent="0.2">
      <c r="A1733" t="s">
        <v>10</v>
      </c>
      <c r="B1733" t="s">
        <v>13</v>
      </c>
      <c r="D1733">
        <v>0</v>
      </c>
      <c r="E1733">
        <v>0</v>
      </c>
      <c r="F1733">
        <v>11</v>
      </c>
      <c r="G1733">
        <v>11</v>
      </c>
      <c r="H1733">
        <v>7</v>
      </c>
      <c r="I1733">
        <v>8</v>
      </c>
      <c r="J1733">
        <v>0</v>
      </c>
      <c r="K1733">
        <v>0</v>
      </c>
      <c r="L1733">
        <v>5.4783999999999999E-2</v>
      </c>
      <c r="M1733">
        <v>5.4783999999999999E-2</v>
      </c>
      <c r="N1733" t="s">
        <v>14</v>
      </c>
    </row>
    <row r="1734" spans="1:14" x14ac:dyDescent="0.2">
      <c r="A1734" t="s">
        <v>10</v>
      </c>
      <c r="B1734" t="s">
        <v>13</v>
      </c>
      <c r="D1734">
        <v>0</v>
      </c>
      <c r="E1734">
        <v>0</v>
      </c>
      <c r="F1734">
        <v>11</v>
      </c>
      <c r="G1734">
        <v>11</v>
      </c>
      <c r="H1734">
        <v>7</v>
      </c>
      <c r="I1734">
        <v>8</v>
      </c>
      <c r="J1734">
        <v>1</v>
      </c>
      <c r="K1734">
        <v>1</v>
      </c>
      <c r="L1734">
        <v>6.3301999999999997E-2</v>
      </c>
      <c r="M1734">
        <v>6.3301999999999997E-2</v>
      </c>
      <c r="N1734" t="s">
        <v>14</v>
      </c>
    </row>
    <row r="1735" spans="1:14" x14ac:dyDescent="0.2">
      <c r="A1735" t="s">
        <v>10</v>
      </c>
      <c r="B1735" t="s">
        <v>13</v>
      </c>
      <c r="D1735">
        <v>0</v>
      </c>
      <c r="E1735">
        <v>0</v>
      </c>
      <c r="F1735">
        <v>11</v>
      </c>
      <c r="G1735">
        <v>11</v>
      </c>
      <c r="H1735">
        <v>7</v>
      </c>
      <c r="I1735">
        <v>8</v>
      </c>
      <c r="J1735">
        <v>2</v>
      </c>
      <c r="K1735">
        <v>2</v>
      </c>
      <c r="L1735">
        <v>6.4337500000000006E-2</v>
      </c>
      <c r="M1735">
        <v>6.4337500000000006E-2</v>
      </c>
      <c r="N1735" t="s">
        <v>14</v>
      </c>
    </row>
    <row r="1736" spans="1:14" x14ac:dyDescent="0.2">
      <c r="A1736" t="s">
        <v>10</v>
      </c>
      <c r="B1736" t="s">
        <v>13</v>
      </c>
      <c r="D1736">
        <v>0</v>
      </c>
      <c r="E1736">
        <v>0</v>
      </c>
      <c r="F1736">
        <v>11</v>
      </c>
      <c r="G1736">
        <v>11</v>
      </c>
      <c r="H1736">
        <v>7</v>
      </c>
      <c r="I1736">
        <v>8</v>
      </c>
      <c r="J1736">
        <v>3</v>
      </c>
      <c r="K1736">
        <v>3</v>
      </c>
      <c r="L1736">
        <v>5.4359999999999999E-2</v>
      </c>
      <c r="M1736">
        <v>5.4359999999999999E-2</v>
      </c>
      <c r="N1736" t="s">
        <v>14</v>
      </c>
    </row>
    <row r="1737" spans="1:14" x14ac:dyDescent="0.2">
      <c r="A1737" t="s">
        <v>10</v>
      </c>
      <c r="B1737" t="s">
        <v>13</v>
      </c>
      <c r="D1737">
        <v>0</v>
      </c>
      <c r="E1737">
        <v>0</v>
      </c>
      <c r="F1737">
        <v>11</v>
      </c>
      <c r="G1737">
        <v>11</v>
      </c>
      <c r="H1737">
        <v>7</v>
      </c>
      <c r="I1737">
        <v>8</v>
      </c>
      <c r="J1737">
        <v>4</v>
      </c>
      <c r="K1737">
        <v>4</v>
      </c>
      <c r="L1737">
        <v>4.7960000000000003E-2</v>
      </c>
      <c r="M1737">
        <v>4.7960000000000003E-2</v>
      </c>
      <c r="N1737" t="s">
        <v>14</v>
      </c>
    </row>
    <row r="1738" spans="1:14" x14ac:dyDescent="0.2">
      <c r="A1738" t="s">
        <v>10</v>
      </c>
      <c r="B1738" t="s">
        <v>13</v>
      </c>
      <c r="D1738">
        <v>0</v>
      </c>
      <c r="E1738">
        <v>0</v>
      </c>
      <c r="F1738">
        <v>11</v>
      </c>
      <c r="G1738">
        <v>11</v>
      </c>
      <c r="H1738">
        <v>7</v>
      </c>
      <c r="I1738">
        <v>8</v>
      </c>
      <c r="J1738">
        <v>5</v>
      </c>
      <c r="K1738">
        <v>5</v>
      </c>
      <c r="L1738">
        <v>4.6995000000000002E-2</v>
      </c>
      <c r="M1738">
        <v>4.6995000000000002E-2</v>
      </c>
      <c r="N1738" t="s">
        <v>14</v>
      </c>
    </row>
    <row r="1739" spans="1:14" x14ac:dyDescent="0.2">
      <c r="A1739" t="s">
        <v>10</v>
      </c>
      <c r="B1739" t="s">
        <v>13</v>
      </c>
      <c r="D1739">
        <v>0</v>
      </c>
      <c r="E1739">
        <v>0</v>
      </c>
      <c r="F1739">
        <v>11</v>
      </c>
      <c r="G1739">
        <v>11</v>
      </c>
      <c r="H1739">
        <v>7</v>
      </c>
      <c r="I1739">
        <v>8</v>
      </c>
      <c r="J1739">
        <v>6</v>
      </c>
      <c r="K1739">
        <v>6</v>
      </c>
      <c r="L1739">
        <v>4.3565E-2</v>
      </c>
      <c r="M1739">
        <v>4.3565E-2</v>
      </c>
      <c r="N1739" t="s">
        <v>14</v>
      </c>
    </row>
    <row r="1740" spans="1:14" x14ac:dyDescent="0.2">
      <c r="A1740" t="s">
        <v>10</v>
      </c>
      <c r="B1740" t="s">
        <v>13</v>
      </c>
      <c r="D1740">
        <v>0</v>
      </c>
      <c r="E1740">
        <v>0</v>
      </c>
      <c r="F1740">
        <v>11</v>
      </c>
      <c r="G1740">
        <v>11</v>
      </c>
      <c r="H1740">
        <v>8</v>
      </c>
      <c r="I1740">
        <v>9</v>
      </c>
      <c r="J1740">
        <v>0</v>
      </c>
      <c r="K1740">
        <v>0</v>
      </c>
      <c r="L1740">
        <v>5.3279999999999897E-2</v>
      </c>
      <c r="M1740">
        <v>5.3279999999999897E-2</v>
      </c>
      <c r="N1740" t="s">
        <v>14</v>
      </c>
    </row>
    <row r="1741" spans="1:14" x14ac:dyDescent="0.2">
      <c r="A1741" t="s">
        <v>10</v>
      </c>
      <c r="B1741" t="s">
        <v>13</v>
      </c>
      <c r="D1741">
        <v>0</v>
      </c>
      <c r="E1741">
        <v>0</v>
      </c>
      <c r="F1741">
        <v>11</v>
      </c>
      <c r="G1741">
        <v>11</v>
      </c>
      <c r="H1741">
        <v>8</v>
      </c>
      <c r="I1741">
        <v>9</v>
      </c>
      <c r="J1741">
        <v>1</v>
      </c>
      <c r="K1741">
        <v>1</v>
      </c>
      <c r="L1741">
        <v>6.3547999999999993E-2</v>
      </c>
      <c r="M1741">
        <v>6.3547999999999993E-2</v>
      </c>
      <c r="N1741" t="s">
        <v>14</v>
      </c>
    </row>
    <row r="1742" spans="1:14" x14ac:dyDescent="0.2">
      <c r="A1742" t="s">
        <v>10</v>
      </c>
      <c r="B1742" t="s">
        <v>13</v>
      </c>
      <c r="D1742">
        <v>0</v>
      </c>
      <c r="E1742">
        <v>0</v>
      </c>
      <c r="F1742">
        <v>11</v>
      </c>
      <c r="G1742">
        <v>11</v>
      </c>
      <c r="H1742">
        <v>8</v>
      </c>
      <c r="I1742">
        <v>9</v>
      </c>
      <c r="J1742">
        <v>2</v>
      </c>
      <c r="K1742">
        <v>2</v>
      </c>
      <c r="L1742">
        <v>6.2664999999999998E-2</v>
      </c>
      <c r="M1742">
        <v>6.2664999999999998E-2</v>
      </c>
      <c r="N1742" t="s">
        <v>14</v>
      </c>
    </row>
    <row r="1743" spans="1:14" x14ac:dyDescent="0.2">
      <c r="A1743" t="s">
        <v>10</v>
      </c>
      <c r="B1743" t="s">
        <v>13</v>
      </c>
      <c r="D1743">
        <v>0</v>
      </c>
      <c r="E1743">
        <v>0</v>
      </c>
      <c r="F1743">
        <v>11</v>
      </c>
      <c r="G1743">
        <v>11</v>
      </c>
      <c r="H1743">
        <v>8</v>
      </c>
      <c r="I1743">
        <v>9</v>
      </c>
      <c r="J1743">
        <v>3</v>
      </c>
      <c r="K1743">
        <v>3</v>
      </c>
      <c r="L1743">
        <v>5.53675E-2</v>
      </c>
      <c r="M1743">
        <v>5.53675E-2</v>
      </c>
      <c r="N1743" t="s">
        <v>14</v>
      </c>
    </row>
    <row r="1744" spans="1:14" x14ac:dyDescent="0.2">
      <c r="A1744" t="s">
        <v>10</v>
      </c>
      <c r="B1744" t="s">
        <v>13</v>
      </c>
      <c r="D1744">
        <v>0</v>
      </c>
      <c r="E1744">
        <v>0</v>
      </c>
      <c r="F1744">
        <v>11</v>
      </c>
      <c r="G1744">
        <v>11</v>
      </c>
      <c r="H1744">
        <v>8</v>
      </c>
      <c r="I1744">
        <v>9</v>
      </c>
      <c r="J1744">
        <v>4</v>
      </c>
      <c r="K1744">
        <v>4</v>
      </c>
      <c r="L1744">
        <v>5.1650000000000001E-2</v>
      </c>
      <c r="M1744">
        <v>5.1650000000000001E-2</v>
      </c>
      <c r="N1744" t="s">
        <v>14</v>
      </c>
    </row>
    <row r="1745" spans="1:14" x14ac:dyDescent="0.2">
      <c r="A1745" t="s">
        <v>10</v>
      </c>
      <c r="B1745" t="s">
        <v>13</v>
      </c>
      <c r="D1745">
        <v>0</v>
      </c>
      <c r="E1745">
        <v>0</v>
      </c>
      <c r="F1745">
        <v>11</v>
      </c>
      <c r="G1745">
        <v>11</v>
      </c>
      <c r="H1745">
        <v>8</v>
      </c>
      <c r="I1745">
        <v>9</v>
      </c>
      <c r="J1745">
        <v>5</v>
      </c>
      <c r="K1745">
        <v>5</v>
      </c>
      <c r="L1745">
        <v>4.9169999999999998E-2</v>
      </c>
      <c r="M1745">
        <v>4.9169999999999998E-2</v>
      </c>
      <c r="N1745" t="s">
        <v>14</v>
      </c>
    </row>
    <row r="1746" spans="1:14" x14ac:dyDescent="0.2">
      <c r="A1746" t="s">
        <v>10</v>
      </c>
      <c r="B1746" t="s">
        <v>13</v>
      </c>
      <c r="D1746">
        <v>0</v>
      </c>
      <c r="E1746">
        <v>0</v>
      </c>
      <c r="F1746">
        <v>11</v>
      </c>
      <c r="G1746">
        <v>11</v>
      </c>
      <c r="H1746">
        <v>8</v>
      </c>
      <c r="I1746">
        <v>9</v>
      </c>
      <c r="J1746">
        <v>6</v>
      </c>
      <c r="K1746">
        <v>6</v>
      </c>
      <c r="L1746">
        <v>4.6922499999999999E-2</v>
      </c>
      <c r="M1746">
        <v>4.6922499999999999E-2</v>
      </c>
      <c r="N1746" t="s">
        <v>14</v>
      </c>
    </row>
    <row r="1747" spans="1:14" x14ac:dyDescent="0.2">
      <c r="A1747" t="s">
        <v>10</v>
      </c>
      <c r="B1747" t="s">
        <v>13</v>
      </c>
      <c r="D1747">
        <v>0</v>
      </c>
      <c r="E1747">
        <v>0</v>
      </c>
      <c r="F1747">
        <v>11</v>
      </c>
      <c r="G1747">
        <v>11</v>
      </c>
      <c r="H1747">
        <v>9</v>
      </c>
      <c r="I1747">
        <v>10</v>
      </c>
      <c r="J1747">
        <v>0</v>
      </c>
      <c r="K1747">
        <v>0</v>
      </c>
      <c r="L1747">
        <v>5.1024E-2</v>
      </c>
      <c r="M1747">
        <v>5.1024E-2</v>
      </c>
      <c r="N1747" t="s">
        <v>14</v>
      </c>
    </row>
    <row r="1748" spans="1:14" x14ac:dyDescent="0.2">
      <c r="A1748" t="s">
        <v>10</v>
      </c>
      <c r="B1748" t="s">
        <v>13</v>
      </c>
      <c r="D1748">
        <v>0</v>
      </c>
      <c r="E1748">
        <v>0</v>
      </c>
      <c r="F1748">
        <v>11</v>
      </c>
      <c r="G1748">
        <v>11</v>
      </c>
      <c r="H1748">
        <v>9</v>
      </c>
      <c r="I1748">
        <v>10</v>
      </c>
      <c r="J1748">
        <v>1</v>
      </c>
      <c r="K1748">
        <v>1</v>
      </c>
      <c r="L1748">
        <v>5.8985999999999997E-2</v>
      </c>
      <c r="M1748">
        <v>5.8985999999999997E-2</v>
      </c>
      <c r="N1748" t="s">
        <v>14</v>
      </c>
    </row>
    <row r="1749" spans="1:14" x14ac:dyDescent="0.2">
      <c r="A1749" t="s">
        <v>10</v>
      </c>
      <c r="B1749" t="s">
        <v>13</v>
      </c>
      <c r="D1749">
        <v>0</v>
      </c>
      <c r="E1749">
        <v>0</v>
      </c>
      <c r="F1749">
        <v>11</v>
      </c>
      <c r="G1749">
        <v>11</v>
      </c>
      <c r="H1749">
        <v>9</v>
      </c>
      <c r="I1749">
        <v>10</v>
      </c>
      <c r="J1749">
        <v>2</v>
      </c>
      <c r="K1749">
        <v>2</v>
      </c>
      <c r="L1749">
        <v>5.64425E-2</v>
      </c>
      <c r="M1749">
        <v>5.64425E-2</v>
      </c>
      <c r="N1749" t="s">
        <v>14</v>
      </c>
    </row>
    <row r="1750" spans="1:14" x14ac:dyDescent="0.2">
      <c r="A1750" t="s">
        <v>10</v>
      </c>
      <c r="B1750" t="s">
        <v>13</v>
      </c>
      <c r="D1750">
        <v>0</v>
      </c>
      <c r="E1750">
        <v>0</v>
      </c>
      <c r="F1750">
        <v>11</v>
      </c>
      <c r="G1750">
        <v>11</v>
      </c>
      <c r="H1750">
        <v>9</v>
      </c>
      <c r="I1750">
        <v>10</v>
      </c>
      <c r="J1750">
        <v>3</v>
      </c>
      <c r="K1750">
        <v>3</v>
      </c>
      <c r="L1750">
        <v>5.3097499999999999E-2</v>
      </c>
      <c r="M1750">
        <v>5.3097499999999999E-2</v>
      </c>
      <c r="N1750" t="s">
        <v>14</v>
      </c>
    </row>
    <row r="1751" spans="1:14" x14ac:dyDescent="0.2">
      <c r="A1751" t="s">
        <v>10</v>
      </c>
      <c r="B1751" t="s">
        <v>13</v>
      </c>
      <c r="D1751">
        <v>0</v>
      </c>
      <c r="E1751">
        <v>0</v>
      </c>
      <c r="F1751">
        <v>11</v>
      </c>
      <c r="G1751">
        <v>11</v>
      </c>
      <c r="H1751">
        <v>9</v>
      </c>
      <c r="I1751">
        <v>10</v>
      </c>
      <c r="J1751">
        <v>4</v>
      </c>
      <c r="K1751">
        <v>4</v>
      </c>
      <c r="L1751">
        <v>4.8605000000000002E-2</v>
      </c>
      <c r="M1751">
        <v>4.8605000000000002E-2</v>
      </c>
      <c r="N1751" t="s">
        <v>14</v>
      </c>
    </row>
    <row r="1752" spans="1:14" x14ac:dyDescent="0.2">
      <c r="A1752" t="s">
        <v>10</v>
      </c>
      <c r="B1752" t="s">
        <v>13</v>
      </c>
      <c r="D1752">
        <v>0</v>
      </c>
      <c r="E1752">
        <v>0</v>
      </c>
      <c r="F1752">
        <v>11</v>
      </c>
      <c r="G1752">
        <v>11</v>
      </c>
      <c r="H1752">
        <v>9</v>
      </c>
      <c r="I1752">
        <v>10</v>
      </c>
      <c r="J1752">
        <v>5</v>
      </c>
      <c r="K1752">
        <v>5</v>
      </c>
      <c r="L1752">
        <v>4.8430000000000001E-2</v>
      </c>
      <c r="M1752">
        <v>4.8430000000000001E-2</v>
      </c>
      <c r="N1752" t="s">
        <v>14</v>
      </c>
    </row>
    <row r="1753" spans="1:14" x14ac:dyDescent="0.2">
      <c r="A1753" t="s">
        <v>10</v>
      </c>
      <c r="B1753" t="s">
        <v>13</v>
      </c>
      <c r="D1753">
        <v>0</v>
      </c>
      <c r="E1753">
        <v>0</v>
      </c>
      <c r="F1753">
        <v>11</v>
      </c>
      <c r="G1753">
        <v>11</v>
      </c>
      <c r="H1753">
        <v>9</v>
      </c>
      <c r="I1753">
        <v>10</v>
      </c>
      <c r="J1753">
        <v>6</v>
      </c>
      <c r="K1753">
        <v>6</v>
      </c>
      <c r="L1753">
        <v>4.7807500000000003E-2</v>
      </c>
      <c r="M1753">
        <v>4.7807500000000003E-2</v>
      </c>
      <c r="N1753" t="s">
        <v>14</v>
      </c>
    </row>
    <row r="1754" spans="1:14" x14ac:dyDescent="0.2">
      <c r="A1754" t="s">
        <v>10</v>
      </c>
      <c r="B1754" t="s">
        <v>13</v>
      </c>
      <c r="D1754">
        <v>0</v>
      </c>
      <c r="E1754">
        <v>0</v>
      </c>
      <c r="F1754">
        <v>11</v>
      </c>
      <c r="G1754">
        <v>11</v>
      </c>
      <c r="H1754">
        <v>10</v>
      </c>
      <c r="I1754">
        <v>11</v>
      </c>
      <c r="J1754">
        <v>0</v>
      </c>
      <c r="K1754">
        <v>0</v>
      </c>
      <c r="L1754">
        <v>4.8966000000000003E-2</v>
      </c>
      <c r="M1754">
        <v>4.8966000000000003E-2</v>
      </c>
      <c r="N1754" t="s">
        <v>14</v>
      </c>
    </row>
    <row r="1755" spans="1:14" x14ac:dyDescent="0.2">
      <c r="A1755" t="s">
        <v>10</v>
      </c>
      <c r="B1755" t="s">
        <v>13</v>
      </c>
      <c r="D1755">
        <v>0</v>
      </c>
      <c r="E1755">
        <v>0</v>
      </c>
      <c r="F1755">
        <v>11</v>
      </c>
      <c r="G1755">
        <v>11</v>
      </c>
      <c r="H1755">
        <v>10</v>
      </c>
      <c r="I1755">
        <v>11</v>
      </c>
      <c r="J1755">
        <v>1</v>
      </c>
      <c r="K1755">
        <v>1</v>
      </c>
      <c r="L1755">
        <v>5.5301999999999997E-2</v>
      </c>
      <c r="M1755">
        <v>5.5301999999999997E-2</v>
      </c>
      <c r="N1755" t="s">
        <v>14</v>
      </c>
    </row>
    <row r="1756" spans="1:14" x14ac:dyDescent="0.2">
      <c r="A1756" t="s">
        <v>10</v>
      </c>
      <c r="B1756" t="s">
        <v>13</v>
      </c>
      <c r="D1756">
        <v>0</v>
      </c>
      <c r="E1756">
        <v>0</v>
      </c>
      <c r="F1756">
        <v>11</v>
      </c>
      <c r="G1756">
        <v>11</v>
      </c>
      <c r="H1756">
        <v>10</v>
      </c>
      <c r="I1756">
        <v>11</v>
      </c>
      <c r="J1756">
        <v>2</v>
      </c>
      <c r="K1756">
        <v>2</v>
      </c>
      <c r="L1756">
        <v>5.2815000000000001E-2</v>
      </c>
      <c r="M1756">
        <v>5.2815000000000001E-2</v>
      </c>
      <c r="N1756" t="s">
        <v>14</v>
      </c>
    </row>
    <row r="1757" spans="1:14" x14ac:dyDescent="0.2">
      <c r="A1757" t="s">
        <v>10</v>
      </c>
      <c r="B1757" t="s">
        <v>13</v>
      </c>
      <c r="D1757">
        <v>0</v>
      </c>
      <c r="E1757">
        <v>0</v>
      </c>
      <c r="F1757">
        <v>11</v>
      </c>
      <c r="G1757">
        <v>11</v>
      </c>
      <c r="H1757">
        <v>10</v>
      </c>
      <c r="I1757">
        <v>11</v>
      </c>
      <c r="J1757">
        <v>3</v>
      </c>
      <c r="K1757">
        <v>3</v>
      </c>
      <c r="L1757">
        <v>5.18425E-2</v>
      </c>
      <c r="M1757">
        <v>5.18425E-2</v>
      </c>
      <c r="N1757" t="s">
        <v>14</v>
      </c>
    </row>
    <row r="1758" spans="1:14" x14ac:dyDescent="0.2">
      <c r="A1758" t="s">
        <v>10</v>
      </c>
      <c r="B1758" t="s">
        <v>13</v>
      </c>
      <c r="D1758">
        <v>0</v>
      </c>
      <c r="E1758">
        <v>0</v>
      </c>
      <c r="F1758">
        <v>11</v>
      </c>
      <c r="G1758">
        <v>11</v>
      </c>
      <c r="H1758">
        <v>10</v>
      </c>
      <c r="I1758">
        <v>11</v>
      </c>
      <c r="J1758">
        <v>4</v>
      </c>
      <c r="K1758">
        <v>4</v>
      </c>
      <c r="L1758">
        <v>4.7552499999999998E-2</v>
      </c>
      <c r="M1758">
        <v>4.7552499999999998E-2</v>
      </c>
      <c r="N1758" t="s">
        <v>14</v>
      </c>
    </row>
    <row r="1759" spans="1:14" x14ac:dyDescent="0.2">
      <c r="A1759" t="s">
        <v>10</v>
      </c>
      <c r="B1759" t="s">
        <v>13</v>
      </c>
      <c r="D1759">
        <v>0</v>
      </c>
      <c r="E1759">
        <v>0</v>
      </c>
      <c r="F1759">
        <v>11</v>
      </c>
      <c r="G1759">
        <v>11</v>
      </c>
      <c r="H1759">
        <v>10</v>
      </c>
      <c r="I1759">
        <v>11</v>
      </c>
      <c r="J1759">
        <v>5</v>
      </c>
      <c r="K1759">
        <v>5</v>
      </c>
      <c r="L1759">
        <v>4.6174999999999897E-2</v>
      </c>
      <c r="M1759">
        <v>4.6174999999999897E-2</v>
      </c>
      <c r="N1759" t="s">
        <v>14</v>
      </c>
    </row>
    <row r="1760" spans="1:14" x14ac:dyDescent="0.2">
      <c r="A1760" t="s">
        <v>10</v>
      </c>
      <c r="B1760" t="s">
        <v>13</v>
      </c>
      <c r="D1760">
        <v>0</v>
      </c>
      <c r="E1760">
        <v>0</v>
      </c>
      <c r="F1760">
        <v>11</v>
      </c>
      <c r="G1760">
        <v>11</v>
      </c>
      <c r="H1760">
        <v>10</v>
      </c>
      <c r="I1760">
        <v>11</v>
      </c>
      <c r="J1760">
        <v>6</v>
      </c>
      <c r="K1760">
        <v>6</v>
      </c>
      <c r="L1760">
        <v>4.6147500000000001E-2</v>
      </c>
      <c r="M1760">
        <v>4.6147500000000001E-2</v>
      </c>
      <c r="N1760" t="s">
        <v>14</v>
      </c>
    </row>
    <row r="1761" spans="1:14" x14ac:dyDescent="0.2">
      <c r="A1761" t="s">
        <v>10</v>
      </c>
      <c r="B1761" t="s">
        <v>13</v>
      </c>
      <c r="D1761">
        <v>0</v>
      </c>
      <c r="E1761">
        <v>0</v>
      </c>
      <c r="F1761">
        <v>11</v>
      </c>
      <c r="G1761">
        <v>11</v>
      </c>
      <c r="H1761">
        <v>11</v>
      </c>
      <c r="I1761">
        <v>12</v>
      </c>
      <c r="J1761">
        <v>0</v>
      </c>
      <c r="K1761">
        <v>0</v>
      </c>
      <c r="L1761">
        <v>4.8007999999999898E-2</v>
      </c>
      <c r="M1761">
        <v>4.8007999999999898E-2</v>
      </c>
      <c r="N1761" t="s">
        <v>14</v>
      </c>
    </row>
    <row r="1762" spans="1:14" x14ac:dyDescent="0.2">
      <c r="A1762" t="s">
        <v>10</v>
      </c>
      <c r="B1762" t="s">
        <v>13</v>
      </c>
      <c r="D1762">
        <v>0</v>
      </c>
      <c r="E1762">
        <v>0</v>
      </c>
      <c r="F1762">
        <v>11</v>
      </c>
      <c r="G1762">
        <v>11</v>
      </c>
      <c r="H1762">
        <v>11</v>
      </c>
      <c r="I1762">
        <v>12</v>
      </c>
      <c r="J1762">
        <v>1</v>
      </c>
      <c r="K1762">
        <v>1</v>
      </c>
      <c r="L1762">
        <v>5.3155999999999898E-2</v>
      </c>
      <c r="M1762">
        <v>5.3155999999999898E-2</v>
      </c>
      <c r="N1762" t="s">
        <v>14</v>
      </c>
    </row>
    <row r="1763" spans="1:14" x14ac:dyDescent="0.2">
      <c r="A1763" t="s">
        <v>10</v>
      </c>
      <c r="B1763" t="s">
        <v>13</v>
      </c>
      <c r="D1763">
        <v>0</v>
      </c>
      <c r="E1763">
        <v>0</v>
      </c>
      <c r="F1763">
        <v>11</v>
      </c>
      <c r="G1763">
        <v>11</v>
      </c>
      <c r="H1763">
        <v>11</v>
      </c>
      <c r="I1763">
        <v>12</v>
      </c>
      <c r="J1763">
        <v>2</v>
      </c>
      <c r="K1763">
        <v>2</v>
      </c>
      <c r="L1763">
        <v>4.9669999999999999E-2</v>
      </c>
      <c r="M1763">
        <v>4.9669999999999999E-2</v>
      </c>
      <c r="N1763" t="s">
        <v>14</v>
      </c>
    </row>
    <row r="1764" spans="1:14" x14ac:dyDescent="0.2">
      <c r="A1764" t="s">
        <v>10</v>
      </c>
      <c r="B1764" t="s">
        <v>13</v>
      </c>
      <c r="D1764">
        <v>0</v>
      </c>
      <c r="E1764">
        <v>0</v>
      </c>
      <c r="F1764">
        <v>11</v>
      </c>
      <c r="G1764">
        <v>11</v>
      </c>
      <c r="H1764">
        <v>11</v>
      </c>
      <c r="I1764">
        <v>12</v>
      </c>
      <c r="J1764">
        <v>3</v>
      </c>
      <c r="K1764">
        <v>3</v>
      </c>
      <c r="L1764">
        <v>5.0555000000000003E-2</v>
      </c>
      <c r="M1764">
        <v>5.0555000000000003E-2</v>
      </c>
      <c r="N1764" t="s">
        <v>14</v>
      </c>
    </row>
    <row r="1765" spans="1:14" x14ac:dyDescent="0.2">
      <c r="A1765" t="s">
        <v>10</v>
      </c>
      <c r="B1765" t="s">
        <v>13</v>
      </c>
      <c r="D1765">
        <v>0</v>
      </c>
      <c r="E1765">
        <v>0</v>
      </c>
      <c r="F1765">
        <v>11</v>
      </c>
      <c r="G1765">
        <v>11</v>
      </c>
      <c r="H1765">
        <v>11</v>
      </c>
      <c r="I1765">
        <v>12</v>
      </c>
      <c r="J1765">
        <v>4</v>
      </c>
      <c r="K1765">
        <v>4</v>
      </c>
      <c r="L1765">
        <v>4.6329999999999899E-2</v>
      </c>
      <c r="M1765">
        <v>4.6329999999999899E-2</v>
      </c>
      <c r="N1765" t="s">
        <v>14</v>
      </c>
    </row>
    <row r="1766" spans="1:14" x14ac:dyDescent="0.2">
      <c r="A1766" t="s">
        <v>10</v>
      </c>
      <c r="B1766" t="s">
        <v>13</v>
      </c>
      <c r="D1766">
        <v>0</v>
      </c>
      <c r="E1766">
        <v>0</v>
      </c>
      <c r="F1766">
        <v>11</v>
      </c>
      <c r="G1766">
        <v>11</v>
      </c>
      <c r="H1766">
        <v>11</v>
      </c>
      <c r="I1766">
        <v>12</v>
      </c>
      <c r="J1766">
        <v>5</v>
      </c>
      <c r="K1766">
        <v>5</v>
      </c>
      <c r="L1766">
        <v>4.5032499999999899E-2</v>
      </c>
      <c r="M1766">
        <v>4.5032499999999899E-2</v>
      </c>
      <c r="N1766" t="s">
        <v>14</v>
      </c>
    </row>
    <row r="1767" spans="1:14" x14ac:dyDescent="0.2">
      <c r="A1767" t="s">
        <v>10</v>
      </c>
      <c r="B1767" t="s">
        <v>13</v>
      </c>
      <c r="D1767">
        <v>0</v>
      </c>
      <c r="E1767">
        <v>0</v>
      </c>
      <c r="F1767">
        <v>11</v>
      </c>
      <c r="G1767">
        <v>11</v>
      </c>
      <c r="H1767">
        <v>11</v>
      </c>
      <c r="I1767">
        <v>12</v>
      </c>
      <c r="J1767">
        <v>6</v>
      </c>
      <c r="K1767">
        <v>6</v>
      </c>
      <c r="L1767">
        <v>4.5969999999999997E-2</v>
      </c>
      <c r="M1767">
        <v>4.5969999999999997E-2</v>
      </c>
      <c r="N1767" t="s">
        <v>14</v>
      </c>
    </row>
    <row r="1768" spans="1:14" x14ac:dyDescent="0.2">
      <c r="A1768" t="s">
        <v>10</v>
      </c>
      <c r="B1768" t="s">
        <v>13</v>
      </c>
      <c r="D1768">
        <v>0</v>
      </c>
      <c r="E1768">
        <v>0</v>
      </c>
      <c r="F1768">
        <v>11</v>
      </c>
      <c r="G1768">
        <v>11</v>
      </c>
      <c r="H1768">
        <v>12</v>
      </c>
      <c r="I1768">
        <v>13</v>
      </c>
      <c r="J1768">
        <v>0</v>
      </c>
      <c r="K1768">
        <v>0</v>
      </c>
      <c r="L1768">
        <v>4.5539999999999997E-2</v>
      </c>
      <c r="M1768">
        <v>4.5539999999999997E-2</v>
      </c>
      <c r="N1768" t="s">
        <v>14</v>
      </c>
    </row>
    <row r="1769" spans="1:14" x14ac:dyDescent="0.2">
      <c r="A1769" t="s">
        <v>10</v>
      </c>
      <c r="B1769" t="s">
        <v>13</v>
      </c>
      <c r="D1769">
        <v>0</v>
      </c>
      <c r="E1769">
        <v>0</v>
      </c>
      <c r="F1769">
        <v>11</v>
      </c>
      <c r="G1769">
        <v>11</v>
      </c>
      <c r="H1769">
        <v>12</v>
      </c>
      <c r="I1769">
        <v>13</v>
      </c>
      <c r="J1769">
        <v>1</v>
      </c>
      <c r="K1769">
        <v>1</v>
      </c>
      <c r="L1769">
        <v>5.1397999999999999E-2</v>
      </c>
      <c r="M1769">
        <v>5.1397999999999999E-2</v>
      </c>
      <c r="N1769" t="s">
        <v>14</v>
      </c>
    </row>
    <row r="1770" spans="1:14" x14ac:dyDescent="0.2">
      <c r="A1770" t="s">
        <v>10</v>
      </c>
      <c r="B1770" t="s">
        <v>13</v>
      </c>
      <c r="D1770">
        <v>0</v>
      </c>
      <c r="E1770">
        <v>0</v>
      </c>
      <c r="F1770">
        <v>11</v>
      </c>
      <c r="G1770">
        <v>11</v>
      </c>
      <c r="H1770">
        <v>12</v>
      </c>
      <c r="I1770">
        <v>13</v>
      </c>
      <c r="J1770">
        <v>2</v>
      </c>
      <c r="K1770">
        <v>2</v>
      </c>
      <c r="L1770">
        <v>4.9095E-2</v>
      </c>
      <c r="M1770">
        <v>4.9095E-2</v>
      </c>
      <c r="N1770" t="s">
        <v>14</v>
      </c>
    </row>
    <row r="1771" spans="1:14" x14ac:dyDescent="0.2">
      <c r="A1771" t="s">
        <v>10</v>
      </c>
      <c r="B1771" t="s">
        <v>13</v>
      </c>
      <c r="D1771">
        <v>0</v>
      </c>
      <c r="E1771">
        <v>0</v>
      </c>
      <c r="F1771">
        <v>11</v>
      </c>
      <c r="G1771">
        <v>11</v>
      </c>
      <c r="H1771">
        <v>12</v>
      </c>
      <c r="I1771">
        <v>13</v>
      </c>
      <c r="J1771">
        <v>3</v>
      </c>
      <c r="K1771">
        <v>3</v>
      </c>
      <c r="L1771">
        <v>4.9152500000000002E-2</v>
      </c>
      <c r="M1771">
        <v>4.9152500000000002E-2</v>
      </c>
      <c r="N1771" t="s">
        <v>14</v>
      </c>
    </row>
    <row r="1772" spans="1:14" x14ac:dyDescent="0.2">
      <c r="A1772" t="s">
        <v>10</v>
      </c>
      <c r="B1772" t="s">
        <v>13</v>
      </c>
      <c r="D1772">
        <v>0</v>
      </c>
      <c r="E1772">
        <v>0</v>
      </c>
      <c r="F1772">
        <v>11</v>
      </c>
      <c r="G1772">
        <v>11</v>
      </c>
      <c r="H1772">
        <v>12</v>
      </c>
      <c r="I1772">
        <v>13</v>
      </c>
      <c r="J1772">
        <v>4</v>
      </c>
      <c r="K1772">
        <v>4</v>
      </c>
      <c r="L1772">
        <v>4.4549999999999999E-2</v>
      </c>
      <c r="M1772">
        <v>4.4549999999999999E-2</v>
      </c>
      <c r="N1772" t="s">
        <v>14</v>
      </c>
    </row>
    <row r="1773" spans="1:14" x14ac:dyDescent="0.2">
      <c r="A1773" t="s">
        <v>10</v>
      </c>
      <c r="B1773" t="s">
        <v>13</v>
      </c>
      <c r="D1773">
        <v>0</v>
      </c>
      <c r="E1773">
        <v>0</v>
      </c>
      <c r="F1773">
        <v>11</v>
      </c>
      <c r="G1773">
        <v>11</v>
      </c>
      <c r="H1773">
        <v>12</v>
      </c>
      <c r="I1773">
        <v>13</v>
      </c>
      <c r="J1773">
        <v>5</v>
      </c>
      <c r="K1773">
        <v>5</v>
      </c>
      <c r="L1773">
        <v>4.3162499999999999E-2</v>
      </c>
      <c r="M1773">
        <v>4.3162499999999999E-2</v>
      </c>
      <c r="N1773" t="s">
        <v>14</v>
      </c>
    </row>
    <row r="1774" spans="1:14" x14ac:dyDescent="0.2">
      <c r="A1774" t="s">
        <v>10</v>
      </c>
      <c r="B1774" t="s">
        <v>13</v>
      </c>
      <c r="D1774">
        <v>0</v>
      </c>
      <c r="E1774">
        <v>0</v>
      </c>
      <c r="F1774">
        <v>11</v>
      </c>
      <c r="G1774">
        <v>11</v>
      </c>
      <c r="H1774">
        <v>12</v>
      </c>
      <c r="I1774">
        <v>13</v>
      </c>
      <c r="J1774">
        <v>6</v>
      </c>
      <c r="K1774">
        <v>6</v>
      </c>
      <c r="L1774">
        <v>4.4187499999999998E-2</v>
      </c>
      <c r="M1774">
        <v>4.4187499999999998E-2</v>
      </c>
      <c r="N1774" t="s">
        <v>14</v>
      </c>
    </row>
    <row r="1775" spans="1:14" x14ac:dyDescent="0.2">
      <c r="A1775" t="s">
        <v>10</v>
      </c>
      <c r="B1775" t="s">
        <v>13</v>
      </c>
      <c r="D1775">
        <v>0</v>
      </c>
      <c r="E1775">
        <v>0</v>
      </c>
      <c r="F1775">
        <v>11</v>
      </c>
      <c r="G1775">
        <v>11</v>
      </c>
      <c r="H1775">
        <v>13</v>
      </c>
      <c r="I1775">
        <v>14</v>
      </c>
      <c r="J1775">
        <v>0</v>
      </c>
      <c r="K1775">
        <v>0</v>
      </c>
      <c r="L1775">
        <v>4.5291999999999902E-2</v>
      </c>
      <c r="M1775">
        <v>4.5291999999999902E-2</v>
      </c>
      <c r="N1775" t="s">
        <v>14</v>
      </c>
    </row>
    <row r="1776" spans="1:14" x14ac:dyDescent="0.2">
      <c r="A1776" t="s">
        <v>10</v>
      </c>
      <c r="B1776" t="s">
        <v>13</v>
      </c>
      <c r="D1776">
        <v>0</v>
      </c>
      <c r="E1776">
        <v>0</v>
      </c>
      <c r="F1776">
        <v>11</v>
      </c>
      <c r="G1776">
        <v>11</v>
      </c>
      <c r="H1776">
        <v>13</v>
      </c>
      <c r="I1776">
        <v>14</v>
      </c>
      <c r="J1776">
        <v>1</v>
      </c>
      <c r="K1776">
        <v>1</v>
      </c>
      <c r="L1776">
        <v>5.0569999999999997E-2</v>
      </c>
      <c r="M1776">
        <v>5.0569999999999997E-2</v>
      </c>
      <c r="N1776" t="s">
        <v>14</v>
      </c>
    </row>
    <row r="1777" spans="1:14" x14ac:dyDescent="0.2">
      <c r="A1777" t="s">
        <v>10</v>
      </c>
      <c r="B1777" t="s">
        <v>13</v>
      </c>
      <c r="D1777">
        <v>0</v>
      </c>
      <c r="E1777">
        <v>0</v>
      </c>
      <c r="F1777">
        <v>11</v>
      </c>
      <c r="G1777">
        <v>11</v>
      </c>
      <c r="H1777">
        <v>13</v>
      </c>
      <c r="I1777">
        <v>14</v>
      </c>
      <c r="J1777">
        <v>2</v>
      </c>
      <c r="K1777">
        <v>2</v>
      </c>
      <c r="L1777">
        <v>4.8489999999999901E-2</v>
      </c>
      <c r="M1777">
        <v>4.8489999999999901E-2</v>
      </c>
      <c r="N1777" t="s">
        <v>14</v>
      </c>
    </row>
    <row r="1778" spans="1:14" x14ac:dyDescent="0.2">
      <c r="A1778" t="s">
        <v>10</v>
      </c>
      <c r="B1778" t="s">
        <v>13</v>
      </c>
      <c r="D1778">
        <v>0</v>
      </c>
      <c r="E1778">
        <v>0</v>
      </c>
      <c r="F1778">
        <v>11</v>
      </c>
      <c r="G1778">
        <v>11</v>
      </c>
      <c r="H1778">
        <v>13</v>
      </c>
      <c r="I1778">
        <v>14</v>
      </c>
      <c r="J1778">
        <v>3</v>
      </c>
      <c r="K1778">
        <v>3</v>
      </c>
      <c r="L1778">
        <v>4.8640000000000003E-2</v>
      </c>
      <c r="M1778">
        <v>4.8640000000000003E-2</v>
      </c>
      <c r="N1778" t="s">
        <v>14</v>
      </c>
    </row>
    <row r="1779" spans="1:14" x14ac:dyDescent="0.2">
      <c r="A1779" t="s">
        <v>10</v>
      </c>
      <c r="B1779" t="s">
        <v>13</v>
      </c>
      <c r="D1779">
        <v>0</v>
      </c>
      <c r="E1779">
        <v>0</v>
      </c>
      <c r="F1779">
        <v>11</v>
      </c>
      <c r="G1779">
        <v>11</v>
      </c>
      <c r="H1779">
        <v>13</v>
      </c>
      <c r="I1779">
        <v>14</v>
      </c>
      <c r="J1779">
        <v>4</v>
      </c>
      <c r="K1779">
        <v>4</v>
      </c>
      <c r="L1779">
        <v>4.40025E-2</v>
      </c>
      <c r="M1779">
        <v>4.40025E-2</v>
      </c>
      <c r="N1779" t="s">
        <v>14</v>
      </c>
    </row>
    <row r="1780" spans="1:14" x14ac:dyDescent="0.2">
      <c r="A1780" t="s">
        <v>10</v>
      </c>
      <c r="B1780" t="s">
        <v>13</v>
      </c>
      <c r="D1780">
        <v>0</v>
      </c>
      <c r="E1780">
        <v>0</v>
      </c>
      <c r="F1780">
        <v>11</v>
      </c>
      <c r="G1780">
        <v>11</v>
      </c>
      <c r="H1780">
        <v>13</v>
      </c>
      <c r="I1780">
        <v>14</v>
      </c>
      <c r="J1780">
        <v>5</v>
      </c>
      <c r="K1780">
        <v>5</v>
      </c>
      <c r="L1780">
        <v>4.2807499999999998E-2</v>
      </c>
      <c r="M1780">
        <v>4.2807499999999998E-2</v>
      </c>
      <c r="N1780" t="s">
        <v>14</v>
      </c>
    </row>
    <row r="1781" spans="1:14" x14ac:dyDescent="0.2">
      <c r="A1781" t="s">
        <v>10</v>
      </c>
      <c r="B1781" t="s">
        <v>13</v>
      </c>
      <c r="D1781">
        <v>0</v>
      </c>
      <c r="E1781">
        <v>0</v>
      </c>
      <c r="F1781">
        <v>11</v>
      </c>
      <c r="G1781">
        <v>11</v>
      </c>
      <c r="H1781">
        <v>13</v>
      </c>
      <c r="I1781">
        <v>14</v>
      </c>
      <c r="J1781">
        <v>6</v>
      </c>
      <c r="K1781">
        <v>6</v>
      </c>
      <c r="L1781">
        <v>4.3507499999999998E-2</v>
      </c>
      <c r="M1781">
        <v>4.3507499999999998E-2</v>
      </c>
      <c r="N1781" t="s">
        <v>14</v>
      </c>
    </row>
    <row r="1782" spans="1:14" x14ac:dyDescent="0.2">
      <c r="A1782" t="s">
        <v>10</v>
      </c>
      <c r="B1782" t="s">
        <v>13</v>
      </c>
      <c r="D1782">
        <v>0</v>
      </c>
      <c r="E1782">
        <v>0</v>
      </c>
      <c r="F1782">
        <v>11</v>
      </c>
      <c r="G1782">
        <v>11</v>
      </c>
      <c r="H1782">
        <v>14</v>
      </c>
      <c r="I1782">
        <v>15</v>
      </c>
      <c r="J1782">
        <v>0</v>
      </c>
      <c r="K1782">
        <v>0</v>
      </c>
      <c r="L1782">
        <v>4.5692000000000003E-2</v>
      </c>
      <c r="M1782">
        <v>4.5692000000000003E-2</v>
      </c>
      <c r="N1782" t="s">
        <v>14</v>
      </c>
    </row>
    <row r="1783" spans="1:14" x14ac:dyDescent="0.2">
      <c r="A1783" t="s">
        <v>10</v>
      </c>
      <c r="B1783" t="s">
        <v>13</v>
      </c>
      <c r="D1783">
        <v>0</v>
      </c>
      <c r="E1783">
        <v>0</v>
      </c>
      <c r="F1783">
        <v>11</v>
      </c>
      <c r="G1783">
        <v>11</v>
      </c>
      <c r="H1783">
        <v>14</v>
      </c>
      <c r="I1783">
        <v>15</v>
      </c>
      <c r="J1783">
        <v>1</v>
      </c>
      <c r="K1783">
        <v>1</v>
      </c>
      <c r="L1783">
        <v>5.0321999999999999E-2</v>
      </c>
      <c r="M1783">
        <v>5.0321999999999999E-2</v>
      </c>
      <c r="N1783" t="s">
        <v>14</v>
      </c>
    </row>
    <row r="1784" spans="1:14" x14ac:dyDescent="0.2">
      <c r="A1784" t="s">
        <v>10</v>
      </c>
      <c r="B1784" t="s">
        <v>13</v>
      </c>
      <c r="D1784">
        <v>0</v>
      </c>
      <c r="E1784">
        <v>0</v>
      </c>
      <c r="F1784">
        <v>11</v>
      </c>
      <c r="G1784">
        <v>11</v>
      </c>
      <c r="H1784">
        <v>14</v>
      </c>
      <c r="I1784">
        <v>15</v>
      </c>
      <c r="J1784">
        <v>2</v>
      </c>
      <c r="K1784">
        <v>2</v>
      </c>
      <c r="L1784">
        <v>4.73125E-2</v>
      </c>
      <c r="M1784">
        <v>4.73125E-2</v>
      </c>
      <c r="N1784" t="s">
        <v>14</v>
      </c>
    </row>
    <row r="1785" spans="1:14" x14ac:dyDescent="0.2">
      <c r="A1785" t="s">
        <v>10</v>
      </c>
      <c r="B1785" t="s">
        <v>13</v>
      </c>
      <c r="D1785">
        <v>0</v>
      </c>
      <c r="E1785">
        <v>0</v>
      </c>
      <c r="F1785">
        <v>11</v>
      </c>
      <c r="G1785">
        <v>11</v>
      </c>
      <c r="H1785">
        <v>14</v>
      </c>
      <c r="I1785">
        <v>15</v>
      </c>
      <c r="J1785">
        <v>3</v>
      </c>
      <c r="K1785">
        <v>3</v>
      </c>
      <c r="L1785">
        <v>4.6302499999999899E-2</v>
      </c>
      <c r="M1785">
        <v>4.6302499999999899E-2</v>
      </c>
      <c r="N1785" t="s">
        <v>14</v>
      </c>
    </row>
    <row r="1786" spans="1:14" x14ac:dyDescent="0.2">
      <c r="A1786" t="s">
        <v>10</v>
      </c>
      <c r="B1786" t="s">
        <v>13</v>
      </c>
      <c r="D1786">
        <v>0</v>
      </c>
      <c r="E1786">
        <v>0</v>
      </c>
      <c r="F1786">
        <v>11</v>
      </c>
      <c r="G1786">
        <v>11</v>
      </c>
      <c r="H1786">
        <v>14</v>
      </c>
      <c r="I1786">
        <v>15</v>
      </c>
      <c r="J1786">
        <v>4</v>
      </c>
      <c r="K1786">
        <v>4</v>
      </c>
      <c r="L1786">
        <v>4.2567499999999897E-2</v>
      </c>
      <c r="M1786">
        <v>4.2567499999999897E-2</v>
      </c>
      <c r="N1786" t="s">
        <v>14</v>
      </c>
    </row>
    <row r="1787" spans="1:14" x14ac:dyDescent="0.2">
      <c r="A1787" t="s">
        <v>10</v>
      </c>
      <c r="B1787" t="s">
        <v>13</v>
      </c>
      <c r="D1787">
        <v>0</v>
      </c>
      <c r="E1787">
        <v>0</v>
      </c>
      <c r="F1787">
        <v>11</v>
      </c>
      <c r="G1787">
        <v>11</v>
      </c>
      <c r="H1787">
        <v>14</v>
      </c>
      <c r="I1787">
        <v>15</v>
      </c>
      <c r="J1787">
        <v>5</v>
      </c>
      <c r="K1787">
        <v>5</v>
      </c>
      <c r="L1787">
        <v>4.2174999999999997E-2</v>
      </c>
      <c r="M1787">
        <v>4.2174999999999997E-2</v>
      </c>
      <c r="N1787" t="s">
        <v>14</v>
      </c>
    </row>
    <row r="1788" spans="1:14" x14ac:dyDescent="0.2">
      <c r="A1788" t="s">
        <v>10</v>
      </c>
      <c r="B1788" t="s">
        <v>13</v>
      </c>
      <c r="D1788">
        <v>0</v>
      </c>
      <c r="E1788">
        <v>0</v>
      </c>
      <c r="F1788">
        <v>11</v>
      </c>
      <c r="G1788">
        <v>11</v>
      </c>
      <c r="H1788">
        <v>14</v>
      </c>
      <c r="I1788">
        <v>15</v>
      </c>
      <c r="J1788">
        <v>6</v>
      </c>
      <c r="K1788">
        <v>6</v>
      </c>
      <c r="L1788">
        <v>4.3819999999999998E-2</v>
      </c>
      <c r="M1788">
        <v>4.3819999999999998E-2</v>
      </c>
      <c r="N1788" t="s">
        <v>14</v>
      </c>
    </row>
    <row r="1789" spans="1:14" x14ac:dyDescent="0.2">
      <c r="A1789" t="s">
        <v>10</v>
      </c>
      <c r="B1789" t="s">
        <v>13</v>
      </c>
      <c r="D1789">
        <v>0</v>
      </c>
      <c r="E1789">
        <v>0</v>
      </c>
      <c r="F1789">
        <v>11</v>
      </c>
      <c r="G1789">
        <v>11</v>
      </c>
      <c r="H1789">
        <v>15</v>
      </c>
      <c r="I1789">
        <v>16</v>
      </c>
      <c r="J1789">
        <v>0</v>
      </c>
      <c r="K1789">
        <v>0</v>
      </c>
      <c r="L1789">
        <v>4.6261999999999998E-2</v>
      </c>
      <c r="M1789">
        <v>4.6261999999999998E-2</v>
      </c>
      <c r="N1789" t="s">
        <v>14</v>
      </c>
    </row>
    <row r="1790" spans="1:14" x14ac:dyDescent="0.2">
      <c r="A1790" t="s">
        <v>10</v>
      </c>
      <c r="B1790" t="s">
        <v>13</v>
      </c>
      <c r="D1790">
        <v>0</v>
      </c>
      <c r="E1790">
        <v>0</v>
      </c>
      <c r="F1790">
        <v>11</v>
      </c>
      <c r="G1790">
        <v>11</v>
      </c>
      <c r="H1790">
        <v>15</v>
      </c>
      <c r="I1790">
        <v>16</v>
      </c>
      <c r="J1790">
        <v>1</v>
      </c>
      <c r="K1790">
        <v>1</v>
      </c>
      <c r="L1790">
        <v>5.2427999999999898E-2</v>
      </c>
      <c r="M1790">
        <v>5.2427999999999898E-2</v>
      </c>
      <c r="N1790" t="s">
        <v>14</v>
      </c>
    </row>
    <row r="1791" spans="1:14" x14ac:dyDescent="0.2">
      <c r="A1791" t="s">
        <v>10</v>
      </c>
      <c r="B1791" t="s">
        <v>13</v>
      </c>
      <c r="D1791">
        <v>0</v>
      </c>
      <c r="E1791">
        <v>0</v>
      </c>
      <c r="F1791">
        <v>11</v>
      </c>
      <c r="G1791">
        <v>11</v>
      </c>
      <c r="H1791">
        <v>15</v>
      </c>
      <c r="I1791">
        <v>16</v>
      </c>
      <c r="J1791">
        <v>2</v>
      </c>
      <c r="K1791">
        <v>2</v>
      </c>
      <c r="L1791">
        <v>4.8222500000000001E-2</v>
      </c>
      <c r="M1791">
        <v>4.8222500000000001E-2</v>
      </c>
      <c r="N1791" t="s">
        <v>14</v>
      </c>
    </row>
    <row r="1792" spans="1:14" x14ac:dyDescent="0.2">
      <c r="A1792" t="s">
        <v>10</v>
      </c>
      <c r="B1792" t="s">
        <v>13</v>
      </c>
      <c r="D1792">
        <v>0</v>
      </c>
      <c r="E1792">
        <v>0</v>
      </c>
      <c r="F1792">
        <v>11</v>
      </c>
      <c r="G1792">
        <v>11</v>
      </c>
      <c r="H1792">
        <v>15</v>
      </c>
      <c r="I1792">
        <v>16</v>
      </c>
      <c r="J1792">
        <v>3</v>
      </c>
      <c r="K1792">
        <v>3</v>
      </c>
      <c r="L1792">
        <v>4.5945E-2</v>
      </c>
      <c r="M1792">
        <v>4.5945E-2</v>
      </c>
      <c r="N1792" t="s">
        <v>14</v>
      </c>
    </row>
    <row r="1793" spans="1:14" x14ac:dyDescent="0.2">
      <c r="A1793" t="s">
        <v>10</v>
      </c>
      <c r="B1793" t="s">
        <v>13</v>
      </c>
      <c r="D1793">
        <v>0</v>
      </c>
      <c r="E1793">
        <v>0</v>
      </c>
      <c r="F1793">
        <v>11</v>
      </c>
      <c r="G1793">
        <v>11</v>
      </c>
      <c r="H1793">
        <v>15</v>
      </c>
      <c r="I1793">
        <v>16</v>
      </c>
      <c r="J1793">
        <v>4</v>
      </c>
      <c r="K1793">
        <v>4</v>
      </c>
      <c r="L1793">
        <v>4.4385000000000001E-2</v>
      </c>
      <c r="M1793">
        <v>4.4385000000000001E-2</v>
      </c>
      <c r="N1793" t="s">
        <v>14</v>
      </c>
    </row>
    <row r="1794" spans="1:14" x14ac:dyDescent="0.2">
      <c r="A1794" t="s">
        <v>10</v>
      </c>
      <c r="B1794" t="s">
        <v>13</v>
      </c>
      <c r="D1794">
        <v>0</v>
      </c>
      <c r="E1794">
        <v>0</v>
      </c>
      <c r="F1794">
        <v>11</v>
      </c>
      <c r="G1794">
        <v>11</v>
      </c>
      <c r="H1794">
        <v>15</v>
      </c>
      <c r="I1794">
        <v>16</v>
      </c>
      <c r="J1794">
        <v>5</v>
      </c>
      <c r="K1794">
        <v>5</v>
      </c>
      <c r="L1794">
        <v>4.369E-2</v>
      </c>
      <c r="M1794">
        <v>4.369E-2</v>
      </c>
      <c r="N1794" t="s">
        <v>14</v>
      </c>
    </row>
    <row r="1795" spans="1:14" x14ac:dyDescent="0.2">
      <c r="A1795" t="s">
        <v>10</v>
      </c>
      <c r="B1795" t="s">
        <v>13</v>
      </c>
      <c r="D1795">
        <v>0</v>
      </c>
      <c r="E1795">
        <v>0</v>
      </c>
      <c r="F1795">
        <v>11</v>
      </c>
      <c r="G1795">
        <v>11</v>
      </c>
      <c r="H1795">
        <v>15</v>
      </c>
      <c r="I1795">
        <v>16</v>
      </c>
      <c r="J1795">
        <v>6</v>
      </c>
      <c r="K1795">
        <v>6</v>
      </c>
      <c r="L1795">
        <v>4.4264999999999999E-2</v>
      </c>
      <c r="M1795">
        <v>4.4264999999999999E-2</v>
      </c>
      <c r="N1795" t="s">
        <v>14</v>
      </c>
    </row>
    <row r="1796" spans="1:14" x14ac:dyDescent="0.2">
      <c r="A1796" t="s">
        <v>10</v>
      </c>
      <c r="B1796" t="s">
        <v>13</v>
      </c>
      <c r="D1796">
        <v>0</v>
      </c>
      <c r="E1796">
        <v>0</v>
      </c>
      <c r="F1796">
        <v>11</v>
      </c>
      <c r="G1796">
        <v>11</v>
      </c>
      <c r="H1796">
        <v>16</v>
      </c>
      <c r="I1796">
        <v>17</v>
      </c>
      <c r="J1796">
        <v>0</v>
      </c>
      <c r="K1796">
        <v>0</v>
      </c>
      <c r="L1796">
        <v>5.5133999999999898E-2</v>
      </c>
      <c r="M1796">
        <v>5.5133999999999898E-2</v>
      </c>
      <c r="N1796" t="s">
        <v>14</v>
      </c>
    </row>
    <row r="1797" spans="1:14" x14ac:dyDescent="0.2">
      <c r="A1797" t="s">
        <v>10</v>
      </c>
      <c r="B1797" t="s">
        <v>13</v>
      </c>
      <c r="D1797">
        <v>0</v>
      </c>
      <c r="E1797">
        <v>0</v>
      </c>
      <c r="F1797">
        <v>11</v>
      </c>
      <c r="G1797">
        <v>11</v>
      </c>
      <c r="H1797">
        <v>16</v>
      </c>
      <c r="I1797">
        <v>17</v>
      </c>
      <c r="J1797">
        <v>1</v>
      </c>
      <c r="K1797">
        <v>1</v>
      </c>
      <c r="L1797">
        <v>6.1859999999999998E-2</v>
      </c>
      <c r="M1797">
        <v>6.1859999999999998E-2</v>
      </c>
      <c r="N1797" t="s">
        <v>14</v>
      </c>
    </row>
    <row r="1798" spans="1:14" x14ac:dyDescent="0.2">
      <c r="A1798" t="s">
        <v>10</v>
      </c>
      <c r="B1798" t="s">
        <v>13</v>
      </c>
      <c r="D1798">
        <v>0</v>
      </c>
      <c r="E1798">
        <v>0</v>
      </c>
      <c r="F1798">
        <v>11</v>
      </c>
      <c r="G1798">
        <v>11</v>
      </c>
      <c r="H1798">
        <v>16</v>
      </c>
      <c r="I1798">
        <v>17</v>
      </c>
      <c r="J1798">
        <v>2</v>
      </c>
      <c r="K1798">
        <v>2</v>
      </c>
      <c r="L1798">
        <v>5.4695000000000001E-2</v>
      </c>
      <c r="M1798">
        <v>5.4695000000000001E-2</v>
      </c>
      <c r="N1798" t="s">
        <v>14</v>
      </c>
    </row>
    <row r="1799" spans="1:14" x14ac:dyDescent="0.2">
      <c r="A1799" t="s">
        <v>10</v>
      </c>
      <c r="B1799" t="s">
        <v>13</v>
      </c>
      <c r="D1799">
        <v>0</v>
      </c>
      <c r="E1799">
        <v>0</v>
      </c>
      <c r="F1799">
        <v>11</v>
      </c>
      <c r="G1799">
        <v>11</v>
      </c>
      <c r="H1799">
        <v>16</v>
      </c>
      <c r="I1799">
        <v>17</v>
      </c>
      <c r="J1799">
        <v>3</v>
      </c>
      <c r="K1799">
        <v>3</v>
      </c>
      <c r="L1799">
        <v>5.0529999999999999E-2</v>
      </c>
      <c r="M1799">
        <v>5.0529999999999999E-2</v>
      </c>
      <c r="N1799" t="s">
        <v>14</v>
      </c>
    </row>
    <row r="1800" spans="1:14" x14ac:dyDescent="0.2">
      <c r="A1800" t="s">
        <v>10</v>
      </c>
      <c r="B1800" t="s">
        <v>13</v>
      </c>
      <c r="D1800">
        <v>0</v>
      </c>
      <c r="E1800">
        <v>0</v>
      </c>
      <c r="F1800">
        <v>11</v>
      </c>
      <c r="G1800">
        <v>11</v>
      </c>
      <c r="H1800">
        <v>16</v>
      </c>
      <c r="I1800">
        <v>17</v>
      </c>
      <c r="J1800">
        <v>4</v>
      </c>
      <c r="K1800">
        <v>4</v>
      </c>
      <c r="L1800">
        <v>5.2935000000000003E-2</v>
      </c>
      <c r="M1800">
        <v>5.2935000000000003E-2</v>
      </c>
      <c r="N1800" t="s">
        <v>14</v>
      </c>
    </row>
    <row r="1801" spans="1:14" x14ac:dyDescent="0.2">
      <c r="A1801" t="s">
        <v>10</v>
      </c>
      <c r="B1801" t="s">
        <v>13</v>
      </c>
      <c r="D1801">
        <v>0</v>
      </c>
      <c r="E1801">
        <v>0</v>
      </c>
      <c r="F1801">
        <v>11</v>
      </c>
      <c r="G1801">
        <v>11</v>
      </c>
      <c r="H1801">
        <v>16</v>
      </c>
      <c r="I1801">
        <v>17</v>
      </c>
      <c r="J1801">
        <v>5</v>
      </c>
      <c r="K1801">
        <v>5</v>
      </c>
      <c r="L1801">
        <v>5.3065000000000001E-2</v>
      </c>
      <c r="M1801">
        <v>5.3065000000000001E-2</v>
      </c>
      <c r="N1801" t="s">
        <v>14</v>
      </c>
    </row>
    <row r="1802" spans="1:14" x14ac:dyDescent="0.2">
      <c r="A1802" t="s">
        <v>10</v>
      </c>
      <c r="B1802" t="s">
        <v>13</v>
      </c>
      <c r="D1802">
        <v>0</v>
      </c>
      <c r="E1802">
        <v>0</v>
      </c>
      <c r="F1802">
        <v>11</v>
      </c>
      <c r="G1802">
        <v>11</v>
      </c>
      <c r="H1802">
        <v>16</v>
      </c>
      <c r="I1802">
        <v>17</v>
      </c>
      <c r="J1802">
        <v>6</v>
      </c>
      <c r="K1802">
        <v>6</v>
      </c>
      <c r="L1802">
        <v>5.3372500000000003E-2</v>
      </c>
      <c r="M1802">
        <v>5.3372500000000003E-2</v>
      </c>
      <c r="N1802" t="s">
        <v>14</v>
      </c>
    </row>
    <row r="1803" spans="1:14" x14ac:dyDescent="0.2">
      <c r="A1803" t="s">
        <v>10</v>
      </c>
      <c r="B1803" t="s">
        <v>13</v>
      </c>
      <c r="D1803">
        <v>0</v>
      </c>
      <c r="E1803">
        <v>0</v>
      </c>
      <c r="F1803">
        <v>11</v>
      </c>
      <c r="G1803">
        <v>11</v>
      </c>
      <c r="H1803">
        <v>17</v>
      </c>
      <c r="I1803">
        <v>18</v>
      </c>
      <c r="J1803">
        <v>0</v>
      </c>
      <c r="K1803">
        <v>0</v>
      </c>
      <c r="L1803">
        <v>6.8019999999999997E-2</v>
      </c>
      <c r="M1803">
        <v>6.8019999999999997E-2</v>
      </c>
      <c r="N1803" t="s">
        <v>14</v>
      </c>
    </row>
    <row r="1804" spans="1:14" x14ac:dyDescent="0.2">
      <c r="A1804" t="s">
        <v>10</v>
      </c>
      <c r="B1804" t="s">
        <v>13</v>
      </c>
      <c r="D1804">
        <v>0</v>
      </c>
      <c r="E1804">
        <v>0</v>
      </c>
      <c r="F1804">
        <v>11</v>
      </c>
      <c r="G1804">
        <v>11</v>
      </c>
      <c r="H1804">
        <v>17</v>
      </c>
      <c r="I1804">
        <v>18</v>
      </c>
      <c r="J1804">
        <v>1</v>
      </c>
      <c r="K1804">
        <v>1</v>
      </c>
      <c r="L1804">
        <v>7.8927999999999998E-2</v>
      </c>
      <c r="M1804">
        <v>7.8927999999999998E-2</v>
      </c>
      <c r="N1804" t="s">
        <v>14</v>
      </c>
    </row>
    <row r="1805" spans="1:14" x14ac:dyDescent="0.2">
      <c r="A1805" t="s">
        <v>10</v>
      </c>
      <c r="B1805" t="s">
        <v>13</v>
      </c>
      <c r="D1805">
        <v>0</v>
      </c>
      <c r="E1805">
        <v>0</v>
      </c>
      <c r="F1805">
        <v>11</v>
      </c>
      <c r="G1805">
        <v>11</v>
      </c>
      <c r="H1805">
        <v>17</v>
      </c>
      <c r="I1805">
        <v>18</v>
      </c>
      <c r="J1805">
        <v>2</v>
      </c>
      <c r="K1805">
        <v>2</v>
      </c>
      <c r="L1805">
        <v>6.7392499999999994E-2</v>
      </c>
      <c r="M1805">
        <v>6.7392499999999994E-2</v>
      </c>
      <c r="N1805" t="s">
        <v>14</v>
      </c>
    </row>
    <row r="1806" spans="1:14" x14ac:dyDescent="0.2">
      <c r="A1806" t="s">
        <v>10</v>
      </c>
      <c r="B1806" t="s">
        <v>13</v>
      </c>
      <c r="D1806">
        <v>0</v>
      </c>
      <c r="E1806">
        <v>0</v>
      </c>
      <c r="F1806">
        <v>11</v>
      </c>
      <c r="G1806">
        <v>11</v>
      </c>
      <c r="H1806">
        <v>17</v>
      </c>
      <c r="I1806">
        <v>18</v>
      </c>
      <c r="J1806">
        <v>3</v>
      </c>
      <c r="K1806">
        <v>3</v>
      </c>
      <c r="L1806">
        <v>6.1107500000000002E-2</v>
      </c>
      <c r="M1806">
        <v>6.1107500000000002E-2</v>
      </c>
      <c r="N1806" t="s">
        <v>14</v>
      </c>
    </row>
    <row r="1807" spans="1:14" x14ac:dyDescent="0.2">
      <c r="A1807" t="s">
        <v>10</v>
      </c>
      <c r="B1807" t="s">
        <v>13</v>
      </c>
      <c r="D1807">
        <v>0</v>
      </c>
      <c r="E1807">
        <v>0</v>
      </c>
      <c r="F1807">
        <v>11</v>
      </c>
      <c r="G1807">
        <v>11</v>
      </c>
      <c r="H1807">
        <v>17</v>
      </c>
      <c r="I1807">
        <v>18</v>
      </c>
      <c r="J1807">
        <v>4</v>
      </c>
      <c r="K1807">
        <v>4</v>
      </c>
      <c r="L1807">
        <v>6.4622499999999999E-2</v>
      </c>
      <c r="M1807">
        <v>6.4622499999999999E-2</v>
      </c>
      <c r="N1807" t="s">
        <v>14</v>
      </c>
    </row>
    <row r="1808" spans="1:14" x14ac:dyDescent="0.2">
      <c r="A1808" t="s">
        <v>10</v>
      </c>
      <c r="B1808" t="s">
        <v>13</v>
      </c>
      <c r="D1808">
        <v>0</v>
      </c>
      <c r="E1808">
        <v>0</v>
      </c>
      <c r="F1808">
        <v>11</v>
      </c>
      <c r="G1808">
        <v>11</v>
      </c>
      <c r="H1808">
        <v>17</v>
      </c>
      <c r="I1808">
        <v>18</v>
      </c>
      <c r="J1808">
        <v>5</v>
      </c>
      <c r="K1808">
        <v>5</v>
      </c>
      <c r="L1808">
        <v>6.2537499999999996E-2</v>
      </c>
      <c r="M1808">
        <v>6.2537499999999996E-2</v>
      </c>
      <c r="N1808" t="s">
        <v>14</v>
      </c>
    </row>
    <row r="1809" spans="1:14" x14ac:dyDescent="0.2">
      <c r="A1809" t="s">
        <v>10</v>
      </c>
      <c r="B1809" t="s">
        <v>13</v>
      </c>
      <c r="D1809">
        <v>0</v>
      </c>
      <c r="E1809">
        <v>0</v>
      </c>
      <c r="F1809">
        <v>11</v>
      </c>
      <c r="G1809">
        <v>11</v>
      </c>
      <c r="H1809">
        <v>17</v>
      </c>
      <c r="I1809">
        <v>18</v>
      </c>
      <c r="J1809">
        <v>6</v>
      </c>
      <c r="K1809">
        <v>6</v>
      </c>
      <c r="L1809">
        <v>6.3817499999999999E-2</v>
      </c>
      <c r="M1809">
        <v>6.3817499999999999E-2</v>
      </c>
      <c r="N1809" t="s">
        <v>14</v>
      </c>
    </row>
    <row r="1810" spans="1:14" x14ac:dyDescent="0.2">
      <c r="A1810" t="s">
        <v>10</v>
      </c>
      <c r="B1810" t="s">
        <v>13</v>
      </c>
      <c r="D1810">
        <v>0</v>
      </c>
      <c r="E1810">
        <v>0</v>
      </c>
      <c r="F1810">
        <v>11</v>
      </c>
      <c r="G1810">
        <v>11</v>
      </c>
      <c r="H1810">
        <v>18</v>
      </c>
      <c r="I1810">
        <v>19</v>
      </c>
      <c r="J1810">
        <v>0</v>
      </c>
      <c r="K1810">
        <v>0</v>
      </c>
      <c r="L1810">
        <v>6.3067999999999999E-2</v>
      </c>
      <c r="M1810">
        <v>6.3067999999999999E-2</v>
      </c>
      <c r="N1810" t="s">
        <v>14</v>
      </c>
    </row>
    <row r="1811" spans="1:14" x14ac:dyDescent="0.2">
      <c r="A1811" t="s">
        <v>10</v>
      </c>
      <c r="B1811" t="s">
        <v>13</v>
      </c>
      <c r="D1811">
        <v>0</v>
      </c>
      <c r="E1811">
        <v>0</v>
      </c>
      <c r="F1811">
        <v>11</v>
      </c>
      <c r="G1811">
        <v>11</v>
      </c>
      <c r="H1811">
        <v>18</v>
      </c>
      <c r="I1811">
        <v>19</v>
      </c>
      <c r="J1811">
        <v>1</v>
      </c>
      <c r="K1811">
        <v>1</v>
      </c>
      <c r="L1811">
        <v>7.1391999999999997E-2</v>
      </c>
      <c r="M1811">
        <v>7.1391999999999997E-2</v>
      </c>
      <c r="N1811" t="s">
        <v>14</v>
      </c>
    </row>
    <row r="1812" spans="1:14" x14ac:dyDescent="0.2">
      <c r="A1812" t="s">
        <v>10</v>
      </c>
      <c r="B1812" t="s">
        <v>13</v>
      </c>
      <c r="D1812">
        <v>0</v>
      </c>
      <c r="E1812">
        <v>0</v>
      </c>
      <c r="F1812">
        <v>11</v>
      </c>
      <c r="G1812">
        <v>11</v>
      </c>
      <c r="H1812">
        <v>18</v>
      </c>
      <c r="I1812">
        <v>19</v>
      </c>
      <c r="J1812">
        <v>2</v>
      </c>
      <c r="K1812">
        <v>2</v>
      </c>
      <c r="L1812">
        <v>6.4694999999999905E-2</v>
      </c>
      <c r="M1812">
        <v>6.4694999999999905E-2</v>
      </c>
      <c r="N1812" t="s">
        <v>14</v>
      </c>
    </row>
    <row r="1813" spans="1:14" x14ac:dyDescent="0.2">
      <c r="A1813" t="s">
        <v>10</v>
      </c>
      <c r="B1813" t="s">
        <v>13</v>
      </c>
      <c r="D1813">
        <v>0</v>
      </c>
      <c r="E1813">
        <v>0</v>
      </c>
      <c r="F1813">
        <v>11</v>
      </c>
      <c r="G1813">
        <v>11</v>
      </c>
      <c r="H1813">
        <v>18</v>
      </c>
      <c r="I1813">
        <v>19</v>
      </c>
      <c r="J1813">
        <v>3</v>
      </c>
      <c r="K1813">
        <v>3</v>
      </c>
      <c r="L1813">
        <v>5.6117500000000001E-2</v>
      </c>
      <c r="M1813">
        <v>5.6117500000000001E-2</v>
      </c>
      <c r="N1813" t="s">
        <v>14</v>
      </c>
    </row>
    <row r="1814" spans="1:14" x14ac:dyDescent="0.2">
      <c r="A1814" t="s">
        <v>10</v>
      </c>
      <c r="B1814" t="s">
        <v>13</v>
      </c>
      <c r="D1814">
        <v>0</v>
      </c>
      <c r="E1814">
        <v>0</v>
      </c>
      <c r="F1814">
        <v>11</v>
      </c>
      <c r="G1814">
        <v>11</v>
      </c>
      <c r="H1814">
        <v>18</v>
      </c>
      <c r="I1814">
        <v>19</v>
      </c>
      <c r="J1814">
        <v>4</v>
      </c>
      <c r="K1814">
        <v>4</v>
      </c>
      <c r="L1814">
        <v>6.2234999999999999E-2</v>
      </c>
      <c r="M1814">
        <v>6.2234999999999999E-2</v>
      </c>
      <c r="N1814" t="s">
        <v>14</v>
      </c>
    </row>
    <row r="1815" spans="1:14" x14ac:dyDescent="0.2">
      <c r="A1815" t="s">
        <v>10</v>
      </c>
      <c r="B1815" t="s">
        <v>13</v>
      </c>
      <c r="D1815">
        <v>0</v>
      </c>
      <c r="E1815">
        <v>0</v>
      </c>
      <c r="F1815">
        <v>11</v>
      </c>
      <c r="G1815">
        <v>11</v>
      </c>
      <c r="H1815">
        <v>18</v>
      </c>
      <c r="I1815">
        <v>19</v>
      </c>
      <c r="J1815">
        <v>5</v>
      </c>
      <c r="K1815">
        <v>5</v>
      </c>
      <c r="L1815">
        <v>5.9624999999999997E-2</v>
      </c>
      <c r="M1815">
        <v>5.9624999999999997E-2</v>
      </c>
      <c r="N1815" t="s">
        <v>14</v>
      </c>
    </row>
    <row r="1816" spans="1:14" x14ac:dyDescent="0.2">
      <c r="A1816" t="s">
        <v>10</v>
      </c>
      <c r="B1816" t="s">
        <v>13</v>
      </c>
      <c r="D1816">
        <v>0</v>
      </c>
      <c r="E1816">
        <v>0</v>
      </c>
      <c r="F1816">
        <v>11</v>
      </c>
      <c r="G1816">
        <v>11</v>
      </c>
      <c r="H1816">
        <v>18</v>
      </c>
      <c r="I1816">
        <v>19</v>
      </c>
      <c r="J1816">
        <v>6</v>
      </c>
      <c r="K1816">
        <v>6</v>
      </c>
      <c r="L1816">
        <v>5.9385E-2</v>
      </c>
      <c r="M1816">
        <v>5.9385E-2</v>
      </c>
      <c r="N1816" t="s">
        <v>14</v>
      </c>
    </row>
    <row r="1817" spans="1:14" x14ac:dyDescent="0.2">
      <c r="A1817" t="s">
        <v>10</v>
      </c>
      <c r="B1817" t="s">
        <v>13</v>
      </c>
      <c r="D1817">
        <v>0</v>
      </c>
      <c r="E1817">
        <v>0</v>
      </c>
      <c r="F1817">
        <v>11</v>
      </c>
      <c r="G1817">
        <v>11</v>
      </c>
      <c r="H1817">
        <v>19</v>
      </c>
      <c r="I1817">
        <v>20</v>
      </c>
      <c r="J1817">
        <v>0</v>
      </c>
      <c r="K1817">
        <v>0</v>
      </c>
      <c r="L1817">
        <v>5.5497999999999999E-2</v>
      </c>
      <c r="M1817">
        <v>5.5497999999999999E-2</v>
      </c>
      <c r="N1817" t="s">
        <v>14</v>
      </c>
    </row>
    <row r="1818" spans="1:14" x14ac:dyDescent="0.2">
      <c r="A1818" t="s">
        <v>10</v>
      </c>
      <c r="B1818" t="s">
        <v>13</v>
      </c>
      <c r="D1818">
        <v>0</v>
      </c>
      <c r="E1818">
        <v>0</v>
      </c>
      <c r="F1818">
        <v>11</v>
      </c>
      <c r="G1818">
        <v>11</v>
      </c>
      <c r="H1818">
        <v>19</v>
      </c>
      <c r="I1818">
        <v>20</v>
      </c>
      <c r="J1818">
        <v>1</v>
      </c>
      <c r="K1818">
        <v>1</v>
      </c>
      <c r="L1818">
        <v>6.4346E-2</v>
      </c>
      <c r="M1818">
        <v>6.4346E-2</v>
      </c>
      <c r="N1818" t="s">
        <v>14</v>
      </c>
    </row>
    <row r="1819" spans="1:14" x14ac:dyDescent="0.2">
      <c r="A1819" t="s">
        <v>10</v>
      </c>
      <c r="B1819" t="s">
        <v>13</v>
      </c>
      <c r="D1819">
        <v>0</v>
      </c>
      <c r="E1819">
        <v>0</v>
      </c>
      <c r="F1819">
        <v>11</v>
      </c>
      <c r="G1819">
        <v>11</v>
      </c>
      <c r="H1819">
        <v>19</v>
      </c>
      <c r="I1819">
        <v>20</v>
      </c>
      <c r="J1819">
        <v>2</v>
      </c>
      <c r="K1819">
        <v>2</v>
      </c>
      <c r="L1819">
        <v>5.8682499999999999E-2</v>
      </c>
      <c r="M1819">
        <v>5.8682499999999999E-2</v>
      </c>
      <c r="N1819" t="s">
        <v>14</v>
      </c>
    </row>
    <row r="1820" spans="1:14" x14ac:dyDescent="0.2">
      <c r="A1820" t="s">
        <v>10</v>
      </c>
      <c r="B1820" t="s">
        <v>13</v>
      </c>
      <c r="D1820">
        <v>0</v>
      </c>
      <c r="E1820">
        <v>0</v>
      </c>
      <c r="F1820">
        <v>11</v>
      </c>
      <c r="G1820">
        <v>11</v>
      </c>
      <c r="H1820">
        <v>19</v>
      </c>
      <c r="I1820">
        <v>20</v>
      </c>
      <c r="J1820">
        <v>3</v>
      </c>
      <c r="K1820">
        <v>3</v>
      </c>
      <c r="L1820">
        <v>5.1135E-2</v>
      </c>
      <c r="M1820">
        <v>5.1135E-2</v>
      </c>
      <c r="N1820" t="s">
        <v>14</v>
      </c>
    </row>
    <row r="1821" spans="1:14" x14ac:dyDescent="0.2">
      <c r="A1821" t="s">
        <v>10</v>
      </c>
      <c r="B1821" t="s">
        <v>13</v>
      </c>
      <c r="D1821">
        <v>0</v>
      </c>
      <c r="E1821">
        <v>0</v>
      </c>
      <c r="F1821">
        <v>11</v>
      </c>
      <c r="G1821">
        <v>11</v>
      </c>
      <c r="H1821">
        <v>19</v>
      </c>
      <c r="I1821">
        <v>20</v>
      </c>
      <c r="J1821">
        <v>4</v>
      </c>
      <c r="K1821">
        <v>4</v>
      </c>
      <c r="L1821">
        <v>5.4725000000000003E-2</v>
      </c>
      <c r="M1821">
        <v>5.4725000000000003E-2</v>
      </c>
      <c r="N1821" t="s">
        <v>14</v>
      </c>
    </row>
    <row r="1822" spans="1:14" x14ac:dyDescent="0.2">
      <c r="A1822" t="s">
        <v>10</v>
      </c>
      <c r="B1822" t="s">
        <v>13</v>
      </c>
      <c r="D1822">
        <v>0</v>
      </c>
      <c r="E1822">
        <v>0</v>
      </c>
      <c r="F1822">
        <v>11</v>
      </c>
      <c r="G1822">
        <v>11</v>
      </c>
      <c r="H1822">
        <v>19</v>
      </c>
      <c r="I1822">
        <v>20</v>
      </c>
      <c r="J1822">
        <v>5</v>
      </c>
      <c r="K1822">
        <v>5</v>
      </c>
      <c r="L1822">
        <v>5.4462499999999997E-2</v>
      </c>
      <c r="M1822">
        <v>5.4462499999999997E-2</v>
      </c>
      <c r="N1822" t="s">
        <v>14</v>
      </c>
    </row>
    <row r="1823" spans="1:14" x14ac:dyDescent="0.2">
      <c r="A1823" t="s">
        <v>10</v>
      </c>
      <c r="B1823" t="s">
        <v>13</v>
      </c>
      <c r="D1823">
        <v>0</v>
      </c>
      <c r="E1823">
        <v>0</v>
      </c>
      <c r="F1823">
        <v>11</v>
      </c>
      <c r="G1823">
        <v>11</v>
      </c>
      <c r="H1823">
        <v>19</v>
      </c>
      <c r="I1823">
        <v>20</v>
      </c>
      <c r="J1823">
        <v>6</v>
      </c>
      <c r="K1823">
        <v>6</v>
      </c>
      <c r="L1823">
        <v>5.3957499999999999E-2</v>
      </c>
      <c r="M1823">
        <v>5.3957499999999999E-2</v>
      </c>
      <c r="N1823" t="s">
        <v>14</v>
      </c>
    </row>
    <row r="1824" spans="1:14" x14ac:dyDescent="0.2">
      <c r="A1824" t="s">
        <v>10</v>
      </c>
      <c r="B1824" t="s">
        <v>13</v>
      </c>
      <c r="D1824">
        <v>0</v>
      </c>
      <c r="E1824">
        <v>0</v>
      </c>
      <c r="F1824">
        <v>11</v>
      </c>
      <c r="G1824">
        <v>11</v>
      </c>
      <c r="H1824">
        <v>20</v>
      </c>
      <c r="I1824">
        <v>21</v>
      </c>
      <c r="J1824">
        <v>0</v>
      </c>
      <c r="K1824">
        <v>0</v>
      </c>
      <c r="L1824">
        <v>5.2822000000000001E-2</v>
      </c>
      <c r="M1824">
        <v>5.2822000000000001E-2</v>
      </c>
      <c r="N1824" t="s">
        <v>14</v>
      </c>
    </row>
    <row r="1825" spans="1:14" x14ac:dyDescent="0.2">
      <c r="A1825" t="s">
        <v>10</v>
      </c>
      <c r="B1825" t="s">
        <v>13</v>
      </c>
      <c r="D1825">
        <v>0</v>
      </c>
      <c r="E1825">
        <v>0</v>
      </c>
      <c r="F1825">
        <v>11</v>
      </c>
      <c r="G1825">
        <v>11</v>
      </c>
      <c r="H1825">
        <v>20</v>
      </c>
      <c r="I1825">
        <v>21</v>
      </c>
      <c r="J1825">
        <v>1</v>
      </c>
      <c r="K1825">
        <v>1</v>
      </c>
      <c r="L1825">
        <v>6.0234000000000003E-2</v>
      </c>
      <c r="M1825">
        <v>6.0234000000000003E-2</v>
      </c>
      <c r="N1825" t="s">
        <v>14</v>
      </c>
    </row>
    <row r="1826" spans="1:14" x14ac:dyDescent="0.2">
      <c r="A1826" t="s">
        <v>10</v>
      </c>
      <c r="B1826" t="s">
        <v>13</v>
      </c>
      <c r="D1826">
        <v>0</v>
      </c>
      <c r="E1826">
        <v>0</v>
      </c>
      <c r="F1826">
        <v>11</v>
      </c>
      <c r="G1826">
        <v>11</v>
      </c>
      <c r="H1826">
        <v>20</v>
      </c>
      <c r="I1826">
        <v>21</v>
      </c>
      <c r="J1826">
        <v>2</v>
      </c>
      <c r="K1826">
        <v>2</v>
      </c>
      <c r="L1826">
        <v>5.4122499999999997E-2</v>
      </c>
      <c r="M1826">
        <v>5.4122499999999997E-2</v>
      </c>
      <c r="N1826" t="s">
        <v>14</v>
      </c>
    </row>
    <row r="1827" spans="1:14" x14ac:dyDescent="0.2">
      <c r="A1827" t="s">
        <v>10</v>
      </c>
      <c r="B1827" t="s">
        <v>13</v>
      </c>
      <c r="D1827">
        <v>0</v>
      </c>
      <c r="E1827">
        <v>0</v>
      </c>
      <c r="F1827">
        <v>11</v>
      </c>
      <c r="G1827">
        <v>11</v>
      </c>
      <c r="H1827">
        <v>20</v>
      </c>
      <c r="I1827">
        <v>21</v>
      </c>
      <c r="J1827">
        <v>3</v>
      </c>
      <c r="K1827">
        <v>3</v>
      </c>
      <c r="L1827">
        <v>4.6547499999999999E-2</v>
      </c>
      <c r="M1827">
        <v>4.6547499999999999E-2</v>
      </c>
      <c r="N1827" t="s">
        <v>14</v>
      </c>
    </row>
    <row r="1828" spans="1:14" x14ac:dyDescent="0.2">
      <c r="A1828" t="s">
        <v>10</v>
      </c>
      <c r="B1828" t="s">
        <v>13</v>
      </c>
      <c r="D1828">
        <v>0</v>
      </c>
      <c r="E1828">
        <v>0</v>
      </c>
      <c r="F1828">
        <v>11</v>
      </c>
      <c r="G1828">
        <v>11</v>
      </c>
      <c r="H1828">
        <v>20</v>
      </c>
      <c r="I1828">
        <v>21</v>
      </c>
      <c r="J1828">
        <v>4</v>
      </c>
      <c r="K1828">
        <v>4</v>
      </c>
      <c r="L1828">
        <v>5.06775E-2</v>
      </c>
      <c r="M1828">
        <v>5.06775E-2</v>
      </c>
      <c r="N1828" t="s">
        <v>14</v>
      </c>
    </row>
    <row r="1829" spans="1:14" x14ac:dyDescent="0.2">
      <c r="A1829" t="s">
        <v>10</v>
      </c>
      <c r="B1829" t="s">
        <v>13</v>
      </c>
      <c r="D1829">
        <v>0</v>
      </c>
      <c r="E1829">
        <v>0</v>
      </c>
      <c r="F1829">
        <v>11</v>
      </c>
      <c r="G1829">
        <v>11</v>
      </c>
      <c r="H1829">
        <v>20</v>
      </c>
      <c r="I1829">
        <v>21</v>
      </c>
      <c r="J1829">
        <v>5</v>
      </c>
      <c r="K1829">
        <v>5</v>
      </c>
      <c r="L1829">
        <v>4.8252499999999997E-2</v>
      </c>
      <c r="M1829">
        <v>4.8252499999999997E-2</v>
      </c>
      <c r="N1829" t="s">
        <v>14</v>
      </c>
    </row>
    <row r="1830" spans="1:14" x14ac:dyDescent="0.2">
      <c r="A1830" t="s">
        <v>10</v>
      </c>
      <c r="B1830" t="s">
        <v>13</v>
      </c>
      <c r="D1830">
        <v>0</v>
      </c>
      <c r="E1830">
        <v>0</v>
      </c>
      <c r="F1830">
        <v>11</v>
      </c>
      <c r="G1830">
        <v>11</v>
      </c>
      <c r="H1830">
        <v>20</v>
      </c>
      <c r="I1830">
        <v>21</v>
      </c>
      <c r="J1830">
        <v>6</v>
      </c>
      <c r="K1830">
        <v>6</v>
      </c>
      <c r="L1830">
        <v>4.9159999999999898E-2</v>
      </c>
      <c r="M1830">
        <v>4.9159999999999898E-2</v>
      </c>
      <c r="N1830" t="s">
        <v>14</v>
      </c>
    </row>
    <row r="1831" spans="1:14" x14ac:dyDescent="0.2">
      <c r="A1831" t="s">
        <v>10</v>
      </c>
      <c r="B1831" t="s">
        <v>13</v>
      </c>
      <c r="D1831">
        <v>0</v>
      </c>
      <c r="E1831">
        <v>0</v>
      </c>
      <c r="F1831">
        <v>11</v>
      </c>
      <c r="G1831">
        <v>11</v>
      </c>
      <c r="H1831">
        <v>21</v>
      </c>
      <c r="I1831">
        <v>22</v>
      </c>
      <c r="J1831">
        <v>0</v>
      </c>
      <c r="K1831">
        <v>0</v>
      </c>
      <c r="L1831">
        <v>4.6513999999999903E-2</v>
      </c>
      <c r="M1831">
        <v>4.6513999999999903E-2</v>
      </c>
      <c r="N1831" t="s">
        <v>14</v>
      </c>
    </row>
    <row r="1832" spans="1:14" x14ac:dyDescent="0.2">
      <c r="A1832" t="s">
        <v>10</v>
      </c>
      <c r="B1832" t="s">
        <v>13</v>
      </c>
      <c r="D1832">
        <v>0</v>
      </c>
      <c r="E1832">
        <v>0</v>
      </c>
      <c r="F1832">
        <v>11</v>
      </c>
      <c r="G1832">
        <v>11</v>
      </c>
      <c r="H1832">
        <v>21</v>
      </c>
      <c r="I1832">
        <v>22</v>
      </c>
      <c r="J1832">
        <v>1</v>
      </c>
      <c r="K1832">
        <v>1</v>
      </c>
      <c r="L1832">
        <v>5.1687999999999998E-2</v>
      </c>
      <c r="M1832">
        <v>5.1687999999999998E-2</v>
      </c>
      <c r="N1832" t="s">
        <v>14</v>
      </c>
    </row>
    <row r="1833" spans="1:14" x14ac:dyDescent="0.2">
      <c r="A1833" t="s">
        <v>10</v>
      </c>
      <c r="B1833" t="s">
        <v>13</v>
      </c>
      <c r="D1833">
        <v>0</v>
      </c>
      <c r="E1833">
        <v>0</v>
      </c>
      <c r="F1833">
        <v>11</v>
      </c>
      <c r="G1833">
        <v>11</v>
      </c>
      <c r="H1833">
        <v>21</v>
      </c>
      <c r="I1833">
        <v>22</v>
      </c>
      <c r="J1833">
        <v>2</v>
      </c>
      <c r="K1833">
        <v>2</v>
      </c>
      <c r="L1833">
        <v>4.6879999999999998E-2</v>
      </c>
      <c r="M1833">
        <v>4.6879999999999998E-2</v>
      </c>
      <c r="N1833" t="s">
        <v>14</v>
      </c>
    </row>
    <row r="1834" spans="1:14" x14ac:dyDescent="0.2">
      <c r="A1834" t="s">
        <v>10</v>
      </c>
      <c r="B1834" t="s">
        <v>13</v>
      </c>
      <c r="D1834">
        <v>0</v>
      </c>
      <c r="E1834">
        <v>0</v>
      </c>
      <c r="F1834">
        <v>11</v>
      </c>
      <c r="G1834">
        <v>11</v>
      </c>
      <c r="H1834">
        <v>21</v>
      </c>
      <c r="I1834">
        <v>22</v>
      </c>
      <c r="J1834">
        <v>3</v>
      </c>
      <c r="K1834">
        <v>3</v>
      </c>
      <c r="L1834">
        <v>4.1772499999999997E-2</v>
      </c>
      <c r="M1834">
        <v>4.1772499999999997E-2</v>
      </c>
      <c r="N1834" t="s">
        <v>14</v>
      </c>
    </row>
    <row r="1835" spans="1:14" x14ac:dyDescent="0.2">
      <c r="A1835" t="s">
        <v>10</v>
      </c>
      <c r="B1835" t="s">
        <v>13</v>
      </c>
      <c r="D1835">
        <v>0</v>
      </c>
      <c r="E1835">
        <v>0</v>
      </c>
      <c r="F1835">
        <v>11</v>
      </c>
      <c r="G1835">
        <v>11</v>
      </c>
      <c r="H1835">
        <v>21</v>
      </c>
      <c r="I1835">
        <v>22</v>
      </c>
      <c r="J1835">
        <v>4</v>
      </c>
      <c r="K1835">
        <v>4</v>
      </c>
      <c r="L1835">
        <v>4.5912499999999898E-2</v>
      </c>
      <c r="M1835">
        <v>4.5912499999999898E-2</v>
      </c>
      <c r="N1835" t="s">
        <v>14</v>
      </c>
    </row>
    <row r="1836" spans="1:14" x14ac:dyDescent="0.2">
      <c r="A1836" t="s">
        <v>10</v>
      </c>
      <c r="B1836" t="s">
        <v>13</v>
      </c>
      <c r="D1836">
        <v>0</v>
      </c>
      <c r="E1836">
        <v>0</v>
      </c>
      <c r="F1836">
        <v>11</v>
      </c>
      <c r="G1836">
        <v>11</v>
      </c>
      <c r="H1836">
        <v>21</v>
      </c>
      <c r="I1836">
        <v>22</v>
      </c>
      <c r="J1836">
        <v>5</v>
      </c>
      <c r="K1836">
        <v>5</v>
      </c>
      <c r="L1836">
        <v>4.5562499999999999E-2</v>
      </c>
      <c r="M1836">
        <v>4.5562499999999999E-2</v>
      </c>
      <c r="N1836" t="s">
        <v>14</v>
      </c>
    </row>
    <row r="1837" spans="1:14" x14ac:dyDescent="0.2">
      <c r="A1837" t="s">
        <v>10</v>
      </c>
      <c r="B1837" t="s">
        <v>13</v>
      </c>
      <c r="D1837">
        <v>0</v>
      </c>
      <c r="E1837">
        <v>0</v>
      </c>
      <c r="F1837">
        <v>11</v>
      </c>
      <c r="G1837">
        <v>11</v>
      </c>
      <c r="H1837">
        <v>21</v>
      </c>
      <c r="I1837">
        <v>22</v>
      </c>
      <c r="J1837">
        <v>6</v>
      </c>
      <c r="K1837">
        <v>6</v>
      </c>
      <c r="L1837">
        <v>4.419E-2</v>
      </c>
      <c r="M1837">
        <v>4.419E-2</v>
      </c>
      <c r="N1837" t="s">
        <v>14</v>
      </c>
    </row>
    <row r="1838" spans="1:14" x14ac:dyDescent="0.2">
      <c r="A1838" t="s">
        <v>10</v>
      </c>
      <c r="B1838" t="s">
        <v>13</v>
      </c>
      <c r="D1838">
        <v>0</v>
      </c>
      <c r="E1838">
        <v>0</v>
      </c>
      <c r="F1838">
        <v>11</v>
      </c>
      <c r="G1838">
        <v>11</v>
      </c>
      <c r="H1838">
        <v>22</v>
      </c>
      <c r="I1838">
        <v>23</v>
      </c>
      <c r="J1838">
        <v>0</v>
      </c>
      <c r="K1838">
        <v>0</v>
      </c>
      <c r="L1838">
        <v>4.3735999999999997E-2</v>
      </c>
      <c r="M1838">
        <v>4.3735999999999997E-2</v>
      </c>
      <c r="N1838" t="s">
        <v>14</v>
      </c>
    </row>
    <row r="1839" spans="1:14" x14ac:dyDescent="0.2">
      <c r="A1839" t="s">
        <v>10</v>
      </c>
      <c r="B1839" t="s">
        <v>13</v>
      </c>
      <c r="D1839">
        <v>0</v>
      </c>
      <c r="E1839">
        <v>0</v>
      </c>
      <c r="F1839">
        <v>11</v>
      </c>
      <c r="G1839">
        <v>11</v>
      </c>
      <c r="H1839">
        <v>22</v>
      </c>
      <c r="I1839">
        <v>23</v>
      </c>
      <c r="J1839">
        <v>1</v>
      </c>
      <c r="K1839">
        <v>1</v>
      </c>
      <c r="L1839">
        <v>4.7195999999999898E-2</v>
      </c>
      <c r="M1839">
        <v>4.7195999999999898E-2</v>
      </c>
      <c r="N1839" t="s">
        <v>14</v>
      </c>
    </row>
    <row r="1840" spans="1:14" x14ac:dyDescent="0.2">
      <c r="A1840" t="s">
        <v>10</v>
      </c>
      <c r="B1840" t="s">
        <v>13</v>
      </c>
      <c r="D1840">
        <v>0</v>
      </c>
      <c r="E1840">
        <v>0</v>
      </c>
      <c r="F1840">
        <v>11</v>
      </c>
      <c r="G1840">
        <v>11</v>
      </c>
      <c r="H1840">
        <v>22</v>
      </c>
      <c r="I1840">
        <v>23</v>
      </c>
      <c r="J1840">
        <v>2</v>
      </c>
      <c r="K1840">
        <v>2</v>
      </c>
      <c r="L1840">
        <v>4.3665000000000002E-2</v>
      </c>
      <c r="M1840">
        <v>4.3665000000000002E-2</v>
      </c>
      <c r="N1840" t="s">
        <v>14</v>
      </c>
    </row>
    <row r="1841" spans="1:14" x14ac:dyDescent="0.2">
      <c r="A1841" t="s">
        <v>10</v>
      </c>
      <c r="B1841" t="s">
        <v>13</v>
      </c>
      <c r="D1841">
        <v>0</v>
      </c>
      <c r="E1841">
        <v>0</v>
      </c>
      <c r="F1841">
        <v>11</v>
      </c>
      <c r="G1841">
        <v>11</v>
      </c>
      <c r="H1841">
        <v>22</v>
      </c>
      <c r="I1841">
        <v>23</v>
      </c>
      <c r="J1841">
        <v>3</v>
      </c>
      <c r="K1841">
        <v>3</v>
      </c>
      <c r="L1841">
        <v>3.99025E-2</v>
      </c>
      <c r="M1841">
        <v>3.99025E-2</v>
      </c>
      <c r="N1841" t="s">
        <v>14</v>
      </c>
    </row>
    <row r="1842" spans="1:14" x14ac:dyDescent="0.2">
      <c r="A1842" t="s">
        <v>10</v>
      </c>
      <c r="B1842" t="s">
        <v>13</v>
      </c>
      <c r="D1842">
        <v>0</v>
      </c>
      <c r="E1842">
        <v>0</v>
      </c>
      <c r="F1842">
        <v>11</v>
      </c>
      <c r="G1842">
        <v>11</v>
      </c>
      <c r="H1842">
        <v>22</v>
      </c>
      <c r="I1842">
        <v>23</v>
      </c>
      <c r="J1842">
        <v>4</v>
      </c>
      <c r="K1842">
        <v>4</v>
      </c>
      <c r="L1842">
        <v>4.4242499999999997E-2</v>
      </c>
      <c r="M1842">
        <v>4.4242499999999997E-2</v>
      </c>
      <c r="N1842" t="s">
        <v>14</v>
      </c>
    </row>
    <row r="1843" spans="1:14" x14ac:dyDescent="0.2">
      <c r="A1843" t="s">
        <v>10</v>
      </c>
      <c r="B1843" t="s">
        <v>13</v>
      </c>
      <c r="D1843">
        <v>0</v>
      </c>
      <c r="E1843">
        <v>0</v>
      </c>
      <c r="F1843">
        <v>11</v>
      </c>
      <c r="G1843">
        <v>11</v>
      </c>
      <c r="H1843">
        <v>22</v>
      </c>
      <c r="I1843">
        <v>23</v>
      </c>
      <c r="J1843">
        <v>5</v>
      </c>
      <c r="K1843">
        <v>5</v>
      </c>
      <c r="L1843">
        <v>4.2942499999999897E-2</v>
      </c>
      <c r="M1843">
        <v>4.2942499999999897E-2</v>
      </c>
      <c r="N1843" t="s">
        <v>14</v>
      </c>
    </row>
    <row r="1844" spans="1:14" x14ac:dyDescent="0.2">
      <c r="A1844" t="s">
        <v>10</v>
      </c>
      <c r="B1844" t="s">
        <v>13</v>
      </c>
      <c r="D1844">
        <v>0</v>
      </c>
      <c r="E1844">
        <v>0</v>
      </c>
      <c r="F1844">
        <v>11</v>
      </c>
      <c r="G1844">
        <v>11</v>
      </c>
      <c r="H1844">
        <v>22</v>
      </c>
      <c r="I1844">
        <v>23</v>
      </c>
      <c r="J1844">
        <v>6</v>
      </c>
      <c r="K1844">
        <v>6</v>
      </c>
      <c r="L1844">
        <v>4.1884999999999999E-2</v>
      </c>
      <c r="M1844">
        <v>4.1884999999999999E-2</v>
      </c>
      <c r="N1844" t="s">
        <v>14</v>
      </c>
    </row>
    <row r="1845" spans="1:14" x14ac:dyDescent="0.2">
      <c r="A1845" t="s">
        <v>10</v>
      </c>
      <c r="B1845" t="s">
        <v>13</v>
      </c>
      <c r="D1845">
        <v>0</v>
      </c>
      <c r="E1845">
        <v>0</v>
      </c>
      <c r="F1845">
        <v>11</v>
      </c>
      <c r="G1845">
        <v>11</v>
      </c>
      <c r="H1845">
        <v>23</v>
      </c>
      <c r="I1845">
        <v>24</v>
      </c>
      <c r="J1845">
        <v>0</v>
      </c>
      <c r="K1845">
        <v>0</v>
      </c>
      <c r="L1845">
        <v>4.1001999999999997E-2</v>
      </c>
      <c r="M1845">
        <v>4.1001999999999997E-2</v>
      </c>
      <c r="N1845" t="s">
        <v>14</v>
      </c>
    </row>
    <row r="1846" spans="1:14" x14ac:dyDescent="0.2">
      <c r="A1846" t="s">
        <v>10</v>
      </c>
      <c r="B1846" t="s">
        <v>13</v>
      </c>
      <c r="D1846">
        <v>0</v>
      </c>
      <c r="E1846">
        <v>0</v>
      </c>
      <c r="F1846">
        <v>11</v>
      </c>
      <c r="G1846">
        <v>11</v>
      </c>
      <c r="H1846">
        <v>23</v>
      </c>
      <c r="I1846">
        <v>24</v>
      </c>
      <c r="J1846">
        <v>1</v>
      </c>
      <c r="K1846">
        <v>1</v>
      </c>
      <c r="L1846">
        <v>4.1975999999999999E-2</v>
      </c>
      <c r="M1846">
        <v>4.1975999999999999E-2</v>
      </c>
      <c r="N1846" t="s">
        <v>14</v>
      </c>
    </row>
    <row r="1847" spans="1:14" x14ac:dyDescent="0.2">
      <c r="A1847" t="s">
        <v>10</v>
      </c>
      <c r="B1847" t="s">
        <v>13</v>
      </c>
      <c r="D1847">
        <v>0</v>
      </c>
      <c r="E1847">
        <v>0</v>
      </c>
      <c r="F1847">
        <v>11</v>
      </c>
      <c r="G1847">
        <v>11</v>
      </c>
      <c r="H1847">
        <v>23</v>
      </c>
      <c r="I1847">
        <v>24</v>
      </c>
      <c r="J1847">
        <v>2</v>
      </c>
      <c r="K1847">
        <v>2</v>
      </c>
      <c r="L1847">
        <v>3.9927499999999998E-2</v>
      </c>
      <c r="M1847">
        <v>3.9927499999999998E-2</v>
      </c>
      <c r="N1847" t="s">
        <v>14</v>
      </c>
    </row>
    <row r="1848" spans="1:14" x14ac:dyDescent="0.2">
      <c r="A1848" t="s">
        <v>10</v>
      </c>
      <c r="B1848" t="s">
        <v>13</v>
      </c>
      <c r="D1848">
        <v>0</v>
      </c>
      <c r="E1848">
        <v>0</v>
      </c>
      <c r="F1848">
        <v>11</v>
      </c>
      <c r="G1848">
        <v>11</v>
      </c>
      <c r="H1848">
        <v>23</v>
      </c>
      <c r="I1848">
        <v>24</v>
      </c>
      <c r="J1848">
        <v>3</v>
      </c>
      <c r="K1848">
        <v>3</v>
      </c>
      <c r="L1848">
        <v>3.3822499999999998E-2</v>
      </c>
      <c r="M1848">
        <v>3.3822499999999998E-2</v>
      </c>
      <c r="N1848" t="s">
        <v>14</v>
      </c>
    </row>
    <row r="1849" spans="1:14" x14ac:dyDescent="0.2">
      <c r="A1849" t="s">
        <v>10</v>
      </c>
      <c r="B1849" t="s">
        <v>13</v>
      </c>
      <c r="D1849">
        <v>0</v>
      </c>
      <c r="E1849">
        <v>0</v>
      </c>
      <c r="F1849">
        <v>11</v>
      </c>
      <c r="G1849">
        <v>11</v>
      </c>
      <c r="H1849">
        <v>23</v>
      </c>
      <c r="I1849">
        <v>24</v>
      </c>
      <c r="J1849">
        <v>4</v>
      </c>
      <c r="K1849">
        <v>4</v>
      </c>
      <c r="L1849">
        <v>4.0215000000000001E-2</v>
      </c>
      <c r="M1849">
        <v>4.0215000000000001E-2</v>
      </c>
      <c r="N1849" t="s">
        <v>14</v>
      </c>
    </row>
    <row r="1850" spans="1:14" x14ac:dyDescent="0.2">
      <c r="A1850" t="s">
        <v>10</v>
      </c>
      <c r="B1850" t="s">
        <v>13</v>
      </c>
      <c r="D1850">
        <v>0</v>
      </c>
      <c r="E1850">
        <v>0</v>
      </c>
      <c r="F1850">
        <v>11</v>
      </c>
      <c r="G1850">
        <v>11</v>
      </c>
      <c r="H1850">
        <v>23</v>
      </c>
      <c r="I1850">
        <v>24</v>
      </c>
      <c r="J1850">
        <v>5</v>
      </c>
      <c r="K1850">
        <v>5</v>
      </c>
      <c r="L1850">
        <v>3.9284999999999903E-2</v>
      </c>
      <c r="M1850">
        <v>3.9284999999999903E-2</v>
      </c>
      <c r="N1850" t="s">
        <v>14</v>
      </c>
    </row>
    <row r="1851" spans="1:14" x14ac:dyDescent="0.2">
      <c r="A1851" t="s">
        <v>10</v>
      </c>
      <c r="B1851" t="s">
        <v>13</v>
      </c>
      <c r="D1851">
        <v>0</v>
      </c>
      <c r="E1851">
        <v>0</v>
      </c>
      <c r="F1851">
        <v>11</v>
      </c>
      <c r="G1851">
        <v>11</v>
      </c>
      <c r="H1851">
        <v>23</v>
      </c>
      <c r="I1851">
        <v>24</v>
      </c>
      <c r="J1851">
        <v>6</v>
      </c>
      <c r="K1851">
        <v>6</v>
      </c>
      <c r="L1851">
        <v>3.6937499999999998E-2</v>
      </c>
      <c r="M1851">
        <v>3.6937499999999998E-2</v>
      </c>
      <c r="N1851" t="s">
        <v>14</v>
      </c>
    </row>
    <row r="1852" spans="1:14" x14ac:dyDescent="0.2">
      <c r="A1852" t="s">
        <v>10</v>
      </c>
      <c r="B1852" t="s">
        <v>13</v>
      </c>
      <c r="D1852">
        <v>0</v>
      </c>
      <c r="E1852">
        <v>0</v>
      </c>
      <c r="F1852">
        <v>12</v>
      </c>
      <c r="G1852">
        <v>12</v>
      </c>
      <c r="H1852">
        <v>0</v>
      </c>
      <c r="I1852">
        <v>1</v>
      </c>
      <c r="J1852">
        <v>0</v>
      </c>
      <c r="K1852">
        <v>0</v>
      </c>
      <c r="L1852">
        <v>3.3482499999999998E-2</v>
      </c>
      <c r="M1852">
        <v>3.3482499999999998E-2</v>
      </c>
      <c r="N1852" t="s">
        <v>14</v>
      </c>
    </row>
    <row r="1853" spans="1:14" x14ac:dyDescent="0.2">
      <c r="A1853" t="s">
        <v>10</v>
      </c>
      <c r="B1853" t="s">
        <v>13</v>
      </c>
      <c r="D1853">
        <v>0</v>
      </c>
      <c r="E1853">
        <v>0</v>
      </c>
      <c r="F1853">
        <v>12</v>
      </c>
      <c r="G1853">
        <v>12</v>
      </c>
      <c r="H1853">
        <v>0</v>
      </c>
      <c r="I1853">
        <v>1</v>
      </c>
      <c r="J1853">
        <v>1</v>
      </c>
      <c r="K1853">
        <v>1</v>
      </c>
      <c r="L1853">
        <v>2.9864999999999999E-2</v>
      </c>
      <c r="M1853">
        <v>2.9864999999999999E-2</v>
      </c>
      <c r="N1853" t="s">
        <v>14</v>
      </c>
    </row>
    <row r="1854" spans="1:14" x14ac:dyDescent="0.2">
      <c r="A1854" t="s">
        <v>10</v>
      </c>
      <c r="B1854" t="s">
        <v>13</v>
      </c>
      <c r="D1854">
        <v>0</v>
      </c>
      <c r="E1854">
        <v>0</v>
      </c>
      <c r="F1854">
        <v>12</v>
      </c>
      <c r="G1854">
        <v>12</v>
      </c>
      <c r="H1854">
        <v>0</v>
      </c>
      <c r="I1854">
        <v>1</v>
      </c>
      <c r="J1854">
        <v>2</v>
      </c>
      <c r="K1854">
        <v>2</v>
      </c>
      <c r="L1854">
        <v>3.9031999999999997E-2</v>
      </c>
      <c r="M1854">
        <v>3.9031999999999997E-2</v>
      </c>
      <c r="N1854" t="s">
        <v>14</v>
      </c>
    </row>
    <row r="1855" spans="1:14" x14ac:dyDescent="0.2">
      <c r="A1855" t="s">
        <v>10</v>
      </c>
      <c r="B1855" t="s">
        <v>13</v>
      </c>
      <c r="D1855">
        <v>0</v>
      </c>
      <c r="E1855">
        <v>0</v>
      </c>
      <c r="F1855">
        <v>12</v>
      </c>
      <c r="G1855">
        <v>12</v>
      </c>
      <c r="H1855">
        <v>0</v>
      </c>
      <c r="I1855">
        <v>1</v>
      </c>
      <c r="J1855">
        <v>3</v>
      </c>
      <c r="K1855">
        <v>3</v>
      </c>
      <c r="L1855">
        <v>3.4112000000000003E-2</v>
      </c>
      <c r="M1855">
        <v>3.4112000000000003E-2</v>
      </c>
      <c r="N1855" t="s">
        <v>14</v>
      </c>
    </row>
    <row r="1856" spans="1:14" x14ac:dyDescent="0.2">
      <c r="A1856" t="s">
        <v>10</v>
      </c>
      <c r="B1856" t="s">
        <v>13</v>
      </c>
      <c r="D1856">
        <v>0</v>
      </c>
      <c r="E1856">
        <v>0</v>
      </c>
      <c r="F1856">
        <v>12</v>
      </c>
      <c r="G1856">
        <v>12</v>
      </c>
      <c r="H1856">
        <v>0</v>
      </c>
      <c r="I1856">
        <v>1</v>
      </c>
      <c r="J1856">
        <v>4</v>
      </c>
      <c r="K1856">
        <v>4</v>
      </c>
      <c r="L1856">
        <v>3.2826000000000001E-2</v>
      </c>
      <c r="M1856">
        <v>3.2826000000000001E-2</v>
      </c>
      <c r="N1856" t="s">
        <v>14</v>
      </c>
    </row>
    <row r="1857" spans="1:14" x14ac:dyDescent="0.2">
      <c r="A1857" t="s">
        <v>10</v>
      </c>
      <c r="B1857" t="s">
        <v>13</v>
      </c>
      <c r="D1857">
        <v>0</v>
      </c>
      <c r="E1857">
        <v>0</v>
      </c>
      <c r="F1857">
        <v>12</v>
      </c>
      <c r="G1857">
        <v>12</v>
      </c>
      <c r="H1857">
        <v>0</v>
      </c>
      <c r="I1857">
        <v>1</v>
      </c>
      <c r="J1857">
        <v>5</v>
      </c>
      <c r="K1857">
        <v>5</v>
      </c>
      <c r="L1857">
        <v>3.5422500000000003E-2</v>
      </c>
      <c r="M1857">
        <v>3.5422500000000003E-2</v>
      </c>
      <c r="N1857" t="s">
        <v>14</v>
      </c>
    </row>
    <row r="1858" spans="1:14" x14ac:dyDescent="0.2">
      <c r="A1858" t="s">
        <v>10</v>
      </c>
      <c r="B1858" t="s">
        <v>13</v>
      </c>
      <c r="D1858">
        <v>0</v>
      </c>
      <c r="E1858">
        <v>0</v>
      </c>
      <c r="F1858">
        <v>12</v>
      </c>
      <c r="G1858">
        <v>12</v>
      </c>
      <c r="H1858">
        <v>0</v>
      </c>
      <c r="I1858">
        <v>1</v>
      </c>
      <c r="J1858">
        <v>6</v>
      </c>
      <c r="K1858">
        <v>6</v>
      </c>
      <c r="L1858">
        <v>3.1592500000000003E-2</v>
      </c>
      <c r="M1858">
        <v>3.1592500000000003E-2</v>
      </c>
      <c r="N1858" t="s">
        <v>14</v>
      </c>
    </row>
    <row r="1859" spans="1:14" x14ac:dyDescent="0.2">
      <c r="A1859" t="s">
        <v>10</v>
      </c>
      <c r="B1859" t="s">
        <v>13</v>
      </c>
      <c r="D1859">
        <v>0</v>
      </c>
      <c r="E1859">
        <v>0</v>
      </c>
      <c r="F1859">
        <v>12</v>
      </c>
      <c r="G1859">
        <v>12</v>
      </c>
      <c r="H1859">
        <v>1</v>
      </c>
      <c r="I1859">
        <v>2</v>
      </c>
      <c r="J1859">
        <v>0</v>
      </c>
      <c r="K1859">
        <v>0</v>
      </c>
      <c r="L1859">
        <v>3.10275E-2</v>
      </c>
      <c r="M1859">
        <v>3.10275E-2</v>
      </c>
      <c r="N1859" t="s">
        <v>14</v>
      </c>
    </row>
    <row r="1860" spans="1:14" x14ac:dyDescent="0.2">
      <c r="A1860" t="s">
        <v>10</v>
      </c>
      <c r="B1860" t="s">
        <v>13</v>
      </c>
      <c r="D1860">
        <v>0</v>
      </c>
      <c r="E1860">
        <v>0</v>
      </c>
      <c r="F1860">
        <v>12</v>
      </c>
      <c r="G1860">
        <v>12</v>
      </c>
      <c r="H1860">
        <v>1</v>
      </c>
      <c r="I1860">
        <v>2</v>
      </c>
      <c r="J1860">
        <v>1</v>
      </c>
      <c r="K1860">
        <v>1</v>
      </c>
      <c r="L1860">
        <v>2.8532499999999999E-2</v>
      </c>
      <c r="M1860">
        <v>2.8532499999999999E-2</v>
      </c>
      <c r="N1860" t="s">
        <v>14</v>
      </c>
    </row>
    <row r="1861" spans="1:14" x14ac:dyDescent="0.2">
      <c r="A1861" t="s">
        <v>10</v>
      </c>
      <c r="B1861" t="s">
        <v>13</v>
      </c>
      <c r="D1861">
        <v>0</v>
      </c>
      <c r="E1861">
        <v>0</v>
      </c>
      <c r="F1861">
        <v>12</v>
      </c>
      <c r="G1861">
        <v>12</v>
      </c>
      <c r="H1861">
        <v>1</v>
      </c>
      <c r="I1861">
        <v>2</v>
      </c>
      <c r="J1861">
        <v>2</v>
      </c>
      <c r="K1861">
        <v>2</v>
      </c>
      <c r="L1861">
        <v>3.4722000000000003E-2</v>
      </c>
      <c r="M1861">
        <v>3.4722000000000003E-2</v>
      </c>
      <c r="N1861" t="s">
        <v>14</v>
      </c>
    </row>
    <row r="1862" spans="1:14" x14ac:dyDescent="0.2">
      <c r="A1862" t="s">
        <v>10</v>
      </c>
      <c r="B1862" t="s">
        <v>13</v>
      </c>
      <c r="D1862">
        <v>0</v>
      </c>
      <c r="E1862">
        <v>0</v>
      </c>
      <c r="F1862">
        <v>12</v>
      </c>
      <c r="G1862">
        <v>12</v>
      </c>
      <c r="H1862">
        <v>1</v>
      </c>
      <c r="I1862">
        <v>2</v>
      </c>
      <c r="J1862">
        <v>3</v>
      </c>
      <c r="K1862">
        <v>3</v>
      </c>
      <c r="L1862">
        <v>3.1117999999999899E-2</v>
      </c>
      <c r="M1862">
        <v>3.1117999999999899E-2</v>
      </c>
      <c r="N1862" t="s">
        <v>14</v>
      </c>
    </row>
    <row r="1863" spans="1:14" x14ac:dyDescent="0.2">
      <c r="A1863" t="s">
        <v>10</v>
      </c>
      <c r="B1863" t="s">
        <v>13</v>
      </c>
      <c r="D1863">
        <v>0</v>
      </c>
      <c r="E1863">
        <v>0</v>
      </c>
      <c r="F1863">
        <v>12</v>
      </c>
      <c r="G1863">
        <v>12</v>
      </c>
      <c r="H1863">
        <v>1</v>
      </c>
      <c r="I1863">
        <v>2</v>
      </c>
      <c r="J1863">
        <v>4</v>
      </c>
      <c r="K1863">
        <v>4</v>
      </c>
      <c r="L1863">
        <v>3.0245999999999999E-2</v>
      </c>
      <c r="M1863">
        <v>3.0245999999999999E-2</v>
      </c>
      <c r="N1863" t="s">
        <v>14</v>
      </c>
    </row>
    <row r="1864" spans="1:14" x14ac:dyDescent="0.2">
      <c r="A1864" t="s">
        <v>10</v>
      </c>
      <c r="B1864" t="s">
        <v>13</v>
      </c>
      <c r="D1864">
        <v>0</v>
      </c>
      <c r="E1864">
        <v>0</v>
      </c>
      <c r="F1864">
        <v>12</v>
      </c>
      <c r="G1864">
        <v>12</v>
      </c>
      <c r="H1864">
        <v>1</v>
      </c>
      <c r="I1864">
        <v>2</v>
      </c>
      <c r="J1864">
        <v>5</v>
      </c>
      <c r="K1864">
        <v>5</v>
      </c>
      <c r="L1864">
        <v>3.3024999999999999E-2</v>
      </c>
      <c r="M1864">
        <v>3.3024999999999999E-2</v>
      </c>
      <c r="N1864" t="s">
        <v>14</v>
      </c>
    </row>
    <row r="1865" spans="1:14" x14ac:dyDescent="0.2">
      <c r="A1865" t="s">
        <v>10</v>
      </c>
      <c r="B1865" t="s">
        <v>13</v>
      </c>
      <c r="D1865">
        <v>0</v>
      </c>
      <c r="E1865">
        <v>0</v>
      </c>
      <c r="F1865">
        <v>12</v>
      </c>
      <c r="G1865">
        <v>12</v>
      </c>
      <c r="H1865">
        <v>1</v>
      </c>
      <c r="I1865">
        <v>2</v>
      </c>
      <c r="J1865">
        <v>6</v>
      </c>
      <c r="K1865">
        <v>6</v>
      </c>
      <c r="L1865">
        <v>2.989E-2</v>
      </c>
      <c r="M1865">
        <v>2.989E-2</v>
      </c>
      <c r="N1865" t="s">
        <v>14</v>
      </c>
    </row>
    <row r="1866" spans="1:14" x14ac:dyDescent="0.2">
      <c r="A1866" t="s">
        <v>10</v>
      </c>
      <c r="B1866" t="s">
        <v>13</v>
      </c>
      <c r="D1866">
        <v>0</v>
      </c>
      <c r="E1866">
        <v>0</v>
      </c>
      <c r="F1866">
        <v>12</v>
      </c>
      <c r="G1866">
        <v>12</v>
      </c>
      <c r="H1866">
        <v>2</v>
      </c>
      <c r="I1866">
        <v>3</v>
      </c>
      <c r="J1866">
        <v>0</v>
      </c>
      <c r="K1866">
        <v>0</v>
      </c>
      <c r="L1866">
        <v>3.0705E-2</v>
      </c>
      <c r="M1866">
        <v>3.0705E-2</v>
      </c>
      <c r="N1866" t="s">
        <v>14</v>
      </c>
    </row>
    <row r="1867" spans="1:14" x14ac:dyDescent="0.2">
      <c r="A1867" t="s">
        <v>10</v>
      </c>
      <c r="B1867" t="s">
        <v>13</v>
      </c>
      <c r="D1867">
        <v>0</v>
      </c>
      <c r="E1867">
        <v>0</v>
      </c>
      <c r="F1867">
        <v>12</v>
      </c>
      <c r="G1867">
        <v>12</v>
      </c>
      <c r="H1867">
        <v>2</v>
      </c>
      <c r="I1867">
        <v>3</v>
      </c>
      <c r="J1867">
        <v>1</v>
      </c>
      <c r="K1867">
        <v>1</v>
      </c>
      <c r="L1867">
        <v>2.7942499999999999E-2</v>
      </c>
      <c r="M1867">
        <v>2.7942499999999999E-2</v>
      </c>
      <c r="N1867" t="s">
        <v>14</v>
      </c>
    </row>
    <row r="1868" spans="1:14" x14ac:dyDescent="0.2">
      <c r="A1868" t="s">
        <v>10</v>
      </c>
      <c r="B1868" t="s">
        <v>13</v>
      </c>
      <c r="D1868">
        <v>0</v>
      </c>
      <c r="E1868">
        <v>0</v>
      </c>
      <c r="F1868">
        <v>12</v>
      </c>
      <c r="G1868">
        <v>12</v>
      </c>
      <c r="H1868">
        <v>2</v>
      </c>
      <c r="I1868">
        <v>3</v>
      </c>
      <c r="J1868">
        <v>2</v>
      </c>
      <c r="K1868">
        <v>2</v>
      </c>
      <c r="L1868">
        <v>3.3537999999999998E-2</v>
      </c>
      <c r="M1868">
        <v>3.3537999999999998E-2</v>
      </c>
      <c r="N1868" t="s">
        <v>14</v>
      </c>
    </row>
    <row r="1869" spans="1:14" x14ac:dyDescent="0.2">
      <c r="A1869" t="s">
        <v>10</v>
      </c>
      <c r="B1869" t="s">
        <v>13</v>
      </c>
      <c r="D1869">
        <v>0</v>
      </c>
      <c r="E1869">
        <v>0</v>
      </c>
      <c r="F1869">
        <v>12</v>
      </c>
      <c r="G1869">
        <v>12</v>
      </c>
      <c r="H1869">
        <v>2</v>
      </c>
      <c r="I1869">
        <v>3</v>
      </c>
      <c r="J1869">
        <v>3</v>
      </c>
      <c r="K1869">
        <v>3</v>
      </c>
      <c r="L1869">
        <v>2.98939999999999E-2</v>
      </c>
      <c r="M1869">
        <v>2.98939999999999E-2</v>
      </c>
      <c r="N1869" t="s">
        <v>14</v>
      </c>
    </row>
    <row r="1870" spans="1:14" x14ac:dyDescent="0.2">
      <c r="A1870" t="s">
        <v>10</v>
      </c>
      <c r="B1870" t="s">
        <v>13</v>
      </c>
      <c r="D1870">
        <v>0</v>
      </c>
      <c r="E1870">
        <v>0</v>
      </c>
      <c r="F1870">
        <v>12</v>
      </c>
      <c r="G1870">
        <v>12</v>
      </c>
      <c r="H1870">
        <v>2</v>
      </c>
      <c r="I1870">
        <v>3</v>
      </c>
      <c r="J1870">
        <v>4</v>
      </c>
      <c r="K1870">
        <v>4</v>
      </c>
      <c r="L1870">
        <v>2.8851999999999899E-2</v>
      </c>
      <c r="M1870">
        <v>2.8851999999999899E-2</v>
      </c>
      <c r="N1870" t="s">
        <v>14</v>
      </c>
    </row>
    <row r="1871" spans="1:14" x14ac:dyDescent="0.2">
      <c r="A1871" t="s">
        <v>10</v>
      </c>
      <c r="B1871" t="s">
        <v>13</v>
      </c>
      <c r="D1871">
        <v>0</v>
      </c>
      <c r="E1871">
        <v>0</v>
      </c>
      <c r="F1871">
        <v>12</v>
      </c>
      <c r="G1871">
        <v>12</v>
      </c>
      <c r="H1871">
        <v>2</v>
      </c>
      <c r="I1871">
        <v>3</v>
      </c>
      <c r="J1871">
        <v>5</v>
      </c>
      <c r="K1871">
        <v>5</v>
      </c>
      <c r="L1871">
        <v>3.1515000000000001E-2</v>
      </c>
      <c r="M1871">
        <v>3.1515000000000001E-2</v>
      </c>
      <c r="N1871" t="s">
        <v>14</v>
      </c>
    </row>
    <row r="1872" spans="1:14" x14ac:dyDescent="0.2">
      <c r="A1872" t="s">
        <v>10</v>
      </c>
      <c r="B1872" t="s">
        <v>13</v>
      </c>
      <c r="D1872">
        <v>0</v>
      </c>
      <c r="E1872">
        <v>0</v>
      </c>
      <c r="F1872">
        <v>12</v>
      </c>
      <c r="G1872">
        <v>12</v>
      </c>
      <c r="H1872">
        <v>2</v>
      </c>
      <c r="I1872">
        <v>3</v>
      </c>
      <c r="J1872">
        <v>6</v>
      </c>
      <c r="K1872">
        <v>6</v>
      </c>
      <c r="L1872">
        <v>2.8167500000000002E-2</v>
      </c>
      <c r="M1872">
        <v>2.8167500000000002E-2</v>
      </c>
      <c r="N1872" t="s">
        <v>14</v>
      </c>
    </row>
    <row r="1873" spans="1:14" x14ac:dyDescent="0.2">
      <c r="A1873" t="s">
        <v>10</v>
      </c>
      <c r="B1873" t="s">
        <v>13</v>
      </c>
      <c r="D1873">
        <v>0</v>
      </c>
      <c r="E1873">
        <v>0</v>
      </c>
      <c r="F1873">
        <v>12</v>
      </c>
      <c r="G1873">
        <v>12</v>
      </c>
      <c r="H1873">
        <v>3</v>
      </c>
      <c r="I1873">
        <v>4</v>
      </c>
      <c r="J1873">
        <v>0</v>
      </c>
      <c r="K1873">
        <v>0</v>
      </c>
      <c r="L1873">
        <v>3.0435E-2</v>
      </c>
      <c r="M1873">
        <v>3.0435E-2</v>
      </c>
      <c r="N1873" t="s">
        <v>14</v>
      </c>
    </row>
    <row r="1874" spans="1:14" x14ac:dyDescent="0.2">
      <c r="A1874" t="s">
        <v>10</v>
      </c>
      <c r="B1874" t="s">
        <v>13</v>
      </c>
      <c r="D1874">
        <v>0</v>
      </c>
      <c r="E1874">
        <v>0</v>
      </c>
      <c r="F1874">
        <v>12</v>
      </c>
      <c r="G1874">
        <v>12</v>
      </c>
      <c r="H1874">
        <v>3</v>
      </c>
      <c r="I1874">
        <v>4</v>
      </c>
      <c r="J1874">
        <v>1</v>
      </c>
      <c r="K1874">
        <v>1</v>
      </c>
      <c r="L1874">
        <v>2.8402500000000001E-2</v>
      </c>
      <c r="M1874">
        <v>2.8402500000000001E-2</v>
      </c>
      <c r="N1874" t="s">
        <v>14</v>
      </c>
    </row>
    <row r="1875" spans="1:14" x14ac:dyDescent="0.2">
      <c r="A1875" t="s">
        <v>10</v>
      </c>
      <c r="B1875" t="s">
        <v>13</v>
      </c>
      <c r="D1875">
        <v>0</v>
      </c>
      <c r="E1875">
        <v>0</v>
      </c>
      <c r="F1875">
        <v>12</v>
      </c>
      <c r="G1875">
        <v>12</v>
      </c>
      <c r="H1875">
        <v>3</v>
      </c>
      <c r="I1875">
        <v>4</v>
      </c>
      <c r="J1875">
        <v>2</v>
      </c>
      <c r="K1875">
        <v>2</v>
      </c>
      <c r="L1875">
        <v>3.3703999999999901E-2</v>
      </c>
      <c r="M1875">
        <v>3.3703999999999901E-2</v>
      </c>
      <c r="N1875" t="s">
        <v>14</v>
      </c>
    </row>
    <row r="1876" spans="1:14" x14ac:dyDescent="0.2">
      <c r="A1876" t="s">
        <v>10</v>
      </c>
      <c r="B1876" t="s">
        <v>13</v>
      </c>
      <c r="D1876">
        <v>0</v>
      </c>
      <c r="E1876">
        <v>0</v>
      </c>
      <c r="F1876">
        <v>12</v>
      </c>
      <c r="G1876">
        <v>12</v>
      </c>
      <c r="H1876">
        <v>3</v>
      </c>
      <c r="I1876">
        <v>4</v>
      </c>
      <c r="J1876">
        <v>3</v>
      </c>
      <c r="K1876">
        <v>3</v>
      </c>
      <c r="L1876">
        <v>2.9395999999999999E-2</v>
      </c>
      <c r="M1876">
        <v>2.9395999999999999E-2</v>
      </c>
      <c r="N1876" t="s">
        <v>14</v>
      </c>
    </row>
    <row r="1877" spans="1:14" x14ac:dyDescent="0.2">
      <c r="A1877" t="s">
        <v>10</v>
      </c>
      <c r="B1877" t="s">
        <v>13</v>
      </c>
      <c r="D1877">
        <v>0</v>
      </c>
      <c r="E1877">
        <v>0</v>
      </c>
      <c r="F1877">
        <v>12</v>
      </c>
      <c r="G1877">
        <v>12</v>
      </c>
      <c r="H1877">
        <v>3</v>
      </c>
      <c r="I1877">
        <v>4</v>
      </c>
      <c r="J1877">
        <v>4</v>
      </c>
      <c r="K1877">
        <v>4</v>
      </c>
      <c r="L1877">
        <v>2.8477999999999899E-2</v>
      </c>
      <c r="M1877">
        <v>2.8477999999999899E-2</v>
      </c>
      <c r="N1877" t="s">
        <v>14</v>
      </c>
    </row>
    <row r="1878" spans="1:14" x14ac:dyDescent="0.2">
      <c r="A1878" t="s">
        <v>10</v>
      </c>
      <c r="B1878" t="s">
        <v>13</v>
      </c>
      <c r="D1878">
        <v>0</v>
      </c>
      <c r="E1878">
        <v>0</v>
      </c>
      <c r="F1878">
        <v>12</v>
      </c>
      <c r="G1878">
        <v>12</v>
      </c>
      <c r="H1878">
        <v>3</v>
      </c>
      <c r="I1878">
        <v>4</v>
      </c>
      <c r="J1878">
        <v>5</v>
      </c>
      <c r="K1878">
        <v>5</v>
      </c>
      <c r="L1878">
        <v>2.9894999999999901E-2</v>
      </c>
      <c r="M1878">
        <v>2.9894999999999901E-2</v>
      </c>
      <c r="N1878" t="s">
        <v>14</v>
      </c>
    </row>
    <row r="1879" spans="1:14" x14ac:dyDescent="0.2">
      <c r="A1879" t="s">
        <v>10</v>
      </c>
      <c r="B1879" t="s">
        <v>13</v>
      </c>
      <c r="D1879">
        <v>0</v>
      </c>
      <c r="E1879">
        <v>0</v>
      </c>
      <c r="F1879">
        <v>12</v>
      </c>
      <c r="G1879">
        <v>12</v>
      </c>
      <c r="H1879">
        <v>3</v>
      </c>
      <c r="I1879">
        <v>4</v>
      </c>
      <c r="J1879">
        <v>6</v>
      </c>
      <c r="K1879">
        <v>6</v>
      </c>
      <c r="L1879">
        <v>2.76175E-2</v>
      </c>
      <c r="M1879">
        <v>2.76175E-2</v>
      </c>
      <c r="N1879" t="s">
        <v>14</v>
      </c>
    </row>
    <row r="1880" spans="1:14" x14ac:dyDescent="0.2">
      <c r="A1880" t="s">
        <v>10</v>
      </c>
      <c r="B1880" t="s">
        <v>13</v>
      </c>
      <c r="D1880">
        <v>0</v>
      </c>
      <c r="E1880">
        <v>0</v>
      </c>
      <c r="F1880">
        <v>12</v>
      </c>
      <c r="G1880">
        <v>12</v>
      </c>
      <c r="H1880">
        <v>4</v>
      </c>
      <c r="I1880">
        <v>5</v>
      </c>
      <c r="J1880">
        <v>0</v>
      </c>
      <c r="K1880">
        <v>0</v>
      </c>
      <c r="L1880">
        <v>3.1004999999999901E-2</v>
      </c>
      <c r="M1880">
        <v>3.1004999999999901E-2</v>
      </c>
      <c r="N1880" t="s">
        <v>14</v>
      </c>
    </row>
    <row r="1881" spans="1:14" x14ac:dyDescent="0.2">
      <c r="A1881" t="s">
        <v>10</v>
      </c>
      <c r="B1881" t="s">
        <v>13</v>
      </c>
      <c r="D1881">
        <v>0</v>
      </c>
      <c r="E1881">
        <v>0</v>
      </c>
      <c r="F1881">
        <v>12</v>
      </c>
      <c r="G1881">
        <v>12</v>
      </c>
      <c r="H1881">
        <v>4</v>
      </c>
      <c r="I1881">
        <v>5</v>
      </c>
      <c r="J1881">
        <v>1</v>
      </c>
      <c r="K1881">
        <v>1</v>
      </c>
      <c r="L1881">
        <v>2.9874999999999999E-2</v>
      </c>
      <c r="M1881">
        <v>2.9874999999999999E-2</v>
      </c>
      <c r="N1881" t="s">
        <v>14</v>
      </c>
    </row>
    <row r="1882" spans="1:14" x14ac:dyDescent="0.2">
      <c r="A1882" t="s">
        <v>10</v>
      </c>
      <c r="B1882" t="s">
        <v>13</v>
      </c>
      <c r="D1882">
        <v>0</v>
      </c>
      <c r="E1882">
        <v>0</v>
      </c>
      <c r="F1882">
        <v>12</v>
      </c>
      <c r="G1882">
        <v>12</v>
      </c>
      <c r="H1882">
        <v>4</v>
      </c>
      <c r="I1882">
        <v>5</v>
      </c>
      <c r="J1882">
        <v>2</v>
      </c>
      <c r="K1882">
        <v>2</v>
      </c>
      <c r="L1882">
        <v>3.4369999999999998E-2</v>
      </c>
      <c r="M1882">
        <v>3.4369999999999998E-2</v>
      </c>
      <c r="N1882" t="s">
        <v>14</v>
      </c>
    </row>
    <row r="1883" spans="1:14" x14ac:dyDescent="0.2">
      <c r="A1883" t="s">
        <v>10</v>
      </c>
      <c r="B1883" t="s">
        <v>13</v>
      </c>
      <c r="D1883">
        <v>0</v>
      </c>
      <c r="E1883">
        <v>0</v>
      </c>
      <c r="F1883">
        <v>12</v>
      </c>
      <c r="G1883">
        <v>12</v>
      </c>
      <c r="H1883">
        <v>4</v>
      </c>
      <c r="I1883">
        <v>5</v>
      </c>
      <c r="J1883">
        <v>3</v>
      </c>
      <c r="K1883">
        <v>3</v>
      </c>
      <c r="L1883">
        <v>2.9794000000000001E-2</v>
      </c>
      <c r="M1883">
        <v>2.9794000000000001E-2</v>
      </c>
      <c r="N1883" t="s">
        <v>14</v>
      </c>
    </row>
    <row r="1884" spans="1:14" x14ac:dyDescent="0.2">
      <c r="A1884" t="s">
        <v>10</v>
      </c>
      <c r="B1884" t="s">
        <v>13</v>
      </c>
      <c r="D1884">
        <v>0</v>
      </c>
      <c r="E1884">
        <v>0</v>
      </c>
      <c r="F1884">
        <v>12</v>
      </c>
      <c r="G1884">
        <v>12</v>
      </c>
      <c r="H1884">
        <v>4</v>
      </c>
      <c r="I1884">
        <v>5</v>
      </c>
      <c r="J1884">
        <v>4</v>
      </c>
      <c r="K1884">
        <v>4</v>
      </c>
      <c r="L1884">
        <v>3.0282E-2</v>
      </c>
      <c r="M1884">
        <v>3.0282E-2</v>
      </c>
      <c r="N1884" t="s">
        <v>14</v>
      </c>
    </row>
    <row r="1885" spans="1:14" x14ac:dyDescent="0.2">
      <c r="A1885" t="s">
        <v>10</v>
      </c>
      <c r="B1885" t="s">
        <v>13</v>
      </c>
      <c r="D1885">
        <v>0</v>
      </c>
      <c r="E1885">
        <v>0</v>
      </c>
      <c r="F1885">
        <v>12</v>
      </c>
      <c r="G1885">
        <v>12</v>
      </c>
      <c r="H1885">
        <v>4</v>
      </c>
      <c r="I1885">
        <v>5</v>
      </c>
      <c r="J1885">
        <v>5</v>
      </c>
      <c r="K1885">
        <v>5</v>
      </c>
      <c r="L1885">
        <v>2.9517499999999999E-2</v>
      </c>
      <c r="M1885">
        <v>2.9517499999999999E-2</v>
      </c>
      <c r="N1885" t="s">
        <v>14</v>
      </c>
    </row>
    <row r="1886" spans="1:14" x14ac:dyDescent="0.2">
      <c r="A1886" t="s">
        <v>10</v>
      </c>
      <c r="B1886" t="s">
        <v>13</v>
      </c>
      <c r="D1886">
        <v>0</v>
      </c>
      <c r="E1886">
        <v>0</v>
      </c>
      <c r="F1886">
        <v>12</v>
      </c>
      <c r="G1886">
        <v>12</v>
      </c>
      <c r="H1886">
        <v>4</v>
      </c>
      <c r="I1886">
        <v>5</v>
      </c>
      <c r="J1886">
        <v>6</v>
      </c>
      <c r="K1886">
        <v>6</v>
      </c>
      <c r="L1886">
        <v>2.8022499999999999E-2</v>
      </c>
      <c r="M1886">
        <v>2.8022499999999999E-2</v>
      </c>
      <c r="N1886" t="s">
        <v>14</v>
      </c>
    </row>
    <row r="1887" spans="1:14" x14ac:dyDescent="0.2">
      <c r="A1887" t="s">
        <v>10</v>
      </c>
      <c r="B1887" t="s">
        <v>13</v>
      </c>
      <c r="D1887">
        <v>0</v>
      </c>
      <c r="E1887">
        <v>0</v>
      </c>
      <c r="F1887">
        <v>12</v>
      </c>
      <c r="G1887">
        <v>12</v>
      </c>
      <c r="H1887">
        <v>5</v>
      </c>
      <c r="I1887">
        <v>6</v>
      </c>
      <c r="J1887">
        <v>0</v>
      </c>
      <c r="K1887">
        <v>0</v>
      </c>
      <c r="L1887">
        <v>3.4055000000000002E-2</v>
      </c>
      <c r="M1887">
        <v>3.4055000000000002E-2</v>
      </c>
      <c r="N1887" t="s">
        <v>14</v>
      </c>
    </row>
    <row r="1888" spans="1:14" x14ac:dyDescent="0.2">
      <c r="A1888" t="s">
        <v>10</v>
      </c>
      <c r="B1888" t="s">
        <v>13</v>
      </c>
      <c r="D1888">
        <v>0</v>
      </c>
      <c r="E1888">
        <v>0</v>
      </c>
      <c r="F1888">
        <v>12</v>
      </c>
      <c r="G1888">
        <v>12</v>
      </c>
      <c r="H1888">
        <v>5</v>
      </c>
      <c r="I1888">
        <v>6</v>
      </c>
      <c r="J1888">
        <v>1</v>
      </c>
      <c r="K1888">
        <v>1</v>
      </c>
      <c r="L1888">
        <v>3.4214999999999898E-2</v>
      </c>
      <c r="M1888">
        <v>3.4214999999999898E-2</v>
      </c>
      <c r="N1888" t="s">
        <v>14</v>
      </c>
    </row>
    <row r="1889" spans="1:14" x14ac:dyDescent="0.2">
      <c r="A1889" t="s">
        <v>10</v>
      </c>
      <c r="B1889" t="s">
        <v>13</v>
      </c>
      <c r="D1889">
        <v>0</v>
      </c>
      <c r="E1889">
        <v>0</v>
      </c>
      <c r="F1889">
        <v>12</v>
      </c>
      <c r="G1889">
        <v>12</v>
      </c>
      <c r="H1889">
        <v>5</v>
      </c>
      <c r="I1889">
        <v>6</v>
      </c>
      <c r="J1889">
        <v>2</v>
      </c>
      <c r="K1889">
        <v>2</v>
      </c>
      <c r="L1889">
        <v>3.8541999999999903E-2</v>
      </c>
      <c r="M1889">
        <v>3.8541999999999903E-2</v>
      </c>
      <c r="N1889" t="s">
        <v>14</v>
      </c>
    </row>
    <row r="1890" spans="1:14" x14ac:dyDescent="0.2">
      <c r="A1890" t="s">
        <v>10</v>
      </c>
      <c r="B1890" t="s">
        <v>13</v>
      </c>
      <c r="D1890">
        <v>0</v>
      </c>
      <c r="E1890">
        <v>0</v>
      </c>
      <c r="F1890">
        <v>12</v>
      </c>
      <c r="G1890">
        <v>12</v>
      </c>
      <c r="H1890">
        <v>5</v>
      </c>
      <c r="I1890">
        <v>6</v>
      </c>
      <c r="J1890">
        <v>3</v>
      </c>
      <c r="K1890">
        <v>3</v>
      </c>
      <c r="L1890">
        <v>3.3555999999999898E-2</v>
      </c>
      <c r="M1890">
        <v>3.3555999999999898E-2</v>
      </c>
      <c r="N1890" t="s">
        <v>14</v>
      </c>
    </row>
    <row r="1891" spans="1:14" x14ac:dyDescent="0.2">
      <c r="A1891" t="s">
        <v>10</v>
      </c>
      <c r="B1891" t="s">
        <v>13</v>
      </c>
      <c r="D1891">
        <v>0</v>
      </c>
      <c r="E1891">
        <v>0</v>
      </c>
      <c r="F1891">
        <v>12</v>
      </c>
      <c r="G1891">
        <v>12</v>
      </c>
      <c r="H1891">
        <v>5</v>
      </c>
      <c r="I1891">
        <v>6</v>
      </c>
      <c r="J1891">
        <v>4</v>
      </c>
      <c r="K1891">
        <v>4</v>
      </c>
      <c r="L1891">
        <v>3.3131999999999898E-2</v>
      </c>
      <c r="M1891">
        <v>3.3131999999999898E-2</v>
      </c>
      <c r="N1891" t="s">
        <v>14</v>
      </c>
    </row>
    <row r="1892" spans="1:14" x14ac:dyDescent="0.2">
      <c r="A1892" t="s">
        <v>10</v>
      </c>
      <c r="B1892" t="s">
        <v>13</v>
      </c>
      <c r="D1892">
        <v>0</v>
      </c>
      <c r="E1892">
        <v>0</v>
      </c>
      <c r="F1892">
        <v>12</v>
      </c>
      <c r="G1892">
        <v>12</v>
      </c>
      <c r="H1892">
        <v>5</v>
      </c>
      <c r="I1892">
        <v>6</v>
      </c>
      <c r="J1892">
        <v>5</v>
      </c>
      <c r="K1892">
        <v>5</v>
      </c>
      <c r="L1892">
        <v>2.9847499999999999E-2</v>
      </c>
      <c r="M1892">
        <v>2.9847499999999999E-2</v>
      </c>
      <c r="N1892" t="s">
        <v>14</v>
      </c>
    </row>
    <row r="1893" spans="1:14" x14ac:dyDescent="0.2">
      <c r="A1893" t="s">
        <v>10</v>
      </c>
      <c r="B1893" t="s">
        <v>13</v>
      </c>
      <c r="D1893">
        <v>0</v>
      </c>
      <c r="E1893">
        <v>0</v>
      </c>
      <c r="F1893">
        <v>12</v>
      </c>
      <c r="G1893">
        <v>12</v>
      </c>
      <c r="H1893">
        <v>5</v>
      </c>
      <c r="I1893">
        <v>6</v>
      </c>
      <c r="J1893">
        <v>6</v>
      </c>
      <c r="K1893">
        <v>6</v>
      </c>
      <c r="L1893">
        <v>2.90099999999999E-2</v>
      </c>
      <c r="M1893">
        <v>2.90099999999999E-2</v>
      </c>
      <c r="N1893" t="s">
        <v>14</v>
      </c>
    </row>
    <row r="1894" spans="1:14" x14ac:dyDescent="0.2">
      <c r="A1894" t="s">
        <v>10</v>
      </c>
      <c r="B1894" t="s">
        <v>13</v>
      </c>
      <c r="D1894">
        <v>0</v>
      </c>
      <c r="E1894">
        <v>0</v>
      </c>
      <c r="F1894">
        <v>12</v>
      </c>
      <c r="G1894">
        <v>12</v>
      </c>
      <c r="H1894">
        <v>6</v>
      </c>
      <c r="I1894">
        <v>7</v>
      </c>
      <c r="J1894">
        <v>0</v>
      </c>
      <c r="K1894">
        <v>0</v>
      </c>
      <c r="L1894">
        <v>4.0122499999999998E-2</v>
      </c>
      <c r="M1894">
        <v>4.0122499999999998E-2</v>
      </c>
      <c r="N1894" t="s">
        <v>14</v>
      </c>
    </row>
    <row r="1895" spans="1:14" x14ac:dyDescent="0.2">
      <c r="A1895" t="s">
        <v>10</v>
      </c>
      <c r="B1895" t="s">
        <v>13</v>
      </c>
      <c r="D1895">
        <v>0</v>
      </c>
      <c r="E1895">
        <v>0</v>
      </c>
      <c r="F1895">
        <v>12</v>
      </c>
      <c r="G1895">
        <v>12</v>
      </c>
      <c r="H1895">
        <v>6</v>
      </c>
      <c r="I1895">
        <v>7</v>
      </c>
      <c r="J1895">
        <v>1</v>
      </c>
      <c r="K1895">
        <v>1</v>
      </c>
      <c r="L1895">
        <v>4.0607499999999998E-2</v>
      </c>
      <c r="M1895">
        <v>4.0607499999999998E-2</v>
      </c>
      <c r="N1895" t="s">
        <v>14</v>
      </c>
    </row>
    <row r="1896" spans="1:14" x14ac:dyDescent="0.2">
      <c r="A1896" t="s">
        <v>10</v>
      </c>
      <c r="B1896" t="s">
        <v>13</v>
      </c>
      <c r="D1896">
        <v>0</v>
      </c>
      <c r="E1896">
        <v>0</v>
      </c>
      <c r="F1896">
        <v>12</v>
      </c>
      <c r="G1896">
        <v>12</v>
      </c>
      <c r="H1896">
        <v>6</v>
      </c>
      <c r="I1896">
        <v>7</v>
      </c>
      <c r="J1896">
        <v>2</v>
      </c>
      <c r="K1896">
        <v>2</v>
      </c>
      <c r="L1896">
        <v>4.4993999999999999E-2</v>
      </c>
      <c r="M1896">
        <v>4.4993999999999999E-2</v>
      </c>
      <c r="N1896" t="s">
        <v>14</v>
      </c>
    </row>
    <row r="1897" spans="1:14" x14ac:dyDescent="0.2">
      <c r="A1897" t="s">
        <v>10</v>
      </c>
      <c r="B1897" t="s">
        <v>13</v>
      </c>
      <c r="D1897">
        <v>0</v>
      </c>
      <c r="E1897">
        <v>0</v>
      </c>
      <c r="F1897">
        <v>12</v>
      </c>
      <c r="G1897">
        <v>12</v>
      </c>
      <c r="H1897">
        <v>6</v>
      </c>
      <c r="I1897">
        <v>7</v>
      </c>
      <c r="J1897">
        <v>3</v>
      </c>
      <c r="K1897">
        <v>3</v>
      </c>
      <c r="L1897">
        <v>4.1293999999999997E-2</v>
      </c>
      <c r="M1897">
        <v>4.1293999999999997E-2</v>
      </c>
      <c r="N1897" t="s">
        <v>14</v>
      </c>
    </row>
    <row r="1898" spans="1:14" x14ac:dyDescent="0.2">
      <c r="A1898" t="s">
        <v>10</v>
      </c>
      <c r="B1898" t="s">
        <v>13</v>
      </c>
      <c r="D1898">
        <v>0</v>
      </c>
      <c r="E1898">
        <v>0</v>
      </c>
      <c r="F1898">
        <v>12</v>
      </c>
      <c r="G1898">
        <v>12</v>
      </c>
      <c r="H1898">
        <v>6</v>
      </c>
      <c r="I1898">
        <v>7</v>
      </c>
      <c r="J1898">
        <v>4</v>
      </c>
      <c r="K1898">
        <v>4</v>
      </c>
      <c r="L1898">
        <v>3.6367999999999998E-2</v>
      </c>
      <c r="M1898">
        <v>3.6367999999999998E-2</v>
      </c>
      <c r="N1898" t="s">
        <v>14</v>
      </c>
    </row>
    <row r="1899" spans="1:14" x14ac:dyDescent="0.2">
      <c r="A1899" t="s">
        <v>10</v>
      </c>
      <c r="B1899" t="s">
        <v>13</v>
      </c>
      <c r="D1899">
        <v>0</v>
      </c>
      <c r="E1899">
        <v>0</v>
      </c>
      <c r="F1899">
        <v>12</v>
      </c>
      <c r="G1899">
        <v>12</v>
      </c>
      <c r="H1899">
        <v>6</v>
      </c>
      <c r="I1899">
        <v>7</v>
      </c>
      <c r="J1899">
        <v>5</v>
      </c>
      <c r="K1899">
        <v>5</v>
      </c>
      <c r="L1899">
        <v>3.2202500000000002E-2</v>
      </c>
      <c r="M1899">
        <v>3.2202500000000002E-2</v>
      </c>
      <c r="N1899" t="s">
        <v>14</v>
      </c>
    </row>
    <row r="1900" spans="1:14" x14ac:dyDescent="0.2">
      <c r="A1900" t="s">
        <v>10</v>
      </c>
      <c r="B1900" t="s">
        <v>13</v>
      </c>
      <c r="D1900">
        <v>0</v>
      </c>
      <c r="E1900">
        <v>0</v>
      </c>
      <c r="F1900">
        <v>12</v>
      </c>
      <c r="G1900">
        <v>12</v>
      </c>
      <c r="H1900">
        <v>6</v>
      </c>
      <c r="I1900">
        <v>7</v>
      </c>
      <c r="J1900">
        <v>6</v>
      </c>
      <c r="K1900">
        <v>6</v>
      </c>
      <c r="L1900">
        <v>2.9737499999999899E-2</v>
      </c>
      <c r="M1900">
        <v>2.9737499999999899E-2</v>
      </c>
      <c r="N1900" t="s">
        <v>14</v>
      </c>
    </row>
    <row r="1901" spans="1:14" x14ac:dyDescent="0.2">
      <c r="A1901" t="s">
        <v>10</v>
      </c>
      <c r="B1901" t="s">
        <v>13</v>
      </c>
      <c r="D1901">
        <v>0</v>
      </c>
      <c r="E1901">
        <v>0</v>
      </c>
      <c r="F1901">
        <v>12</v>
      </c>
      <c r="G1901">
        <v>12</v>
      </c>
      <c r="H1901">
        <v>7</v>
      </c>
      <c r="I1901">
        <v>8</v>
      </c>
      <c r="J1901">
        <v>0</v>
      </c>
      <c r="K1901">
        <v>0</v>
      </c>
      <c r="L1901">
        <v>4.4187499999999998E-2</v>
      </c>
      <c r="M1901">
        <v>4.4187499999999998E-2</v>
      </c>
      <c r="N1901" t="s">
        <v>14</v>
      </c>
    </row>
    <row r="1902" spans="1:14" x14ac:dyDescent="0.2">
      <c r="A1902" t="s">
        <v>10</v>
      </c>
      <c r="B1902" t="s">
        <v>13</v>
      </c>
      <c r="D1902">
        <v>0</v>
      </c>
      <c r="E1902">
        <v>0</v>
      </c>
      <c r="F1902">
        <v>12</v>
      </c>
      <c r="G1902">
        <v>12</v>
      </c>
      <c r="H1902">
        <v>7</v>
      </c>
      <c r="I1902">
        <v>8</v>
      </c>
      <c r="J1902">
        <v>1</v>
      </c>
      <c r="K1902">
        <v>1</v>
      </c>
      <c r="L1902">
        <v>4.4372500000000002E-2</v>
      </c>
      <c r="M1902">
        <v>4.4372500000000002E-2</v>
      </c>
      <c r="N1902" t="s">
        <v>14</v>
      </c>
    </row>
    <row r="1903" spans="1:14" x14ac:dyDescent="0.2">
      <c r="A1903" t="s">
        <v>10</v>
      </c>
      <c r="B1903" t="s">
        <v>13</v>
      </c>
      <c r="D1903">
        <v>0</v>
      </c>
      <c r="E1903">
        <v>0</v>
      </c>
      <c r="F1903">
        <v>12</v>
      </c>
      <c r="G1903">
        <v>12</v>
      </c>
      <c r="H1903">
        <v>7</v>
      </c>
      <c r="I1903">
        <v>8</v>
      </c>
      <c r="J1903">
        <v>2</v>
      </c>
      <c r="K1903">
        <v>2</v>
      </c>
      <c r="L1903">
        <v>4.8663999999999999E-2</v>
      </c>
      <c r="M1903">
        <v>4.8663999999999999E-2</v>
      </c>
      <c r="N1903" t="s">
        <v>14</v>
      </c>
    </row>
    <row r="1904" spans="1:14" x14ac:dyDescent="0.2">
      <c r="A1904" t="s">
        <v>10</v>
      </c>
      <c r="B1904" t="s">
        <v>13</v>
      </c>
      <c r="D1904">
        <v>0</v>
      </c>
      <c r="E1904">
        <v>0</v>
      </c>
      <c r="F1904">
        <v>12</v>
      </c>
      <c r="G1904">
        <v>12</v>
      </c>
      <c r="H1904">
        <v>7</v>
      </c>
      <c r="I1904">
        <v>8</v>
      </c>
      <c r="J1904">
        <v>3</v>
      </c>
      <c r="K1904">
        <v>3</v>
      </c>
      <c r="L1904">
        <v>4.4192000000000002E-2</v>
      </c>
      <c r="M1904">
        <v>4.4192000000000002E-2</v>
      </c>
      <c r="N1904" t="s">
        <v>14</v>
      </c>
    </row>
    <row r="1905" spans="1:14" x14ac:dyDescent="0.2">
      <c r="A1905" t="s">
        <v>10</v>
      </c>
      <c r="B1905" t="s">
        <v>13</v>
      </c>
      <c r="D1905">
        <v>0</v>
      </c>
      <c r="E1905">
        <v>0</v>
      </c>
      <c r="F1905">
        <v>12</v>
      </c>
      <c r="G1905">
        <v>12</v>
      </c>
      <c r="H1905">
        <v>7</v>
      </c>
      <c r="I1905">
        <v>8</v>
      </c>
      <c r="J1905">
        <v>4</v>
      </c>
      <c r="K1905">
        <v>4</v>
      </c>
      <c r="L1905">
        <v>4.1570000000000003E-2</v>
      </c>
      <c r="M1905">
        <v>4.1570000000000003E-2</v>
      </c>
      <c r="N1905" t="s">
        <v>14</v>
      </c>
    </row>
    <row r="1906" spans="1:14" x14ac:dyDescent="0.2">
      <c r="A1906" t="s">
        <v>10</v>
      </c>
      <c r="B1906" t="s">
        <v>13</v>
      </c>
      <c r="D1906">
        <v>0</v>
      </c>
      <c r="E1906">
        <v>0</v>
      </c>
      <c r="F1906">
        <v>12</v>
      </c>
      <c r="G1906">
        <v>12</v>
      </c>
      <c r="H1906">
        <v>7</v>
      </c>
      <c r="I1906">
        <v>8</v>
      </c>
      <c r="J1906">
        <v>5</v>
      </c>
      <c r="K1906">
        <v>5</v>
      </c>
      <c r="L1906">
        <v>3.36025E-2</v>
      </c>
      <c r="M1906">
        <v>3.36025E-2</v>
      </c>
      <c r="N1906" t="s">
        <v>14</v>
      </c>
    </row>
    <row r="1907" spans="1:14" x14ac:dyDescent="0.2">
      <c r="A1907" t="s">
        <v>10</v>
      </c>
      <c r="B1907" t="s">
        <v>13</v>
      </c>
      <c r="D1907">
        <v>0</v>
      </c>
      <c r="E1907">
        <v>0</v>
      </c>
      <c r="F1907">
        <v>12</v>
      </c>
      <c r="G1907">
        <v>12</v>
      </c>
      <c r="H1907">
        <v>7</v>
      </c>
      <c r="I1907">
        <v>8</v>
      </c>
      <c r="J1907">
        <v>6</v>
      </c>
      <c r="K1907">
        <v>6</v>
      </c>
      <c r="L1907">
        <v>3.1322499999999899E-2</v>
      </c>
      <c r="M1907">
        <v>3.1322499999999899E-2</v>
      </c>
      <c r="N1907" t="s">
        <v>14</v>
      </c>
    </row>
    <row r="1908" spans="1:14" x14ac:dyDescent="0.2">
      <c r="A1908" t="s">
        <v>10</v>
      </c>
      <c r="B1908" t="s">
        <v>13</v>
      </c>
      <c r="D1908">
        <v>0</v>
      </c>
      <c r="E1908">
        <v>0</v>
      </c>
      <c r="F1908">
        <v>12</v>
      </c>
      <c r="G1908">
        <v>12</v>
      </c>
      <c r="H1908">
        <v>8</v>
      </c>
      <c r="I1908">
        <v>9</v>
      </c>
      <c r="J1908">
        <v>0</v>
      </c>
      <c r="K1908">
        <v>0</v>
      </c>
      <c r="L1908">
        <v>4.3645000000000003E-2</v>
      </c>
      <c r="M1908">
        <v>4.3645000000000003E-2</v>
      </c>
      <c r="N1908" t="s">
        <v>14</v>
      </c>
    </row>
    <row r="1909" spans="1:14" x14ac:dyDescent="0.2">
      <c r="A1909" t="s">
        <v>10</v>
      </c>
      <c r="B1909" t="s">
        <v>13</v>
      </c>
      <c r="D1909">
        <v>0</v>
      </c>
      <c r="E1909">
        <v>0</v>
      </c>
      <c r="F1909">
        <v>12</v>
      </c>
      <c r="G1909">
        <v>12</v>
      </c>
      <c r="H1909">
        <v>8</v>
      </c>
      <c r="I1909">
        <v>9</v>
      </c>
      <c r="J1909">
        <v>1</v>
      </c>
      <c r="K1909">
        <v>1</v>
      </c>
      <c r="L1909">
        <v>4.3749999999999997E-2</v>
      </c>
      <c r="M1909">
        <v>4.3749999999999997E-2</v>
      </c>
      <c r="N1909" t="s">
        <v>14</v>
      </c>
    </row>
    <row r="1910" spans="1:14" x14ac:dyDescent="0.2">
      <c r="A1910" t="s">
        <v>10</v>
      </c>
      <c r="B1910" t="s">
        <v>13</v>
      </c>
      <c r="D1910">
        <v>0</v>
      </c>
      <c r="E1910">
        <v>0</v>
      </c>
      <c r="F1910">
        <v>12</v>
      </c>
      <c r="G1910">
        <v>12</v>
      </c>
      <c r="H1910">
        <v>8</v>
      </c>
      <c r="I1910">
        <v>9</v>
      </c>
      <c r="J1910">
        <v>2</v>
      </c>
      <c r="K1910">
        <v>2</v>
      </c>
      <c r="L1910">
        <v>4.793E-2</v>
      </c>
      <c r="M1910">
        <v>4.793E-2</v>
      </c>
      <c r="N1910" t="s">
        <v>14</v>
      </c>
    </row>
    <row r="1911" spans="1:14" x14ac:dyDescent="0.2">
      <c r="A1911" t="s">
        <v>10</v>
      </c>
      <c r="B1911" t="s">
        <v>13</v>
      </c>
      <c r="D1911">
        <v>0</v>
      </c>
      <c r="E1911">
        <v>0</v>
      </c>
      <c r="F1911">
        <v>12</v>
      </c>
      <c r="G1911">
        <v>12</v>
      </c>
      <c r="H1911">
        <v>8</v>
      </c>
      <c r="I1911">
        <v>9</v>
      </c>
      <c r="J1911">
        <v>3</v>
      </c>
      <c r="K1911">
        <v>3</v>
      </c>
      <c r="L1911">
        <v>4.4136000000000002E-2</v>
      </c>
      <c r="M1911">
        <v>4.4136000000000002E-2</v>
      </c>
      <c r="N1911" t="s">
        <v>14</v>
      </c>
    </row>
    <row r="1912" spans="1:14" x14ac:dyDescent="0.2">
      <c r="A1912" t="s">
        <v>10</v>
      </c>
      <c r="B1912" t="s">
        <v>13</v>
      </c>
      <c r="D1912">
        <v>0</v>
      </c>
      <c r="E1912">
        <v>0</v>
      </c>
      <c r="F1912">
        <v>12</v>
      </c>
      <c r="G1912">
        <v>12</v>
      </c>
      <c r="H1912">
        <v>8</v>
      </c>
      <c r="I1912">
        <v>9</v>
      </c>
      <c r="J1912">
        <v>4</v>
      </c>
      <c r="K1912">
        <v>4</v>
      </c>
      <c r="L1912">
        <v>4.09539999999999E-2</v>
      </c>
      <c r="M1912">
        <v>4.09539999999999E-2</v>
      </c>
      <c r="N1912" t="s">
        <v>14</v>
      </c>
    </row>
    <row r="1913" spans="1:14" x14ac:dyDescent="0.2">
      <c r="A1913" t="s">
        <v>10</v>
      </c>
      <c r="B1913" t="s">
        <v>13</v>
      </c>
      <c r="D1913">
        <v>0</v>
      </c>
      <c r="E1913">
        <v>0</v>
      </c>
      <c r="F1913">
        <v>12</v>
      </c>
      <c r="G1913">
        <v>12</v>
      </c>
      <c r="H1913">
        <v>8</v>
      </c>
      <c r="I1913">
        <v>9</v>
      </c>
      <c r="J1913">
        <v>5</v>
      </c>
      <c r="K1913">
        <v>5</v>
      </c>
      <c r="L1913">
        <v>3.8280000000000002E-2</v>
      </c>
      <c r="M1913">
        <v>3.8280000000000002E-2</v>
      </c>
      <c r="N1913" t="s">
        <v>14</v>
      </c>
    </row>
    <row r="1914" spans="1:14" x14ac:dyDescent="0.2">
      <c r="A1914" t="s">
        <v>10</v>
      </c>
      <c r="B1914" t="s">
        <v>13</v>
      </c>
      <c r="D1914">
        <v>0</v>
      </c>
      <c r="E1914">
        <v>0</v>
      </c>
      <c r="F1914">
        <v>12</v>
      </c>
      <c r="G1914">
        <v>12</v>
      </c>
      <c r="H1914">
        <v>8</v>
      </c>
      <c r="I1914">
        <v>9</v>
      </c>
      <c r="J1914">
        <v>6</v>
      </c>
      <c r="K1914">
        <v>6</v>
      </c>
      <c r="L1914">
        <v>3.5025000000000001E-2</v>
      </c>
      <c r="M1914">
        <v>3.5025000000000001E-2</v>
      </c>
      <c r="N1914" t="s">
        <v>14</v>
      </c>
    </row>
    <row r="1915" spans="1:14" x14ac:dyDescent="0.2">
      <c r="A1915" t="s">
        <v>10</v>
      </c>
      <c r="B1915" t="s">
        <v>13</v>
      </c>
      <c r="D1915">
        <v>0</v>
      </c>
      <c r="E1915">
        <v>0</v>
      </c>
      <c r="F1915">
        <v>12</v>
      </c>
      <c r="G1915">
        <v>12</v>
      </c>
      <c r="H1915">
        <v>9</v>
      </c>
      <c r="I1915">
        <v>10</v>
      </c>
      <c r="J1915">
        <v>0</v>
      </c>
      <c r="K1915">
        <v>0</v>
      </c>
      <c r="L1915">
        <v>4.3790000000000003E-2</v>
      </c>
      <c r="M1915">
        <v>4.3790000000000003E-2</v>
      </c>
      <c r="N1915" t="s">
        <v>14</v>
      </c>
    </row>
    <row r="1916" spans="1:14" x14ac:dyDescent="0.2">
      <c r="A1916" t="s">
        <v>10</v>
      </c>
      <c r="B1916" t="s">
        <v>13</v>
      </c>
      <c r="D1916">
        <v>0</v>
      </c>
      <c r="E1916">
        <v>0</v>
      </c>
      <c r="F1916">
        <v>12</v>
      </c>
      <c r="G1916">
        <v>12</v>
      </c>
      <c r="H1916">
        <v>9</v>
      </c>
      <c r="I1916">
        <v>10</v>
      </c>
      <c r="J1916">
        <v>1</v>
      </c>
      <c r="K1916">
        <v>1</v>
      </c>
      <c r="L1916">
        <v>4.3062499999999997E-2</v>
      </c>
      <c r="M1916">
        <v>4.3062499999999997E-2</v>
      </c>
      <c r="N1916" t="s">
        <v>14</v>
      </c>
    </row>
    <row r="1917" spans="1:14" x14ac:dyDescent="0.2">
      <c r="A1917" t="s">
        <v>10</v>
      </c>
      <c r="B1917" t="s">
        <v>13</v>
      </c>
      <c r="D1917">
        <v>0</v>
      </c>
      <c r="E1917">
        <v>0</v>
      </c>
      <c r="F1917">
        <v>12</v>
      </c>
      <c r="G1917">
        <v>12</v>
      </c>
      <c r="H1917">
        <v>9</v>
      </c>
      <c r="I1917">
        <v>10</v>
      </c>
      <c r="J1917">
        <v>2</v>
      </c>
      <c r="K1917">
        <v>2</v>
      </c>
      <c r="L1917">
        <v>4.6863999999999899E-2</v>
      </c>
      <c r="M1917">
        <v>4.6863999999999899E-2</v>
      </c>
      <c r="N1917" t="s">
        <v>14</v>
      </c>
    </row>
    <row r="1918" spans="1:14" x14ac:dyDescent="0.2">
      <c r="A1918" t="s">
        <v>10</v>
      </c>
      <c r="B1918" t="s">
        <v>13</v>
      </c>
      <c r="D1918">
        <v>0</v>
      </c>
      <c r="E1918">
        <v>0</v>
      </c>
      <c r="F1918">
        <v>12</v>
      </c>
      <c r="G1918">
        <v>12</v>
      </c>
      <c r="H1918">
        <v>9</v>
      </c>
      <c r="I1918">
        <v>10</v>
      </c>
      <c r="J1918">
        <v>3</v>
      </c>
      <c r="K1918">
        <v>3</v>
      </c>
      <c r="L1918">
        <v>4.3095999999999898E-2</v>
      </c>
      <c r="M1918">
        <v>4.3095999999999898E-2</v>
      </c>
      <c r="N1918" t="s">
        <v>14</v>
      </c>
    </row>
    <row r="1919" spans="1:14" x14ac:dyDescent="0.2">
      <c r="A1919" t="s">
        <v>10</v>
      </c>
      <c r="B1919" t="s">
        <v>13</v>
      </c>
      <c r="D1919">
        <v>0</v>
      </c>
      <c r="E1919">
        <v>0</v>
      </c>
      <c r="F1919">
        <v>12</v>
      </c>
      <c r="G1919">
        <v>12</v>
      </c>
      <c r="H1919">
        <v>9</v>
      </c>
      <c r="I1919">
        <v>10</v>
      </c>
      <c r="J1919">
        <v>4</v>
      </c>
      <c r="K1919">
        <v>4</v>
      </c>
      <c r="L1919">
        <v>4.0869999999999997E-2</v>
      </c>
      <c r="M1919">
        <v>4.0869999999999997E-2</v>
      </c>
      <c r="N1919" t="s">
        <v>14</v>
      </c>
    </row>
    <row r="1920" spans="1:14" x14ac:dyDescent="0.2">
      <c r="A1920" t="s">
        <v>10</v>
      </c>
      <c r="B1920" t="s">
        <v>13</v>
      </c>
      <c r="D1920">
        <v>0</v>
      </c>
      <c r="E1920">
        <v>0</v>
      </c>
      <c r="F1920">
        <v>12</v>
      </c>
      <c r="G1920">
        <v>12</v>
      </c>
      <c r="H1920">
        <v>9</v>
      </c>
      <c r="I1920">
        <v>10</v>
      </c>
      <c r="J1920">
        <v>5</v>
      </c>
      <c r="K1920">
        <v>5</v>
      </c>
      <c r="L1920">
        <v>3.8795000000000003E-2</v>
      </c>
      <c r="M1920">
        <v>3.8795000000000003E-2</v>
      </c>
      <c r="N1920" t="s">
        <v>14</v>
      </c>
    </row>
    <row r="1921" spans="1:14" x14ac:dyDescent="0.2">
      <c r="A1921" t="s">
        <v>10</v>
      </c>
      <c r="B1921" t="s">
        <v>13</v>
      </c>
      <c r="D1921">
        <v>0</v>
      </c>
      <c r="E1921">
        <v>0</v>
      </c>
      <c r="F1921">
        <v>12</v>
      </c>
      <c r="G1921">
        <v>12</v>
      </c>
      <c r="H1921">
        <v>9</v>
      </c>
      <c r="I1921">
        <v>10</v>
      </c>
      <c r="J1921">
        <v>6</v>
      </c>
      <c r="K1921">
        <v>6</v>
      </c>
      <c r="L1921">
        <v>3.6119999999999999E-2</v>
      </c>
      <c r="M1921">
        <v>3.6119999999999999E-2</v>
      </c>
      <c r="N1921" t="s">
        <v>14</v>
      </c>
    </row>
    <row r="1922" spans="1:14" x14ac:dyDescent="0.2">
      <c r="A1922" t="s">
        <v>10</v>
      </c>
      <c r="B1922" t="s">
        <v>13</v>
      </c>
      <c r="D1922">
        <v>0</v>
      </c>
      <c r="E1922">
        <v>0</v>
      </c>
      <c r="F1922">
        <v>12</v>
      </c>
      <c r="G1922">
        <v>12</v>
      </c>
      <c r="H1922">
        <v>10</v>
      </c>
      <c r="I1922">
        <v>11</v>
      </c>
      <c r="J1922">
        <v>0</v>
      </c>
      <c r="K1922">
        <v>0</v>
      </c>
      <c r="L1922">
        <v>4.1704999999999999E-2</v>
      </c>
      <c r="M1922">
        <v>4.1704999999999999E-2</v>
      </c>
      <c r="N1922" t="s">
        <v>14</v>
      </c>
    </row>
    <row r="1923" spans="1:14" x14ac:dyDescent="0.2">
      <c r="A1923" t="s">
        <v>10</v>
      </c>
      <c r="B1923" t="s">
        <v>13</v>
      </c>
      <c r="D1923">
        <v>0</v>
      </c>
      <c r="E1923">
        <v>0</v>
      </c>
      <c r="F1923">
        <v>12</v>
      </c>
      <c r="G1923">
        <v>12</v>
      </c>
      <c r="H1923">
        <v>10</v>
      </c>
      <c r="I1923">
        <v>11</v>
      </c>
      <c r="J1923">
        <v>1</v>
      </c>
      <c r="K1923">
        <v>1</v>
      </c>
      <c r="L1923">
        <v>4.333E-2</v>
      </c>
      <c r="M1923">
        <v>4.333E-2</v>
      </c>
      <c r="N1923" t="s">
        <v>14</v>
      </c>
    </row>
    <row r="1924" spans="1:14" x14ac:dyDescent="0.2">
      <c r="A1924" t="s">
        <v>10</v>
      </c>
      <c r="B1924" t="s">
        <v>13</v>
      </c>
      <c r="D1924">
        <v>0</v>
      </c>
      <c r="E1924">
        <v>0</v>
      </c>
      <c r="F1924">
        <v>12</v>
      </c>
      <c r="G1924">
        <v>12</v>
      </c>
      <c r="H1924">
        <v>10</v>
      </c>
      <c r="I1924">
        <v>11</v>
      </c>
      <c r="J1924">
        <v>2</v>
      </c>
      <c r="K1924">
        <v>2</v>
      </c>
      <c r="L1924">
        <v>4.6314000000000001E-2</v>
      </c>
      <c r="M1924">
        <v>4.6314000000000001E-2</v>
      </c>
      <c r="N1924" t="s">
        <v>14</v>
      </c>
    </row>
    <row r="1925" spans="1:14" x14ac:dyDescent="0.2">
      <c r="A1925" t="s">
        <v>10</v>
      </c>
      <c r="B1925" t="s">
        <v>13</v>
      </c>
      <c r="D1925">
        <v>0</v>
      </c>
      <c r="E1925">
        <v>0</v>
      </c>
      <c r="F1925">
        <v>12</v>
      </c>
      <c r="G1925">
        <v>12</v>
      </c>
      <c r="H1925">
        <v>10</v>
      </c>
      <c r="I1925">
        <v>11</v>
      </c>
      <c r="J1925">
        <v>3</v>
      </c>
      <c r="K1925">
        <v>3</v>
      </c>
      <c r="L1925">
        <v>4.3624000000000003E-2</v>
      </c>
      <c r="M1925">
        <v>4.3624000000000003E-2</v>
      </c>
      <c r="N1925" t="s">
        <v>14</v>
      </c>
    </row>
    <row r="1926" spans="1:14" x14ac:dyDescent="0.2">
      <c r="A1926" t="s">
        <v>10</v>
      </c>
      <c r="B1926" t="s">
        <v>13</v>
      </c>
      <c r="D1926">
        <v>0</v>
      </c>
      <c r="E1926">
        <v>0</v>
      </c>
      <c r="F1926">
        <v>12</v>
      </c>
      <c r="G1926">
        <v>12</v>
      </c>
      <c r="H1926">
        <v>10</v>
      </c>
      <c r="I1926">
        <v>11</v>
      </c>
      <c r="J1926">
        <v>4</v>
      </c>
      <c r="K1926">
        <v>4</v>
      </c>
      <c r="L1926">
        <v>4.0250000000000001E-2</v>
      </c>
      <c r="M1926">
        <v>4.0250000000000001E-2</v>
      </c>
      <c r="N1926" t="s">
        <v>14</v>
      </c>
    </row>
    <row r="1927" spans="1:14" x14ac:dyDescent="0.2">
      <c r="A1927" t="s">
        <v>10</v>
      </c>
      <c r="B1927" t="s">
        <v>13</v>
      </c>
      <c r="D1927">
        <v>0</v>
      </c>
      <c r="E1927">
        <v>0</v>
      </c>
      <c r="F1927">
        <v>12</v>
      </c>
      <c r="G1927">
        <v>12</v>
      </c>
      <c r="H1927">
        <v>10</v>
      </c>
      <c r="I1927">
        <v>11</v>
      </c>
      <c r="J1927">
        <v>5</v>
      </c>
      <c r="K1927">
        <v>5</v>
      </c>
      <c r="L1927">
        <v>3.9074999999999999E-2</v>
      </c>
      <c r="M1927">
        <v>3.9074999999999999E-2</v>
      </c>
      <c r="N1927" t="s">
        <v>14</v>
      </c>
    </row>
    <row r="1928" spans="1:14" x14ac:dyDescent="0.2">
      <c r="A1928" t="s">
        <v>10</v>
      </c>
      <c r="B1928" t="s">
        <v>13</v>
      </c>
      <c r="D1928">
        <v>0</v>
      </c>
      <c r="E1928">
        <v>0</v>
      </c>
      <c r="F1928">
        <v>12</v>
      </c>
      <c r="G1928">
        <v>12</v>
      </c>
      <c r="H1928">
        <v>10</v>
      </c>
      <c r="I1928">
        <v>11</v>
      </c>
      <c r="J1928">
        <v>6</v>
      </c>
      <c r="K1928">
        <v>6</v>
      </c>
      <c r="L1928">
        <v>3.6147499999999999E-2</v>
      </c>
      <c r="M1928">
        <v>3.6147499999999999E-2</v>
      </c>
      <c r="N1928" t="s">
        <v>14</v>
      </c>
    </row>
    <row r="1929" spans="1:14" x14ac:dyDescent="0.2">
      <c r="A1929" t="s">
        <v>10</v>
      </c>
      <c r="B1929" t="s">
        <v>13</v>
      </c>
      <c r="D1929">
        <v>0</v>
      </c>
      <c r="E1929">
        <v>0</v>
      </c>
      <c r="F1929">
        <v>12</v>
      </c>
      <c r="G1929">
        <v>12</v>
      </c>
      <c r="H1929">
        <v>11</v>
      </c>
      <c r="I1929">
        <v>12</v>
      </c>
      <c r="J1929">
        <v>0</v>
      </c>
      <c r="K1929">
        <v>0</v>
      </c>
      <c r="L1929">
        <v>4.07E-2</v>
      </c>
      <c r="M1929">
        <v>4.07E-2</v>
      </c>
      <c r="N1929" t="s">
        <v>14</v>
      </c>
    </row>
    <row r="1930" spans="1:14" x14ac:dyDescent="0.2">
      <c r="A1930" t="s">
        <v>10</v>
      </c>
      <c r="B1930" t="s">
        <v>13</v>
      </c>
      <c r="D1930">
        <v>0</v>
      </c>
      <c r="E1930">
        <v>0</v>
      </c>
      <c r="F1930">
        <v>12</v>
      </c>
      <c r="G1930">
        <v>12</v>
      </c>
      <c r="H1930">
        <v>11</v>
      </c>
      <c r="I1930">
        <v>12</v>
      </c>
      <c r="J1930">
        <v>1</v>
      </c>
      <c r="K1930">
        <v>1</v>
      </c>
      <c r="L1930">
        <v>4.24E-2</v>
      </c>
      <c r="M1930">
        <v>4.24E-2</v>
      </c>
      <c r="N1930" t="s">
        <v>14</v>
      </c>
    </row>
    <row r="1931" spans="1:14" x14ac:dyDescent="0.2">
      <c r="A1931" t="s">
        <v>10</v>
      </c>
      <c r="B1931" t="s">
        <v>13</v>
      </c>
      <c r="D1931">
        <v>0</v>
      </c>
      <c r="E1931">
        <v>0</v>
      </c>
      <c r="F1931">
        <v>12</v>
      </c>
      <c r="G1931">
        <v>12</v>
      </c>
      <c r="H1931">
        <v>11</v>
      </c>
      <c r="I1931">
        <v>12</v>
      </c>
      <c r="J1931">
        <v>2</v>
      </c>
      <c r="K1931">
        <v>2</v>
      </c>
      <c r="L1931">
        <v>4.4844000000000002E-2</v>
      </c>
      <c r="M1931">
        <v>4.4844000000000002E-2</v>
      </c>
      <c r="N1931" t="s">
        <v>14</v>
      </c>
    </row>
    <row r="1932" spans="1:14" x14ac:dyDescent="0.2">
      <c r="A1932" t="s">
        <v>10</v>
      </c>
      <c r="B1932" t="s">
        <v>13</v>
      </c>
      <c r="D1932">
        <v>0</v>
      </c>
      <c r="E1932">
        <v>0</v>
      </c>
      <c r="F1932">
        <v>12</v>
      </c>
      <c r="G1932">
        <v>12</v>
      </c>
      <c r="H1932">
        <v>11</v>
      </c>
      <c r="I1932">
        <v>12</v>
      </c>
      <c r="J1932">
        <v>3</v>
      </c>
      <c r="K1932">
        <v>3</v>
      </c>
      <c r="L1932">
        <v>4.3861999999999998E-2</v>
      </c>
      <c r="M1932">
        <v>4.3861999999999998E-2</v>
      </c>
      <c r="N1932" t="s">
        <v>14</v>
      </c>
    </row>
    <row r="1933" spans="1:14" x14ac:dyDescent="0.2">
      <c r="A1933" t="s">
        <v>10</v>
      </c>
      <c r="B1933" t="s">
        <v>13</v>
      </c>
      <c r="D1933">
        <v>0</v>
      </c>
      <c r="E1933">
        <v>0</v>
      </c>
      <c r="F1933">
        <v>12</v>
      </c>
      <c r="G1933">
        <v>12</v>
      </c>
      <c r="H1933">
        <v>11</v>
      </c>
      <c r="I1933">
        <v>12</v>
      </c>
      <c r="J1933">
        <v>4</v>
      </c>
      <c r="K1933">
        <v>4</v>
      </c>
      <c r="L1933">
        <v>4.0219999999999999E-2</v>
      </c>
      <c r="M1933">
        <v>4.0219999999999999E-2</v>
      </c>
      <c r="N1933" t="s">
        <v>14</v>
      </c>
    </row>
    <row r="1934" spans="1:14" x14ac:dyDescent="0.2">
      <c r="A1934" t="s">
        <v>10</v>
      </c>
      <c r="B1934" t="s">
        <v>13</v>
      </c>
      <c r="D1934">
        <v>0</v>
      </c>
      <c r="E1934">
        <v>0</v>
      </c>
      <c r="F1934">
        <v>12</v>
      </c>
      <c r="G1934">
        <v>12</v>
      </c>
      <c r="H1934">
        <v>11</v>
      </c>
      <c r="I1934">
        <v>12</v>
      </c>
      <c r="J1934">
        <v>5</v>
      </c>
      <c r="K1934">
        <v>5</v>
      </c>
      <c r="L1934">
        <v>3.8960000000000002E-2</v>
      </c>
      <c r="M1934">
        <v>3.8960000000000002E-2</v>
      </c>
      <c r="N1934" t="s">
        <v>14</v>
      </c>
    </row>
    <row r="1935" spans="1:14" x14ac:dyDescent="0.2">
      <c r="A1935" t="s">
        <v>10</v>
      </c>
      <c r="B1935" t="s">
        <v>13</v>
      </c>
      <c r="D1935">
        <v>0</v>
      </c>
      <c r="E1935">
        <v>0</v>
      </c>
      <c r="F1935">
        <v>12</v>
      </c>
      <c r="G1935">
        <v>12</v>
      </c>
      <c r="H1935">
        <v>11</v>
      </c>
      <c r="I1935">
        <v>12</v>
      </c>
      <c r="J1935">
        <v>6</v>
      </c>
      <c r="K1935">
        <v>6</v>
      </c>
      <c r="L1935">
        <v>3.5639999999999998E-2</v>
      </c>
      <c r="M1935">
        <v>3.5639999999999998E-2</v>
      </c>
      <c r="N1935" t="s">
        <v>14</v>
      </c>
    </row>
    <row r="1936" spans="1:14" x14ac:dyDescent="0.2">
      <c r="A1936" t="s">
        <v>10</v>
      </c>
      <c r="B1936" t="s">
        <v>13</v>
      </c>
      <c r="D1936">
        <v>0</v>
      </c>
      <c r="E1936">
        <v>0</v>
      </c>
      <c r="F1936">
        <v>12</v>
      </c>
      <c r="G1936">
        <v>12</v>
      </c>
      <c r="H1936">
        <v>12</v>
      </c>
      <c r="I1936">
        <v>13</v>
      </c>
      <c r="J1936">
        <v>0</v>
      </c>
      <c r="K1936">
        <v>0</v>
      </c>
      <c r="L1936">
        <v>3.8374999999999999E-2</v>
      </c>
      <c r="M1936">
        <v>3.8374999999999999E-2</v>
      </c>
      <c r="N1936" t="s">
        <v>14</v>
      </c>
    </row>
    <row r="1937" spans="1:14" x14ac:dyDescent="0.2">
      <c r="A1937" t="s">
        <v>10</v>
      </c>
      <c r="B1937" t="s">
        <v>13</v>
      </c>
      <c r="D1937">
        <v>0</v>
      </c>
      <c r="E1937">
        <v>0</v>
      </c>
      <c r="F1937">
        <v>12</v>
      </c>
      <c r="G1937">
        <v>12</v>
      </c>
      <c r="H1937">
        <v>12</v>
      </c>
      <c r="I1937">
        <v>13</v>
      </c>
      <c r="J1937">
        <v>1</v>
      </c>
      <c r="K1937">
        <v>1</v>
      </c>
      <c r="L1937">
        <v>4.1607499999999999E-2</v>
      </c>
      <c r="M1937">
        <v>4.1607499999999999E-2</v>
      </c>
      <c r="N1937" t="s">
        <v>14</v>
      </c>
    </row>
    <row r="1938" spans="1:14" x14ac:dyDescent="0.2">
      <c r="A1938" t="s">
        <v>10</v>
      </c>
      <c r="B1938" t="s">
        <v>13</v>
      </c>
      <c r="D1938">
        <v>0</v>
      </c>
      <c r="E1938">
        <v>0</v>
      </c>
      <c r="F1938">
        <v>12</v>
      </c>
      <c r="G1938">
        <v>12</v>
      </c>
      <c r="H1938">
        <v>12</v>
      </c>
      <c r="I1938">
        <v>13</v>
      </c>
      <c r="J1938">
        <v>2</v>
      </c>
      <c r="K1938">
        <v>2</v>
      </c>
      <c r="L1938">
        <v>4.2962E-2</v>
      </c>
      <c r="M1938">
        <v>4.2962E-2</v>
      </c>
      <c r="N1938" t="s">
        <v>14</v>
      </c>
    </row>
    <row r="1939" spans="1:14" x14ac:dyDescent="0.2">
      <c r="A1939" t="s">
        <v>10</v>
      </c>
      <c r="B1939" t="s">
        <v>13</v>
      </c>
      <c r="D1939">
        <v>0</v>
      </c>
      <c r="E1939">
        <v>0</v>
      </c>
      <c r="F1939">
        <v>12</v>
      </c>
      <c r="G1939">
        <v>12</v>
      </c>
      <c r="H1939">
        <v>12</v>
      </c>
      <c r="I1939">
        <v>13</v>
      </c>
      <c r="J1939">
        <v>3</v>
      </c>
      <c r="K1939">
        <v>3</v>
      </c>
      <c r="L1939">
        <v>4.2523999999999999E-2</v>
      </c>
      <c r="M1939">
        <v>4.2523999999999999E-2</v>
      </c>
      <c r="N1939" t="s">
        <v>14</v>
      </c>
    </row>
    <row r="1940" spans="1:14" x14ac:dyDescent="0.2">
      <c r="A1940" t="s">
        <v>10</v>
      </c>
      <c r="B1940" t="s">
        <v>13</v>
      </c>
      <c r="D1940">
        <v>0</v>
      </c>
      <c r="E1940">
        <v>0</v>
      </c>
      <c r="F1940">
        <v>12</v>
      </c>
      <c r="G1940">
        <v>12</v>
      </c>
      <c r="H1940">
        <v>12</v>
      </c>
      <c r="I1940">
        <v>13</v>
      </c>
      <c r="J1940">
        <v>4</v>
      </c>
      <c r="K1940">
        <v>4</v>
      </c>
      <c r="L1940">
        <v>3.9309999999999998E-2</v>
      </c>
      <c r="M1940">
        <v>3.9309999999999998E-2</v>
      </c>
      <c r="N1940" t="s">
        <v>14</v>
      </c>
    </row>
    <row r="1941" spans="1:14" x14ac:dyDescent="0.2">
      <c r="A1941" t="s">
        <v>10</v>
      </c>
      <c r="B1941" t="s">
        <v>13</v>
      </c>
      <c r="D1941">
        <v>0</v>
      </c>
      <c r="E1941">
        <v>0</v>
      </c>
      <c r="F1941">
        <v>12</v>
      </c>
      <c r="G1941">
        <v>12</v>
      </c>
      <c r="H1941">
        <v>12</v>
      </c>
      <c r="I1941">
        <v>13</v>
      </c>
      <c r="J1941">
        <v>5</v>
      </c>
      <c r="K1941">
        <v>5</v>
      </c>
      <c r="L1941">
        <v>3.7752499999999897E-2</v>
      </c>
      <c r="M1941">
        <v>3.7752499999999897E-2</v>
      </c>
      <c r="N1941" t="s">
        <v>14</v>
      </c>
    </row>
    <row r="1942" spans="1:14" x14ac:dyDescent="0.2">
      <c r="A1942" t="s">
        <v>10</v>
      </c>
      <c r="B1942" t="s">
        <v>13</v>
      </c>
      <c r="D1942">
        <v>0</v>
      </c>
      <c r="E1942">
        <v>0</v>
      </c>
      <c r="F1942">
        <v>12</v>
      </c>
      <c r="G1942">
        <v>12</v>
      </c>
      <c r="H1942">
        <v>12</v>
      </c>
      <c r="I1942">
        <v>13</v>
      </c>
      <c r="J1942">
        <v>6</v>
      </c>
      <c r="K1942">
        <v>6</v>
      </c>
      <c r="L1942">
        <v>3.5034999999999997E-2</v>
      </c>
      <c r="M1942">
        <v>3.5034999999999997E-2</v>
      </c>
      <c r="N1942" t="s">
        <v>14</v>
      </c>
    </row>
    <row r="1943" spans="1:14" x14ac:dyDescent="0.2">
      <c r="A1943" t="s">
        <v>10</v>
      </c>
      <c r="B1943" t="s">
        <v>13</v>
      </c>
      <c r="D1943">
        <v>0</v>
      </c>
      <c r="E1943">
        <v>0</v>
      </c>
      <c r="F1943">
        <v>12</v>
      </c>
      <c r="G1943">
        <v>12</v>
      </c>
      <c r="H1943">
        <v>13</v>
      </c>
      <c r="I1943">
        <v>14</v>
      </c>
      <c r="J1943">
        <v>0</v>
      </c>
      <c r="K1943">
        <v>0</v>
      </c>
      <c r="L1943">
        <v>3.77375E-2</v>
      </c>
      <c r="M1943">
        <v>3.77375E-2</v>
      </c>
      <c r="N1943" t="s">
        <v>14</v>
      </c>
    </row>
    <row r="1944" spans="1:14" x14ac:dyDescent="0.2">
      <c r="A1944" t="s">
        <v>10</v>
      </c>
      <c r="B1944" t="s">
        <v>13</v>
      </c>
      <c r="D1944">
        <v>0</v>
      </c>
      <c r="E1944">
        <v>0</v>
      </c>
      <c r="F1944">
        <v>12</v>
      </c>
      <c r="G1944">
        <v>12</v>
      </c>
      <c r="H1944">
        <v>13</v>
      </c>
      <c r="I1944">
        <v>14</v>
      </c>
      <c r="J1944">
        <v>1</v>
      </c>
      <c r="K1944">
        <v>1</v>
      </c>
      <c r="L1944">
        <v>4.1607499999999999E-2</v>
      </c>
      <c r="M1944">
        <v>4.1607499999999999E-2</v>
      </c>
      <c r="N1944" t="s">
        <v>14</v>
      </c>
    </row>
    <row r="1945" spans="1:14" x14ac:dyDescent="0.2">
      <c r="A1945" t="s">
        <v>10</v>
      </c>
      <c r="B1945" t="s">
        <v>13</v>
      </c>
      <c r="D1945">
        <v>0</v>
      </c>
      <c r="E1945">
        <v>0</v>
      </c>
      <c r="F1945">
        <v>12</v>
      </c>
      <c r="G1945">
        <v>12</v>
      </c>
      <c r="H1945">
        <v>13</v>
      </c>
      <c r="I1945">
        <v>14</v>
      </c>
      <c r="J1945">
        <v>2</v>
      </c>
      <c r="K1945">
        <v>2</v>
      </c>
      <c r="L1945">
        <v>4.2881999999999899E-2</v>
      </c>
      <c r="M1945">
        <v>4.2881999999999899E-2</v>
      </c>
      <c r="N1945" t="s">
        <v>14</v>
      </c>
    </row>
    <row r="1946" spans="1:14" x14ac:dyDescent="0.2">
      <c r="A1946" t="s">
        <v>10</v>
      </c>
      <c r="B1946" t="s">
        <v>13</v>
      </c>
      <c r="D1946">
        <v>0</v>
      </c>
      <c r="E1946">
        <v>0</v>
      </c>
      <c r="F1946">
        <v>12</v>
      </c>
      <c r="G1946">
        <v>12</v>
      </c>
      <c r="H1946">
        <v>13</v>
      </c>
      <c r="I1946">
        <v>14</v>
      </c>
      <c r="J1946">
        <v>3</v>
      </c>
      <c r="K1946">
        <v>3</v>
      </c>
      <c r="L1946">
        <v>4.1597999999999899E-2</v>
      </c>
      <c r="M1946">
        <v>4.1597999999999899E-2</v>
      </c>
      <c r="N1946" t="s">
        <v>14</v>
      </c>
    </row>
    <row r="1947" spans="1:14" x14ac:dyDescent="0.2">
      <c r="A1947" t="s">
        <v>10</v>
      </c>
      <c r="B1947" t="s">
        <v>13</v>
      </c>
      <c r="D1947">
        <v>0</v>
      </c>
      <c r="E1947">
        <v>0</v>
      </c>
      <c r="F1947">
        <v>12</v>
      </c>
      <c r="G1947">
        <v>12</v>
      </c>
      <c r="H1947">
        <v>13</v>
      </c>
      <c r="I1947">
        <v>14</v>
      </c>
      <c r="J1947">
        <v>4</v>
      </c>
      <c r="K1947">
        <v>4</v>
      </c>
      <c r="L1947">
        <v>3.9045999999999997E-2</v>
      </c>
      <c r="M1947">
        <v>3.9045999999999997E-2</v>
      </c>
      <c r="N1947" t="s">
        <v>14</v>
      </c>
    </row>
    <row r="1948" spans="1:14" x14ac:dyDescent="0.2">
      <c r="A1948" t="s">
        <v>10</v>
      </c>
      <c r="B1948" t="s">
        <v>13</v>
      </c>
      <c r="D1948">
        <v>0</v>
      </c>
      <c r="E1948">
        <v>0</v>
      </c>
      <c r="F1948">
        <v>12</v>
      </c>
      <c r="G1948">
        <v>12</v>
      </c>
      <c r="H1948">
        <v>13</v>
      </c>
      <c r="I1948">
        <v>14</v>
      </c>
      <c r="J1948">
        <v>5</v>
      </c>
      <c r="K1948">
        <v>5</v>
      </c>
      <c r="L1948">
        <v>3.7467500000000001E-2</v>
      </c>
      <c r="M1948">
        <v>3.7467500000000001E-2</v>
      </c>
      <c r="N1948" t="s">
        <v>14</v>
      </c>
    </row>
    <row r="1949" spans="1:14" x14ac:dyDescent="0.2">
      <c r="A1949" t="s">
        <v>10</v>
      </c>
      <c r="B1949" t="s">
        <v>13</v>
      </c>
      <c r="D1949">
        <v>0</v>
      </c>
      <c r="E1949">
        <v>0</v>
      </c>
      <c r="F1949">
        <v>12</v>
      </c>
      <c r="G1949">
        <v>12</v>
      </c>
      <c r="H1949">
        <v>13</v>
      </c>
      <c r="I1949">
        <v>14</v>
      </c>
      <c r="J1949">
        <v>6</v>
      </c>
      <c r="K1949">
        <v>6</v>
      </c>
      <c r="L1949">
        <v>3.4775E-2</v>
      </c>
      <c r="M1949">
        <v>3.4775E-2</v>
      </c>
      <c r="N1949" t="s">
        <v>14</v>
      </c>
    </row>
    <row r="1950" spans="1:14" x14ac:dyDescent="0.2">
      <c r="A1950" t="s">
        <v>10</v>
      </c>
      <c r="B1950" t="s">
        <v>13</v>
      </c>
      <c r="D1950">
        <v>0</v>
      </c>
      <c r="E1950">
        <v>0</v>
      </c>
      <c r="F1950">
        <v>12</v>
      </c>
      <c r="G1950">
        <v>12</v>
      </c>
      <c r="H1950">
        <v>14</v>
      </c>
      <c r="I1950">
        <v>15</v>
      </c>
      <c r="J1950">
        <v>0</v>
      </c>
      <c r="K1950">
        <v>0</v>
      </c>
      <c r="L1950">
        <v>3.5167499999999997E-2</v>
      </c>
      <c r="M1950">
        <v>3.5167499999999997E-2</v>
      </c>
      <c r="N1950" t="s">
        <v>14</v>
      </c>
    </row>
    <row r="1951" spans="1:14" x14ac:dyDescent="0.2">
      <c r="A1951" t="s">
        <v>10</v>
      </c>
      <c r="B1951" t="s">
        <v>13</v>
      </c>
      <c r="D1951">
        <v>0</v>
      </c>
      <c r="E1951">
        <v>0</v>
      </c>
      <c r="F1951">
        <v>12</v>
      </c>
      <c r="G1951">
        <v>12</v>
      </c>
      <c r="H1951">
        <v>14</v>
      </c>
      <c r="I1951">
        <v>15</v>
      </c>
      <c r="J1951">
        <v>1</v>
      </c>
      <c r="K1951">
        <v>1</v>
      </c>
      <c r="L1951">
        <v>4.1669999999999999E-2</v>
      </c>
      <c r="M1951">
        <v>4.1669999999999999E-2</v>
      </c>
      <c r="N1951" t="s">
        <v>14</v>
      </c>
    </row>
    <row r="1952" spans="1:14" x14ac:dyDescent="0.2">
      <c r="A1952" t="s">
        <v>10</v>
      </c>
      <c r="B1952" t="s">
        <v>13</v>
      </c>
      <c r="D1952">
        <v>0</v>
      </c>
      <c r="E1952">
        <v>0</v>
      </c>
      <c r="F1952">
        <v>12</v>
      </c>
      <c r="G1952">
        <v>12</v>
      </c>
      <c r="H1952">
        <v>14</v>
      </c>
      <c r="I1952">
        <v>15</v>
      </c>
      <c r="J1952">
        <v>2</v>
      </c>
      <c r="K1952">
        <v>2</v>
      </c>
      <c r="L1952">
        <v>4.3187999999999997E-2</v>
      </c>
      <c r="M1952">
        <v>4.3187999999999997E-2</v>
      </c>
      <c r="N1952" t="s">
        <v>14</v>
      </c>
    </row>
    <row r="1953" spans="1:14" x14ac:dyDescent="0.2">
      <c r="A1953" t="s">
        <v>10</v>
      </c>
      <c r="B1953" t="s">
        <v>13</v>
      </c>
      <c r="D1953">
        <v>0</v>
      </c>
      <c r="E1953">
        <v>0</v>
      </c>
      <c r="F1953">
        <v>12</v>
      </c>
      <c r="G1953">
        <v>12</v>
      </c>
      <c r="H1953">
        <v>14</v>
      </c>
      <c r="I1953">
        <v>15</v>
      </c>
      <c r="J1953">
        <v>3</v>
      </c>
      <c r="K1953">
        <v>3</v>
      </c>
      <c r="L1953">
        <v>4.1152000000000001E-2</v>
      </c>
      <c r="M1953">
        <v>4.1152000000000001E-2</v>
      </c>
      <c r="N1953" t="s">
        <v>14</v>
      </c>
    </row>
    <row r="1954" spans="1:14" x14ac:dyDescent="0.2">
      <c r="A1954" t="s">
        <v>10</v>
      </c>
      <c r="B1954" t="s">
        <v>13</v>
      </c>
      <c r="D1954">
        <v>0</v>
      </c>
      <c r="E1954">
        <v>0</v>
      </c>
      <c r="F1954">
        <v>12</v>
      </c>
      <c r="G1954">
        <v>12</v>
      </c>
      <c r="H1954">
        <v>14</v>
      </c>
      <c r="I1954">
        <v>15</v>
      </c>
      <c r="J1954">
        <v>4</v>
      </c>
      <c r="K1954">
        <v>4</v>
      </c>
      <c r="L1954">
        <v>3.8646E-2</v>
      </c>
      <c r="M1954">
        <v>3.8646E-2</v>
      </c>
      <c r="N1954" t="s">
        <v>14</v>
      </c>
    </row>
    <row r="1955" spans="1:14" x14ac:dyDescent="0.2">
      <c r="A1955" t="s">
        <v>10</v>
      </c>
      <c r="B1955" t="s">
        <v>13</v>
      </c>
      <c r="D1955">
        <v>0</v>
      </c>
      <c r="E1955">
        <v>0</v>
      </c>
      <c r="F1955">
        <v>12</v>
      </c>
      <c r="G1955">
        <v>12</v>
      </c>
      <c r="H1955">
        <v>14</v>
      </c>
      <c r="I1955">
        <v>15</v>
      </c>
      <c r="J1955">
        <v>5</v>
      </c>
      <c r="K1955">
        <v>5</v>
      </c>
      <c r="L1955">
        <v>3.6784999999999998E-2</v>
      </c>
      <c r="M1955">
        <v>3.6784999999999998E-2</v>
      </c>
      <c r="N1955" t="s">
        <v>14</v>
      </c>
    </row>
    <row r="1956" spans="1:14" x14ac:dyDescent="0.2">
      <c r="A1956" t="s">
        <v>10</v>
      </c>
      <c r="B1956" t="s">
        <v>13</v>
      </c>
      <c r="D1956">
        <v>0</v>
      </c>
      <c r="E1956">
        <v>0</v>
      </c>
      <c r="F1956">
        <v>12</v>
      </c>
      <c r="G1956">
        <v>12</v>
      </c>
      <c r="H1956">
        <v>14</v>
      </c>
      <c r="I1956">
        <v>15</v>
      </c>
      <c r="J1956">
        <v>6</v>
      </c>
      <c r="K1956">
        <v>6</v>
      </c>
      <c r="L1956">
        <v>3.4887500000000002E-2</v>
      </c>
      <c r="M1956">
        <v>3.4887500000000002E-2</v>
      </c>
      <c r="N1956" t="s">
        <v>14</v>
      </c>
    </row>
    <row r="1957" spans="1:14" x14ac:dyDescent="0.2">
      <c r="A1957" t="s">
        <v>10</v>
      </c>
      <c r="B1957" t="s">
        <v>13</v>
      </c>
      <c r="D1957">
        <v>0</v>
      </c>
      <c r="E1957">
        <v>0</v>
      </c>
      <c r="F1957">
        <v>12</v>
      </c>
      <c r="G1957">
        <v>12</v>
      </c>
      <c r="H1957">
        <v>15</v>
      </c>
      <c r="I1957">
        <v>16</v>
      </c>
      <c r="J1957">
        <v>0</v>
      </c>
      <c r="K1957">
        <v>0</v>
      </c>
      <c r="L1957">
        <v>3.5290000000000002E-2</v>
      </c>
      <c r="M1957">
        <v>3.5290000000000002E-2</v>
      </c>
      <c r="N1957" t="s">
        <v>14</v>
      </c>
    </row>
    <row r="1958" spans="1:14" x14ac:dyDescent="0.2">
      <c r="A1958" t="s">
        <v>10</v>
      </c>
      <c r="B1958" t="s">
        <v>13</v>
      </c>
      <c r="D1958">
        <v>0</v>
      </c>
      <c r="E1958">
        <v>0</v>
      </c>
      <c r="F1958">
        <v>12</v>
      </c>
      <c r="G1958">
        <v>12</v>
      </c>
      <c r="H1958">
        <v>15</v>
      </c>
      <c r="I1958">
        <v>16</v>
      </c>
      <c r="J1958">
        <v>1</v>
      </c>
      <c r="K1958">
        <v>1</v>
      </c>
      <c r="L1958">
        <v>4.2894999999999898E-2</v>
      </c>
      <c r="M1958">
        <v>4.2894999999999898E-2</v>
      </c>
      <c r="N1958" t="s">
        <v>14</v>
      </c>
    </row>
    <row r="1959" spans="1:14" x14ac:dyDescent="0.2">
      <c r="A1959" t="s">
        <v>10</v>
      </c>
      <c r="B1959" t="s">
        <v>13</v>
      </c>
      <c r="D1959">
        <v>0</v>
      </c>
      <c r="E1959">
        <v>0</v>
      </c>
      <c r="F1959">
        <v>12</v>
      </c>
      <c r="G1959">
        <v>12</v>
      </c>
      <c r="H1959">
        <v>15</v>
      </c>
      <c r="I1959">
        <v>16</v>
      </c>
      <c r="J1959">
        <v>2</v>
      </c>
      <c r="K1959">
        <v>2</v>
      </c>
      <c r="L1959">
        <v>4.4116000000000002E-2</v>
      </c>
      <c r="M1959">
        <v>4.4116000000000002E-2</v>
      </c>
      <c r="N1959" t="s">
        <v>14</v>
      </c>
    </row>
    <row r="1960" spans="1:14" x14ac:dyDescent="0.2">
      <c r="A1960" t="s">
        <v>10</v>
      </c>
      <c r="B1960" t="s">
        <v>13</v>
      </c>
      <c r="D1960">
        <v>0</v>
      </c>
      <c r="E1960">
        <v>0</v>
      </c>
      <c r="F1960">
        <v>12</v>
      </c>
      <c r="G1960">
        <v>12</v>
      </c>
      <c r="H1960">
        <v>15</v>
      </c>
      <c r="I1960">
        <v>16</v>
      </c>
      <c r="J1960">
        <v>3</v>
      </c>
      <c r="K1960">
        <v>3</v>
      </c>
      <c r="L1960">
        <v>4.2203999999999998E-2</v>
      </c>
      <c r="M1960">
        <v>4.2203999999999998E-2</v>
      </c>
      <c r="N1960" t="s">
        <v>14</v>
      </c>
    </row>
    <row r="1961" spans="1:14" x14ac:dyDescent="0.2">
      <c r="A1961" t="s">
        <v>10</v>
      </c>
      <c r="B1961" t="s">
        <v>13</v>
      </c>
      <c r="D1961">
        <v>0</v>
      </c>
      <c r="E1961">
        <v>0</v>
      </c>
      <c r="F1961">
        <v>12</v>
      </c>
      <c r="G1961">
        <v>12</v>
      </c>
      <c r="H1961">
        <v>15</v>
      </c>
      <c r="I1961">
        <v>16</v>
      </c>
      <c r="J1961">
        <v>4</v>
      </c>
      <c r="K1961">
        <v>4</v>
      </c>
      <c r="L1961">
        <v>3.8730000000000001E-2</v>
      </c>
      <c r="M1961">
        <v>3.8730000000000001E-2</v>
      </c>
      <c r="N1961" t="s">
        <v>14</v>
      </c>
    </row>
    <row r="1962" spans="1:14" x14ac:dyDescent="0.2">
      <c r="A1962" t="s">
        <v>10</v>
      </c>
      <c r="B1962" t="s">
        <v>13</v>
      </c>
      <c r="D1962">
        <v>0</v>
      </c>
      <c r="E1962">
        <v>0</v>
      </c>
      <c r="F1962">
        <v>12</v>
      </c>
      <c r="G1962">
        <v>12</v>
      </c>
      <c r="H1962">
        <v>15</v>
      </c>
      <c r="I1962">
        <v>16</v>
      </c>
      <c r="J1962">
        <v>5</v>
      </c>
      <c r="K1962">
        <v>5</v>
      </c>
      <c r="L1962">
        <v>3.7472499999999999E-2</v>
      </c>
      <c r="M1962">
        <v>3.7472499999999999E-2</v>
      </c>
      <c r="N1962" t="s">
        <v>14</v>
      </c>
    </row>
    <row r="1963" spans="1:14" x14ac:dyDescent="0.2">
      <c r="A1963" t="s">
        <v>10</v>
      </c>
      <c r="B1963" t="s">
        <v>13</v>
      </c>
      <c r="D1963">
        <v>0</v>
      </c>
      <c r="E1963">
        <v>0</v>
      </c>
      <c r="F1963">
        <v>12</v>
      </c>
      <c r="G1963">
        <v>12</v>
      </c>
      <c r="H1963">
        <v>15</v>
      </c>
      <c r="I1963">
        <v>16</v>
      </c>
      <c r="J1963">
        <v>6</v>
      </c>
      <c r="K1963">
        <v>6</v>
      </c>
      <c r="L1963">
        <v>3.653E-2</v>
      </c>
      <c r="M1963">
        <v>3.653E-2</v>
      </c>
      <c r="N1963" t="s">
        <v>14</v>
      </c>
    </row>
    <row r="1964" spans="1:14" x14ac:dyDescent="0.2">
      <c r="A1964" t="s">
        <v>10</v>
      </c>
      <c r="B1964" t="s">
        <v>13</v>
      </c>
      <c r="D1964">
        <v>0</v>
      </c>
      <c r="E1964">
        <v>0</v>
      </c>
      <c r="F1964">
        <v>12</v>
      </c>
      <c r="G1964">
        <v>12</v>
      </c>
      <c r="H1964">
        <v>16</v>
      </c>
      <c r="I1964">
        <v>17</v>
      </c>
      <c r="J1964">
        <v>0</v>
      </c>
      <c r="K1964">
        <v>0</v>
      </c>
      <c r="L1964">
        <v>4.3102500000000002E-2</v>
      </c>
      <c r="M1964">
        <v>4.3102500000000002E-2</v>
      </c>
      <c r="N1964" t="s">
        <v>14</v>
      </c>
    </row>
    <row r="1965" spans="1:14" x14ac:dyDescent="0.2">
      <c r="A1965" t="s">
        <v>10</v>
      </c>
      <c r="B1965" t="s">
        <v>13</v>
      </c>
      <c r="D1965">
        <v>0</v>
      </c>
      <c r="E1965">
        <v>0</v>
      </c>
      <c r="F1965">
        <v>12</v>
      </c>
      <c r="G1965">
        <v>12</v>
      </c>
      <c r="H1965">
        <v>16</v>
      </c>
      <c r="I1965">
        <v>17</v>
      </c>
      <c r="J1965">
        <v>1</v>
      </c>
      <c r="K1965">
        <v>1</v>
      </c>
      <c r="L1965">
        <v>5.0900000000000001E-2</v>
      </c>
      <c r="M1965">
        <v>5.0900000000000001E-2</v>
      </c>
      <c r="N1965" t="s">
        <v>14</v>
      </c>
    </row>
    <row r="1966" spans="1:14" x14ac:dyDescent="0.2">
      <c r="A1966" t="s">
        <v>10</v>
      </c>
      <c r="B1966" t="s">
        <v>13</v>
      </c>
      <c r="D1966">
        <v>0</v>
      </c>
      <c r="E1966">
        <v>0</v>
      </c>
      <c r="F1966">
        <v>12</v>
      </c>
      <c r="G1966">
        <v>12</v>
      </c>
      <c r="H1966">
        <v>16</v>
      </c>
      <c r="I1966">
        <v>17</v>
      </c>
      <c r="J1966">
        <v>2</v>
      </c>
      <c r="K1966">
        <v>2</v>
      </c>
      <c r="L1966">
        <v>5.0793999999999999E-2</v>
      </c>
      <c r="M1966">
        <v>5.0793999999999999E-2</v>
      </c>
      <c r="N1966" t="s">
        <v>14</v>
      </c>
    </row>
    <row r="1967" spans="1:14" x14ac:dyDescent="0.2">
      <c r="A1967" t="s">
        <v>10</v>
      </c>
      <c r="B1967" t="s">
        <v>13</v>
      </c>
      <c r="D1967">
        <v>0</v>
      </c>
      <c r="E1967">
        <v>0</v>
      </c>
      <c r="F1967">
        <v>12</v>
      </c>
      <c r="G1967">
        <v>12</v>
      </c>
      <c r="H1967">
        <v>16</v>
      </c>
      <c r="I1967">
        <v>17</v>
      </c>
      <c r="J1967">
        <v>3</v>
      </c>
      <c r="K1967">
        <v>3</v>
      </c>
      <c r="L1967">
        <v>4.9324E-2</v>
      </c>
      <c r="M1967">
        <v>4.9324E-2</v>
      </c>
      <c r="N1967" t="s">
        <v>14</v>
      </c>
    </row>
    <row r="1968" spans="1:14" x14ac:dyDescent="0.2">
      <c r="A1968" t="s">
        <v>10</v>
      </c>
      <c r="B1968" t="s">
        <v>13</v>
      </c>
      <c r="D1968">
        <v>0</v>
      </c>
      <c r="E1968">
        <v>0</v>
      </c>
      <c r="F1968">
        <v>12</v>
      </c>
      <c r="G1968">
        <v>12</v>
      </c>
      <c r="H1968">
        <v>16</v>
      </c>
      <c r="I1968">
        <v>17</v>
      </c>
      <c r="J1968">
        <v>4</v>
      </c>
      <c r="K1968">
        <v>4</v>
      </c>
      <c r="L1968">
        <v>4.5679999999999901E-2</v>
      </c>
      <c r="M1968">
        <v>4.5679999999999901E-2</v>
      </c>
      <c r="N1968" t="s">
        <v>14</v>
      </c>
    </row>
    <row r="1969" spans="1:14" x14ac:dyDescent="0.2">
      <c r="A1969" t="s">
        <v>10</v>
      </c>
      <c r="B1969" t="s">
        <v>13</v>
      </c>
      <c r="D1969">
        <v>0</v>
      </c>
      <c r="E1969">
        <v>0</v>
      </c>
      <c r="F1969">
        <v>12</v>
      </c>
      <c r="G1969">
        <v>12</v>
      </c>
      <c r="H1969">
        <v>16</v>
      </c>
      <c r="I1969">
        <v>17</v>
      </c>
      <c r="J1969">
        <v>5</v>
      </c>
      <c r="K1969">
        <v>5</v>
      </c>
      <c r="L1969">
        <v>4.39675E-2</v>
      </c>
      <c r="M1969">
        <v>4.39675E-2</v>
      </c>
      <c r="N1969" t="s">
        <v>14</v>
      </c>
    </row>
    <row r="1970" spans="1:14" x14ac:dyDescent="0.2">
      <c r="A1970" t="s">
        <v>10</v>
      </c>
      <c r="B1970" t="s">
        <v>13</v>
      </c>
      <c r="D1970">
        <v>0</v>
      </c>
      <c r="E1970">
        <v>0</v>
      </c>
      <c r="F1970">
        <v>12</v>
      </c>
      <c r="G1970">
        <v>12</v>
      </c>
      <c r="H1970">
        <v>16</v>
      </c>
      <c r="I1970">
        <v>17</v>
      </c>
      <c r="J1970">
        <v>6</v>
      </c>
      <c r="K1970">
        <v>6</v>
      </c>
      <c r="L1970">
        <v>4.3565E-2</v>
      </c>
      <c r="M1970">
        <v>4.3565E-2</v>
      </c>
      <c r="N1970" t="s">
        <v>14</v>
      </c>
    </row>
    <row r="1971" spans="1:14" x14ac:dyDescent="0.2">
      <c r="A1971" t="s">
        <v>10</v>
      </c>
      <c r="B1971" t="s">
        <v>13</v>
      </c>
      <c r="D1971">
        <v>0</v>
      </c>
      <c r="E1971">
        <v>0</v>
      </c>
      <c r="F1971">
        <v>12</v>
      </c>
      <c r="G1971">
        <v>12</v>
      </c>
      <c r="H1971">
        <v>17</v>
      </c>
      <c r="I1971">
        <v>18</v>
      </c>
      <c r="J1971">
        <v>0</v>
      </c>
      <c r="K1971">
        <v>0</v>
      </c>
      <c r="L1971">
        <v>5.2642499999999898E-2</v>
      </c>
      <c r="M1971">
        <v>5.2642499999999898E-2</v>
      </c>
      <c r="N1971" t="s">
        <v>14</v>
      </c>
    </row>
    <row r="1972" spans="1:14" x14ac:dyDescent="0.2">
      <c r="A1972" t="s">
        <v>10</v>
      </c>
      <c r="B1972" t="s">
        <v>13</v>
      </c>
      <c r="D1972">
        <v>0</v>
      </c>
      <c r="E1972">
        <v>0</v>
      </c>
      <c r="F1972">
        <v>12</v>
      </c>
      <c r="G1972">
        <v>12</v>
      </c>
      <c r="H1972">
        <v>17</v>
      </c>
      <c r="I1972">
        <v>18</v>
      </c>
      <c r="J1972">
        <v>1</v>
      </c>
      <c r="K1972">
        <v>1</v>
      </c>
      <c r="L1972">
        <v>6.5879999999999994E-2</v>
      </c>
      <c r="M1972">
        <v>6.5879999999999994E-2</v>
      </c>
      <c r="N1972" t="s">
        <v>14</v>
      </c>
    </row>
    <row r="1973" spans="1:14" x14ac:dyDescent="0.2">
      <c r="A1973" t="s">
        <v>10</v>
      </c>
      <c r="B1973" t="s">
        <v>13</v>
      </c>
      <c r="D1973">
        <v>0</v>
      </c>
      <c r="E1973">
        <v>0</v>
      </c>
      <c r="F1973">
        <v>12</v>
      </c>
      <c r="G1973">
        <v>12</v>
      </c>
      <c r="H1973">
        <v>17</v>
      </c>
      <c r="I1973">
        <v>18</v>
      </c>
      <c r="J1973">
        <v>2</v>
      </c>
      <c r="K1973">
        <v>2</v>
      </c>
      <c r="L1973">
        <v>5.8548000000000003E-2</v>
      </c>
      <c r="M1973">
        <v>5.8548000000000003E-2</v>
      </c>
      <c r="N1973" t="s">
        <v>14</v>
      </c>
    </row>
    <row r="1974" spans="1:14" x14ac:dyDescent="0.2">
      <c r="A1974" t="s">
        <v>10</v>
      </c>
      <c r="B1974" t="s">
        <v>13</v>
      </c>
      <c r="D1974">
        <v>0</v>
      </c>
      <c r="E1974">
        <v>0</v>
      </c>
      <c r="F1974">
        <v>12</v>
      </c>
      <c r="G1974">
        <v>12</v>
      </c>
      <c r="H1974">
        <v>17</v>
      </c>
      <c r="I1974">
        <v>18</v>
      </c>
      <c r="J1974">
        <v>3</v>
      </c>
      <c r="K1974">
        <v>3</v>
      </c>
      <c r="L1974">
        <v>5.8195999999999998E-2</v>
      </c>
      <c r="M1974">
        <v>5.8195999999999998E-2</v>
      </c>
      <c r="N1974" t="s">
        <v>14</v>
      </c>
    </row>
    <row r="1975" spans="1:14" x14ac:dyDescent="0.2">
      <c r="A1975" t="s">
        <v>10</v>
      </c>
      <c r="B1975" t="s">
        <v>13</v>
      </c>
      <c r="D1975">
        <v>0</v>
      </c>
      <c r="E1975">
        <v>0</v>
      </c>
      <c r="F1975">
        <v>12</v>
      </c>
      <c r="G1975">
        <v>12</v>
      </c>
      <c r="H1975">
        <v>17</v>
      </c>
      <c r="I1975">
        <v>18</v>
      </c>
      <c r="J1975">
        <v>4</v>
      </c>
      <c r="K1975">
        <v>4</v>
      </c>
      <c r="L1975">
        <v>5.1256000000000003E-2</v>
      </c>
      <c r="M1975">
        <v>5.1256000000000003E-2</v>
      </c>
      <c r="N1975" t="s">
        <v>14</v>
      </c>
    </row>
    <row r="1976" spans="1:14" x14ac:dyDescent="0.2">
      <c r="A1976" t="s">
        <v>10</v>
      </c>
      <c r="B1976" t="s">
        <v>13</v>
      </c>
      <c r="D1976">
        <v>0</v>
      </c>
      <c r="E1976">
        <v>0</v>
      </c>
      <c r="F1976">
        <v>12</v>
      </c>
      <c r="G1976">
        <v>12</v>
      </c>
      <c r="H1976">
        <v>17</v>
      </c>
      <c r="I1976">
        <v>18</v>
      </c>
      <c r="J1976">
        <v>5</v>
      </c>
      <c r="K1976">
        <v>5</v>
      </c>
      <c r="L1976">
        <v>5.3942499999999997E-2</v>
      </c>
      <c r="M1976">
        <v>5.3942499999999997E-2</v>
      </c>
      <c r="N1976" t="s">
        <v>14</v>
      </c>
    </row>
    <row r="1977" spans="1:14" x14ac:dyDescent="0.2">
      <c r="A1977" t="s">
        <v>10</v>
      </c>
      <c r="B1977" t="s">
        <v>13</v>
      </c>
      <c r="D1977">
        <v>0</v>
      </c>
      <c r="E1977">
        <v>0</v>
      </c>
      <c r="F1977">
        <v>12</v>
      </c>
      <c r="G1977">
        <v>12</v>
      </c>
      <c r="H1977">
        <v>17</v>
      </c>
      <c r="I1977">
        <v>18</v>
      </c>
      <c r="J1977">
        <v>6</v>
      </c>
      <c r="K1977">
        <v>6</v>
      </c>
      <c r="L1977">
        <v>5.4369999999999898E-2</v>
      </c>
      <c r="M1977">
        <v>5.4369999999999898E-2</v>
      </c>
      <c r="N1977" t="s">
        <v>14</v>
      </c>
    </row>
    <row r="1978" spans="1:14" x14ac:dyDescent="0.2">
      <c r="A1978" t="s">
        <v>10</v>
      </c>
      <c r="B1978" t="s">
        <v>13</v>
      </c>
      <c r="D1978">
        <v>0</v>
      </c>
      <c r="E1978">
        <v>0</v>
      </c>
      <c r="F1978">
        <v>12</v>
      </c>
      <c r="G1978">
        <v>12</v>
      </c>
      <c r="H1978">
        <v>18</v>
      </c>
      <c r="I1978">
        <v>19</v>
      </c>
      <c r="J1978">
        <v>0</v>
      </c>
      <c r="K1978">
        <v>0</v>
      </c>
      <c r="L1978">
        <v>4.5925000000000001E-2</v>
      </c>
      <c r="M1978">
        <v>4.5925000000000001E-2</v>
      </c>
      <c r="N1978" t="s">
        <v>14</v>
      </c>
    </row>
    <row r="1979" spans="1:14" x14ac:dyDescent="0.2">
      <c r="A1979" t="s">
        <v>10</v>
      </c>
      <c r="B1979" t="s">
        <v>13</v>
      </c>
      <c r="D1979">
        <v>0</v>
      </c>
      <c r="E1979">
        <v>0</v>
      </c>
      <c r="F1979">
        <v>12</v>
      </c>
      <c r="G1979">
        <v>12</v>
      </c>
      <c r="H1979">
        <v>18</v>
      </c>
      <c r="I1979">
        <v>19</v>
      </c>
      <c r="J1979">
        <v>1</v>
      </c>
      <c r="K1979">
        <v>1</v>
      </c>
      <c r="L1979">
        <v>5.6392499999999998E-2</v>
      </c>
      <c r="M1979">
        <v>5.6392499999999998E-2</v>
      </c>
      <c r="N1979" t="s">
        <v>14</v>
      </c>
    </row>
    <row r="1980" spans="1:14" x14ac:dyDescent="0.2">
      <c r="A1980" t="s">
        <v>10</v>
      </c>
      <c r="B1980" t="s">
        <v>13</v>
      </c>
      <c r="D1980">
        <v>0</v>
      </c>
      <c r="E1980">
        <v>0</v>
      </c>
      <c r="F1980">
        <v>12</v>
      </c>
      <c r="G1980">
        <v>12</v>
      </c>
      <c r="H1980">
        <v>18</v>
      </c>
      <c r="I1980">
        <v>19</v>
      </c>
      <c r="J1980">
        <v>2</v>
      </c>
      <c r="K1980">
        <v>2</v>
      </c>
      <c r="L1980">
        <v>5.3095999999999997E-2</v>
      </c>
      <c r="M1980">
        <v>5.3095999999999997E-2</v>
      </c>
      <c r="N1980" t="s">
        <v>14</v>
      </c>
    </row>
    <row r="1981" spans="1:14" x14ac:dyDescent="0.2">
      <c r="A1981" t="s">
        <v>10</v>
      </c>
      <c r="B1981" t="s">
        <v>13</v>
      </c>
      <c r="D1981">
        <v>0</v>
      </c>
      <c r="E1981">
        <v>0</v>
      </c>
      <c r="F1981">
        <v>12</v>
      </c>
      <c r="G1981">
        <v>12</v>
      </c>
      <c r="H1981">
        <v>18</v>
      </c>
      <c r="I1981">
        <v>19</v>
      </c>
      <c r="J1981">
        <v>3</v>
      </c>
      <c r="K1981">
        <v>3</v>
      </c>
      <c r="L1981">
        <v>5.0937999999999997E-2</v>
      </c>
      <c r="M1981">
        <v>5.0937999999999997E-2</v>
      </c>
      <c r="N1981" t="s">
        <v>14</v>
      </c>
    </row>
    <row r="1982" spans="1:14" x14ac:dyDescent="0.2">
      <c r="A1982" t="s">
        <v>10</v>
      </c>
      <c r="B1982" t="s">
        <v>13</v>
      </c>
      <c r="D1982">
        <v>0</v>
      </c>
      <c r="E1982">
        <v>0</v>
      </c>
      <c r="F1982">
        <v>12</v>
      </c>
      <c r="G1982">
        <v>12</v>
      </c>
      <c r="H1982">
        <v>18</v>
      </c>
      <c r="I1982">
        <v>19</v>
      </c>
      <c r="J1982">
        <v>4</v>
      </c>
      <c r="K1982">
        <v>4</v>
      </c>
      <c r="L1982">
        <v>4.6272000000000001E-2</v>
      </c>
      <c r="M1982">
        <v>4.6272000000000001E-2</v>
      </c>
      <c r="N1982" t="s">
        <v>14</v>
      </c>
    </row>
    <row r="1983" spans="1:14" x14ac:dyDescent="0.2">
      <c r="A1983" t="s">
        <v>10</v>
      </c>
      <c r="B1983" t="s">
        <v>13</v>
      </c>
      <c r="D1983">
        <v>0</v>
      </c>
      <c r="E1983">
        <v>0</v>
      </c>
      <c r="F1983">
        <v>12</v>
      </c>
      <c r="G1983">
        <v>12</v>
      </c>
      <c r="H1983">
        <v>18</v>
      </c>
      <c r="I1983">
        <v>19</v>
      </c>
      <c r="J1983">
        <v>5</v>
      </c>
      <c r="K1983">
        <v>5</v>
      </c>
      <c r="L1983">
        <v>4.8472499999999898E-2</v>
      </c>
      <c r="M1983">
        <v>4.8472499999999898E-2</v>
      </c>
      <c r="N1983" t="s">
        <v>14</v>
      </c>
    </row>
    <row r="1984" spans="1:14" x14ac:dyDescent="0.2">
      <c r="A1984" t="s">
        <v>10</v>
      </c>
      <c r="B1984" t="s">
        <v>13</v>
      </c>
      <c r="D1984">
        <v>0</v>
      </c>
      <c r="E1984">
        <v>0</v>
      </c>
      <c r="F1984">
        <v>12</v>
      </c>
      <c r="G1984">
        <v>12</v>
      </c>
      <c r="H1984">
        <v>18</v>
      </c>
      <c r="I1984">
        <v>19</v>
      </c>
      <c r="J1984">
        <v>6</v>
      </c>
      <c r="K1984">
        <v>6</v>
      </c>
      <c r="L1984">
        <v>4.8087499999999998E-2</v>
      </c>
      <c r="M1984">
        <v>4.8087499999999998E-2</v>
      </c>
      <c r="N1984" t="s">
        <v>14</v>
      </c>
    </row>
    <row r="1985" spans="1:14" x14ac:dyDescent="0.2">
      <c r="A1985" t="s">
        <v>10</v>
      </c>
      <c r="B1985" t="s">
        <v>13</v>
      </c>
      <c r="D1985">
        <v>0</v>
      </c>
      <c r="E1985">
        <v>0</v>
      </c>
      <c r="F1985">
        <v>12</v>
      </c>
      <c r="G1985">
        <v>12</v>
      </c>
      <c r="H1985">
        <v>19</v>
      </c>
      <c r="I1985">
        <v>20</v>
      </c>
      <c r="J1985">
        <v>0</v>
      </c>
      <c r="K1985">
        <v>0</v>
      </c>
      <c r="L1985">
        <v>4.2625000000000003E-2</v>
      </c>
      <c r="M1985">
        <v>4.2625000000000003E-2</v>
      </c>
      <c r="N1985" t="s">
        <v>14</v>
      </c>
    </row>
    <row r="1986" spans="1:14" x14ac:dyDescent="0.2">
      <c r="A1986" t="s">
        <v>10</v>
      </c>
      <c r="B1986" t="s">
        <v>13</v>
      </c>
      <c r="D1986">
        <v>0</v>
      </c>
      <c r="E1986">
        <v>0</v>
      </c>
      <c r="F1986">
        <v>12</v>
      </c>
      <c r="G1986">
        <v>12</v>
      </c>
      <c r="H1986">
        <v>19</v>
      </c>
      <c r="I1986">
        <v>20</v>
      </c>
      <c r="J1986">
        <v>1</v>
      </c>
      <c r="K1986">
        <v>1</v>
      </c>
      <c r="L1986">
        <v>5.11975E-2</v>
      </c>
      <c r="M1986">
        <v>5.11975E-2</v>
      </c>
      <c r="N1986" t="s">
        <v>14</v>
      </c>
    </row>
    <row r="1987" spans="1:14" x14ac:dyDescent="0.2">
      <c r="A1987" t="s">
        <v>10</v>
      </c>
      <c r="B1987" t="s">
        <v>13</v>
      </c>
      <c r="D1987">
        <v>0</v>
      </c>
      <c r="E1987">
        <v>0</v>
      </c>
      <c r="F1987">
        <v>12</v>
      </c>
      <c r="G1987">
        <v>12</v>
      </c>
      <c r="H1987">
        <v>19</v>
      </c>
      <c r="I1987">
        <v>20</v>
      </c>
      <c r="J1987">
        <v>2</v>
      </c>
      <c r="K1987">
        <v>2</v>
      </c>
      <c r="L1987">
        <v>4.7600000000000003E-2</v>
      </c>
      <c r="M1987">
        <v>4.7600000000000003E-2</v>
      </c>
      <c r="N1987" t="s">
        <v>14</v>
      </c>
    </row>
    <row r="1988" spans="1:14" x14ac:dyDescent="0.2">
      <c r="A1988" t="s">
        <v>10</v>
      </c>
      <c r="B1988" t="s">
        <v>13</v>
      </c>
      <c r="D1988">
        <v>0</v>
      </c>
      <c r="E1988">
        <v>0</v>
      </c>
      <c r="F1988">
        <v>12</v>
      </c>
      <c r="G1988">
        <v>12</v>
      </c>
      <c r="H1988">
        <v>19</v>
      </c>
      <c r="I1988">
        <v>20</v>
      </c>
      <c r="J1988">
        <v>3</v>
      </c>
      <c r="K1988">
        <v>3</v>
      </c>
      <c r="L1988">
        <v>4.4989999999999898E-2</v>
      </c>
      <c r="M1988">
        <v>4.4989999999999898E-2</v>
      </c>
      <c r="N1988" t="s">
        <v>14</v>
      </c>
    </row>
    <row r="1989" spans="1:14" x14ac:dyDescent="0.2">
      <c r="A1989" t="s">
        <v>10</v>
      </c>
      <c r="B1989" t="s">
        <v>13</v>
      </c>
      <c r="D1989">
        <v>0</v>
      </c>
      <c r="E1989">
        <v>0</v>
      </c>
      <c r="F1989">
        <v>12</v>
      </c>
      <c r="G1989">
        <v>12</v>
      </c>
      <c r="H1989">
        <v>19</v>
      </c>
      <c r="I1989">
        <v>20</v>
      </c>
      <c r="J1989">
        <v>4</v>
      </c>
      <c r="K1989">
        <v>4</v>
      </c>
      <c r="L1989">
        <v>4.1875999999999997E-2</v>
      </c>
      <c r="M1989">
        <v>4.1875999999999997E-2</v>
      </c>
      <c r="N1989" t="s">
        <v>14</v>
      </c>
    </row>
    <row r="1990" spans="1:14" x14ac:dyDescent="0.2">
      <c r="A1990" t="s">
        <v>10</v>
      </c>
      <c r="B1990" t="s">
        <v>13</v>
      </c>
      <c r="D1990">
        <v>0</v>
      </c>
      <c r="E1990">
        <v>0</v>
      </c>
      <c r="F1990">
        <v>12</v>
      </c>
      <c r="G1990">
        <v>12</v>
      </c>
      <c r="H1990">
        <v>19</v>
      </c>
      <c r="I1990">
        <v>20</v>
      </c>
      <c r="J1990">
        <v>5</v>
      </c>
      <c r="K1990">
        <v>5</v>
      </c>
      <c r="L1990">
        <v>4.3235000000000003E-2</v>
      </c>
      <c r="M1990">
        <v>4.3235000000000003E-2</v>
      </c>
      <c r="N1990" t="s">
        <v>14</v>
      </c>
    </row>
    <row r="1991" spans="1:14" x14ac:dyDescent="0.2">
      <c r="A1991" t="s">
        <v>10</v>
      </c>
      <c r="B1991" t="s">
        <v>13</v>
      </c>
      <c r="D1991">
        <v>0</v>
      </c>
      <c r="E1991">
        <v>0</v>
      </c>
      <c r="F1991">
        <v>12</v>
      </c>
      <c r="G1991">
        <v>12</v>
      </c>
      <c r="H1991">
        <v>19</v>
      </c>
      <c r="I1991">
        <v>20</v>
      </c>
      <c r="J1991">
        <v>6</v>
      </c>
      <c r="K1991">
        <v>6</v>
      </c>
      <c r="L1991">
        <v>4.4124999999999998E-2</v>
      </c>
      <c r="M1991">
        <v>4.4124999999999998E-2</v>
      </c>
      <c r="N1991" t="s">
        <v>14</v>
      </c>
    </row>
    <row r="1992" spans="1:14" x14ac:dyDescent="0.2">
      <c r="A1992" t="s">
        <v>10</v>
      </c>
      <c r="B1992" t="s">
        <v>13</v>
      </c>
      <c r="D1992">
        <v>0</v>
      </c>
      <c r="E1992">
        <v>0</v>
      </c>
      <c r="F1992">
        <v>12</v>
      </c>
      <c r="G1992">
        <v>12</v>
      </c>
      <c r="H1992">
        <v>20</v>
      </c>
      <c r="I1992">
        <v>21</v>
      </c>
      <c r="J1992">
        <v>0</v>
      </c>
      <c r="K1992">
        <v>0</v>
      </c>
      <c r="L1992">
        <v>3.8612499999999897E-2</v>
      </c>
      <c r="M1992">
        <v>3.8612499999999897E-2</v>
      </c>
      <c r="N1992" t="s">
        <v>14</v>
      </c>
    </row>
    <row r="1993" spans="1:14" x14ac:dyDescent="0.2">
      <c r="A1993" t="s">
        <v>10</v>
      </c>
      <c r="B1993" t="s">
        <v>13</v>
      </c>
      <c r="D1993">
        <v>0</v>
      </c>
      <c r="E1993">
        <v>0</v>
      </c>
      <c r="F1993">
        <v>12</v>
      </c>
      <c r="G1993">
        <v>12</v>
      </c>
      <c r="H1993">
        <v>20</v>
      </c>
      <c r="I1993">
        <v>21</v>
      </c>
      <c r="J1993">
        <v>1</v>
      </c>
      <c r="K1993">
        <v>1</v>
      </c>
      <c r="L1993">
        <v>4.7924999999999898E-2</v>
      </c>
      <c r="M1993">
        <v>4.7924999999999898E-2</v>
      </c>
      <c r="N1993" t="s">
        <v>14</v>
      </c>
    </row>
    <row r="1994" spans="1:14" x14ac:dyDescent="0.2">
      <c r="A1994" t="s">
        <v>10</v>
      </c>
      <c r="B1994" t="s">
        <v>13</v>
      </c>
      <c r="D1994">
        <v>0</v>
      </c>
      <c r="E1994">
        <v>0</v>
      </c>
      <c r="F1994">
        <v>12</v>
      </c>
      <c r="G1994">
        <v>12</v>
      </c>
      <c r="H1994">
        <v>20</v>
      </c>
      <c r="I1994">
        <v>21</v>
      </c>
      <c r="J1994">
        <v>2</v>
      </c>
      <c r="K1994">
        <v>2</v>
      </c>
      <c r="L1994">
        <v>4.5165999999999998E-2</v>
      </c>
      <c r="M1994">
        <v>4.5165999999999998E-2</v>
      </c>
      <c r="N1994" t="s">
        <v>14</v>
      </c>
    </row>
    <row r="1995" spans="1:14" x14ac:dyDescent="0.2">
      <c r="A1995" t="s">
        <v>10</v>
      </c>
      <c r="B1995" t="s">
        <v>13</v>
      </c>
      <c r="D1995">
        <v>0</v>
      </c>
      <c r="E1995">
        <v>0</v>
      </c>
      <c r="F1995">
        <v>12</v>
      </c>
      <c r="G1995">
        <v>12</v>
      </c>
      <c r="H1995">
        <v>20</v>
      </c>
      <c r="I1995">
        <v>21</v>
      </c>
      <c r="J1995">
        <v>3</v>
      </c>
      <c r="K1995">
        <v>3</v>
      </c>
      <c r="L1995">
        <v>4.2043999999999998E-2</v>
      </c>
      <c r="M1995">
        <v>4.2043999999999998E-2</v>
      </c>
      <c r="N1995" t="s">
        <v>14</v>
      </c>
    </row>
    <row r="1996" spans="1:14" x14ac:dyDescent="0.2">
      <c r="A1996" t="s">
        <v>10</v>
      </c>
      <c r="B1996" t="s">
        <v>13</v>
      </c>
      <c r="D1996">
        <v>0</v>
      </c>
      <c r="E1996">
        <v>0</v>
      </c>
      <c r="F1996">
        <v>12</v>
      </c>
      <c r="G1996">
        <v>12</v>
      </c>
      <c r="H1996">
        <v>20</v>
      </c>
      <c r="I1996">
        <v>21</v>
      </c>
      <c r="J1996">
        <v>4</v>
      </c>
      <c r="K1996">
        <v>4</v>
      </c>
      <c r="L1996">
        <v>3.9327999999999898E-2</v>
      </c>
      <c r="M1996">
        <v>3.9327999999999898E-2</v>
      </c>
      <c r="N1996" t="s">
        <v>14</v>
      </c>
    </row>
    <row r="1997" spans="1:14" x14ac:dyDescent="0.2">
      <c r="A1997" t="s">
        <v>10</v>
      </c>
      <c r="B1997" t="s">
        <v>13</v>
      </c>
      <c r="D1997">
        <v>0</v>
      </c>
      <c r="E1997">
        <v>0</v>
      </c>
      <c r="F1997">
        <v>12</v>
      </c>
      <c r="G1997">
        <v>12</v>
      </c>
      <c r="H1997">
        <v>20</v>
      </c>
      <c r="I1997">
        <v>21</v>
      </c>
      <c r="J1997">
        <v>5</v>
      </c>
      <c r="K1997">
        <v>5</v>
      </c>
      <c r="L1997">
        <v>4.0289999999999999E-2</v>
      </c>
      <c r="M1997">
        <v>4.0289999999999999E-2</v>
      </c>
      <c r="N1997" t="s">
        <v>14</v>
      </c>
    </row>
    <row r="1998" spans="1:14" x14ac:dyDescent="0.2">
      <c r="A1998" t="s">
        <v>10</v>
      </c>
      <c r="B1998" t="s">
        <v>13</v>
      </c>
      <c r="D1998">
        <v>0</v>
      </c>
      <c r="E1998">
        <v>0</v>
      </c>
      <c r="F1998">
        <v>12</v>
      </c>
      <c r="G1998">
        <v>12</v>
      </c>
      <c r="H1998">
        <v>20</v>
      </c>
      <c r="I1998">
        <v>21</v>
      </c>
      <c r="J1998">
        <v>6</v>
      </c>
      <c r="K1998">
        <v>6</v>
      </c>
      <c r="L1998">
        <v>4.2084999999999997E-2</v>
      </c>
      <c r="M1998">
        <v>4.2084999999999997E-2</v>
      </c>
      <c r="N1998" t="s">
        <v>14</v>
      </c>
    </row>
    <row r="1999" spans="1:14" x14ac:dyDescent="0.2">
      <c r="A1999" t="s">
        <v>10</v>
      </c>
      <c r="B1999" t="s">
        <v>13</v>
      </c>
      <c r="D1999">
        <v>0</v>
      </c>
      <c r="E1999">
        <v>0</v>
      </c>
      <c r="F1999">
        <v>12</v>
      </c>
      <c r="G1999">
        <v>12</v>
      </c>
      <c r="H1999">
        <v>21</v>
      </c>
      <c r="I1999">
        <v>22</v>
      </c>
      <c r="J1999">
        <v>0</v>
      </c>
      <c r="K1999">
        <v>0</v>
      </c>
      <c r="L1999">
        <v>3.5055000000000003E-2</v>
      </c>
      <c r="M1999">
        <v>3.5055000000000003E-2</v>
      </c>
      <c r="N1999" t="s">
        <v>14</v>
      </c>
    </row>
    <row r="2000" spans="1:14" x14ac:dyDescent="0.2">
      <c r="A2000" t="s">
        <v>10</v>
      </c>
      <c r="B2000" t="s">
        <v>13</v>
      </c>
      <c r="D2000">
        <v>0</v>
      </c>
      <c r="E2000">
        <v>0</v>
      </c>
      <c r="F2000">
        <v>12</v>
      </c>
      <c r="G2000">
        <v>12</v>
      </c>
      <c r="H2000">
        <v>21</v>
      </c>
      <c r="I2000">
        <v>22</v>
      </c>
      <c r="J2000">
        <v>1</v>
      </c>
      <c r="K2000">
        <v>1</v>
      </c>
      <c r="L2000">
        <v>4.4239999999999897E-2</v>
      </c>
      <c r="M2000">
        <v>4.4239999999999897E-2</v>
      </c>
      <c r="N2000" t="s">
        <v>14</v>
      </c>
    </row>
    <row r="2001" spans="1:14" x14ac:dyDescent="0.2">
      <c r="A2001" t="s">
        <v>10</v>
      </c>
      <c r="B2001" t="s">
        <v>13</v>
      </c>
      <c r="D2001">
        <v>0</v>
      </c>
      <c r="E2001">
        <v>0</v>
      </c>
      <c r="F2001">
        <v>12</v>
      </c>
      <c r="G2001">
        <v>12</v>
      </c>
      <c r="H2001">
        <v>21</v>
      </c>
      <c r="I2001">
        <v>22</v>
      </c>
      <c r="J2001">
        <v>2</v>
      </c>
      <c r="K2001">
        <v>2</v>
      </c>
      <c r="L2001">
        <v>4.0612000000000002E-2</v>
      </c>
      <c r="M2001">
        <v>4.0612000000000002E-2</v>
      </c>
      <c r="N2001" t="s">
        <v>14</v>
      </c>
    </row>
    <row r="2002" spans="1:14" x14ac:dyDescent="0.2">
      <c r="A2002" t="s">
        <v>10</v>
      </c>
      <c r="B2002" t="s">
        <v>13</v>
      </c>
      <c r="D2002">
        <v>0</v>
      </c>
      <c r="E2002">
        <v>0</v>
      </c>
      <c r="F2002">
        <v>12</v>
      </c>
      <c r="G2002">
        <v>12</v>
      </c>
      <c r="H2002">
        <v>21</v>
      </c>
      <c r="I2002">
        <v>22</v>
      </c>
      <c r="J2002">
        <v>3</v>
      </c>
      <c r="K2002">
        <v>3</v>
      </c>
      <c r="L2002">
        <v>3.8850000000000003E-2</v>
      </c>
      <c r="M2002">
        <v>3.8850000000000003E-2</v>
      </c>
      <c r="N2002" t="s">
        <v>14</v>
      </c>
    </row>
    <row r="2003" spans="1:14" x14ac:dyDescent="0.2">
      <c r="A2003" t="s">
        <v>10</v>
      </c>
      <c r="B2003" t="s">
        <v>13</v>
      </c>
      <c r="D2003">
        <v>0</v>
      </c>
      <c r="E2003">
        <v>0</v>
      </c>
      <c r="F2003">
        <v>12</v>
      </c>
      <c r="G2003">
        <v>12</v>
      </c>
      <c r="H2003">
        <v>21</v>
      </c>
      <c r="I2003">
        <v>22</v>
      </c>
      <c r="J2003">
        <v>4</v>
      </c>
      <c r="K2003">
        <v>4</v>
      </c>
      <c r="L2003">
        <v>3.7564E-2</v>
      </c>
      <c r="M2003">
        <v>3.7564E-2</v>
      </c>
      <c r="N2003" t="s">
        <v>14</v>
      </c>
    </row>
    <row r="2004" spans="1:14" x14ac:dyDescent="0.2">
      <c r="A2004" t="s">
        <v>10</v>
      </c>
      <c r="B2004" t="s">
        <v>13</v>
      </c>
      <c r="D2004">
        <v>0</v>
      </c>
      <c r="E2004">
        <v>0</v>
      </c>
      <c r="F2004">
        <v>12</v>
      </c>
      <c r="G2004">
        <v>12</v>
      </c>
      <c r="H2004">
        <v>21</v>
      </c>
      <c r="I2004">
        <v>22</v>
      </c>
      <c r="J2004">
        <v>5</v>
      </c>
      <c r="K2004">
        <v>5</v>
      </c>
      <c r="L2004">
        <v>3.7089999999999998E-2</v>
      </c>
      <c r="M2004">
        <v>3.7089999999999998E-2</v>
      </c>
      <c r="N2004" t="s">
        <v>14</v>
      </c>
    </row>
    <row r="2005" spans="1:14" x14ac:dyDescent="0.2">
      <c r="A2005" t="s">
        <v>10</v>
      </c>
      <c r="B2005" t="s">
        <v>13</v>
      </c>
      <c r="D2005">
        <v>0</v>
      </c>
      <c r="E2005">
        <v>0</v>
      </c>
      <c r="F2005">
        <v>12</v>
      </c>
      <c r="G2005">
        <v>12</v>
      </c>
      <c r="H2005">
        <v>21</v>
      </c>
      <c r="I2005">
        <v>22</v>
      </c>
      <c r="J2005">
        <v>6</v>
      </c>
      <c r="K2005">
        <v>6</v>
      </c>
      <c r="L2005">
        <v>3.82225E-2</v>
      </c>
      <c r="M2005">
        <v>3.82225E-2</v>
      </c>
      <c r="N2005" t="s">
        <v>14</v>
      </c>
    </row>
    <row r="2006" spans="1:14" x14ac:dyDescent="0.2">
      <c r="A2006" t="s">
        <v>10</v>
      </c>
      <c r="B2006" t="s">
        <v>13</v>
      </c>
      <c r="D2006">
        <v>0</v>
      </c>
      <c r="E2006">
        <v>0</v>
      </c>
      <c r="F2006">
        <v>12</v>
      </c>
      <c r="G2006">
        <v>12</v>
      </c>
      <c r="H2006">
        <v>22</v>
      </c>
      <c r="I2006">
        <v>23</v>
      </c>
      <c r="J2006">
        <v>0</v>
      </c>
      <c r="K2006">
        <v>0</v>
      </c>
      <c r="L2006">
        <v>3.3212499999999999E-2</v>
      </c>
      <c r="M2006">
        <v>3.3212499999999999E-2</v>
      </c>
      <c r="N2006" t="s">
        <v>14</v>
      </c>
    </row>
    <row r="2007" spans="1:14" x14ac:dyDescent="0.2">
      <c r="A2007" t="s">
        <v>10</v>
      </c>
      <c r="B2007" t="s">
        <v>13</v>
      </c>
      <c r="D2007">
        <v>0</v>
      </c>
      <c r="E2007">
        <v>0</v>
      </c>
      <c r="F2007">
        <v>12</v>
      </c>
      <c r="G2007">
        <v>12</v>
      </c>
      <c r="H2007">
        <v>22</v>
      </c>
      <c r="I2007">
        <v>23</v>
      </c>
      <c r="J2007">
        <v>1</v>
      </c>
      <c r="K2007">
        <v>1</v>
      </c>
      <c r="L2007">
        <v>4.1644999999999897E-2</v>
      </c>
      <c r="M2007">
        <v>4.1644999999999897E-2</v>
      </c>
      <c r="N2007" t="s">
        <v>14</v>
      </c>
    </row>
    <row r="2008" spans="1:14" x14ac:dyDescent="0.2">
      <c r="A2008" t="s">
        <v>10</v>
      </c>
      <c r="B2008" t="s">
        <v>13</v>
      </c>
      <c r="D2008">
        <v>0</v>
      </c>
      <c r="E2008">
        <v>0</v>
      </c>
      <c r="F2008">
        <v>12</v>
      </c>
      <c r="G2008">
        <v>12</v>
      </c>
      <c r="H2008">
        <v>22</v>
      </c>
      <c r="I2008">
        <v>23</v>
      </c>
      <c r="J2008">
        <v>2</v>
      </c>
      <c r="K2008">
        <v>2</v>
      </c>
      <c r="L2008">
        <v>3.8073999999999997E-2</v>
      </c>
      <c r="M2008">
        <v>3.8073999999999997E-2</v>
      </c>
      <c r="N2008" t="s">
        <v>14</v>
      </c>
    </row>
    <row r="2009" spans="1:14" x14ac:dyDescent="0.2">
      <c r="A2009" t="s">
        <v>10</v>
      </c>
      <c r="B2009" t="s">
        <v>13</v>
      </c>
      <c r="D2009">
        <v>0</v>
      </c>
      <c r="E2009">
        <v>0</v>
      </c>
      <c r="F2009">
        <v>12</v>
      </c>
      <c r="G2009">
        <v>12</v>
      </c>
      <c r="H2009">
        <v>22</v>
      </c>
      <c r="I2009">
        <v>23</v>
      </c>
      <c r="J2009">
        <v>3</v>
      </c>
      <c r="K2009">
        <v>3</v>
      </c>
      <c r="L2009">
        <v>3.7367999999999998E-2</v>
      </c>
      <c r="M2009">
        <v>3.7367999999999998E-2</v>
      </c>
      <c r="N2009" t="s">
        <v>14</v>
      </c>
    </row>
    <row r="2010" spans="1:14" x14ac:dyDescent="0.2">
      <c r="A2010" t="s">
        <v>10</v>
      </c>
      <c r="B2010" t="s">
        <v>13</v>
      </c>
      <c r="D2010">
        <v>0</v>
      </c>
      <c r="E2010">
        <v>0</v>
      </c>
      <c r="F2010">
        <v>12</v>
      </c>
      <c r="G2010">
        <v>12</v>
      </c>
      <c r="H2010">
        <v>22</v>
      </c>
      <c r="I2010">
        <v>23</v>
      </c>
      <c r="J2010">
        <v>4</v>
      </c>
      <c r="K2010">
        <v>4</v>
      </c>
      <c r="L2010">
        <v>3.5839999999999997E-2</v>
      </c>
      <c r="M2010">
        <v>3.5839999999999997E-2</v>
      </c>
      <c r="N2010" t="s">
        <v>14</v>
      </c>
    </row>
    <row r="2011" spans="1:14" x14ac:dyDescent="0.2">
      <c r="A2011" t="s">
        <v>10</v>
      </c>
      <c r="B2011" t="s">
        <v>13</v>
      </c>
      <c r="D2011">
        <v>0</v>
      </c>
      <c r="E2011">
        <v>0</v>
      </c>
      <c r="F2011">
        <v>12</v>
      </c>
      <c r="G2011">
        <v>12</v>
      </c>
      <c r="H2011">
        <v>22</v>
      </c>
      <c r="I2011">
        <v>23</v>
      </c>
      <c r="J2011">
        <v>5</v>
      </c>
      <c r="K2011">
        <v>5</v>
      </c>
      <c r="L2011">
        <v>3.5277500000000003E-2</v>
      </c>
      <c r="M2011">
        <v>3.5277500000000003E-2</v>
      </c>
      <c r="N2011" t="s">
        <v>14</v>
      </c>
    </row>
    <row r="2012" spans="1:14" x14ac:dyDescent="0.2">
      <c r="A2012" t="s">
        <v>10</v>
      </c>
      <c r="B2012" t="s">
        <v>13</v>
      </c>
      <c r="D2012">
        <v>0</v>
      </c>
      <c r="E2012">
        <v>0</v>
      </c>
      <c r="F2012">
        <v>12</v>
      </c>
      <c r="G2012">
        <v>12</v>
      </c>
      <c r="H2012">
        <v>22</v>
      </c>
      <c r="I2012">
        <v>23</v>
      </c>
      <c r="J2012">
        <v>6</v>
      </c>
      <c r="K2012">
        <v>6</v>
      </c>
      <c r="L2012">
        <v>3.5834999999999999E-2</v>
      </c>
      <c r="M2012">
        <v>3.5834999999999999E-2</v>
      </c>
      <c r="N2012" t="s">
        <v>14</v>
      </c>
    </row>
    <row r="2013" spans="1:14" x14ac:dyDescent="0.2">
      <c r="A2013" t="s">
        <v>10</v>
      </c>
      <c r="B2013" t="s">
        <v>13</v>
      </c>
      <c r="D2013">
        <v>0</v>
      </c>
      <c r="E2013">
        <v>0</v>
      </c>
      <c r="F2013">
        <v>12</v>
      </c>
      <c r="G2013">
        <v>12</v>
      </c>
      <c r="H2013">
        <v>23</v>
      </c>
      <c r="I2013">
        <v>24</v>
      </c>
      <c r="J2013">
        <v>0</v>
      </c>
      <c r="K2013">
        <v>0</v>
      </c>
      <c r="L2013">
        <v>3.1544999999999997E-2</v>
      </c>
      <c r="M2013">
        <v>3.1544999999999997E-2</v>
      </c>
      <c r="N2013" t="s">
        <v>14</v>
      </c>
    </row>
    <row r="2014" spans="1:14" x14ac:dyDescent="0.2">
      <c r="A2014" t="s">
        <v>10</v>
      </c>
      <c r="B2014" t="s">
        <v>13</v>
      </c>
      <c r="D2014">
        <v>0</v>
      </c>
      <c r="E2014">
        <v>0</v>
      </c>
      <c r="F2014">
        <v>12</v>
      </c>
      <c r="G2014">
        <v>12</v>
      </c>
      <c r="H2014">
        <v>23</v>
      </c>
      <c r="I2014">
        <v>24</v>
      </c>
      <c r="J2014">
        <v>1</v>
      </c>
      <c r="K2014">
        <v>1</v>
      </c>
      <c r="L2014">
        <v>3.9047499999999999E-2</v>
      </c>
      <c r="M2014">
        <v>3.9047499999999999E-2</v>
      </c>
      <c r="N2014" t="s">
        <v>14</v>
      </c>
    </row>
    <row r="2015" spans="1:14" x14ac:dyDescent="0.2">
      <c r="A2015" t="s">
        <v>10</v>
      </c>
      <c r="B2015" t="s">
        <v>13</v>
      </c>
      <c r="D2015">
        <v>0</v>
      </c>
      <c r="E2015">
        <v>0</v>
      </c>
      <c r="F2015">
        <v>12</v>
      </c>
      <c r="G2015">
        <v>12</v>
      </c>
      <c r="H2015">
        <v>23</v>
      </c>
      <c r="I2015">
        <v>24</v>
      </c>
      <c r="J2015">
        <v>2</v>
      </c>
      <c r="K2015">
        <v>2</v>
      </c>
      <c r="L2015">
        <v>3.6355999999999999E-2</v>
      </c>
      <c r="M2015">
        <v>3.6355999999999999E-2</v>
      </c>
      <c r="N2015" t="s">
        <v>14</v>
      </c>
    </row>
    <row r="2016" spans="1:14" x14ac:dyDescent="0.2">
      <c r="A2016" t="s">
        <v>10</v>
      </c>
      <c r="B2016" t="s">
        <v>13</v>
      </c>
      <c r="D2016">
        <v>0</v>
      </c>
      <c r="E2016">
        <v>0</v>
      </c>
      <c r="F2016">
        <v>12</v>
      </c>
      <c r="G2016">
        <v>12</v>
      </c>
      <c r="H2016">
        <v>23</v>
      </c>
      <c r="I2016">
        <v>24</v>
      </c>
      <c r="J2016">
        <v>3</v>
      </c>
      <c r="K2016">
        <v>3</v>
      </c>
      <c r="L2016">
        <v>3.5369999999999999E-2</v>
      </c>
      <c r="M2016">
        <v>3.5369999999999999E-2</v>
      </c>
      <c r="N2016" t="s">
        <v>14</v>
      </c>
    </row>
    <row r="2017" spans="1:14" x14ac:dyDescent="0.2">
      <c r="A2017" t="s">
        <v>10</v>
      </c>
      <c r="B2017" t="s">
        <v>13</v>
      </c>
      <c r="D2017">
        <v>0</v>
      </c>
      <c r="E2017">
        <v>0</v>
      </c>
      <c r="F2017">
        <v>12</v>
      </c>
      <c r="G2017">
        <v>12</v>
      </c>
      <c r="H2017">
        <v>23</v>
      </c>
      <c r="I2017">
        <v>24</v>
      </c>
      <c r="J2017">
        <v>4</v>
      </c>
      <c r="K2017">
        <v>4</v>
      </c>
      <c r="L2017">
        <v>3.4250000000000003E-2</v>
      </c>
      <c r="M2017">
        <v>3.4250000000000003E-2</v>
      </c>
      <c r="N2017" t="s">
        <v>14</v>
      </c>
    </row>
    <row r="2018" spans="1:14" x14ac:dyDescent="0.2">
      <c r="A2018" t="s">
        <v>10</v>
      </c>
      <c r="B2018" t="s">
        <v>13</v>
      </c>
      <c r="D2018">
        <v>0</v>
      </c>
      <c r="E2018">
        <v>0</v>
      </c>
      <c r="F2018">
        <v>12</v>
      </c>
      <c r="G2018">
        <v>12</v>
      </c>
      <c r="H2018">
        <v>23</v>
      </c>
      <c r="I2018">
        <v>24</v>
      </c>
      <c r="J2018">
        <v>5</v>
      </c>
      <c r="K2018">
        <v>5</v>
      </c>
      <c r="L2018">
        <v>3.2820000000000002E-2</v>
      </c>
      <c r="M2018">
        <v>3.2820000000000002E-2</v>
      </c>
      <c r="N2018" t="s">
        <v>14</v>
      </c>
    </row>
    <row r="2019" spans="1:14" x14ac:dyDescent="0.2">
      <c r="A2019" t="s">
        <v>10</v>
      </c>
      <c r="B2019" t="s">
        <v>13</v>
      </c>
      <c r="D2019">
        <v>0</v>
      </c>
      <c r="E2019">
        <v>0</v>
      </c>
      <c r="F2019">
        <v>12</v>
      </c>
      <c r="G2019">
        <v>12</v>
      </c>
      <c r="H2019">
        <v>23</v>
      </c>
      <c r="I2019">
        <v>24</v>
      </c>
      <c r="J2019">
        <v>6</v>
      </c>
      <c r="K2019">
        <v>6</v>
      </c>
      <c r="L2019">
        <v>3.1905000000000003E-2</v>
      </c>
      <c r="M2019">
        <v>3.1905000000000003E-2</v>
      </c>
      <c r="N2019" t="s">
        <v>14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O4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G2" s="1"/>
      <c r="H2" s="1"/>
      <c r="I2" s="1"/>
      <c r="J2" s="1"/>
      <c r="K2" s="1"/>
      <c r="L2">
        <v>100</v>
      </c>
      <c r="M2">
        <v>100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62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4.5704000000000002</v>
      </c>
      <c r="M4">
        <v>4.5704000000000002</v>
      </c>
      <c r="N4" t="s">
        <v>17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O22"/>
  <sheetViews>
    <sheetView workbookViewId="0">
      <selection sqref="A1:O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24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85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85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85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O4"/>
  <sheetViews>
    <sheetView workbookViewId="0">
      <selection activeCell="D2" sqref="D2:D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3.795846+1.779077</f>
        <v>5.5749230000000001</v>
      </c>
      <c r="M3">
        <f>3.795846+1.779077</f>
        <v>5.5749230000000001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</v>
      </c>
      <c r="M4">
        <v>0</v>
      </c>
      <c r="N4" t="s">
        <v>14</v>
      </c>
      <c r="O4" t="s">
        <v>62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O13"/>
  <sheetViews>
    <sheetView workbookViewId="0">
      <selection activeCell="G16" sqref="G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346.29</v>
      </c>
      <c r="M2">
        <v>346.29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13</v>
      </c>
      <c r="J3">
        <v>0</v>
      </c>
      <c r="K3">
        <v>4</v>
      </c>
      <c r="L3">
        <f>0.02325+0.00458</f>
        <v>2.7830000000000001E-2</v>
      </c>
      <c r="M3">
        <f>0.02325+0.00458</f>
        <v>2.7830000000000001E-2</v>
      </c>
      <c r="N3" t="s">
        <v>14</v>
      </c>
      <c r="O3" t="s">
        <v>91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13</v>
      </c>
      <c r="I4">
        <v>19</v>
      </c>
      <c r="J4">
        <v>0</v>
      </c>
      <c r="K4">
        <v>4</v>
      </c>
      <c r="L4">
        <f>0.04069+0.00458</f>
        <v>4.5269999999999998E-2</v>
      </c>
      <c r="M4">
        <f>0.04069+0.00458</f>
        <v>4.5269999999999998E-2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>
        <f>0.02325+0.00458</f>
        <v>2.7830000000000001E-2</v>
      </c>
      <c r="M5">
        <f>0.02325+0.00458</f>
        <v>2.7830000000000001E-2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>
        <f>0.02325+0.00458</f>
        <v>2.7830000000000001E-2</v>
      </c>
      <c r="M6">
        <f>0.02325+0.00458</f>
        <v>2.7830000000000001E-2</v>
      </c>
      <c r="N6" t="s">
        <v>14</v>
      </c>
    </row>
    <row r="7" spans="1:15" x14ac:dyDescent="0.2">
      <c r="A7" t="s">
        <v>10</v>
      </c>
      <c r="B7" t="s">
        <v>15</v>
      </c>
      <c r="C7" t="s">
        <v>39</v>
      </c>
      <c r="D7">
        <v>0</v>
      </c>
      <c r="E7">
        <v>0</v>
      </c>
      <c r="F7">
        <v>1</v>
      </c>
      <c r="G7">
        <v>5</v>
      </c>
      <c r="H7">
        <v>0</v>
      </c>
      <c r="I7">
        <v>24</v>
      </c>
      <c r="J7">
        <v>0</v>
      </c>
      <c r="K7">
        <v>6</v>
      </c>
      <c r="L7">
        <v>9.5500000000000007</v>
      </c>
      <c r="M7">
        <v>9.5500000000000007</v>
      </c>
      <c r="N7" t="s">
        <v>17</v>
      </c>
    </row>
    <row r="8" spans="1:15" x14ac:dyDescent="0.2">
      <c r="A8" t="s">
        <v>10</v>
      </c>
      <c r="B8" t="s">
        <v>15</v>
      </c>
      <c r="C8" t="s">
        <v>40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14.26</v>
      </c>
      <c r="M8">
        <v>14.26</v>
      </c>
      <c r="N8" t="s">
        <v>17</v>
      </c>
    </row>
    <row r="9" spans="1:15" x14ac:dyDescent="0.2">
      <c r="A9" t="s">
        <v>10</v>
      </c>
      <c r="B9" t="s">
        <v>15</v>
      </c>
      <c r="C9" t="s">
        <v>41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9.5500000000000007</v>
      </c>
      <c r="M9">
        <v>9.5500000000000007</v>
      </c>
      <c r="N9" t="s">
        <v>17</v>
      </c>
    </row>
    <row r="10" spans="1:15" x14ac:dyDescent="0.2">
      <c r="A10" t="s">
        <v>10</v>
      </c>
      <c r="B10" t="s">
        <v>15</v>
      </c>
      <c r="C10" t="s">
        <v>33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f>3.86+0.53+0.31+1.18</f>
        <v>5.879999999999999</v>
      </c>
      <c r="M10">
        <f>3.86+0.53+0.31+1.18</f>
        <v>5.879999999999999</v>
      </c>
      <c r="N10" t="s">
        <v>17</v>
      </c>
      <c r="O10" t="s">
        <v>90</v>
      </c>
    </row>
    <row r="11" spans="1:15" x14ac:dyDescent="0.2">
      <c r="A11" t="s">
        <v>21</v>
      </c>
      <c r="B11" t="s">
        <v>11</v>
      </c>
      <c r="L11">
        <v>136.22</v>
      </c>
      <c r="M11">
        <v>136.22</v>
      </c>
      <c r="N11" t="s">
        <v>12</v>
      </c>
    </row>
    <row r="12" spans="1:15" x14ac:dyDescent="0.2">
      <c r="A12" t="s">
        <v>21</v>
      </c>
      <c r="B12" t="s">
        <v>13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2.759E-2</v>
      </c>
      <c r="M12" s="7">
        <f t="shared" ref="M12:M13" si="0">L12/2.83168</f>
        <v>9.7433325799525378E-3</v>
      </c>
      <c r="N12" t="s">
        <v>85</v>
      </c>
    </row>
    <row r="13" spans="1:15" x14ac:dyDescent="0.2">
      <c r="A13" t="s">
        <v>21</v>
      </c>
      <c r="B13" t="s">
        <v>15</v>
      </c>
      <c r="C13" t="s">
        <v>33</v>
      </c>
      <c r="D13">
        <v>0</v>
      </c>
      <c r="E13">
        <v>0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1.1000000000000001</v>
      </c>
      <c r="M13" s="9">
        <f t="shared" si="0"/>
        <v>0.38846197310430558</v>
      </c>
      <c r="N13" t="s">
        <v>86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O24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600</v>
      </c>
      <c r="M2">
        <v>600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0.00566+0.05161</f>
        <v>5.7270000000000001E-2</v>
      </c>
      <c r="M3">
        <f>0.00566+0.05161</f>
        <v>5.7270000000000001E-2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11</v>
      </c>
      <c r="J4">
        <v>0</v>
      </c>
      <c r="K4">
        <v>4</v>
      </c>
      <c r="L4">
        <f>0.00566+0.08101</f>
        <v>8.6669999999999997E-2</v>
      </c>
      <c r="M4">
        <f>0.00566+0.08101</f>
        <v>8.6669999999999997E-2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11</v>
      </c>
      <c r="I5">
        <v>17</v>
      </c>
      <c r="J5">
        <v>0</v>
      </c>
      <c r="K5">
        <v>4</v>
      </c>
      <c r="L5">
        <f>0.00566+0.07322</f>
        <v>7.8879999999999992E-2</v>
      </c>
      <c r="M5">
        <f>0.00566+0.07322</f>
        <v>7.8879999999999992E-2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17</v>
      </c>
      <c r="I6">
        <v>21</v>
      </c>
      <c r="J6">
        <v>0</v>
      </c>
      <c r="K6">
        <v>4</v>
      </c>
      <c r="L6">
        <f>0.00566+0.08101</f>
        <v>8.6669999999999997E-2</v>
      </c>
      <c r="M6">
        <f>0.00566+0.08101</f>
        <v>8.6669999999999997E-2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21</v>
      </c>
      <c r="I7">
        <v>24</v>
      </c>
      <c r="J7">
        <v>0</v>
      </c>
      <c r="K7">
        <v>4</v>
      </c>
      <c r="L7">
        <f t="shared" ref="L7:M9" si="0">0.00566+0.05161</f>
        <v>5.7270000000000001E-2</v>
      </c>
      <c r="M7">
        <f t="shared" si="0"/>
        <v>5.7270000000000001E-2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5</v>
      </c>
      <c r="K8">
        <v>6</v>
      </c>
      <c r="L8">
        <f t="shared" si="0"/>
        <v>5.7270000000000001E-2</v>
      </c>
      <c r="M8">
        <f t="shared" si="0"/>
        <v>5.7270000000000001E-2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7</v>
      </c>
      <c r="J9">
        <v>0</v>
      </c>
      <c r="K9">
        <v>4</v>
      </c>
      <c r="L9">
        <f t="shared" si="0"/>
        <v>5.7270000000000001E-2</v>
      </c>
      <c r="M9">
        <f t="shared" si="0"/>
        <v>5.7270000000000001E-2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7</v>
      </c>
      <c r="I10">
        <v>10</v>
      </c>
      <c r="J10">
        <v>0</v>
      </c>
      <c r="K10">
        <v>4</v>
      </c>
      <c r="L10">
        <f>0.00566+0.07322</f>
        <v>7.8879999999999992E-2</v>
      </c>
      <c r="M10">
        <f>0.00566+0.07322</f>
        <v>7.8879999999999992E-2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10</v>
      </c>
      <c r="I11">
        <v>20</v>
      </c>
      <c r="J11">
        <v>0</v>
      </c>
      <c r="K11">
        <v>4</v>
      </c>
      <c r="L11">
        <f>0.00566+0.08101</f>
        <v>8.6669999999999997E-2</v>
      </c>
      <c r="M11">
        <f>0.00566+0.08101</f>
        <v>8.6669999999999997E-2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20</v>
      </c>
      <c r="I12">
        <v>23</v>
      </c>
      <c r="J12">
        <v>0</v>
      </c>
      <c r="K12">
        <v>4</v>
      </c>
      <c r="L12">
        <f>0.00566+0.07322</f>
        <v>7.8879999999999992E-2</v>
      </c>
      <c r="M12">
        <f>0.00566+0.07322</f>
        <v>7.8879999999999992E-2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4</v>
      </c>
      <c r="L13">
        <f t="shared" ref="L13:M15" si="1">0.00566+0.05161</f>
        <v>5.7270000000000001E-2</v>
      </c>
      <c r="M13">
        <f t="shared" si="1"/>
        <v>5.7270000000000001E-2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 t="shared" si="1"/>
        <v>5.7270000000000001E-2</v>
      </c>
      <c r="M14">
        <f t="shared" si="1"/>
        <v>5.7270000000000001E-2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7</v>
      </c>
      <c r="J15">
        <v>0</v>
      </c>
      <c r="K15">
        <v>4</v>
      </c>
      <c r="L15">
        <f t="shared" si="1"/>
        <v>5.7270000000000001E-2</v>
      </c>
      <c r="M15">
        <f t="shared" si="1"/>
        <v>5.7270000000000001E-2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7</v>
      </c>
      <c r="I16">
        <v>11</v>
      </c>
      <c r="J16">
        <v>0</v>
      </c>
      <c r="K16">
        <v>4</v>
      </c>
      <c r="L16">
        <f>0.00566+0.07322</f>
        <v>7.8879999999999992E-2</v>
      </c>
      <c r="M16">
        <f>0.00566+0.07322</f>
        <v>7.8879999999999992E-2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11</v>
      </c>
      <c r="I17">
        <v>17</v>
      </c>
      <c r="J17">
        <v>0</v>
      </c>
      <c r="K17">
        <v>4</v>
      </c>
      <c r="L17">
        <f>0.00566+0.08101</f>
        <v>8.6669999999999997E-2</v>
      </c>
      <c r="M17">
        <f>0.00566+0.08101</f>
        <v>8.6669999999999997E-2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17</v>
      </c>
      <c r="I18">
        <v>21</v>
      </c>
      <c r="J18">
        <v>0</v>
      </c>
      <c r="K18">
        <v>4</v>
      </c>
      <c r="L18">
        <f>0.00566+0.07322</f>
        <v>7.8879999999999992E-2</v>
      </c>
      <c r="M18">
        <f>0.00566+0.07322</f>
        <v>7.8879999999999992E-2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10</v>
      </c>
      <c r="G19">
        <v>12</v>
      </c>
      <c r="H19">
        <v>21</v>
      </c>
      <c r="I19">
        <v>24</v>
      </c>
      <c r="J19">
        <v>0</v>
      </c>
      <c r="K19">
        <v>4</v>
      </c>
      <c r="L19">
        <f>0.00566+0.05161</f>
        <v>5.7270000000000001E-2</v>
      </c>
      <c r="M19">
        <f>0.00566+0.05161</f>
        <v>5.7270000000000001E-2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10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0.00566+0.05161</f>
        <v>5.7270000000000001E-2</v>
      </c>
      <c r="M20">
        <f>0.00566+0.05161</f>
        <v>5.7270000000000001E-2</v>
      </c>
      <c r="N20" t="s">
        <v>14</v>
      </c>
    </row>
    <row r="21" spans="1:14" x14ac:dyDescent="0.2">
      <c r="A21" t="s">
        <v>10</v>
      </c>
      <c r="B21" t="s">
        <v>15</v>
      </c>
      <c r="C21" t="s">
        <v>23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3.11+3.93</f>
        <v>7.04</v>
      </c>
      <c r="M21">
        <f>3.11+3.93</f>
        <v>7.04</v>
      </c>
      <c r="N21" t="s">
        <v>17</v>
      </c>
    </row>
    <row r="22" spans="1:14" x14ac:dyDescent="0.2">
      <c r="A22" t="s">
        <v>21</v>
      </c>
      <c r="B22" t="s">
        <v>11</v>
      </c>
      <c r="L22">
        <f>36.3+65</f>
        <v>101.3</v>
      </c>
      <c r="M22">
        <f>36.3+65</f>
        <v>101.3</v>
      </c>
      <c r="N22" t="s">
        <v>12</v>
      </c>
    </row>
    <row r="23" spans="1:14" x14ac:dyDescent="0.2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>
        <f>0.5357+0.0006</f>
        <v>0.5363</v>
      </c>
      <c r="M23" s="7">
        <f t="shared" ref="M23" si="2">L23/2.83168</f>
        <v>0.18939286925076279</v>
      </c>
      <c r="N23" t="s">
        <v>85</v>
      </c>
    </row>
    <row r="24" spans="1:14" x14ac:dyDescent="0.2">
      <c r="A24" t="s">
        <v>21</v>
      </c>
      <c r="B24" t="s">
        <v>13</v>
      </c>
      <c r="D24">
        <v>10000</v>
      </c>
      <c r="E24">
        <f>D24*2.83168</f>
        <v>28316.799999999999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f>0.2845+0.0006</f>
        <v>0.28509999999999996</v>
      </c>
      <c r="M24" s="7">
        <f>L24/2.83168</f>
        <v>0.10068228048367046</v>
      </c>
      <c r="N24" t="s">
        <v>85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E2" s="1"/>
      <c r="F2" s="1"/>
      <c r="G2" s="1"/>
      <c r="H2" s="1"/>
      <c r="I2" s="1"/>
      <c r="J2" s="1"/>
      <c r="K2" s="1"/>
      <c r="L2">
        <v>41800</v>
      </c>
      <c r="M2">
        <v>41800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62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</v>
      </c>
      <c r="M4">
        <v>0</v>
      </c>
      <c r="N4" t="s">
        <v>17</v>
      </c>
      <c r="O4" t="s">
        <v>77</v>
      </c>
    </row>
    <row r="5" spans="1:15" x14ac:dyDescent="0.2">
      <c r="A5" t="s">
        <v>10</v>
      </c>
      <c r="B5" t="s">
        <v>15</v>
      </c>
      <c r="C5" t="s">
        <v>33</v>
      </c>
      <c r="D5">
        <v>5000</v>
      </c>
      <c r="E5">
        <v>5000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16.63</v>
      </c>
      <c r="M5">
        <v>16.63</v>
      </c>
      <c r="N5" t="s">
        <v>17</v>
      </c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3074.01</v>
      </c>
      <c r="M2">
        <v>3074.01</v>
      </c>
      <c r="N2" t="s">
        <v>12</v>
      </c>
    </row>
    <row r="3" spans="1:15" x14ac:dyDescent="0.2">
      <c r="A3" t="s">
        <v>10</v>
      </c>
      <c r="B3" t="s">
        <v>15</v>
      </c>
      <c r="C3" t="s">
        <v>37</v>
      </c>
      <c r="D3">
        <v>0</v>
      </c>
      <c r="E3">
        <v>0</v>
      </c>
      <c r="F3">
        <v>1</v>
      </c>
      <c r="G3">
        <v>5</v>
      </c>
      <c r="H3">
        <v>8</v>
      </c>
      <c r="I3">
        <v>20</v>
      </c>
      <c r="J3">
        <v>0</v>
      </c>
      <c r="K3">
        <v>4</v>
      </c>
      <c r="L3">
        <v>11.56</v>
      </c>
      <c r="M3">
        <v>11.56</v>
      </c>
      <c r="N3" t="s">
        <v>17</v>
      </c>
    </row>
    <row r="4" spans="1:15" x14ac:dyDescent="0.2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8</v>
      </c>
      <c r="H4">
        <v>8</v>
      </c>
      <c r="I4">
        <v>20</v>
      </c>
      <c r="J4">
        <v>0</v>
      </c>
      <c r="K4">
        <v>4</v>
      </c>
      <c r="L4">
        <v>19.03</v>
      </c>
      <c r="M4">
        <v>19.03</v>
      </c>
      <c r="N4" t="s">
        <v>17</v>
      </c>
    </row>
    <row r="5" spans="1:15" x14ac:dyDescent="0.2">
      <c r="A5" t="s">
        <v>10</v>
      </c>
      <c r="B5" t="s">
        <v>15</v>
      </c>
      <c r="C5" t="s">
        <v>38</v>
      </c>
      <c r="D5">
        <v>0</v>
      </c>
      <c r="E5">
        <v>0</v>
      </c>
      <c r="F5">
        <v>9</v>
      </c>
      <c r="G5">
        <v>12</v>
      </c>
      <c r="H5">
        <v>8</v>
      </c>
      <c r="I5">
        <v>20</v>
      </c>
      <c r="J5">
        <v>0</v>
      </c>
      <c r="K5">
        <v>4</v>
      </c>
      <c r="L5">
        <v>11.56</v>
      </c>
      <c r="M5">
        <v>11.56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8</v>
      </c>
      <c r="H6">
        <v>0</v>
      </c>
      <c r="I6">
        <v>8</v>
      </c>
      <c r="J6">
        <v>0</v>
      </c>
      <c r="K6">
        <v>4</v>
      </c>
      <c r="L6">
        <v>1.4697200000000001E-2</v>
      </c>
      <c r="M6">
        <v>1.4697200000000001E-2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8</v>
      </c>
      <c r="H7">
        <v>8</v>
      </c>
      <c r="I7">
        <v>20</v>
      </c>
      <c r="J7">
        <v>0</v>
      </c>
      <c r="K7">
        <v>4</v>
      </c>
      <c r="L7">
        <v>3.3165800000000002E-2</v>
      </c>
      <c r="M7">
        <v>3.3165800000000002E-2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8</v>
      </c>
      <c r="H8">
        <v>20</v>
      </c>
      <c r="I8">
        <v>24</v>
      </c>
      <c r="J8">
        <v>0</v>
      </c>
      <c r="K8">
        <v>4</v>
      </c>
      <c r="L8">
        <v>1.4697200000000001E-2</v>
      </c>
      <c r="M8">
        <v>1.4697200000000001E-2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0</v>
      </c>
      <c r="I9">
        <v>24</v>
      </c>
      <c r="J9">
        <v>5</v>
      </c>
      <c r="K9">
        <v>6</v>
      </c>
      <c r="L9">
        <v>1.4697200000000001E-2</v>
      </c>
      <c r="M9">
        <v>1.4697200000000001E-2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5</v>
      </c>
      <c r="H10">
        <v>0</v>
      </c>
      <c r="I10">
        <v>8</v>
      </c>
      <c r="J10">
        <v>0</v>
      </c>
      <c r="K10">
        <v>4</v>
      </c>
      <c r="L10">
        <v>1.4697200000000001E-2</v>
      </c>
      <c r="M10">
        <v>1.4697200000000001E-2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8</v>
      </c>
      <c r="I11">
        <v>20</v>
      </c>
      <c r="J11">
        <v>0</v>
      </c>
      <c r="K11">
        <v>4</v>
      </c>
      <c r="L11">
        <v>2.3671500000000002E-2</v>
      </c>
      <c r="M11">
        <v>2.3671500000000002E-2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20</v>
      </c>
      <c r="I12">
        <v>24</v>
      </c>
      <c r="J12">
        <v>0</v>
      </c>
      <c r="K12">
        <v>4</v>
      </c>
      <c r="L12">
        <v>1.4697200000000001E-2</v>
      </c>
      <c r="M12">
        <v>1.4697200000000001E-2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0</v>
      </c>
      <c r="I13">
        <v>24</v>
      </c>
      <c r="J13">
        <v>5</v>
      </c>
      <c r="K13">
        <v>6</v>
      </c>
      <c r="L13">
        <v>1.4697200000000001E-2</v>
      </c>
      <c r="M13">
        <v>1.4697200000000001E-2</v>
      </c>
      <c r="N13" t="s">
        <v>14</v>
      </c>
    </row>
    <row r="14" spans="1:15" x14ac:dyDescent="0.2">
      <c r="A14" t="s">
        <v>10</v>
      </c>
      <c r="B14" t="s">
        <v>13</v>
      </c>
      <c r="C14" s="6"/>
      <c r="D14">
        <v>0</v>
      </c>
      <c r="E14">
        <v>0</v>
      </c>
      <c r="F14">
        <v>9</v>
      </c>
      <c r="G14">
        <v>12</v>
      </c>
      <c r="H14">
        <v>0</v>
      </c>
      <c r="I14">
        <v>8</v>
      </c>
      <c r="J14">
        <v>0</v>
      </c>
      <c r="K14">
        <v>4</v>
      </c>
      <c r="L14">
        <v>1.4697200000000001E-2</v>
      </c>
      <c r="M14">
        <v>1.4697200000000001E-2</v>
      </c>
      <c r="N14" t="s">
        <v>14</v>
      </c>
    </row>
    <row r="15" spans="1:15" x14ac:dyDescent="0.2">
      <c r="A15" t="s">
        <v>10</v>
      </c>
      <c r="B15" t="s">
        <v>13</v>
      </c>
      <c r="C15" s="6"/>
      <c r="D15">
        <v>0</v>
      </c>
      <c r="E15">
        <v>0</v>
      </c>
      <c r="F15">
        <v>9</v>
      </c>
      <c r="G15">
        <v>12</v>
      </c>
      <c r="H15">
        <v>8</v>
      </c>
      <c r="I15">
        <v>20</v>
      </c>
      <c r="J15">
        <v>0</v>
      </c>
      <c r="K15">
        <v>4</v>
      </c>
      <c r="L15">
        <v>2.3671500000000002E-2</v>
      </c>
      <c r="M15">
        <v>2.3671500000000002E-2</v>
      </c>
      <c r="N15" t="s">
        <v>14</v>
      </c>
    </row>
    <row r="16" spans="1:15" x14ac:dyDescent="0.2">
      <c r="A16" t="s">
        <v>10</v>
      </c>
      <c r="B16" t="s">
        <v>13</v>
      </c>
      <c r="C16" s="6"/>
      <c r="D16">
        <v>0</v>
      </c>
      <c r="E16">
        <v>0</v>
      </c>
      <c r="F16">
        <v>9</v>
      </c>
      <c r="G16">
        <v>12</v>
      </c>
      <c r="H16">
        <v>20</v>
      </c>
      <c r="I16">
        <v>24</v>
      </c>
      <c r="J16">
        <v>0</v>
      </c>
      <c r="K16">
        <v>4</v>
      </c>
      <c r="L16">
        <v>1.4697200000000001E-2</v>
      </c>
      <c r="M16">
        <v>1.4697200000000001E-2</v>
      </c>
      <c r="N16" t="s">
        <v>14</v>
      </c>
    </row>
    <row r="17" spans="1:14" x14ac:dyDescent="0.2">
      <c r="A17" t="s">
        <v>10</v>
      </c>
      <c r="B17" t="s">
        <v>13</v>
      </c>
      <c r="C17" s="6"/>
      <c r="D17">
        <v>0</v>
      </c>
      <c r="E17">
        <v>0</v>
      </c>
      <c r="F17">
        <v>9</v>
      </c>
      <c r="G17">
        <v>12</v>
      </c>
      <c r="H17">
        <v>0</v>
      </c>
      <c r="I17">
        <v>24</v>
      </c>
      <c r="J17">
        <v>5</v>
      </c>
      <c r="K17">
        <v>6</v>
      </c>
      <c r="L17">
        <v>1.4697200000000001E-2</v>
      </c>
      <c r="M17">
        <v>1.4697200000000001E-2</v>
      </c>
      <c r="N17" t="s">
        <v>14</v>
      </c>
    </row>
    <row r="18" spans="1:14" x14ac:dyDescent="0.2">
      <c r="A18" t="s">
        <v>21</v>
      </c>
      <c r="B18" t="s">
        <v>11</v>
      </c>
      <c r="C18" s="6"/>
      <c r="L18">
        <v>55</v>
      </c>
      <c r="M18">
        <v>55</v>
      </c>
      <c r="N18" t="s">
        <v>12</v>
      </c>
    </row>
    <row r="19" spans="1:14" x14ac:dyDescent="0.2">
      <c r="A19" t="s">
        <v>21</v>
      </c>
      <c r="B19" t="s">
        <v>13</v>
      </c>
      <c r="C19" s="6"/>
      <c r="D19">
        <v>0</v>
      </c>
      <c r="E19">
        <v>0</v>
      </c>
      <c r="F19">
        <v>1</v>
      </c>
      <c r="G19">
        <v>1</v>
      </c>
      <c r="H19">
        <v>0</v>
      </c>
      <c r="I19">
        <v>24</v>
      </c>
      <c r="J19">
        <v>0</v>
      </c>
      <c r="K19">
        <v>6</v>
      </c>
      <c r="L19">
        <f>0.3081+0.0337</f>
        <v>0.34179999999999999</v>
      </c>
      <c r="M19" s="6">
        <f>L19/2.83168</f>
        <v>0.12070572946095603</v>
      </c>
      <c r="N19" t="s">
        <v>85</v>
      </c>
    </row>
    <row r="20" spans="1:14" x14ac:dyDescent="0.2">
      <c r="A20" t="s">
        <v>21</v>
      </c>
      <c r="B20" t="s">
        <v>13</v>
      </c>
      <c r="D20">
        <v>0</v>
      </c>
      <c r="E20">
        <v>0</v>
      </c>
      <c r="F20">
        <v>2</v>
      </c>
      <c r="G20">
        <v>2</v>
      </c>
      <c r="H20">
        <v>0</v>
      </c>
      <c r="I20">
        <v>24</v>
      </c>
      <c r="J20">
        <v>0</v>
      </c>
      <c r="K20">
        <v>6</v>
      </c>
      <c r="L20">
        <f>0.3124+0.0337</f>
        <v>0.34610000000000002</v>
      </c>
      <c r="M20" s="6">
        <f t="shared" ref="M20:M30" si="0">L20/2.83168</f>
        <v>0.1222242626285456</v>
      </c>
      <c r="N20" t="s">
        <v>85</v>
      </c>
    </row>
    <row r="21" spans="1:14" x14ac:dyDescent="0.2">
      <c r="A21" t="s">
        <v>21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0</v>
      </c>
      <c r="I21">
        <v>24</v>
      </c>
      <c r="J21">
        <v>0</v>
      </c>
      <c r="K21">
        <v>6</v>
      </c>
      <c r="L21">
        <f>0.2499+0.0337</f>
        <v>0.28360000000000002</v>
      </c>
      <c r="M21" s="6">
        <f t="shared" si="0"/>
        <v>0.10015255961125552</v>
      </c>
      <c r="N21" t="s">
        <v>85</v>
      </c>
    </row>
    <row r="22" spans="1:14" x14ac:dyDescent="0.2">
      <c r="A22" t="s">
        <v>21</v>
      </c>
      <c r="B22" t="s">
        <v>13</v>
      </c>
      <c r="D22">
        <v>0</v>
      </c>
      <c r="E22">
        <v>0</v>
      </c>
      <c r="F22">
        <v>4</v>
      </c>
      <c r="G22">
        <v>4</v>
      </c>
      <c r="H22">
        <v>0</v>
      </c>
      <c r="I22">
        <v>24</v>
      </c>
      <c r="J22">
        <v>0</v>
      </c>
      <c r="K22">
        <v>6</v>
      </c>
      <c r="L22">
        <f>0.0409+0.0337</f>
        <v>7.46E-2</v>
      </c>
      <c r="M22" s="6">
        <f t="shared" si="0"/>
        <v>2.6344784721437451E-2</v>
      </c>
      <c r="N22" t="s">
        <v>85</v>
      </c>
    </row>
    <row r="23" spans="1:14" x14ac:dyDescent="0.2">
      <c r="A23" t="s">
        <v>21</v>
      </c>
      <c r="B23" t="s">
        <v>13</v>
      </c>
      <c r="D23">
        <v>0</v>
      </c>
      <c r="E23">
        <v>0</v>
      </c>
      <c r="F23">
        <v>5</v>
      </c>
      <c r="G23">
        <v>5</v>
      </c>
      <c r="H23">
        <v>0</v>
      </c>
      <c r="I23">
        <v>24</v>
      </c>
      <c r="J23">
        <v>0</v>
      </c>
      <c r="K23">
        <v>6</v>
      </c>
      <c r="L23">
        <f>0.1001+0.0337</f>
        <v>0.1338</v>
      </c>
      <c r="M23" s="6">
        <f t="shared" si="0"/>
        <v>4.7251101819414623E-2</v>
      </c>
      <c r="N23" t="s">
        <v>85</v>
      </c>
    </row>
    <row r="24" spans="1:14" x14ac:dyDescent="0.2">
      <c r="A24" t="s">
        <v>21</v>
      </c>
      <c r="B24" t="s">
        <v>13</v>
      </c>
      <c r="D24">
        <v>0</v>
      </c>
      <c r="E24">
        <v>0</v>
      </c>
      <c r="F24">
        <v>6</v>
      </c>
      <c r="G24">
        <v>6</v>
      </c>
      <c r="H24">
        <v>0</v>
      </c>
      <c r="I24">
        <v>24</v>
      </c>
      <c r="J24">
        <v>0</v>
      </c>
      <c r="K24">
        <v>6</v>
      </c>
      <c r="L24">
        <f>0.2154+0.0337</f>
        <v>0.24910000000000002</v>
      </c>
      <c r="M24" s="6">
        <f t="shared" si="0"/>
        <v>8.7968979545711382E-2</v>
      </c>
      <c r="N24" t="s">
        <v>85</v>
      </c>
    </row>
    <row r="25" spans="1:14" x14ac:dyDescent="0.2">
      <c r="A25" t="s">
        <v>21</v>
      </c>
      <c r="B25" t="s">
        <v>13</v>
      </c>
      <c r="D25">
        <v>0</v>
      </c>
      <c r="E25">
        <v>0</v>
      </c>
      <c r="F25">
        <v>7</v>
      </c>
      <c r="G25">
        <v>7</v>
      </c>
      <c r="H25">
        <v>0</v>
      </c>
      <c r="I25">
        <v>24</v>
      </c>
      <c r="J25">
        <v>0</v>
      </c>
      <c r="K25">
        <v>6</v>
      </c>
      <c r="L25">
        <f>0.2531+0.0337</f>
        <v>0.2868</v>
      </c>
      <c r="M25" s="6">
        <f t="shared" si="0"/>
        <v>0.10128263080574076</v>
      </c>
      <c r="N25" t="s">
        <v>85</v>
      </c>
    </row>
    <row r="26" spans="1:14" x14ac:dyDescent="0.2">
      <c r="A26" t="s">
        <v>21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0</v>
      </c>
      <c r="I26">
        <v>24</v>
      </c>
      <c r="J26">
        <v>0</v>
      </c>
      <c r="K26">
        <v>6</v>
      </c>
      <c r="L26">
        <f>0.2576+0.0337</f>
        <v>0.2913</v>
      </c>
      <c r="M26" s="6">
        <f t="shared" si="0"/>
        <v>0.10287179342298565</v>
      </c>
      <c r="N26" t="s">
        <v>85</v>
      </c>
    </row>
    <row r="27" spans="1:14" x14ac:dyDescent="0.2">
      <c r="A27" t="s">
        <v>21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24</v>
      </c>
      <c r="J27">
        <v>0</v>
      </c>
      <c r="K27">
        <v>6</v>
      </c>
      <c r="L27">
        <f>0.2572+0.0337</f>
        <v>0.29089999999999999</v>
      </c>
      <c r="M27" s="6">
        <f t="shared" si="0"/>
        <v>0.10273053452367499</v>
      </c>
      <c r="N27" t="s">
        <v>85</v>
      </c>
    </row>
    <row r="28" spans="1:14" x14ac:dyDescent="0.2">
      <c r="A28" t="s">
        <v>21</v>
      </c>
      <c r="B28" t="s">
        <v>13</v>
      </c>
      <c r="D28">
        <v>0</v>
      </c>
      <c r="E28">
        <v>0</v>
      </c>
      <c r="F28">
        <v>10</v>
      </c>
      <c r="G28">
        <v>10</v>
      </c>
      <c r="H28">
        <v>0</v>
      </c>
      <c r="I28">
        <v>24</v>
      </c>
      <c r="J28">
        <v>0</v>
      </c>
      <c r="K28">
        <v>6</v>
      </c>
      <c r="L28">
        <f>0.2474+0.0337</f>
        <v>0.28110000000000002</v>
      </c>
      <c r="M28" s="6">
        <f t="shared" si="0"/>
        <v>9.9269691490563916E-2</v>
      </c>
      <c r="N28" t="s">
        <v>85</v>
      </c>
    </row>
    <row r="29" spans="1:14" x14ac:dyDescent="0.2">
      <c r="A29" t="s">
        <v>21</v>
      </c>
      <c r="B29" t="s">
        <v>13</v>
      </c>
      <c r="D29">
        <v>0</v>
      </c>
      <c r="E29">
        <v>0</v>
      </c>
      <c r="F29">
        <v>11</v>
      </c>
      <c r="G29">
        <v>11</v>
      </c>
      <c r="H29">
        <v>0</v>
      </c>
      <c r="I29">
        <v>24</v>
      </c>
      <c r="J29">
        <v>0</v>
      </c>
      <c r="K29">
        <v>6</v>
      </c>
      <c r="L29">
        <f>0.2962+0.0337</f>
        <v>0.32990000000000003</v>
      </c>
      <c r="M29" s="6">
        <f t="shared" si="0"/>
        <v>0.11650327720646401</v>
      </c>
      <c r="N29" t="s">
        <v>85</v>
      </c>
    </row>
    <row r="30" spans="1:14" x14ac:dyDescent="0.2">
      <c r="A30" t="s">
        <v>21</v>
      </c>
      <c r="B30" t="s">
        <v>13</v>
      </c>
      <c r="D30">
        <v>0</v>
      </c>
      <c r="E30">
        <v>0</v>
      </c>
      <c r="F30">
        <v>12</v>
      </c>
      <c r="G30">
        <v>12</v>
      </c>
      <c r="H30">
        <v>0</v>
      </c>
      <c r="I30">
        <v>24</v>
      </c>
      <c r="J30">
        <v>0</v>
      </c>
      <c r="K30">
        <v>6</v>
      </c>
      <c r="L30">
        <f>0.3558+0.0337</f>
        <v>0.38950000000000001</v>
      </c>
      <c r="M30" s="6">
        <f t="shared" si="0"/>
        <v>0.13755085320375185</v>
      </c>
      <c r="N30" t="s">
        <v>85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O30"/>
  <sheetViews>
    <sheetView workbookViewId="0">
      <selection activeCell="E29"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9.5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85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85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85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85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85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85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5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85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85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85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85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85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85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O12"/>
  <sheetViews>
    <sheetView workbookViewId="0">
      <selection activeCell="E12" sqref="E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0.6640625" bestFit="1" customWidth="1"/>
    <col min="7" max="7" width="11.5" bestFit="1" customWidth="1"/>
    <col min="8" max="8" width="9.164062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O7"/>
  <sheetViews>
    <sheetView workbookViewId="0">
      <selection activeCell="D3" sqref="D3:D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150</v>
      </c>
      <c r="M2">
        <v>150</v>
      </c>
      <c r="N2" t="s">
        <v>12</v>
      </c>
    </row>
    <row r="3" spans="1:15" x14ac:dyDescent="0.2">
      <c r="A3" t="s">
        <v>10</v>
      </c>
      <c r="B3" t="s">
        <v>15</v>
      </c>
      <c r="C3" t="s">
        <v>23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2.4049999999999998</v>
      </c>
      <c r="M3">
        <v>2.4049999999999998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</v>
      </c>
      <c r="M4">
        <v>0</v>
      </c>
      <c r="N4" t="s">
        <v>14</v>
      </c>
      <c r="O4" t="s">
        <v>62</v>
      </c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O9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52.56</v>
      </c>
      <c r="M2">
        <v>52.56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1.86</v>
      </c>
      <c r="M3">
        <v>1.86</v>
      </c>
      <c r="N3" t="s">
        <v>17</v>
      </c>
    </row>
    <row r="4" spans="1:15" x14ac:dyDescent="0.2">
      <c r="A4" t="s">
        <v>10</v>
      </c>
      <c r="B4" t="s">
        <v>15</v>
      </c>
      <c r="C4" t="s">
        <v>78</v>
      </c>
      <c r="D4">
        <v>0</v>
      </c>
      <c r="E4">
        <v>0</v>
      </c>
      <c r="F4">
        <v>1</v>
      </c>
      <c r="G4">
        <v>5</v>
      </c>
      <c r="H4">
        <v>8</v>
      </c>
      <c r="I4">
        <v>20</v>
      </c>
      <c r="J4">
        <v>0</v>
      </c>
      <c r="K4">
        <v>4</v>
      </c>
      <c r="L4">
        <v>5.09</v>
      </c>
      <c r="M4">
        <v>5.09</v>
      </c>
      <c r="N4" t="s">
        <v>17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8</v>
      </c>
      <c r="I5">
        <v>20</v>
      </c>
      <c r="J5">
        <v>0</v>
      </c>
      <c r="K5">
        <v>4</v>
      </c>
      <c r="L5">
        <v>5.48</v>
      </c>
      <c r="M5">
        <v>5.48</v>
      </c>
      <c r="N5" t="s">
        <v>17</v>
      </c>
    </row>
    <row r="6" spans="1:15" x14ac:dyDescent="0.2">
      <c r="A6" t="s">
        <v>10</v>
      </c>
      <c r="B6" t="s">
        <v>15</v>
      </c>
      <c r="C6" t="s">
        <v>78</v>
      </c>
      <c r="D6">
        <v>0</v>
      </c>
      <c r="E6">
        <v>0</v>
      </c>
      <c r="F6">
        <v>10</v>
      </c>
      <c r="G6">
        <v>12</v>
      </c>
      <c r="H6">
        <v>8</v>
      </c>
      <c r="I6">
        <v>20</v>
      </c>
      <c r="J6">
        <v>0</v>
      </c>
      <c r="K6">
        <v>4</v>
      </c>
      <c r="L6">
        <v>5.09</v>
      </c>
      <c r="M6">
        <v>5.09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f>0.005917+0.003358</f>
        <v>9.2750000000000003E-3</v>
      </c>
      <c r="M7">
        <f>0.005917+0.003358</f>
        <v>9.2750000000000003E-3</v>
      </c>
      <c r="N7" t="s">
        <v>14</v>
      </c>
    </row>
    <row r="8" spans="1:15" x14ac:dyDescent="0.2">
      <c r="A8" t="s">
        <v>21</v>
      </c>
      <c r="B8" t="s">
        <v>11</v>
      </c>
      <c r="L8">
        <v>17.75</v>
      </c>
      <c r="M8">
        <v>17.75</v>
      </c>
      <c r="N8" t="s">
        <v>12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0.32505600000000001</v>
      </c>
      <c r="M9" s="6">
        <f>L9/2.83168</f>
        <v>0.11479263193581196</v>
      </c>
      <c r="N9" t="s">
        <v>85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O11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E2" s="1"/>
      <c r="F2" s="1"/>
      <c r="G2" s="1"/>
      <c r="H2" s="1"/>
      <c r="I2" s="1"/>
      <c r="J2" s="1"/>
      <c r="K2" s="1"/>
      <c r="L2">
        <v>63.95</v>
      </c>
      <c r="M2">
        <v>63.95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3.4499999999999999E-3</v>
      </c>
      <c r="M3">
        <v>3.4499999999999999E-3</v>
      </c>
      <c r="N3" t="s">
        <v>14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27.46</v>
      </c>
      <c r="M4">
        <v>27.46</v>
      </c>
      <c r="N4" t="s">
        <v>17</v>
      </c>
    </row>
    <row r="5" spans="1:15" x14ac:dyDescent="0.2">
      <c r="A5" t="s">
        <v>10</v>
      </c>
      <c r="B5" t="s">
        <v>15</v>
      </c>
      <c r="C5" t="s">
        <v>18</v>
      </c>
      <c r="D5">
        <v>0</v>
      </c>
      <c r="E5">
        <v>0</v>
      </c>
      <c r="F5">
        <v>1</v>
      </c>
      <c r="G5">
        <v>5</v>
      </c>
      <c r="H5">
        <v>16</v>
      </c>
      <c r="I5">
        <v>21</v>
      </c>
      <c r="J5">
        <v>0</v>
      </c>
      <c r="K5">
        <v>6</v>
      </c>
      <c r="L5">
        <v>23.12</v>
      </c>
      <c r="M5">
        <v>23.12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10</v>
      </c>
      <c r="H6">
        <v>16</v>
      </c>
      <c r="I6">
        <v>21</v>
      </c>
      <c r="J6">
        <v>0</v>
      </c>
      <c r="K6">
        <v>6</v>
      </c>
      <c r="L6">
        <v>23.26</v>
      </c>
      <c r="M6">
        <v>23.26</v>
      </c>
      <c r="N6" t="s">
        <v>17</v>
      </c>
    </row>
    <row r="7" spans="1:15" x14ac:dyDescent="0.2">
      <c r="A7" t="s">
        <v>10</v>
      </c>
      <c r="B7" t="s">
        <v>15</v>
      </c>
      <c r="C7" t="s">
        <v>74</v>
      </c>
      <c r="D7">
        <v>0</v>
      </c>
      <c r="E7">
        <v>0</v>
      </c>
      <c r="F7">
        <v>11</v>
      </c>
      <c r="G7">
        <v>12</v>
      </c>
      <c r="H7">
        <v>16</v>
      </c>
      <c r="I7">
        <v>21</v>
      </c>
      <c r="J7">
        <v>0</v>
      </c>
      <c r="K7">
        <v>6</v>
      </c>
      <c r="L7">
        <v>23.12</v>
      </c>
      <c r="M7">
        <v>23.12</v>
      </c>
      <c r="N7" t="s">
        <v>17</v>
      </c>
    </row>
    <row r="8" spans="1:15" x14ac:dyDescent="0.2">
      <c r="A8" t="s">
        <v>21</v>
      </c>
      <c r="B8" t="s">
        <v>11</v>
      </c>
      <c r="L8">
        <v>10</v>
      </c>
      <c r="M8">
        <v>10</v>
      </c>
      <c r="N8" t="s">
        <v>12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1.3103199999999999</v>
      </c>
      <c r="M9" s="7">
        <f>L9/2.83168</f>
        <v>0.46273590236184875</v>
      </c>
      <c r="N9" t="s">
        <v>85</v>
      </c>
    </row>
    <row r="10" spans="1:15" x14ac:dyDescent="0.2">
      <c r="A10" t="s">
        <v>21</v>
      </c>
      <c r="B10" t="s">
        <v>13</v>
      </c>
      <c r="D10">
        <v>1000</v>
      </c>
      <c r="E10">
        <f>D10*2.83168</f>
        <v>2831.68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v>1.05799</v>
      </c>
      <c r="M10" s="7">
        <f>L10/2.83168</f>
        <v>0.37362625720420384</v>
      </c>
      <c r="N10" t="s">
        <v>85</v>
      </c>
    </row>
    <row r="11" spans="1:15" x14ac:dyDescent="0.2">
      <c r="A11" t="s">
        <v>21</v>
      </c>
      <c r="B11" t="s">
        <v>13</v>
      </c>
      <c r="D11">
        <v>21000</v>
      </c>
      <c r="E11">
        <f>D11*2.83168</f>
        <v>59465.279999999999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0.98670999999999998</v>
      </c>
      <c r="M11" s="7">
        <f>L11/2.83168</f>
        <v>0.34845392134704484</v>
      </c>
      <c r="N11" t="s">
        <v>85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O7"/>
  <sheetViews>
    <sheetView workbookViewId="0">
      <selection activeCell="D2" sqref="D1:E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71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5.9999999999999995E-4</v>
      </c>
      <c r="M3">
        <v>5.9999999999999995E-4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7.26+0.63</f>
        <v>7.89</v>
      </c>
      <c r="M4">
        <f>7.26+0.63</f>
        <v>7.89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O6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71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5.9999999999999995E-4</v>
      </c>
      <c r="M3">
        <v>5.9999999999999995E-4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7.26+0.63</f>
        <v>7.89</v>
      </c>
      <c r="M4">
        <f>7.26+0.63</f>
        <v>7.89</v>
      </c>
      <c r="N4" t="s">
        <v>17</v>
      </c>
    </row>
    <row r="5" spans="1:15" x14ac:dyDescent="0.2">
      <c r="A5" t="s">
        <v>21</v>
      </c>
      <c r="B5" t="s">
        <v>11</v>
      </c>
      <c r="L5">
        <v>73.599999999999994</v>
      </c>
      <c r="M5">
        <v>73.599999999999994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 s="7">
        <f>(0.357+0.49951)/1.037</f>
        <v>0.82594985535197696</v>
      </c>
      <c r="M6" s="7">
        <f>L6/2.83168</f>
        <v>0.29168191863204068</v>
      </c>
      <c r="N6" t="s">
        <v>85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O54"/>
  <sheetViews>
    <sheetView workbookViewId="0">
      <selection activeCell="O5" sqref="O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29.64</v>
      </c>
      <c r="M2">
        <v>29.64</v>
      </c>
      <c r="N2" t="s">
        <v>12</v>
      </c>
    </row>
    <row r="3" spans="1:15" x14ac:dyDescent="0.2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5</v>
      </c>
      <c r="H3">
        <v>9</v>
      </c>
      <c r="I3">
        <v>21</v>
      </c>
      <c r="J3">
        <v>0</v>
      </c>
      <c r="K3">
        <v>4</v>
      </c>
      <c r="L3">
        <v>10.49</v>
      </c>
      <c r="M3">
        <v>10.49</v>
      </c>
      <c r="N3" t="s">
        <v>17</v>
      </c>
    </row>
    <row r="4" spans="1:15" x14ac:dyDescent="0.2">
      <c r="A4" t="s">
        <v>10</v>
      </c>
      <c r="B4" t="s">
        <v>15</v>
      </c>
      <c r="C4" t="s">
        <v>18</v>
      </c>
      <c r="D4">
        <v>0</v>
      </c>
      <c r="E4">
        <v>0</v>
      </c>
      <c r="F4">
        <v>6</v>
      </c>
      <c r="G4">
        <v>9</v>
      </c>
      <c r="H4">
        <v>9</v>
      </c>
      <c r="I4">
        <v>21</v>
      </c>
      <c r="J4">
        <v>0</v>
      </c>
      <c r="K4">
        <v>4</v>
      </c>
      <c r="L4">
        <v>14.79</v>
      </c>
      <c r="M4">
        <v>14.79</v>
      </c>
      <c r="N4" t="s">
        <v>17</v>
      </c>
    </row>
    <row r="5" spans="1:15" x14ac:dyDescent="0.2">
      <c r="A5" t="s">
        <v>10</v>
      </c>
      <c r="B5" t="s">
        <v>15</v>
      </c>
      <c r="C5" t="s">
        <v>19</v>
      </c>
      <c r="D5">
        <v>0</v>
      </c>
      <c r="E5">
        <v>0</v>
      </c>
      <c r="F5">
        <v>10</v>
      </c>
      <c r="G5">
        <v>12</v>
      </c>
      <c r="H5">
        <v>9</v>
      </c>
      <c r="I5">
        <v>21</v>
      </c>
      <c r="J5">
        <v>0</v>
      </c>
      <c r="K5">
        <v>4</v>
      </c>
      <c r="L5">
        <v>10.49</v>
      </c>
      <c r="M5">
        <v>10.49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2.35-0.8</f>
        <v>1.55</v>
      </c>
      <c r="M6">
        <f>2.35-0.8</f>
        <v>1.55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9</v>
      </c>
      <c r="J7">
        <v>0</v>
      </c>
      <c r="K7">
        <v>4</v>
      </c>
      <c r="L7">
        <f>0.02236+0.01859</f>
        <v>4.095E-2</v>
      </c>
      <c r="M7">
        <f>0.02236+0.01859</f>
        <v>4.095E-2</v>
      </c>
      <c r="N7" t="s">
        <v>14</v>
      </c>
      <c r="O7" t="s">
        <v>106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12</v>
      </c>
      <c r="H8">
        <v>9</v>
      </c>
      <c r="I8">
        <v>21</v>
      </c>
      <c r="J8">
        <v>0</v>
      </c>
      <c r="K8">
        <v>4</v>
      </c>
      <c r="L8">
        <f>0.0475+0.02839</f>
        <v>7.5889999999999999E-2</v>
      </c>
      <c r="M8">
        <f>0.0475+0.02839</f>
        <v>7.5889999999999999E-2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12</v>
      </c>
      <c r="H9">
        <v>21</v>
      </c>
      <c r="I9">
        <v>24</v>
      </c>
      <c r="J9">
        <v>0</v>
      </c>
      <c r="K9">
        <v>4</v>
      </c>
      <c r="L9">
        <f>0.02236+0.01859</f>
        <v>4.095E-2</v>
      </c>
      <c r="M9">
        <f>0.02236+0.01859</f>
        <v>4.095E-2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12</v>
      </c>
      <c r="H10">
        <v>21</v>
      </c>
      <c r="I10">
        <v>24</v>
      </c>
      <c r="J10">
        <v>5</v>
      </c>
      <c r="K10">
        <v>6</v>
      </c>
      <c r="L10">
        <f>0.02236+0.01859</f>
        <v>4.095E-2</v>
      </c>
      <c r="M10">
        <f>0.02236+0.01859</f>
        <v>4.095E-2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2</v>
      </c>
      <c r="G11">
        <v>2</v>
      </c>
      <c r="H11">
        <v>0</v>
      </c>
      <c r="I11">
        <v>9</v>
      </c>
      <c r="J11">
        <v>0</v>
      </c>
      <c r="K11">
        <v>4</v>
      </c>
      <c r="L11">
        <f>0.02236+0.02097</f>
        <v>4.333E-2</v>
      </c>
      <c r="M11">
        <f>0.02236+0.02097</f>
        <v>4.333E-2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2</v>
      </c>
      <c r="G12">
        <v>2</v>
      </c>
      <c r="H12">
        <v>9</v>
      </c>
      <c r="I12">
        <v>21</v>
      </c>
      <c r="J12">
        <v>0</v>
      </c>
      <c r="K12">
        <v>4</v>
      </c>
      <c r="L12">
        <f>0.0475+0.03206</f>
        <v>7.9559999999999992E-2</v>
      </c>
      <c r="M12">
        <f>0.0475+0.03206</f>
        <v>7.9559999999999992E-2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2</v>
      </c>
      <c r="G13">
        <v>2</v>
      </c>
      <c r="H13">
        <v>21</v>
      </c>
      <c r="I13">
        <v>24</v>
      </c>
      <c r="J13">
        <v>0</v>
      </c>
      <c r="K13">
        <v>4</v>
      </c>
      <c r="L13">
        <f>0.02236+0.02097</f>
        <v>4.333E-2</v>
      </c>
      <c r="M13">
        <f>0.02236+0.02097</f>
        <v>4.333E-2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2</v>
      </c>
      <c r="G14">
        <v>2</v>
      </c>
      <c r="H14">
        <v>21</v>
      </c>
      <c r="I14">
        <v>24</v>
      </c>
      <c r="J14">
        <v>5</v>
      </c>
      <c r="K14">
        <v>6</v>
      </c>
      <c r="L14">
        <f>0.02236+0.02097</f>
        <v>4.333E-2</v>
      </c>
      <c r="M14">
        <f>0.02236+0.02097</f>
        <v>4.333E-2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3</v>
      </c>
      <c r="G15">
        <v>3</v>
      </c>
      <c r="H15">
        <v>0</v>
      </c>
      <c r="I15">
        <v>9</v>
      </c>
      <c r="J15">
        <v>0</v>
      </c>
      <c r="K15">
        <v>4</v>
      </c>
      <c r="L15">
        <f>0.02236+0.0218</f>
        <v>4.4160000000000005E-2</v>
      </c>
      <c r="M15">
        <f>0.02236+0.0218</f>
        <v>4.4160000000000005E-2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3</v>
      </c>
      <c r="G16">
        <v>3</v>
      </c>
      <c r="H16">
        <v>9</v>
      </c>
      <c r="I16">
        <v>21</v>
      </c>
      <c r="J16">
        <v>0</v>
      </c>
      <c r="K16">
        <v>4</v>
      </c>
      <c r="L16">
        <f>0.0475+0.03332</f>
        <v>8.0820000000000003E-2</v>
      </c>
      <c r="M16">
        <f>0.0475+0.03332</f>
        <v>8.0820000000000003E-2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3</v>
      </c>
      <c r="H17">
        <v>21</v>
      </c>
      <c r="I17">
        <v>24</v>
      </c>
      <c r="J17">
        <v>0</v>
      </c>
      <c r="K17">
        <v>4</v>
      </c>
      <c r="L17">
        <f>0.02236+0.0218</f>
        <v>4.4160000000000005E-2</v>
      </c>
      <c r="M17">
        <f>0.02236+0.0218</f>
        <v>4.4160000000000005E-2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3</v>
      </c>
      <c r="H18">
        <v>21</v>
      </c>
      <c r="I18">
        <v>24</v>
      </c>
      <c r="J18">
        <v>5</v>
      </c>
      <c r="K18">
        <v>6</v>
      </c>
      <c r="L18">
        <f>0.02236+0.0218</f>
        <v>4.4160000000000005E-2</v>
      </c>
      <c r="M18">
        <f>0.02236+0.0218</f>
        <v>4.4160000000000005E-2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4</v>
      </c>
      <c r="G19">
        <v>4</v>
      </c>
      <c r="H19">
        <v>0</v>
      </c>
      <c r="I19">
        <v>9</v>
      </c>
      <c r="J19">
        <v>0</v>
      </c>
      <c r="K19">
        <v>4</v>
      </c>
      <c r="L19">
        <f>0.02236+0.02292</f>
        <v>4.5280000000000001E-2</v>
      </c>
      <c r="M19">
        <f>0.02236+0.02292</f>
        <v>4.5280000000000001E-2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4</v>
      </c>
      <c r="G20">
        <v>4</v>
      </c>
      <c r="H20">
        <v>9</v>
      </c>
      <c r="I20">
        <v>21</v>
      </c>
      <c r="J20">
        <v>0</v>
      </c>
      <c r="K20">
        <v>4</v>
      </c>
      <c r="L20">
        <f>0.0475+0.035</f>
        <v>8.2500000000000004E-2</v>
      </c>
      <c r="M20">
        <f>0.0475+0.035</f>
        <v>8.2500000000000004E-2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4</v>
      </c>
      <c r="G21">
        <v>4</v>
      </c>
      <c r="H21">
        <v>21</v>
      </c>
      <c r="I21">
        <v>24</v>
      </c>
      <c r="J21">
        <v>0</v>
      </c>
      <c r="K21">
        <v>4</v>
      </c>
      <c r="L21">
        <f>0.02236+0.02292</f>
        <v>4.5280000000000001E-2</v>
      </c>
      <c r="M21">
        <f>0.02236+0.02292</f>
        <v>4.5280000000000001E-2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4</v>
      </c>
      <c r="G22">
        <v>4</v>
      </c>
      <c r="H22">
        <v>21</v>
      </c>
      <c r="I22">
        <v>24</v>
      </c>
      <c r="J22">
        <v>5</v>
      </c>
      <c r="K22">
        <v>6</v>
      </c>
      <c r="L22">
        <f>0.02236+0.02292</f>
        <v>4.5280000000000001E-2</v>
      </c>
      <c r="M22">
        <f>0.02236+0.02292</f>
        <v>4.5280000000000001E-2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5</v>
      </c>
      <c r="G23">
        <v>5</v>
      </c>
      <c r="H23">
        <v>0</v>
      </c>
      <c r="I23">
        <v>9</v>
      </c>
      <c r="J23">
        <v>0</v>
      </c>
      <c r="K23">
        <v>4</v>
      </c>
      <c r="L23">
        <f>0.02236+0.02597</f>
        <v>4.8329999999999998E-2</v>
      </c>
      <c r="M23">
        <f>0.02236+0.02597</f>
        <v>4.8329999999999998E-2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5</v>
      </c>
      <c r="G24">
        <v>5</v>
      </c>
      <c r="H24">
        <v>9</v>
      </c>
      <c r="I24">
        <v>21</v>
      </c>
      <c r="J24">
        <v>0</v>
      </c>
      <c r="K24">
        <v>4</v>
      </c>
      <c r="L24">
        <f>0.0475+0.0397</f>
        <v>8.72E-2</v>
      </c>
      <c r="M24">
        <f>0.0475+0.0397</f>
        <v>8.72E-2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5</v>
      </c>
      <c r="G25">
        <v>5</v>
      </c>
      <c r="H25">
        <v>21</v>
      </c>
      <c r="I25">
        <v>24</v>
      </c>
      <c r="J25">
        <v>0</v>
      </c>
      <c r="K25">
        <v>4</v>
      </c>
      <c r="L25">
        <f>0.02236+0.02597</f>
        <v>4.8329999999999998E-2</v>
      </c>
      <c r="M25">
        <f>0.02236+0.02597</f>
        <v>4.8329999999999998E-2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5</v>
      </c>
      <c r="G26">
        <v>5</v>
      </c>
      <c r="H26">
        <v>21</v>
      </c>
      <c r="I26">
        <v>24</v>
      </c>
      <c r="J26">
        <v>5</v>
      </c>
      <c r="K26">
        <v>6</v>
      </c>
      <c r="L26">
        <f>0.02236+0.02597</f>
        <v>4.8329999999999998E-2</v>
      </c>
      <c r="M26">
        <f>0.02236+0.02597</f>
        <v>4.8329999999999998E-2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6</v>
      </c>
      <c r="G27">
        <v>6</v>
      </c>
      <c r="H27">
        <v>0</v>
      </c>
      <c r="I27">
        <v>9</v>
      </c>
      <c r="J27">
        <v>0</v>
      </c>
      <c r="K27">
        <v>4</v>
      </c>
      <c r="L27">
        <f>0.02236+0.02902</f>
        <v>5.1380000000000002E-2</v>
      </c>
      <c r="M27">
        <f>0.02236+0.02902</f>
        <v>5.1380000000000002E-2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6</v>
      </c>
      <c r="G28">
        <v>6</v>
      </c>
      <c r="H28">
        <v>9</v>
      </c>
      <c r="I28">
        <v>21</v>
      </c>
      <c r="J28">
        <v>0</v>
      </c>
      <c r="K28">
        <v>4</v>
      </c>
      <c r="L28">
        <f>0.0475+0.04438</f>
        <v>9.1880000000000003E-2</v>
      </c>
      <c r="M28">
        <f>0.0475+0.04438</f>
        <v>9.1880000000000003E-2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6</v>
      </c>
      <c r="G29">
        <v>6</v>
      </c>
      <c r="H29">
        <v>21</v>
      </c>
      <c r="I29">
        <v>24</v>
      </c>
      <c r="J29">
        <v>0</v>
      </c>
      <c r="K29">
        <v>4</v>
      </c>
      <c r="L29">
        <f>0.02236+0.02902</f>
        <v>5.1380000000000002E-2</v>
      </c>
      <c r="M29">
        <f>0.02236+0.02902</f>
        <v>5.1380000000000002E-2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6</v>
      </c>
      <c r="G30">
        <v>6</v>
      </c>
      <c r="H30">
        <v>21</v>
      </c>
      <c r="I30">
        <v>24</v>
      </c>
      <c r="J30">
        <v>5</v>
      </c>
      <c r="K30">
        <v>6</v>
      </c>
      <c r="L30">
        <f>0.02236+0.02902</f>
        <v>5.1380000000000002E-2</v>
      </c>
      <c r="M30">
        <f>0.02236+0.02902</f>
        <v>5.1380000000000002E-2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7</v>
      </c>
      <c r="G31">
        <v>7</v>
      </c>
      <c r="H31">
        <v>0</v>
      </c>
      <c r="I31">
        <v>9</v>
      </c>
      <c r="J31">
        <v>0</v>
      </c>
      <c r="K31">
        <v>4</v>
      </c>
      <c r="L31">
        <f>0.02236+0.02476</f>
        <v>4.7120000000000002E-2</v>
      </c>
      <c r="M31">
        <f>0.02236+0.02476</f>
        <v>4.7120000000000002E-2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7</v>
      </c>
      <c r="G32">
        <v>7</v>
      </c>
      <c r="H32">
        <v>9</v>
      </c>
      <c r="I32">
        <v>21</v>
      </c>
      <c r="J32">
        <v>0</v>
      </c>
      <c r="K32">
        <v>4</v>
      </c>
      <c r="L32">
        <f>0.0475+0.03786</f>
        <v>8.5359999999999991E-2</v>
      </c>
      <c r="M32">
        <f>0.0475+0.03786</f>
        <v>8.5359999999999991E-2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7</v>
      </c>
      <c r="G33">
        <v>7</v>
      </c>
      <c r="H33">
        <v>21</v>
      </c>
      <c r="I33">
        <v>24</v>
      </c>
      <c r="J33">
        <v>0</v>
      </c>
      <c r="K33">
        <v>4</v>
      </c>
      <c r="L33">
        <f>0.02236+0.02476</f>
        <v>4.7120000000000002E-2</v>
      </c>
      <c r="M33">
        <f>0.02236+0.02476</f>
        <v>4.7120000000000002E-2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7</v>
      </c>
      <c r="G34">
        <v>7</v>
      </c>
      <c r="H34">
        <v>21</v>
      </c>
      <c r="I34">
        <v>24</v>
      </c>
      <c r="J34">
        <v>5</v>
      </c>
      <c r="K34">
        <v>6</v>
      </c>
      <c r="L34">
        <f>0.02236+0.02476</f>
        <v>4.7120000000000002E-2</v>
      </c>
      <c r="M34">
        <f>0.02236+0.02476</f>
        <v>4.7120000000000002E-2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8</v>
      </c>
      <c r="G35">
        <v>8</v>
      </c>
      <c r="H35">
        <v>0</v>
      </c>
      <c r="I35">
        <v>9</v>
      </c>
      <c r="J35">
        <v>0</v>
      </c>
      <c r="K35">
        <v>4</v>
      </c>
      <c r="L35">
        <f>0.02236+0.02416</f>
        <v>4.6520000000000006E-2</v>
      </c>
      <c r="M35">
        <f>0.02236+0.02416</f>
        <v>4.6520000000000006E-2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8</v>
      </c>
      <c r="G36">
        <v>8</v>
      </c>
      <c r="H36">
        <v>9</v>
      </c>
      <c r="I36">
        <v>21</v>
      </c>
      <c r="J36">
        <v>0</v>
      </c>
      <c r="K36">
        <v>4</v>
      </c>
      <c r="L36">
        <f>0.0475+0.03696</f>
        <v>8.4460000000000007E-2</v>
      </c>
      <c r="M36">
        <f>0.0475+0.03696</f>
        <v>8.4460000000000007E-2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8</v>
      </c>
      <c r="G37">
        <v>8</v>
      </c>
      <c r="H37">
        <v>21</v>
      </c>
      <c r="I37">
        <v>24</v>
      </c>
      <c r="J37">
        <v>0</v>
      </c>
      <c r="K37">
        <v>4</v>
      </c>
      <c r="L37">
        <f>0.02236+0.02416</f>
        <v>4.6520000000000006E-2</v>
      </c>
      <c r="M37">
        <f>0.02236+0.02416</f>
        <v>4.6520000000000006E-2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8</v>
      </c>
      <c r="G38">
        <v>8</v>
      </c>
      <c r="H38">
        <v>21</v>
      </c>
      <c r="I38">
        <v>24</v>
      </c>
      <c r="J38">
        <v>5</v>
      </c>
      <c r="K38">
        <v>6</v>
      </c>
      <c r="L38">
        <f>0.02236+0.02416</f>
        <v>4.6520000000000006E-2</v>
      </c>
      <c r="M38">
        <f>0.02236+0.02416</f>
        <v>4.6520000000000006E-2</v>
      </c>
      <c r="N38" t="s">
        <v>14</v>
      </c>
    </row>
    <row r="39" spans="1:14" x14ac:dyDescent="0.2">
      <c r="A39" t="s">
        <v>10</v>
      </c>
      <c r="B39" t="s">
        <v>13</v>
      </c>
      <c r="D39">
        <v>0</v>
      </c>
      <c r="E39">
        <v>0</v>
      </c>
      <c r="F39">
        <v>9</v>
      </c>
      <c r="G39">
        <v>9</v>
      </c>
      <c r="H39">
        <v>0</v>
      </c>
      <c r="I39">
        <v>9</v>
      </c>
      <c r="J39">
        <v>0</v>
      </c>
      <c r="K39">
        <v>4</v>
      </c>
      <c r="L39">
        <f>0.02236+0.02462</f>
        <v>4.6980000000000001E-2</v>
      </c>
      <c r="M39">
        <f>0.02236+0.02462</f>
        <v>4.6980000000000001E-2</v>
      </c>
      <c r="N39" t="s">
        <v>14</v>
      </c>
    </row>
    <row r="40" spans="1:14" x14ac:dyDescent="0.2">
      <c r="A40" t="s">
        <v>10</v>
      </c>
      <c r="B40" t="s">
        <v>13</v>
      </c>
      <c r="D40">
        <v>0</v>
      </c>
      <c r="E40">
        <v>0</v>
      </c>
      <c r="F40">
        <v>9</v>
      </c>
      <c r="G40">
        <v>9</v>
      </c>
      <c r="H40">
        <v>9</v>
      </c>
      <c r="I40">
        <v>21</v>
      </c>
      <c r="J40">
        <v>0</v>
      </c>
      <c r="K40">
        <v>4</v>
      </c>
      <c r="L40">
        <f>0.0475+0.03763</f>
        <v>8.5129999999999997E-2</v>
      </c>
      <c r="M40">
        <f>0.0475+0.03763</f>
        <v>8.5129999999999997E-2</v>
      </c>
      <c r="N40" t="s">
        <v>14</v>
      </c>
    </row>
    <row r="41" spans="1:14" x14ac:dyDescent="0.2">
      <c r="A41" t="s">
        <v>10</v>
      </c>
      <c r="B41" t="s">
        <v>13</v>
      </c>
      <c r="D41">
        <v>0</v>
      </c>
      <c r="E41">
        <v>0</v>
      </c>
      <c r="F41">
        <v>9</v>
      </c>
      <c r="G41">
        <v>9</v>
      </c>
      <c r="H41">
        <v>21</v>
      </c>
      <c r="I41">
        <v>24</v>
      </c>
      <c r="J41">
        <v>0</v>
      </c>
      <c r="K41">
        <v>4</v>
      </c>
      <c r="L41">
        <f>0.02236+0.02462</f>
        <v>4.6980000000000001E-2</v>
      </c>
      <c r="M41">
        <f>0.02236+0.02462</f>
        <v>4.6980000000000001E-2</v>
      </c>
      <c r="N41" t="s">
        <v>14</v>
      </c>
    </row>
    <row r="42" spans="1:14" x14ac:dyDescent="0.2">
      <c r="A42" t="s">
        <v>10</v>
      </c>
      <c r="B42" t="s">
        <v>13</v>
      </c>
      <c r="D42">
        <v>0</v>
      </c>
      <c r="E42">
        <v>0</v>
      </c>
      <c r="F42">
        <v>9</v>
      </c>
      <c r="G42">
        <v>9</v>
      </c>
      <c r="H42">
        <v>21</v>
      </c>
      <c r="I42">
        <v>24</v>
      </c>
      <c r="J42">
        <v>5</v>
      </c>
      <c r="K42">
        <v>6</v>
      </c>
      <c r="L42">
        <f>0.02236+0.02462</f>
        <v>4.6980000000000001E-2</v>
      </c>
      <c r="M42">
        <f>0.02236+0.02462</f>
        <v>4.6980000000000001E-2</v>
      </c>
      <c r="N42" t="s">
        <v>14</v>
      </c>
    </row>
    <row r="43" spans="1:14" x14ac:dyDescent="0.2">
      <c r="A43" t="s">
        <v>10</v>
      </c>
      <c r="B43" t="s">
        <v>13</v>
      </c>
      <c r="D43">
        <v>0</v>
      </c>
      <c r="E43">
        <v>0</v>
      </c>
      <c r="F43">
        <v>10</v>
      </c>
      <c r="G43">
        <v>10</v>
      </c>
      <c r="H43">
        <v>0</v>
      </c>
      <c r="I43">
        <v>9</v>
      </c>
      <c r="J43">
        <v>0</v>
      </c>
      <c r="K43">
        <v>4</v>
      </c>
      <c r="L43">
        <f>0.02236+0.02511</f>
        <v>4.7469999999999998E-2</v>
      </c>
      <c r="M43">
        <f>0.02236+0.02511</f>
        <v>4.7469999999999998E-2</v>
      </c>
      <c r="N43" t="s">
        <v>14</v>
      </c>
    </row>
    <row r="44" spans="1:14" x14ac:dyDescent="0.2">
      <c r="A44" t="s">
        <v>10</v>
      </c>
      <c r="B44" t="s">
        <v>13</v>
      </c>
      <c r="D44">
        <v>0</v>
      </c>
      <c r="E44">
        <v>0</v>
      </c>
      <c r="F44">
        <v>10</v>
      </c>
      <c r="G44">
        <v>10</v>
      </c>
      <c r="H44">
        <v>9</v>
      </c>
      <c r="I44">
        <v>21</v>
      </c>
      <c r="J44">
        <v>0</v>
      </c>
      <c r="K44">
        <v>4</v>
      </c>
      <c r="L44">
        <f>0.0475+0.03838</f>
        <v>8.5879999999999998E-2</v>
      </c>
      <c r="M44">
        <f>0.0475+0.03838</f>
        <v>8.5879999999999998E-2</v>
      </c>
      <c r="N44" t="s">
        <v>14</v>
      </c>
    </row>
    <row r="45" spans="1:14" x14ac:dyDescent="0.2">
      <c r="A45" t="s">
        <v>10</v>
      </c>
      <c r="B45" t="s">
        <v>13</v>
      </c>
      <c r="D45">
        <v>0</v>
      </c>
      <c r="E45">
        <v>0</v>
      </c>
      <c r="F45">
        <v>10</v>
      </c>
      <c r="G45">
        <v>10</v>
      </c>
      <c r="H45">
        <v>21</v>
      </c>
      <c r="I45">
        <v>24</v>
      </c>
      <c r="J45">
        <v>0</v>
      </c>
      <c r="K45">
        <v>4</v>
      </c>
      <c r="L45">
        <f>0.02236+0.02511</f>
        <v>4.7469999999999998E-2</v>
      </c>
      <c r="M45">
        <f>0.02236+0.02511</f>
        <v>4.7469999999999998E-2</v>
      </c>
      <c r="N45" t="s">
        <v>14</v>
      </c>
    </row>
    <row r="46" spans="1:14" x14ac:dyDescent="0.2">
      <c r="A46" t="s">
        <v>10</v>
      </c>
      <c r="B46" t="s">
        <v>13</v>
      </c>
      <c r="D46">
        <v>0</v>
      </c>
      <c r="E46">
        <v>0</v>
      </c>
      <c r="F46">
        <v>10</v>
      </c>
      <c r="G46">
        <v>10</v>
      </c>
      <c r="H46">
        <v>21</v>
      </c>
      <c r="I46">
        <v>24</v>
      </c>
      <c r="J46">
        <v>5</v>
      </c>
      <c r="K46">
        <v>6</v>
      </c>
      <c r="L46">
        <f>0.02236+0.02511</f>
        <v>4.7469999999999998E-2</v>
      </c>
      <c r="M46">
        <f>0.02236+0.02511</f>
        <v>4.7469999999999998E-2</v>
      </c>
      <c r="N46" t="s">
        <v>14</v>
      </c>
    </row>
    <row r="47" spans="1:14" x14ac:dyDescent="0.2">
      <c r="A47" t="s">
        <v>10</v>
      </c>
      <c r="B47" t="s">
        <v>13</v>
      </c>
      <c r="D47">
        <v>0</v>
      </c>
      <c r="E47">
        <v>0</v>
      </c>
      <c r="F47">
        <v>11</v>
      </c>
      <c r="G47">
        <v>11</v>
      </c>
      <c r="H47">
        <v>0</v>
      </c>
      <c r="I47">
        <v>9</v>
      </c>
      <c r="J47">
        <v>0</v>
      </c>
      <c r="K47">
        <v>4</v>
      </c>
      <c r="L47">
        <f>0.02236+0.02302</f>
        <v>4.5380000000000004E-2</v>
      </c>
      <c r="M47">
        <f>0.02236+0.02302</f>
        <v>4.5380000000000004E-2</v>
      </c>
      <c r="N47" t="s">
        <v>14</v>
      </c>
    </row>
    <row r="48" spans="1:14" x14ac:dyDescent="0.2">
      <c r="A48" t="s">
        <v>10</v>
      </c>
      <c r="B48" t="s">
        <v>13</v>
      </c>
      <c r="D48">
        <v>0</v>
      </c>
      <c r="E48">
        <v>0</v>
      </c>
      <c r="F48">
        <v>11</v>
      </c>
      <c r="G48">
        <v>11</v>
      </c>
      <c r="H48">
        <v>9</v>
      </c>
      <c r="I48">
        <v>21</v>
      </c>
      <c r="J48">
        <v>0</v>
      </c>
      <c r="K48">
        <v>4</v>
      </c>
      <c r="L48">
        <f>0.0475+0.03519</f>
        <v>8.269E-2</v>
      </c>
      <c r="M48">
        <f>0.0475+0.03519</f>
        <v>8.269E-2</v>
      </c>
      <c r="N48" t="s">
        <v>14</v>
      </c>
    </row>
    <row r="49" spans="1:14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21</v>
      </c>
      <c r="I49">
        <v>24</v>
      </c>
      <c r="J49">
        <v>0</v>
      </c>
      <c r="K49">
        <v>4</v>
      </c>
      <c r="L49">
        <f>0.02236+0.02302</f>
        <v>4.5380000000000004E-2</v>
      </c>
      <c r="M49">
        <f>0.02236+0.02302</f>
        <v>4.5380000000000004E-2</v>
      </c>
      <c r="N49" t="s">
        <v>14</v>
      </c>
    </row>
    <row r="50" spans="1:14" x14ac:dyDescent="0.2">
      <c r="A50" t="s">
        <v>10</v>
      </c>
      <c r="B50" t="s">
        <v>13</v>
      </c>
      <c r="D50">
        <v>0</v>
      </c>
      <c r="E50">
        <v>0</v>
      </c>
      <c r="F50">
        <v>11</v>
      </c>
      <c r="G50">
        <v>11</v>
      </c>
      <c r="H50">
        <v>21</v>
      </c>
      <c r="I50">
        <v>24</v>
      </c>
      <c r="J50">
        <v>5</v>
      </c>
      <c r="K50">
        <v>6</v>
      </c>
      <c r="L50">
        <f>0.02236+0.02302</f>
        <v>4.5380000000000004E-2</v>
      </c>
      <c r="M50">
        <f>0.02236+0.02302</f>
        <v>4.5380000000000004E-2</v>
      </c>
      <c r="N50" t="s">
        <v>14</v>
      </c>
    </row>
    <row r="51" spans="1:14" x14ac:dyDescent="0.2">
      <c r="A51" t="s">
        <v>10</v>
      </c>
      <c r="B51" t="s">
        <v>13</v>
      </c>
      <c r="D51">
        <v>0</v>
      </c>
      <c r="E51">
        <v>0</v>
      </c>
      <c r="F51">
        <v>12</v>
      </c>
      <c r="G51">
        <v>12</v>
      </c>
      <c r="H51">
        <v>0</v>
      </c>
      <c r="I51">
        <v>9</v>
      </c>
      <c r="J51">
        <v>0</v>
      </c>
      <c r="K51">
        <v>4</v>
      </c>
      <c r="L51">
        <f>0.02236+0.02145</f>
        <v>4.3810000000000002E-2</v>
      </c>
      <c r="M51">
        <f>0.02236+0.02145</f>
        <v>4.3810000000000002E-2</v>
      </c>
      <c r="N51" t="s">
        <v>14</v>
      </c>
    </row>
    <row r="52" spans="1:14" x14ac:dyDescent="0.2">
      <c r="A52" t="s">
        <v>10</v>
      </c>
      <c r="B52" t="s">
        <v>13</v>
      </c>
      <c r="D52">
        <v>0</v>
      </c>
      <c r="E52">
        <v>0</v>
      </c>
      <c r="F52">
        <v>12</v>
      </c>
      <c r="G52">
        <v>12</v>
      </c>
      <c r="H52">
        <v>9</v>
      </c>
      <c r="I52">
        <v>21</v>
      </c>
      <c r="J52">
        <v>0</v>
      </c>
      <c r="K52">
        <v>4</v>
      </c>
      <c r="L52">
        <f>0.0475+0.03279</f>
        <v>8.029E-2</v>
      </c>
      <c r="M52">
        <f>0.0475+0.03279</f>
        <v>8.029E-2</v>
      </c>
      <c r="N52" t="s">
        <v>14</v>
      </c>
    </row>
    <row r="53" spans="1:14" x14ac:dyDescent="0.2">
      <c r="A53" t="s">
        <v>10</v>
      </c>
      <c r="B53" t="s">
        <v>13</v>
      </c>
      <c r="D53">
        <v>0</v>
      </c>
      <c r="E53">
        <v>0</v>
      </c>
      <c r="F53">
        <v>12</v>
      </c>
      <c r="G53">
        <v>12</v>
      </c>
      <c r="H53">
        <v>21</v>
      </c>
      <c r="I53">
        <v>24</v>
      </c>
      <c r="J53">
        <v>0</v>
      </c>
      <c r="K53">
        <v>4</v>
      </c>
      <c r="L53">
        <f>0.02236+0.02145</f>
        <v>4.3810000000000002E-2</v>
      </c>
      <c r="M53">
        <f>0.02236+0.02145</f>
        <v>4.3810000000000002E-2</v>
      </c>
      <c r="N53" t="s">
        <v>14</v>
      </c>
    </row>
    <row r="54" spans="1:14" x14ac:dyDescent="0.2">
      <c r="A54" t="s">
        <v>10</v>
      </c>
      <c r="B54" t="s">
        <v>13</v>
      </c>
      <c r="D54">
        <v>0</v>
      </c>
      <c r="E54">
        <v>0</v>
      </c>
      <c r="F54">
        <v>12</v>
      </c>
      <c r="G54">
        <v>12</v>
      </c>
      <c r="H54">
        <v>21</v>
      </c>
      <c r="I54">
        <v>24</v>
      </c>
      <c r="J54">
        <v>5</v>
      </c>
      <c r="K54">
        <v>6</v>
      </c>
      <c r="L54">
        <f>0.02236+0.02145</f>
        <v>4.3810000000000002E-2</v>
      </c>
      <c r="M54">
        <f>0.02236+0.02145</f>
        <v>4.3810000000000002E-2</v>
      </c>
      <c r="N54" t="s">
        <v>14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O14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19.7601*30</f>
        <v>592.803</v>
      </c>
      <c r="M2">
        <f>19.7601*30</f>
        <v>592.803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10</v>
      </c>
      <c r="I3">
        <v>22</v>
      </c>
      <c r="J3">
        <v>0</v>
      </c>
      <c r="K3">
        <v>4</v>
      </c>
      <c r="L3">
        <f>0.06777+0.00764</f>
        <v>7.5409999999999991E-2</v>
      </c>
      <c r="M3">
        <f>0.06777+0.00764</f>
        <v>7.5409999999999991E-2</v>
      </c>
      <c r="N3" t="s">
        <v>14</v>
      </c>
      <c r="O3" t="s">
        <v>107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10</v>
      </c>
      <c r="I4">
        <v>22</v>
      </c>
      <c r="J4">
        <v>0</v>
      </c>
      <c r="K4">
        <v>4</v>
      </c>
      <c r="L4">
        <f>0.07908+0.00764</f>
        <v>8.6719999999999992E-2</v>
      </c>
      <c r="M4">
        <f>0.07908+0.00764</f>
        <v>8.6719999999999992E-2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10</v>
      </c>
      <c r="I5">
        <v>22</v>
      </c>
      <c r="J5">
        <v>0</v>
      </c>
      <c r="K5">
        <v>4</v>
      </c>
      <c r="L5">
        <f>0.06777+0.00764</f>
        <v>7.5409999999999991E-2</v>
      </c>
      <c r="M5">
        <f>0.06777+0.00764</f>
        <v>7.5409999999999991E-2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10</v>
      </c>
      <c r="J6">
        <v>0</v>
      </c>
      <c r="K6">
        <v>4</v>
      </c>
      <c r="L6">
        <f t="shared" ref="L6:M8" si="0">0.05028+0.00764</f>
        <v>5.7919999999999999E-2</v>
      </c>
      <c r="M6">
        <f t="shared" si="0"/>
        <v>5.7919999999999999E-2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22</v>
      </c>
      <c r="I7">
        <v>24</v>
      </c>
      <c r="J7">
        <v>0</v>
      </c>
      <c r="K7">
        <v>4</v>
      </c>
      <c r="L7">
        <f t="shared" si="0"/>
        <v>5.7919999999999999E-2</v>
      </c>
      <c r="M7">
        <f t="shared" si="0"/>
        <v>5.7919999999999999E-2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5</v>
      </c>
      <c r="K8">
        <v>6</v>
      </c>
      <c r="L8">
        <f t="shared" si="0"/>
        <v>5.7919999999999999E-2</v>
      </c>
      <c r="M8">
        <f t="shared" si="0"/>
        <v>5.7919999999999999E-2</v>
      </c>
      <c r="N8" t="s">
        <v>14</v>
      </c>
    </row>
    <row r="9" spans="1:15" x14ac:dyDescent="0.2">
      <c r="A9" t="s">
        <v>10</v>
      </c>
      <c r="B9" t="s">
        <v>15</v>
      </c>
      <c r="C9" t="s">
        <v>16</v>
      </c>
      <c r="D9">
        <v>0</v>
      </c>
      <c r="E9">
        <v>0</v>
      </c>
      <c r="F9">
        <v>1</v>
      </c>
      <c r="G9">
        <v>5</v>
      </c>
      <c r="H9">
        <v>10</v>
      </c>
      <c r="I9">
        <v>22</v>
      </c>
      <c r="J9">
        <v>0</v>
      </c>
      <c r="K9">
        <v>4</v>
      </c>
      <c r="L9">
        <v>12.733000000000001</v>
      </c>
      <c r="M9">
        <v>12.733000000000001</v>
      </c>
      <c r="N9" t="s">
        <v>17</v>
      </c>
    </row>
    <row r="10" spans="1:15" x14ac:dyDescent="0.2">
      <c r="A10" t="s">
        <v>10</v>
      </c>
      <c r="B10" t="s">
        <v>15</v>
      </c>
      <c r="C10" t="s">
        <v>18</v>
      </c>
      <c r="D10">
        <v>0</v>
      </c>
      <c r="E10">
        <v>0</v>
      </c>
      <c r="F10">
        <v>6</v>
      </c>
      <c r="G10">
        <v>9</v>
      </c>
      <c r="H10">
        <v>10</v>
      </c>
      <c r="I10">
        <v>22</v>
      </c>
      <c r="J10">
        <v>0</v>
      </c>
      <c r="K10">
        <v>4</v>
      </c>
      <c r="L10">
        <v>17.699000000000002</v>
      </c>
      <c r="M10">
        <v>17.699000000000002</v>
      </c>
      <c r="N10" t="s">
        <v>17</v>
      </c>
    </row>
    <row r="11" spans="1:15" x14ac:dyDescent="0.2">
      <c r="A11" t="s">
        <v>10</v>
      </c>
      <c r="B11" t="s">
        <v>15</v>
      </c>
      <c r="C11" t="s">
        <v>19</v>
      </c>
      <c r="D11">
        <v>0</v>
      </c>
      <c r="E11">
        <v>0</v>
      </c>
      <c r="F11">
        <v>10</v>
      </c>
      <c r="G11">
        <v>12</v>
      </c>
      <c r="H11">
        <v>10</v>
      </c>
      <c r="I11">
        <v>22</v>
      </c>
      <c r="J11">
        <v>0</v>
      </c>
      <c r="K11">
        <v>4</v>
      </c>
      <c r="L11">
        <v>12.733000000000001</v>
      </c>
      <c r="M11">
        <v>12.733000000000001</v>
      </c>
      <c r="N11" t="s">
        <v>17</v>
      </c>
    </row>
    <row r="12" spans="1:15" x14ac:dyDescent="0.2">
      <c r="A12" t="s">
        <v>10</v>
      </c>
      <c r="B12" t="s">
        <v>15</v>
      </c>
      <c r="C12" t="s">
        <v>33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2.25</v>
      </c>
      <c r="M12">
        <v>2.25</v>
      </c>
      <c r="N12" t="s">
        <v>17</v>
      </c>
    </row>
    <row r="13" spans="1:15" x14ac:dyDescent="0.2">
      <c r="A13" t="s">
        <v>21</v>
      </c>
      <c r="B13" t="s">
        <v>11</v>
      </c>
      <c r="L13">
        <f>15*30</f>
        <v>450</v>
      </c>
      <c r="M13">
        <f>15*30</f>
        <v>450</v>
      </c>
      <c r="N13" t="s">
        <v>12</v>
      </c>
      <c r="O13" t="s">
        <v>36</v>
      </c>
    </row>
    <row r="14" spans="1:15" x14ac:dyDescent="0.2">
      <c r="A14" t="s">
        <v>21</v>
      </c>
      <c r="B14" t="s">
        <v>13</v>
      </c>
      <c r="D14">
        <v>0</v>
      </c>
      <c r="E14">
        <v>0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0.48599999999999999</v>
      </c>
      <c r="M14" s="8">
        <f t="shared" ref="M14" si="1">L14/2.83168</f>
        <v>0.17162956266244772</v>
      </c>
      <c r="N14" t="s">
        <v>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6"/>
  <sheetViews>
    <sheetView workbookViewId="0">
      <selection activeCell="E20" sqref="E2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0.113535</v>
      </c>
      <c r="M3">
        <v>0.113535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7</v>
      </c>
      <c r="J4">
        <v>0</v>
      </c>
      <c r="K4">
        <v>6</v>
      </c>
      <c r="L4">
        <v>3.5999999999999999E-3</v>
      </c>
      <c r="M4">
        <v>3.5999999999999999E-3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7</v>
      </c>
      <c r="I5">
        <v>24</v>
      </c>
      <c r="J5">
        <v>0</v>
      </c>
      <c r="K5">
        <v>6</v>
      </c>
      <c r="L5">
        <v>2.2100000000000002E-2</v>
      </c>
      <c r="M5">
        <v>2.2100000000000002E-2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7</v>
      </c>
      <c r="I6">
        <v>10</v>
      </c>
      <c r="J6">
        <v>0</v>
      </c>
      <c r="K6">
        <v>5</v>
      </c>
      <c r="L6">
        <v>2.2100000000000002E-2</v>
      </c>
      <c r="M6">
        <v>2.2100000000000002E-2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10</v>
      </c>
      <c r="I7">
        <v>22</v>
      </c>
      <c r="J7">
        <v>0</v>
      </c>
      <c r="K7">
        <v>5</v>
      </c>
      <c r="L7">
        <v>3.44E-2</v>
      </c>
      <c r="M7">
        <v>3.44E-2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5</v>
      </c>
      <c r="L8">
        <v>2.2100000000000002E-2</v>
      </c>
      <c r="M8">
        <v>2.2100000000000002E-2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7</v>
      </c>
      <c r="I9">
        <v>24</v>
      </c>
      <c r="J9">
        <v>6</v>
      </c>
      <c r="K9">
        <v>6</v>
      </c>
      <c r="L9">
        <v>2.2100000000000002E-2</v>
      </c>
      <c r="M9">
        <v>2.2100000000000002E-2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10</v>
      </c>
      <c r="G10">
        <v>12</v>
      </c>
      <c r="H10">
        <v>7</v>
      </c>
      <c r="I10">
        <v>24</v>
      </c>
      <c r="J10">
        <v>0</v>
      </c>
      <c r="K10">
        <v>6</v>
      </c>
      <c r="L10">
        <v>2.2100000000000002E-2</v>
      </c>
      <c r="M10">
        <v>2.2100000000000002E-2</v>
      </c>
      <c r="N10" t="s">
        <v>14</v>
      </c>
    </row>
    <row r="11" spans="1:15" x14ac:dyDescent="0.2">
      <c r="A11" t="s">
        <v>10</v>
      </c>
      <c r="B11" t="s">
        <v>15</v>
      </c>
      <c r="C11" t="s">
        <v>20</v>
      </c>
      <c r="D11">
        <v>0</v>
      </c>
      <c r="E11">
        <v>0</v>
      </c>
      <c r="F11">
        <v>1</v>
      </c>
      <c r="G11">
        <v>12</v>
      </c>
      <c r="H11">
        <v>0</v>
      </c>
      <c r="I11">
        <v>7</v>
      </c>
      <c r="J11">
        <v>0</v>
      </c>
      <c r="K11">
        <v>6</v>
      </c>
      <c r="L11">
        <v>0</v>
      </c>
      <c r="M11">
        <v>0</v>
      </c>
      <c r="N11" t="s">
        <v>17</v>
      </c>
    </row>
    <row r="12" spans="1:15" x14ac:dyDescent="0.2">
      <c r="A12" t="s">
        <v>10</v>
      </c>
      <c r="B12" t="s">
        <v>15</v>
      </c>
      <c r="C12" t="s">
        <v>25</v>
      </c>
      <c r="D12">
        <v>0</v>
      </c>
      <c r="E12">
        <v>0</v>
      </c>
      <c r="F12">
        <v>1</v>
      </c>
      <c r="G12">
        <v>5</v>
      </c>
      <c r="H12">
        <v>7</v>
      </c>
      <c r="I12">
        <v>24</v>
      </c>
      <c r="J12">
        <v>0</v>
      </c>
      <c r="K12">
        <v>6</v>
      </c>
      <c r="L12">
        <v>6.28</v>
      </c>
      <c r="M12">
        <v>6.28</v>
      </c>
      <c r="N12" t="s">
        <v>17</v>
      </c>
    </row>
    <row r="13" spans="1:15" x14ac:dyDescent="0.2">
      <c r="A13" t="s">
        <v>10</v>
      </c>
      <c r="B13" t="s">
        <v>15</v>
      </c>
      <c r="C13" t="s">
        <v>26</v>
      </c>
      <c r="D13">
        <v>0</v>
      </c>
      <c r="E13">
        <v>0</v>
      </c>
      <c r="F13">
        <v>6</v>
      </c>
      <c r="G13">
        <v>9</v>
      </c>
      <c r="H13">
        <v>7</v>
      </c>
      <c r="I13">
        <v>10</v>
      </c>
      <c r="J13">
        <v>0</v>
      </c>
      <c r="K13">
        <v>5</v>
      </c>
      <c r="L13">
        <v>6.28</v>
      </c>
      <c r="M13">
        <v>6.28</v>
      </c>
      <c r="N13" t="s">
        <v>17</v>
      </c>
    </row>
    <row r="14" spans="1:15" x14ac:dyDescent="0.2">
      <c r="A14" t="s">
        <v>10</v>
      </c>
      <c r="B14" t="s">
        <v>15</v>
      </c>
      <c r="C14" t="s">
        <v>27</v>
      </c>
      <c r="D14">
        <v>0</v>
      </c>
      <c r="E14">
        <v>0</v>
      </c>
      <c r="F14">
        <v>6</v>
      </c>
      <c r="G14">
        <v>9</v>
      </c>
      <c r="H14">
        <v>10</v>
      </c>
      <c r="I14">
        <v>22</v>
      </c>
      <c r="J14">
        <v>0</v>
      </c>
      <c r="K14">
        <v>5</v>
      </c>
      <c r="L14">
        <v>25.63</v>
      </c>
      <c r="M14">
        <v>25.63</v>
      </c>
      <c r="N14" t="s">
        <v>17</v>
      </c>
    </row>
    <row r="15" spans="1:15" x14ac:dyDescent="0.2">
      <c r="A15" t="s">
        <v>10</v>
      </c>
      <c r="B15" t="s">
        <v>15</v>
      </c>
      <c r="C15" t="s">
        <v>26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5</v>
      </c>
      <c r="L15">
        <v>6.28</v>
      </c>
      <c r="M15">
        <v>6.28</v>
      </c>
      <c r="N15" t="s">
        <v>17</v>
      </c>
    </row>
    <row r="16" spans="1:15" x14ac:dyDescent="0.2">
      <c r="A16" t="s">
        <v>10</v>
      </c>
      <c r="B16" t="s">
        <v>15</v>
      </c>
      <c r="C16" t="s">
        <v>28</v>
      </c>
      <c r="D16">
        <v>0</v>
      </c>
      <c r="E16">
        <v>0</v>
      </c>
      <c r="F16">
        <v>1</v>
      </c>
      <c r="G16">
        <v>5</v>
      </c>
      <c r="H16">
        <v>7</v>
      </c>
      <c r="I16">
        <v>24</v>
      </c>
      <c r="J16">
        <v>0</v>
      </c>
      <c r="K16">
        <v>6</v>
      </c>
      <c r="L16">
        <v>6.28</v>
      </c>
      <c r="M16">
        <v>6.28</v>
      </c>
      <c r="N16" t="s">
        <v>17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O7"/>
  <sheetViews>
    <sheetView workbookViewId="0">
      <selection activeCell="D1" sqref="A1:O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79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0.00121+0.05912</f>
        <v>6.0330000000000002E-2</v>
      </c>
      <c r="M3">
        <f>0.00121+0.05912</f>
        <v>6.0330000000000002E-2</v>
      </c>
      <c r="N3" t="s">
        <v>14</v>
      </c>
      <c r="O3" t="s">
        <v>80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f>0.00121+0.05255</f>
        <v>5.3760000000000002E-2</v>
      </c>
      <c r="M4">
        <f>0.00121+0.05255</f>
        <v>5.3760000000000002E-2</v>
      </c>
      <c r="N4" t="s">
        <v>14</v>
      </c>
      <c r="O4" t="s">
        <v>80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f>0.00121+0.05912</f>
        <v>6.0330000000000002E-2</v>
      </c>
      <c r="M5">
        <f>0.00121+0.05912</f>
        <v>6.0330000000000002E-2</v>
      </c>
      <c r="N5" t="s">
        <v>14</v>
      </c>
      <c r="O5" t="s">
        <v>80</v>
      </c>
    </row>
    <row r="6" spans="1:15" x14ac:dyDescent="0.2">
      <c r="A6" t="s">
        <v>10</v>
      </c>
      <c r="B6" t="s">
        <v>15</v>
      </c>
      <c r="C6" t="s">
        <v>23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0.34+7.3</f>
        <v>7.64</v>
      </c>
      <c r="M6">
        <f>0.34+7.3</f>
        <v>7.64</v>
      </c>
      <c r="N6" t="s">
        <v>17</v>
      </c>
      <c r="O6" t="s">
        <v>81</v>
      </c>
    </row>
    <row r="7" spans="1:15" x14ac:dyDescent="0.2">
      <c r="A7" s="1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O14"/>
  <sheetViews>
    <sheetView workbookViewId="0">
      <selection activeCell="I17" sqref="I1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3.6640625" bestFit="1" customWidth="1"/>
    <col min="12" max="12" width="14.1640625" bestFit="1" customWidth="1"/>
    <col min="13" max="13" width="14.1640625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32.9</v>
      </c>
      <c r="M11" s="8">
        <f>L11/2.83168</f>
        <v>11.618544468301502</v>
      </c>
      <c r="N11" t="s">
        <v>85</v>
      </c>
    </row>
    <row r="12" spans="1:15" x14ac:dyDescent="0.2">
      <c r="A12" t="s">
        <v>21</v>
      </c>
      <c r="B12" t="s">
        <v>13</v>
      </c>
      <c r="D12">
        <v>3</v>
      </c>
      <c r="E12" s="10">
        <f>D12*2.83168</f>
        <v>8.4950399999999995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0.92230000000000001</v>
      </c>
      <c r="M12" s="8">
        <f>L12/2.83168</f>
        <v>0.32570770708554642</v>
      </c>
      <c r="N12" t="s">
        <v>85</v>
      </c>
    </row>
    <row r="13" spans="1:15" x14ac:dyDescent="0.2">
      <c r="A13" t="s">
        <v>21</v>
      </c>
      <c r="B13" t="s">
        <v>13</v>
      </c>
      <c r="D13">
        <v>90</v>
      </c>
      <c r="E13" s="10">
        <f>D13*2.83168</f>
        <v>254.85120000000001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0.48399999999999999</v>
      </c>
      <c r="M13" s="8">
        <f t="shared" ref="M13:M14" si="0">L13/2.83168</f>
        <v>0.17092326816589445</v>
      </c>
      <c r="N13" t="s">
        <v>85</v>
      </c>
    </row>
    <row r="14" spans="1:15" x14ac:dyDescent="0.2">
      <c r="A14" t="s">
        <v>21</v>
      </c>
      <c r="B14" t="s">
        <v>13</v>
      </c>
      <c r="D14">
        <v>3000</v>
      </c>
      <c r="E14" s="10">
        <f>D14*2.83168</f>
        <v>8495.0399999999991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0.33350000000000002</v>
      </c>
      <c r="M14" s="8">
        <f t="shared" si="0"/>
        <v>0.11777460730025992</v>
      </c>
      <c r="N14" t="s">
        <v>85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O12"/>
  <sheetViews>
    <sheetView workbookViewId="0">
      <selection activeCell="E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3.66406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O7"/>
  <sheetViews>
    <sheetView workbookViewId="0">
      <selection activeCell="D3" sqref="D3:D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1.7531000000000001</v>
      </c>
      <c r="M4">
        <v>1.7531000000000001</v>
      </c>
      <c r="N4" t="s">
        <v>17</v>
      </c>
      <c r="O4" t="s">
        <v>43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9.7321000000000009</v>
      </c>
      <c r="M5">
        <v>9.7321000000000009</v>
      </c>
      <c r="N5" t="s">
        <v>17</v>
      </c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O7"/>
  <sheetViews>
    <sheetView workbookViewId="0">
      <selection activeCell="O4" sqref="A1:O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6.3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14" width="8" bestFit="1" customWidth="1"/>
    <col min="15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79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0.00121+0.05912</f>
        <v>6.0330000000000002E-2</v>
      </c>
      <c r="M3">
        <f>0.00121+0.05912</f>
        <v>6.0330000000000002E-2</v>
      </c>
      <c r="N3" t="s">
        <v>14</v>
      </c>
      <c r="O3" t="s">
        <v>80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f>0.00121+0.05255</f>
        <v>5.3760000000000002E-2</v>
      </c>
      <c r="M4">
        <f>0.00121+0.05255</f>
        <v>5.3760000000000002E-2</v>
      </c>
      <c r="N4" t="s">
        <v>14</v>
      </c>
      <c r="O4" t="s">
        <v>80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f>0.00121+0.05912</f>
        <v>6.0330000000000002E-2</v>
      </c>
      <c r="M5">
        <f>0.00121+0.05912</f>
        <v>6.0330000000000002E-2</v>
      </c>
      <c r="N5" t="s">
        <v>14</v>
      </c>
      <c r="O5" t="s">
        <v>80</v>
      </c>
    </row>
    <row r="6" spans="1:15" x14ac:dyDescent="0.2">
      <c r="A6" t="s">
        <v>10</v>
      </c>
      <c r="B6" t="s">
        <v>15</v>
      </c>
      <c r="C6" t="s">
        <v>23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0.34+7.3</f>
        <v>7.64</v>
      </c>
      <c r="M6">
        <f>0.34+7.3</f>
        <v>7.64</v>
      </c>
      <c r="N6" t="s">
        <v>17</v>
      </c>
      <c r="O6" t="s">
        <v>81</v>
      </c>
    </row>
    <row r="7" spans="1:15" x14ac:dyDescent="0.2">
      <c r="A7" s="1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O21"/>
  <sheetViews>
    <sheetView tabSelected="1" workbookViewId="0">
      <selection activeCell="M3" sqref="M3:M1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360</v>
      </c>
      <c r="M2">
        <v>360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0.0241+0.11537</f>
        <v>0.13947000000000001</v>
      </c>
      <c r="M3">
        <f>0.0241+0.11537</f>
        <v>0.13947000000000001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>
        <f>0.0241+0.11562</f>
        <v>0.13972000000000001</v>
      </c>
      <c r="M4">
        <f>0.0241+0.11562</f>
        <v>0.13972000000000001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>
        <f>0.0241+0.10477</f>
        <v>0.12887000000000001</v>
      </c>
      <c r="M5">
        <f>0.0241+0.10477</f>
        <v>0.12887000000000001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>
        <f>0.0241+0.10223</f>
        <v>0.12633</v>
      </c>
      <c r="M6">
        <f>0.0241+0.10223</f>
        <v>0.12633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>
        <f>0.0241+0.09437</f>
        <v>0.11846999999999999</v>
      </c>
      <c r="M7">
        <f>0.0241+0.09437</f>
        <v>0.11846999999999999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>
        <f>0.0241+0.0875</f>
        <v>0.11159999999999999</v>
      </c>
      <c r="M8">
        <f>0.0241+0.0875</f>
        <v>0.11159999999999999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f>0.0241+0.09341</f>
        <v>0.11751</v>
      </c>
      <c r="M9">
        <f>0.0241+0.09341</f>
        <v>0.11751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0</v>
      </c>
      <c r="K10">
        <v>6</v>
      </c>
      <c r="L10">
        <f>0.0241+0.0914</f>
        <v>0.11549999999999999</v>
      </c>
      <c r="M10">
        <f>0.0241+0.0914</f>
        <v>0.11549999999999999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24</v>
      </c>
      <c r="J11">
        <v>0</v>
      </c>
      <c r="K11">
        <v>6</v>
      </c>
      <c r="L11">
        <f>0.0241+0.08879</f>
        <v>0.11288999999999999</v>
      </c>
      <c r="M11">
        <f>0.0241+0.08879</f>
        <v>0.11288999999999999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4</v>
      </c>
      <c r="G12">
        <v>4</v>
      </c>
      <c r="H12">
        <v>0</v>
      </c>
      <c r="I12">
        <v>24</v>
      </c>
      <c r="J12">
        <v>0</v>
      </c>
      <c r="K12">
        <v>6</v>
      </c>
      <c r="L12">
        <f>0.0241+0.10761</f>
        <v>0.13170999999999999</v>
      </c>
      <c r="M12">
        <f>0.0241+0.10761</f>
        <v>0.13170999999999999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5</v>
      </c>
      <c r="G13">
        <v>5</v>
      </c>
      <c r="H13">
        <v>0</v>
      </c>
      <c r="I13">
        <v>24</v>
      </c>
      <c r="J13">
        <v>0</v>
      </c>
      <c r="K13">
        <v>6</v>
      </c>
      <c r="L13">
        <f>0.0241+0.12301</f>
        <v>0.14710999999999999</v>
      </c>
      <c r="M13">
        <f>0.0241+0.12301</f>
        <v>0.14710999999999999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6</v>
      </c>
      <c r="H14">
        <v>0</v>
      </c>
      <c r="I14">
        <v>24</v>
      </c>
      <c r="J14">
        <v>0</v>
      </c>
      <c r="K14">
        <v>6</v>
      </c>
      <c r="L14">
        <f>0.0241+0.15919</f>
        <v>0.18329000000000001</v>
      </c>
      <c r="M14">
        <f>0.0241+0.15919</f>
        <v>0.18329000000000001</v>
      </c>
      <c r="N14" t="s">
        <v>14</v>
      </c>
    </row>
    <row r="15" spans="1:15" x14ac:dyDescent="0.2">
      <c r="A15" t="s">
        <v>10</v>
      </c>
      <c r="B15" t="s">
        <v>15</v>
      </c>
      <c r="C15" t="s">
        <v>39</v>
      </c>
      <c r="D15">
        <v>0</v>
      </c>
      <c r="E15">
        <v>0</v>
      </c>
      <c r="F15">
        <v>1</v>
      </c>
      <c r="G15">
        <v>5</v>
      </c>
      <c r="H15">
        <v>0</v>
      </c>
      <c r="I15">
        <v>24</v>
      </c>
      <c r="J15">
        <v>0</v>
      </c>
      <c r="K15">
        <v>6</v>
      </c>
      <c r="L15">
        <f>12.22+8.18</f>
        <v>20.399999999999999</v>
      </c>
      <c r="M15">
        <f>12.22+8.18</f>
        <v>20.399999999999999</v>
      </c>
      <c r="N15" t="s">
        <v>17</v>
      </c>
    </row>
    <row r="16" spans="1:15" x14ac:dyDescent="0.2">
      <c r="A16" t="s">
        <v>10</v>
      </c>
      <c r="B16" t="s">
        <v>15</v>
      </c>
      <c r="C16" t="s">
        <v>40</v>
      </c>
      <c r="D16">
        <v>0</v>
      </c>
      <c r="E16">
        <v>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f>21.44+8.18</f>
        <v>29.62</v>
      </c>
      <c r="M16">
        <f>21.44+8.18</f>
        <v>29.62</v>
      </c>
      <c r="N16" t="s">
        <v>17</v>
      </c>
    </row>
    <row r="17" spans="1:14" x14ac:dyDescent="0.2">
      <c r="A17" t="s">
        <v>10</v>
      </c>
      <c r="B17" t="s">
        <v>15</v>
      </c>
      <c r="C17" t="s">
        <v>41</v>
      </c>
      <c r="D17">
        <v>0</v>
      </c>
      <c r="E17">
        <v>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f>12.22+8.18</f>
        <v>20.399999999999999</v>
      </c>
      <c r="M17">
        <f>12.22+8.18</f>
        <v>20.399999999999999</v>
      </c>
      <c r="N17" t="s">
        <v>17</v>
      </c>
    </row>
    <row r="18" spans="1:14" x14ac:dyDescent="0.2">
      <c r="A18" t="s">
        <v>21</v>
      </c>
      <c r="B18" t="s">
        <v>11</v>
      </c>
      <c r="L18">
        <v>125</v>
      </c>
      <c r="M18">
        <v>125</v>
      </c>
      <c r="N18" t="s">
        <v>12</v>
      </c>
    </row>
    <row r="19" spans="1:14" x14ac:dyDescent="0.2">
      <c r="A19" t="s">
        <v>21</v>
      </c>
      <c r="B19" t="s">
        <v>13</v>
      </c>
      <c r="D19">
        <v>0</v>
      </c>
      <c r="E19">
        <v>0</v>
      </c>
      <c r="F19">
        <v>1</v>
      </c>
      <c r="G19">
        <v>4</v>
      </c>
      <c r="H19">
        <v>0</v>
      </c>
      <c r="I19">
        <v>24</v>
      </c>
      <c r="J19">
        <v>0</v>
      </c>
      <c r="K19">
        <v>6</v>
      </c>
      <c r="L19">
        <v>0.36509999999999998</v>
      </c>
      <c r="M19" s="7">
        <f>L19/2.83168</f>
        <v>0.12893406034580179</v>
      </c>
      <c r="N19" t="s">
        <v>85</v>
      </c>
    </row>
    <row r="20" spans="1:14" x14ac:dyDescent="0.2">
      <c r="A20" t="s">
        <v>21</v>
      </c>
      <c r="B20" t="s">
        <v>13</v>
      </c>
      <c r="D20">
        <v>0</v>
      </c>
      <c r="E20">
        <v>0</v>
      </c>
      <c r="F20">
        <v>5</v>
      </c>
      <c r="G20">
        <v>9</v>
      </c>
      <c r="H20">
        <v>0</v>
      </c>
      <c r="I20">
        <v>24</v>
      </c>
      <c r="J20">
        <v>0</v>
      </c>
      <c r="K20">
        <v>6</v>
      </c>
      <c r="L20">
        <v>0.3226</v>
      </c>
      <c r="M20" s="7">
        <f>L20/2.83168</f>
        <v>0.11392530229404453</v>
      </c>
      <c r="N20" t="s">
        <v>85</v>
      </c>
    </row>
    <row r="21" spans="1:14" x14ac:dyDescent="0.2">
      <c r="A21" t="s">
        <v>21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24</v>
      </c>
      <c r="J21">
        <v>0</v>
      </c>
      <c r="K21">
        <v>6</v>
      </c>
      <c r="L21">
        <v>0.36509999999999998</v>
      </c>
      <c r="M21" s="7">
        <f>L21/2.83168</f>
        <v>0.12893406034580179</v>
      </c>
      <c r="N21" t="s">
        <v>85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O2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24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85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85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85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O22"/>
  <sheetViews>
    <sheetView workbookViewId="0">
      <selection sqref="A1:O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24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85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85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85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O22"/>
  <sheetViews>
    <sheetView workbookViewId="0">
      <selection activeCell="M4" sqref="M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197.49</v>
      </c>
      <c r="M2">
        <v>197.49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1.1589</v>
      </c>
      <c r="M3">
        <v>1.1589</v>
      </c>
      <c r="N3" t="s">
        <v>17</v>
      </c>
    </row>
    <row r="4" spans="1:15" x14ac:dyDescent="0.2">
      <c r="A4" t="s">
        <v>10</v>
      </c>
      <c r="B4" t="s">
        <v>15</v>
      </c>
      <c r="C4" t="s">
        <v>58</v>
      </c>
      <c r="D4">
        <v>0</v>
      </c>
      <c r="E4">
        <v>0</v>
      </c>
      <c r="F4">
        <v>6</v>
      </c>
      <c r="G4">
        <v>10</v>
      </c>
      <c r="H4">
        <v>12</v>
      </c>
      <c r="I4">
        <v>20</v>
      </c>
      <c r="J4">
        <v>0</v>
      </c>
      <c r="K4">
        <v>4</v>
      </c>
      <c r="L4">
        <f>1.4139+9.62</f>
        <v>11.033899999999999</v>
      </c>
      <c r="M4">
        <f>1.4139+9.62</f>
        <v>11.033899999999999</v>
      </c>
      <c r="N4" t="s">
        <v>17</v>
      </c>
      <c r="O4" t="s">
        <v>108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0</v>
      </c>
      <c r="I5">
        <v>8</v>
      </c>
      <c r="J5">
        <v>0</v>
      </c>
      <c r="K5">
        <v>4</v>
      </c>
      <c r="L5">
        <f>0.05406+0.00651+0.05199+0.002</f>
        <v>0.11456</v>
      </c>
      <c r="M5">
        <f>0.05406+0.00651+0.05199+0.002</f>
        <v>0.11456</v>
      </c>
      <c r="N5" t="s">
        <v>14</v>
      </c>
      <c r="O5" t="s">
        <v>109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8</v>
      </c>
      <c r="I6">
        <v>12</v>
      </c>
      <c r="J6">
        <v>0</v>
      </c>
      <c r="K6">
        <v>4</v>
      </c>
      <c r="L6">
        <f>0.05818+0.05199+0.002+0.00651</f>
        <v>0.11868000000000001</v>
      </c>
      <c r="M6">
        <f>0.05818+0.05199+0.002+0.00651</f>
        <v>0.11868000000000001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12</v>
      </c>
      <c r="I7">
        <v>20</v>
      </c>
      <c r="J7">
        <v>0</v>
      </c>
      <c r="K7">
        <v>4</v>
      </c>
      <c r="L7">
        <f>0.05743+0.05199+0.002+0.00651</f>
        <v>0.11793000000000001</v>
      </c>
      <c r="M7">
        <f>0.05743+0.05199+0.002+0.00651</f>
        <v>0.11793000000000001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20</v>
      </c>
      <c r="I8">
        <v>24</v>
      </c>
      <c r="J8">
        <v>0</v>
      </c>
      <c r="K8">
        <v>4</v>
      </c>
      <c r="L8">
        <f>0.05818+0.05199+0.002+0.00651</f>
        <v>0.11868000000000001</v>
      </c>
      <c r="M8">
        <f>0.05818+0.05199+0.002+0.00651</f>
        <v>0.11868000000000001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5</v>
      </c>
      <c r="H9">
        <v>0</v>
      </c>
      <c r="I9">
        <v>24</v>
      </c>
      <c r="J9">
        <v>5</v>
      </c>
      <c r="K9">
        <v>6</v>
      </c>
      <c r="L9">
        <f>0.05406+0.00651+0.05199+0.002</f>
        <v>0.11456</v>
      </c>
      <c r="M9">
        <f>0.05406+0.00651+0.05199+0.002</f>
        <v>0.11456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10</v>
      </c>
      <c r="H10">
        <v>0</v>
      </c>
      <c r="I10">
        <v>8</v>
      </c>
      <c r="J10">
        <v>0</v>
      </c>
      <c r="K10">
        <v>4</v>
      </c>
      <c r="L10">
        <f>0.04561+0.05199+0.004+0.00653</f>
        <v>0.10812999999999999</v>
      </c>
      <c r="M10">
        <f>0.04561+0.05199+0.004+0.00653</f>
        <v>0.10812999999999999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10</v>
      </c>
      <c r="H11">
        <v>8</v>
      </c>
      <c r="I11">
        <v>12</v>
      </c>
      <c r="J11">
        <v>0</v>
      </c>
      <c r="K11">
        <v>4</v>
      </c>
      <c r="L11">
        <f>0.05119+0.05199+0.004+0.00653</f>
        <v>0.11370999999999999</v>
      </c>
      <c r="M11">
        <f>0.05119+0.05199+0.004+0.00653</f>
        <v>0.11370999999999999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10</v>
      </c>
      <c r="H12">
        <v>12</v>
      </c>
      <c r="I12">
        <v>20</v>
      </c>
      <c r="J12">
        <v>0</v>
      </c>
      <c r="K12">
        <v>4</v>
      </c>
      <c r="L12">
        <f>0.0606+0.05199+0.004+0.00653</f>
        <v>0.12311999999999999</v>
      </c>
      <c r="M12">
        <f>0.0606+0.05199+0.004+0.00653</f>
        <v>0.12311999999999999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10</v>
      </c>
      <c r="H13">
        <v>20</v>
      </c>
      <c r="I13">
        <v>24</v>
      </c>
      <c r="J13">
        <v>0</v>
      </c>
      <c r="K13">
        <v>4</v>
      </c>
      <c r="L13">
        <f>0.05119+0.05199+0.004+0.00653</f>
        <v>0.11370999999999999</v>
      </c>
      <c r="M13">
        <f>0.05119+0.05199+0.004+0.00653</f>
        <v>0.11370999999999999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10</v>
      </c>
      <c r="H14">
        <v>0</v>
      </c>
      <c r="I14">
        <v>24</v>
      </c>
      <c r="J14">
        <v>5</v>
      </c>
      <c r="K14">
        <v>6</v>
      </c>
      <c r="L14">
        <f>0.04561+0.05199+0.004+0.00653</f>
        <v>0.10812999999999999</v>
      </c>
      <c r="M14">
        <f>0.04561+0.05199+0.004+0.00653</f>
        <v>0.10812999999999999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0</v>
      </c>
      <c r="I15">
        <v>8</v>
      </c>
      <c r="J15">
        <v>0</v>
      </c>
      <c r="K15">
        <v>4</v>
      </c>
      <c r="L15">
        <f>0.0537+0.05199+0.004+0.00651</f>
        <v>0.11620000000000001</v>
      </c>
      <c r="M15">
        <f>0.0537+0.05199+0.004+0.00651</f>
        <v>0.11620000000000001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11</v>
      </c>
      <c r="G16">
        <v>12</v>
      </c>
      <c r="H16">
        <v>8</v>
      </c>
      <c r="I16">
        <v>12</v>
      </c>
      <c r="J16">
        <v>0</v>
      </c>
      <c r="K16">
        <v>4</v>
      </c>
      <c r="L16">
        <f>0.05916+0.05199+0.004+0.00651</f>
        <v>0.12166</v>
      </c>
      <c r="M16">
        <f>0.05916+0.05199+0.004+0.00651</f>
        <v>0.12166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11</v>
      </c>
      <c r="G17">
        <v>12</v>
      </c>
      <c r="H17">
        <v>12</v>
      </c>
      <c r="I17">
        <v>20</v>
      </c>
      <c r="J17">
        <v>0</v>
      </c>
      <c r="K17">
        <v>4</v>
      </c>
      <c r="L17">
        <f>0.05866+0.05199+0.004+0.00651</f>
        <v>0.12116</v>
      </c>
      <c r="M17">
        <f>0.05866+0.05199+0.004+0.00651</f>
        <v>0.12116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11</v>
      </c>
      <c r="G18">
        <v>12</v>
      </c>
      <c r="H18">
        <v>20</v>
      </c>
      <c r="I18">
        <v>24</v>
      </c>
      <c r="J18">
        <v>0</v>
      </c>
      <c r="K18">
        <v>4</v>
      </c>
      <c r="L18">
        <f>0.05916+0.05199+0.004+0.00651</f>
        <v>0.12166</v>
      </c>
      <c r="M18">
        <f>0.05916+0.05199+0.004+0.00651</f>
        <v>0.12166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24</v>
      </c>
      <c r="J19">
        <v>5</v>
      </c>
      <c r="K19">
        <v>6</v>
      </c>
      <c r="L19">
        <f>0.0537+0.05199+0.004+0.00651</f>
        <v>0.11620000000000001</v>
      </c>
      <c r="M19">
        <f>0.0537+0.05199+0.004+0.00651</f>
        <v>0.11620000000000001</v>
      </c>
      <c r="N19" t="s">
        <v>14</v>
      </c>
    </row>
    <row r="20" spans="1:14" x14ac:dyDescent="0.2">
      <c r="A20" t="s">
        <v>21</v>
      </c>
      <c r="B20" t="s">
        <v>11</v>
      </c>
      <c r="L20">
        <v>63.7</v>
      </c>
      <c r="M20">
        <v>63.7</v>
      </c>
      <c r="N20" t="s">
        <v>12</v>
      </c>
    </row>
    <row r="21" spans="1:14" x14ac:dyDescent="0.2">
      <c r="A21" t="s">
        <v>21</v>
      </c>
      <c r="B21" t="s">
        <v>13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0.40060000000000001</v>
      </c>
      <c r="M21" s="7">
        <f>L21/2.83168</f>
        <v>0.14147078765962257</v>
      </c>
      <c r="N21" t="s">
        <v>85</v>
      </c>
    </row>
    <row r="22" spans="1:14" x14ac:dyDescent="0.2">
      <c r="A22" t="s">
        <v>21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3.5200000000000002E-2</v>
      </c>
      <c r="M22" s="7">
        <f>L22/2.83168</f>
        <v>1.243078313933778E-2</v>
      </c>
      <c r="N22" t="s">
        <v>86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O7"/>
  <sheetViews>
    <sheetView workbookViewId="0">
      <selection activeCell="L4" sqref="L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13.67</v>
      </c>
      <c r="M2">
        <v>13.67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20</v>
      </c>
      <c r="D3">
        <v>0</v>
      </c>
      <c r="E3">
        <v>0</v>
      </c>
      <c r="F3">
        <v>1</v>
      </c>
      <c r="G3">
        <v>12</v>
      </c>
      <c r="H3">
        <v>0</v>
      </c>
      <c r="I3">
        <v>11</v>
      </c>
      <c r="J3">
        <v>0</v>
      </c>
      <c r="K3">
        <v>4</v>
      </c>
      <c r="L3">
        <f>(14.07+17.1+2.92)/4.5</f>
        <v>7.5755555555555567</v>
      </c>
      <c r="M3">
        <f>(14.07+17.1+2.92)/4.5</f>
        <v>7.5755555555555567</v>
      </c>
      <c r="N3" t="s">
        <v>17</v>
      </c>
    </row>
    <row r="4" spans="1:15" x14ac:dyDescent="0.2">
      <c r="A4" t="s">
        <v>10</v>
      </c>
      <c r="B4" t="s">
        <v>15</v>
      </c>
      <c r="C4" t="s">
        <v>58</v>
      </c>
      <c r="D4">
        <v>0</v>
      </c>
      <c r="E4">
        <v>0</v>
      </c>
      <c r="F4">
        <v>1</v>
      </c>
      <c r="G4">
        <v>12</v>
      </c>
      <c r="H4">
        <v>11</v>
      </c>
      <c r="I4">
        <v>19</v>
      </c>
      <c r="J4">
        <v>0</v>
      </c>
      <c r="K4">
        <v>4</v>
      </c>
      <c r="L4">
        <f>14.07+17.1+2.92</f>
        <v>34.090000000000003</v>
      </c>
      <c r="M4">
        <f>14.07+17.1+2.92</f>
        <v>34.090000000000003</v>
      </c>
      <c r="N4" t="s">
        <v>17</v>
      </c>
    </row>
    <row r="5" spans="1:15" x14ac:dyDescent="0.2">
      <c r="A5" t="s">
        <v>10</v>
      </c>
      <c r="B5" t="s">
        <v>15</v>
      </c>
      <c r="C5" t="s">
        <v>20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>
        <f>(14.07+17.1+2.92)/4.5</f>
        <v>7.5755555555555567</v>
      </c>
      <c r="M5">
        <f>(14.07+17.1+2.92)/4.5</f>
        <v>7.5755555555555567</v>
      </c>
      <c r="N5" t="s">
        <v>17</v>
      </c>
    </row>
    <row r="6" spans="1:15" x14ac:dyDescent="0.2">
      <c r="A6" t="s">
        <v>10</v>
      </c>
      <c r="B6" t="s">
        <v>15</v>
      </c>
      <c r="C6" t="s">
        <v>20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>
        <f>(14.07+17.1+2.92)/4.5</f>
        <v>7.5755555555555567</v>
      </c>
      <c r="M6">
        <f>(14.07+17.1+2.92)/4.5</f>
        <v>7.5755555555555567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4.1709999999999997E-2</v>
      </c>
      <c r="M7">
        <v>4.1709999999999997E-2</v>
      </c>
      <c r="N7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100</vt:i4>
      </vt:variant>
    </vt:vector>
  </HeadingPairs>
  <TitlesOfParts>
    <vt:vector size="100" baseType="lpstr">
      <vt:lpstr>12000053001</vt:lpstr>
      <vt:lpstr>48003033002</vt:lpstr>
      <vt:lpstr>31001825002</vt:lpstr>
      <vt:lpstr>36001010001</vt:lpstr>
      <vt:lpstr>36001010017</vt:lpstr>
      <vt:lpstr>9000641001</vt:lpstr>
      <vt:lpstr>6005025001</vt:lpstr>
      <vt:lpstr>35000021001</vt:lpstr>
      <vt:lpstr>36001010006</vt:lpstr>
      <vt:lpstr>48008015001</vt:lpstr>
      <vt:lpstr>34006012001</vt:lpstr>
      <vt:lpstr>6004010004</vt:lpstr>
      <vt:lpstr>36002001007</vt:lpstr>
      <vt:lpstr>51000161001</vt:lpstr>
      <vt:lpstr>40000123012</vt:lpstr>
      <vt:lpstr>53001280001</vt:lpstr>
      <vt:lpstr>36002001004</vt:lpstr>
      <vt:lpstr>32000011001</vt:lpstr>
      <vt:lpstr>36002001006</vt:lpstr>
      <vt:lpstr>41000017001</vt:lpstr>
      <vt:lpstr>47000245002</vt:lpstr>
      <vt:lpstr>24000001002</vt:lpstr>
      <vt:lpstr>42006056001</vt:lpstr>
      <vt:lpstr>53000776001</vt:lpstr>
      <vt:lpstr>47000940001</vt:lpstr>
      <vt:lpstr>36007136001</vt:lpstr>
      <vt:lpstr>39002093001</vt:lpstr>
      <vt:lpstr>12000001001</vt:lpstr>
      <vt:lpstr>10000027001</vt:lpstr>
      <vt:lpstr>51000154002</vt:lpstr>
      <vt:lpstr>6005053001</vt:lpstr>
      <vt:lpstr>34001005001</vt:lpstr>
      <vt:lpstr>15000003001</vt:lpstr>
      <vt:lpstr>48004026002</vt:lpstr>
      <vt:lpstr>39000084001</vt:lpstr>
      <vt:lpstr>36003169012</vt:lpstr>
      <vt:lpstr>39001792001</vt:lpstr>
      <vt:lpstr>6002032003</vt:lpstr>
      <vt:lpstr>6002036001</vt:lpstr>
      <vt:lpstr>26004005011</vt:lpstr>
      <vt:lpstr>29001011001</vt:lpstr>
      <vt:lpstr>6004009003</vt:lpstr>
      <vt:lpstr>34001030001</vt:lpstr>
      <vt:lpstr>39008260001</vt:lpstr>
      <vt:lpstr>36008024001</vt:lpstr>
      <vt:lpstr>36002001010</vt:lpstr>
      <vt:lpstr>13000012004</vt:lpstr>
      <vt:lpstr>6008022001</vt:lpstr>
      <vt:lpstr>32000200820</vt:lpstr>
      <vt:lpstr>47000940002</vt:lpstr>
      <vt:lpstr>47001016001</vt:lpstr>
      <vt:lpstr>12000017028</vt:lpstr>
      <vt:lpstr>22009071001</vt:lpstr>
      <vt:lpstr>36002001009</vt:lpstr>
      <vt:lpstr>42000094003</vt:lpstr>
      <vt:lpstr>12000017027</vt:lpstr>
      <vt:lpstr>39001792002</vt:lpstr>
      <vt:lpstr>48007039001</vt:lpstr>
      <vt:lpstr>36002001005</vt:lpstr>
      <vt:lpstr>21000025001</vt:lpstr>
      <vt:lpstr>53000776002</vt:lpstr>
      <vt:lpstr>29001023001</vt:lpstr>
      <vt:lpstr>29001023002</vt:lpstr>
      <vt:lpstr>18000061001</vt:lpstr>
      <vt:lpstr>36002001002</vt:lpstr>
      <vt:lpstr>48004026001</vt:lpstr>
      <vt:lpstr>12000017004</vt:lpstr>
      <vt:lpstr>36002001003</vt:lpstr>
      <vt:lpstr>39001666001</vt:lpstr>
      <vt:lpstr>48004122001</vt:lpstr>
      <vt:lpstr>4001318001</vt:lpstr>
      <vt:lpstr>6002041001</vt:lpstr>
      <vt:lpstr>36009071001</vt:lpstr>
      <vt:lpstr>39003369002</vt:lpstr>
      <vt:lpstr>6008022002</vt:lpstr>
      <vt:lpstr>48000004001</vt:lpstr>
      <vt:lpstr>8000070001</vt:lpstr>
      <vt:lpstr>24000001001</vt:lpstr>
      <vt:lpstr>42005016001</vt:lpstr>
      <vt:lpstr>6005009001</vt:lpstr>
      <vt:lpstr>6002121001</vt:lpstr>
      <vt:lpstr>36002001012</vt:lpstr>
      <vt:lpstr>39001666002</vt:lpstr>
      <vt:lpstr>34002065001</vt:lpstr>
      <vt:lpstr>6009031001</vt:lpstr>
      <vt:lpstr>42000094001</vt:lpstr>
      <vt:lpstr>42000094002</vt:lpstr>
      <vt:lpstr>27000001001</vt:lpstr>
      <vt:lpstr>55003100001</vt:lpstr>
      <vt:lpstr>17000721009</vt:lpstr>
      <vt:lpstr>36002001001</vt:lpstr>
      <vt:lpstr>36002001011</vt:lpstr>
      <vt:lpstr>34001082001</vt:lpstr>
      <vt:lpstr>17000721007</vt:lpstr>
      <vt:lpstr>25000128001</vt:lpstr>
      <vt:lpstr>6004010001</vt:lpstr>
      <vt:lpstr>6004009001</vt:lpstr>
      <vt:lpstr>11000001001</vt:lpstr>
      <vt:lpstr>26000596001</vt:lpstr>
      <vt:lpstr>17000721001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Fletcher Chapin</cp:lastModifiedBy>
  <dcterms:modified xsi:type="dcterms:W3CDTF">2023-09-12T05:41:32Z</dcterms:modified>
</cp:coreProperties>
</file>