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80"/>
  </bookViews>
  <sheets>
    <sheet state="visible" name="12000053001" sheetId="1" r:id="rId4"/>
    <sheet state="visible" name="48003033002" sheetId="2" r:id="rId5"/>
    <sheet state="visible" name="31001825002" sheetId="3" r:id="rId6"/>
    <sheet state="visible" name="36001010001" sheetId="4" r:id="rId7"/>
    <sheet state="visible" name="36001010017" sheetId="5" r:id="rId8"/>
    <sheet state="visible" name="9000641001" sheetId="6" r:id="rId9"/>
    <sheet state="visible" name="6005025001" sheetId="7" r:id="rId10"/>
    <sheet state="visible" name="35000021001" sheetId="8" r:id="rId11"/>
    <sheet state="visible" name="36001010006" sheetId="9" r:id="rId12"/>
    <sheet state="visible" name="48008015001" sheetId="10" r:id="rId13"/>
    <sheet state="visible" name="34006012001" sheetId="11" r:id="rId14"/>
    <sheet state="visible" name="6004010004" sheetId="35" r:id="rId15"/>
    <sheet state="visible" name="36002001007" sheetId="19" r:id="rId16"/>
    <sheet state="visible" name="51000161001" sheetId="48" r:id="rId17"/>
    <sheet state="visible" name="40000123012" sheetId="60" r:id="rId18"/>
    <sheet state="visible" name="53001280001" sheetId="23" r:id="rId19"/>
    <sheet state="visible" name="36002001004" sheetId="28" r:id="rId20"/>
    <sheet state="visible" name="32000011001" sheetId="61" r:id="rId21"/>
    <sheet state="visible" name="36002001006" sheetId="20" r:id="rId22"/>
    <sheet state="visible" name="41000017001" sheetId="62" r:id="rId23"/>
    <sheet state="visible" name="47000245002" sheetId="59" r:id="rId24"/>
    <sheet state="visible" name="24000001002" sheetId="63" r:id="rId25"/>
    <sheet state="visible" name="42006056001" sheetId="74" r:id="rId26"/>
    <sheet state="visible" name="53000776001" sheetId="75" r:id="rId27"/>
    <sheet state="visible" name="47000940001" sheetId="57" r:id="rId28"/>
    <sheet state="visible" name="36007136001" sheetId="26" r:id="rId29"/>
    <sheet state="visible" name="39002093001" sheetId="78" r:id="rId30"/>
    <sheet state="visible" name="12000001001" sheetId="53" r:id="rId31"/>
    <sheet state="visible" name="10000027001" sheetId="84" r:id="rId32"/>
    <sheet state="visible" name="51000154002" sheetId="49" r:id="rId33"/>
    <sheet state="visible" name="6005053001" sheetId="32" r:id="rId34"/>
    <sheet state="visible" name="34001005001" sheetId="42" r:id="rId35"/>
    <sheet state="visible" name="15000003001" sheetId="85" r:id="rId36"/>
    <sheet state="visible" name="48004026002" sheetId="72" r:id="rId37"/>
    <sheet state="visible" name="39000084001" sheetId="79" r:id="rId38"/>
    <sheet state="visible" name="36003169012" sheetId="25" r:id="rId39"/>
    <sheet state="visible" name="39001792001" sheetId="81" r:id="rId40"/>
    <sheet state="visible" name="6002032003" sheetId="30" r:id="rId41"/>
    <sheet state="visible" name="6002036001" sheetId="29" r:id="rId42"/>
    <sheet state="visible" name="26004005011" sheetId="67" r:id="rId43"/>
    <sheet state="visible" name="29001011001" sheetId="86" r:id="rId44"/>
    <sheet state="visible" name="6004009003" sheetId="36" r:id="rId45"/>
    <sheet state="visible" name="34001030001" sheetId="43" r:id="rId46"/>
    <sheet state="visible" name="39008260001" sheetId="80" r:id="rId47"/>
    <sheet state="visible" name="36008024001" sheetId="51" r:id="rId48"/>
    <sheet state="visible" name="36002001010" sheetId="24" r:id="rId49"/>
    <sheet state="visible" name="13000012004" sheetId="87" r:id="rId50"/>
    <sheet state="visible" name="6008022001" sheetId="37" r:id="rId51"/>
    <sheet state="visible" name="32000200820" sheetId="88" r:id="rId52"/>
    <sheet state="visible" name="47000940002" sheetId="58" r:id="rId53"/>
    <sheet state="visible" name="47001016001" sheetId="89" r:id="rId54"/>
    <sheet state="visible" name="12000017028" sheetId="54" r:id="rId55"/>
    <sheet state="visible" name="22009071001" sheetId="90" r:id="rId56"/>
    <sheet state="visible" name="36002001009" sheetId="18" r:id="rId57"/>
    <sheet state="visible" name="42000094003" sheetId="45" r:id="rId58"/>
    <sheet state="visible" name="12000017027" sheetId="55" r:id="rId59"/>
    <sheet state="visible" name="39001792002" sheetId="82" r:id="rId60"/>
    <sheet state="visible" name="48007039001" sheetId="91" r:id="rId61"/>
    <sheet state="visible" name="36002001005" sheetId="38" r:id="rId62"/>
    <sheet state="visible" name="21000025001" sheetId="92" r:id="rId63"/>
    <sheet state="visible" name="53000776002" sheetId="27" r:id="rId64"/>
    <sheet state="visible" name="29001023001" sheetId="65" r:id="rId65"/>
    <sheet state="visible" name="29001023002" sheetId="66" r:id="rId66"/>
    <sheet state="visible" name="18000061001" sheetId="93" r:id="rId67"/>
    <sheet state="visible" name="36002001002" sheetId="34" r:id="rId68"/>
    <sheet state="visible" name="48004026001" sheetId="71" r:id="rId69"/>
    <sheet state="visible" name="12000017004" sheetId="56" r:id="rId70"/>
    <sheet state="visible" name="36002001003" sheetId="22" r:id="rId71"/>
    <sheet state="visible" name="39001666001" sheetId="21" r:id="rId72"/>
    <sheet state="visible" name="48004122001" sheetId="70" r:id="rId73"/>
    <sheet state="visible" name="4001318001" sheetId="94" r:id="rId74"/>
    <sheet state="visible" name="6002041001" sheetId="33" r:id="rId75"/>
    <sheet state="visible" name="36009071001" sheetId="52" r:id="rId76"/>
    <sheet state="visible" name="39003369002" sheetId="95" r:id="rId77"/>
    <sheet state="visible" name="6008022002" sheetId="39" r:id="rId78"/>
    <sheet state="visible" name="48000004001" sheetId="69" r:id="rId79"/>
    <sheet state="visible" name="8000070001" sheetId="73" r:id="rId80"/>
    <sheet state="visible" name="24000001001" sheetId="64" r:id="rId81"/>
    <sheet state="visible" name="42005016001" sheetId="96" r:id="rId82"/>
    <sheet state="visible" name="6005009001" sheetId="97" r:id="rId83"/>
    <sheet state="visible" name="6002121001" sheetId="31" r:id="rId84"/>
    <sheet state="visible" name="36002001012" sheetId="17" r:id="rId85"/>
    <sheet state="visible" name="39001666002" sheetId="50" r:id="rId86"/>
    <sheet state="visible" name="34002065001" sheetId="99" r:id="rId87"/>
    <sheet state="visible" name="6009031001" sheetId="98" r:id="rId88"/>
    <sheet state="visible" name="42000094001" sheetId="46" r:id="rId89"/>
    <sheet state="visible" name="42000094002" sheetId="47" r:id="rId90"/>
    <sheet state="visible" name="27000001001" sheetId="100" r:id="rId91"/>
    <sheet state="visible" name="55003100001" sheetId="83" r:id="rId92"/>
    <sheet state="visible" name="17000721009" sheetId="14" r:id="rId93"/>
    <sheet state="visible" name="36002001001" sheetId="15" r:id="rId94"/>
    <sheet state="visible" name="36002001011" sheetId="16" r:id="rId95"/>
    <sheet state="visible" name="34001082001" sheetId="44" r:id="rId96"/>
    <sheet state="visible" name="17000721007" sheetId="13" r:id="rId97"/>
    <sheet state="visible" name="25000128001" sheetId="77" r:id="rId98"/>
    <sheet state="visible" name="6004010001" sheetId="41" r:id="rId99"/>
    <sheet state="visible" name="6004009001" sheetId="40" r:id="rId100"/>
    <sheet state="visible" name="11000001001" sheetId="76" r:id="rId101"/>
    <sheet state="visible" name="26000596001" sheetId="68" r:id="rId102"/>
    <sheet state="visible" name="17000721001" sheetId="12" r:id="rId103"/>
  </sheets>
</workbook>
</file>

<file path=xl/sharedStrings.xml><?xml version="1.0" encoding="utf-8"?>
<sst xmlns="http://schemas.openxmlformats.org/spreadsheetml/2006/main">
  <si>
    <t>utility</t>
  </si>
  <si>
    <t>period</t>
  </si>
  <si>
    <t>basic_charge_limit</t>
  </si>
  <si>
    <t>month_start</t>
  </si>
  <si>
    <t>month_end</t>
  </si>
  <si>
    <t>hour_start</t>
  </si>
  <si>
    <t>hour_end</t>
  </si>
  <si>
    <t>weekday_start</t>
  </si>
  <si>
    <t>weekday_end</t>
  </si>
  <si>
    <t>charge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</si>
  <si>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</si>
  <si>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</si>
  <si>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</si>
  <si>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</si>
  <si>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</si>
  <si>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</si>
  <si>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</si>
  <si>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</si>
  <si>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</si>
  <si>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</si>
  <si>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</si>
  <si>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</si>
  <si>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</si>
  <si>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</si>
  <si>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$/therm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</si>
  <si>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</si>
  <si>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</si>
  <si>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</si>
  <si>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</si>
  <si>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</si>
  <si>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</si>
  <si>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</si>
  <si>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</si>
  <si>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</si>
  <si>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</si>
  <si>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</si>
  <si>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 xml:space="preserve"> 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</si>
  <si>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</si>
  <si>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</si>
  <si>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</si>
  <si>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</si>
  <si>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</si>
  <si>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</si>
  <si>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</si>
  <si>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</si>
  <si>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</si>
  <si>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</si>
  <si>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</si>
  <si>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</si>
  <si>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Had to choose between low demand or low energy charges (Option D or Option E)</t>
  </si>
  <si>
    <t>This is low energy and high demand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</si>
  <si>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</si>
  <si>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</si>
  <si>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</si>
  <si>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</si>
  <si>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</si>
  <si>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</si>
  <si>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</si>
  <si>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</si>
  <si>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</si>
  <si>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</si>
  <si>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</si>
  <si>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</si>
  <si>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</si>
  <si>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</si>
  <si>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</si>
  <si>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</si>
  <si>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</si>
  <si>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</si>
  <si>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</si>
  <si>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</si>
  <si>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</si>
  <si>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</si>
  <si>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</si>
  <si>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</si>
  <si>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</si>
  <si>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</si>
  <si>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</si>
  <si>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</si>
  <si>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</si>
  <si>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</si>
  <si>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</si>
  <si>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</si>
  <si>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</si>
  <si>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</si>
  <si>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</si>
  <si>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</si>
  <si>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</si>
  <si>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</si>
  <si>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$/therm/hr</t>
  </si>
  <si>
    <t>0.0291+0.0462</t>
  </si>
  <si>
    <t>part-peak-summer2</t>
  </si>
  <si>
    <t>-</t>
  </si>
  <si>
    <t xml:space="preserve">$0.09822 </t>
  </si>
  <si>
    <t xml:space="preserve">0.09822 </t>
  </si>
  <si>
    <t xml:space="preserve">electric	customer									204.05	$/month	
electric	energy		0	1	5	0	9	0	6	0.0965	$/kWh	
electric	energy		0	1	5	9	16	0	6	0.0832	$/kWh	
electric	energy		0	1	5	16	21	0	4	0.1205	$/kWh	
electric	energy		0	1	5	21	24	0	6	0.0965	$/kWh	
electric	energy		0	1	5	16	21	5	6	0.0965	$/kWh	
electric	energy		0	6	9	0	16	0	6	0.1078	$/kWh	
electric	energy		0	6	9	16	21	0	4	0.1733	$/kWh	
electric	energy		0	6	9	21	24	0	6	0.1078	$/kWh	
electric	energy		0	6	9	16	21	5	6	0.1078	$/kWh	
electric	energy		0	10	12	0	9	0	6	0.0965	$/kWh	
electric	energy		0	10	12	9	16	0	6	0.0832	$/kWh	
electric	energy		0	10	12	16	21	0	4	0.1205	$/kWh	
electric	energy		0	10	12	21	24	0	6	0.0965	$/kWh	
electric	energy		0	10	12	16	21	5	6	0.0965	$/kWh	
electric	demand	summer-peak	0	6	9	16	21	0	4	4.93	$/kW	
electric	demand	maximum	0	1	12	0	24	0	6	4.3	$/kW	
gas	customer									148.6554	$/month	Estimated from multiplying cost for 1 day by 30 days
gas	energy		0	1	3	0	24	0	6	1.68736	$/therm	
gas	energy		4000	1	3	0	24	0	6	1.3126	$/therm	
gas	energy		0	4	10	0	24	0	6	1.54031	$/therm	
gas	energy		4000	4	10	0	24	0	6	1.22418	$/therm	
gas	energy		0	11	12	0	24	0	6	1.68736	$/therm	
gas	energy		4000	11	12	0	24	0	6	1.3126	$/therm	</t>
  </si>
  <si>
    <t xml:space="preserve">204.05	$/month	
0.0965	$/kWh	
0.0832	$/kWh	
0.1205	$/kWh	
0.0965	$/kWh	
0.0965	$/kWh	
0.1078	$/kWh	
0.1733	$/kWh	
0.1078	$/kWh	
0.1078	$/kWh	
0.0965	$/kWh	
0.0832	$/kWh	
0.1205	$/kWh	
0.0965	$/kWh	
0.0965	$/kWh	
4.93	$/kW	
4.3	$/kW	
148.6554	$/month	Estimated from multiplying cost for 1 day by 30 days
1.68736	$/therm	
1.3126	$/therm	
1.54031	$/therm	
1.22418	$/therm	
1.68736	$/therm	
1.3126	$/therm	</t>
  </si>
  <si>
    <t>$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</si>
</sst>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12" mc:Ignorable="x14ac">
  <numFmts count="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&quot;Yes&quot;;&quot;Yes&quot;;&quot;No&quot;"/>
    <numFmt numFmtId="165" formatCode="&quot;True&quot;;&quot;True&quot;;&quot;False&quot;"/>
    <numFmt numFmtId="166" formatCode="&quot;On&quot;;&quot;On&quot;;&quot;Off&quot;"/>
    <numFmt numFmtId="167" formatCode="[$€-2]\ #,##0.00_);[Red]\([$€-2]\ #,##0.00\)"/>
  </numFmts>
  <fonts count="25"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b/>
      <color rgb="FF000000"/>
      <sz val="11"/>
    </font>
    <font>
      <name val="Calibri"/>
      <charset val="0"/>
      <family val="2"/>
      <color rgb="FF0066CC"/>
      <sz val="11"/>
      <u val="single"/>
    </font>
    <font>
      <name val="Cambria"/>
      <charset val="0"/>
      <family val="2"/>
      <color rgb="FF003366"/>
      <sz val="18"/>
    </font>
    <font>
      <name val="Calibri"/>
      <charset val="0"/>
      <family val="2"/>
      <b/>
      <color rgb="FF003366"/>
      <sz val="15"/>
    </font>
    <font>
      <name val="Calibri"/>
      <charset val="0"/>
      <family val="2"/>
      <b/>
      <color rgb="FF003366"/>
      <sz val="13"/>
    </font>
    <font>
      <name val="Calibri"/>
      <charset val="0"/>
      <family val="2"/>
      <b/>
      <color rgb="FF003366"/>
      <sz val="11"/>
    </font>
    <font>
      <name val="Calibri"/>
      <charset val="0"/>
      <family val="2"/>
      <color rgb="FF008000"/>
      <sz val="11"/>
    </font>
    <font>
      <name val="Calibri"/>
      <charset val="0"/>
      <family val="2"/>
      <color rgb="FF800080"/>
      <sz val="11"/>
    </font>
    <font>
      <name val="Calibri"/>
      <charset val="0"/>
      <family val="2"/>
      <color rgb="FF993300"/>
      <sz val="11"/>
    </font>
    <font>
      <name val="Calibri"/>
      <charset val="0"/>
      <family val="2"/>
      <color rgb="FF333399"/>
      <sz val="11"/>
    </font>
    <font>
      <name val="Calibri"/>
      <charset val="0"/>
      <family val="2"/>
      <b/>
      <color rgb="FF333333"/>
      <sz val="11"/>
    </font>
    <font>
      <name val="Calibri"/>
      <charset val="0"/>
      <family val="2"/>
      <b/>
      <color rgb="FFFF9900"/>
      <sz val="11"/>
    </font>
    <font>
      <name val="Calibri"/>
      <charset val="0"/>
      <family val="2"/>
      <color rgb="FFFF9900"/>
      <sz val="11"/>
    </font>
    <font>
      <name val="Calibri"/>
      <charset val="0"/>
      <family val="2"/>
      <b/>
      <color rgb="FFFFFFFF"/>
      <sz val="11"/>
    </font>
    <font>
      <name val="Calibri"/>
      <charset val="0"/>
      <family val="2"/>
      <color rgb="FFFF0000"/>
      <sz val="11"/>
    </font>
    <font>
      <name val="Calibri"/>
      <charset val="0"/>
      <family val="2"/>
      <i/>
      <color rgb="FF808080"/>
      <sz val="11"/>
    </font>
    <font>
      <name val="Calibri"/>
      <charset val="0"/>
      <family val="2"/>
      <b/>
      <color rgb="FF000000"/>
      <sz val="11"/>
    </font>
    <font>
      <name val="Calibri"/>
      <charset val="0"/>
      <family val="2"/>
      <color rgb="FFFFFFFF"/>
      <sz val="11"/>
    </font>
    <font>
      <name val="Calibri"/>
      <charset val="0"/>
      <family val="2"/>
      <color rgb="FF0000FF"/>
      <sz val="11"/>
      <u val="single"/>
    </font>
    <font>
      <name val="Calibri"/>
      <charset val="0"/>
      <family val="2"/>
      <color rgb="FF800080"/>
      <sz val="11"/>
      <u val="single"/>
    </font>
  </fonts>
  <fills count="24">
    <fill>
      <patternFill patternType="none"/>
    </fill>
    <fill>
      <patternFill patternType="gray125"/>
    </fill>
    <fill>
      <patternFill patternType="solid">
        <fgColor rgb="FFCCCCFF"/>
      </patternFill>
    </fill>
    <fill>
      <patternFill patternType="solid">
        <fgColor rgb="FFFF99CC"/>
      </patternFill>
    </fill>
    <fill>
      <patternFill patternType="solid">
        <fgColor rgb="FFCCFFCC"/>
      </patternFill>
    </fill>
    <fill>
      <patternFill patternType="solid">
        <fgColor rgb="FFCC99FF"/>
      </patternFill>
    </fill>
    <fill>
      <patternFill patternType="solid">
        <fgColor rgb="FFCCFFFF"/>
      </patternFill>
    </fill>
    <fill>
      <patternFill patternType="solid">
        <fgColor rgb="FFFFCC99"/>
      </patternFill>
    </fill>
    <fill>
      <patternFill patternType="solid">
        <fgColor rgb="FF99CCFF"/>
      </patternFill>
    </fill>
    <fill>
      <patternFill patternType="solid">
        <fgColor rgb="FFFF8080"/>
      </patternFill>
    </fill>
    <fill>
      <patternFill patternType="solid">
        <fgColor rgb="FF00FF00"/>
      </patternFill>
    </fill>
    <fill>
      <patternFill patternType="solid">
        <fgColor rgb="FFFFCC00"/>
      </patternFill>
    </fill>
    <fill>
      <patternFill patternType="solid">
        <fgColor rgb="FF0066CC"/>
      </patternFill>
    </fill>
    <fill>
      <patternFill patternType="solid">
        <fgColor rgb="FF800080"/>
      </patternFill>
    </fill>
    <fill>
      <patternFill patternType="solid">
        <fgColor rgb="FF33CCCC"/>
      </patternFill>
    </fill>
    <fill>
      <patternFill patternType="solid">
        <fgColor rgb="FFFF9900"/>
      </patternFill>
    </fill>
    <fill>
      <patternFill patternType="solid">
        <fgColor rgb="FF333399"/>
      </patternFill>
    </fill>
    <fill>
      <patternFill patternType="solid">
        <fgColor rgb="FFFF0000"/>
      </patternFill>
    </fill>
    <fill>
      <patternFill patternType="solid">
        <fgColor rgb="FF339966"/>
      </patternFill>
    </fill>
    <fill>
      <patternFill patternType="solid">
        <fgColor rgb="FFFF6600"/>
      </patternFill>
    </fill>
    <fill>
      <patternFill patternType="solid">
        <fgColor rgb="FFC0C0C0"/>
      </patternFill>
    </fill>
    <fill>
      <patternFill patternType="solid">
        <fgColor rgb="FF969696"/>
      </patternFill>
    </fill>
    <fill>
      <patternFill patternType="solid">
        <fgColor rgb="FFFFFF99"/>
      </patternFill>
    </fill>
    <fill>
      <patternFill patternType="solid">
        <fgColor rgb="FFFFFFCC"/>
      </patternFill>
    </fill>
  </fills>
  <borders count="10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>
        <color rgb="FF000000"/>
      </diagonal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333399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C0C0C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medium">
        <color rgb="FF0066CC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double">
        <color rgb="FFFF9900"/>
      </bottom>
      <diagonal style="none">
        <color rgb="FF000000"/>
      </diagonal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 style="none">
        <color rgb="FF000000"/>
      </diagonal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333399"/>
      </top>
      <bottom style="double">
        <color rgb="FF333399"/>
      </bottom>
      <diagonal style="none">
        <color rgb="FF000000"/>
      </diagonal>
    </border>
  </borders>
  <cellStyleXfs count="63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22" fillId="16" borderId="0" xfId="0" applyFont="1" applyFill="1"/>
    <xf numFmtId="0" fontId="22" fillId="17" borderId="0" xfId="0" applyFont="1" applyFill="1"/>
    <xf numFmtId="0" fontId="22" fillId="18" borderId="0" xfId="0" applyFont="1" applyFill="1"/>
    <xf numFmtId="0" fontId="22" fillId="13" borderId="0" xfId="0" applyFont="1" applyFill="1"/>
    <xf numFmtId="0" fontId="22" fillId="14" borderId="0" xfId="0" applyFont="1" applyFill="1"/>
    <xf numFmtId="0" fontId="22" fillId="19" borderId="0" xfId="0" applyFont="1" applyFill="1"/>
    <xf numFmtId="0" fontId="12" fillId="3" borderId="0" xfId="0" applyFont="1" applyFill="1"/>
    <xf numFmtId="0" fontId="16" fillId="20" borderId="1" xfId="0" applyFont="1" applyFill="1" applyBorder="1"/>
    <xf numFmtId="0" fontId="18" fillId="21" borderId="2" xfId="0" applyFont="1" applyFill="1" applyBorder="1"/>
    <xf numFmtId="43" fontId="4" fillId="0" borderId="0" xfId="0" applyNumberFormat="1" applyFont="1"/>
    <xf numFmtId="41" fontId="4" fillId="0" borderId="0" xfId="0" applyNumberFormat="1" applyFont="1"/>
    <xf numFmtId="44" fontId="4" fillId="0" borderId="0" xfId="0" applyNumberFormat="1" applyFont="1"/>
    <xf numFmtId="42" fontId="4" fillId="0" borderId="0" xfId="0" applyNumberFormat="1" applyFont="1"/>
    <xf numFmtId="0" fontId="20" fillId="0" borderId="0" xfId="0" applyFont="1"/>
    <xf numFmtId="0" fontId="24" fillId="0" borderId="0" xfId="0" applyFont="1"/>
    <xf numFmtId="0" fontId="11" fillId="4" borderId="0" xfId="0" applyFont="1" applyFill="1"/>
    <xf numFmtId="0" fontId="8" fillId="0" borderId="3" xfId="0" applyFont="1" applyBorder="1"/>
    <xf numFmtId="0" fontId="9" fillId="0" borderId="4" xfId="0" applyFont="1" applyBorder="1"/>
    <xf numFmtId="0" fontId="10" fillId="0" borderId="5" xfId="0" applyFont="1" applyBorder="1"/>
    <xf numFmtId="0" fontId="10" fillId="0" borderId="0" xfId="0" applyFont="1"/>
    <xf numFmtId="0" fontId="23" fillId="0" borderId="0" xfId="0" applyFont="1"/>
    <xf numFmtId="0" fontId="14" fillId="7" borderId="1" xfId="0" applyFont="1" applyFill="1" applyBorder="1"/>
    <xf numFmtId="0" fontId="17" fillId="0" borderId="6" xfId="0" applyFont="1" applyBorder="1"/>
    <xf numFmtId="0" fontId="13" fillId="22" borderId="0" xfId="0" applyFont="1" applyFill="1"/>
    <xf numFmtId="0" fontId="4" fillId="23" borderId="7" xfId="0" applyFont="1" applyFill="1" applyBorder="1"/>
    <xf numFmtId="0" fontId="15" fillId="20" borderId="8" xfId="0" applyFont="1" applyFill="1" applyBorder="1"/>
    <xf numFmtId="9" fontId="4" fillId="0" borderId="0" xfId="0" applyNumberFormat="1" applyFont="1"/>
    <xf numFmtId="0" fontId="7" fillId="0" borderId="0" xfId="0" applyFont="1"/>
    <xf numFmtId="0" fontId="21" fillId="0" borderId="9" xfId="0" applyFont="1" applyBorder="1"/>
    <xf numFmtId="0" fontId="19" fillId="0" borderId="0" xfId="0" applyFont="1"/>
  </cellStyleXfs>
  <cellXfs count="8">
    <xf numFmtId="0" fontId="0" fillId="0" borderId="0" xfId="0"/>
    <xf numFmtId="0" fontId="0" fillId="0" borderId="0" xfId="0"/>
    <xf numFmtId="0" fontId="5" fillId="0" borderId="0" xfId="0" applyFont="1"/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</cell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10" Type="http://schemas.openxmlformats.org/officeDocument/2006/relationships/worksheet" Target="worksheets/sheet7.xml" TargetMode="Internal"/><Relationship Id="rId100" Type="http://schemas.openxmlformats.org/officeDocument/2006/relationships/worksheet" Target="worksheets/sheet97.xml" TargetMode="Internal"/><Relationship Id="rId101" Type="http://schemas.openxmlformats.org/officeDocument/2006/relationships/worksheet" Target="worksheets/sheet98.xml" TargetMode="Internal"/><Relationship Id="rId102" Type="http://schemas.openxmlformats.org/officeDocument/2006/relationships/worksheet" Target="worksheets/sheet99.xml" TargetMode="Internal"/><Relationship Id="rId103" Type="http://schemas.openxmlformats.org/officeDocument/2006/relationships/worksheet" Target="worksheets/sheet100.xml" TargetMode="Internal"/><Relationship Id="rId11" Type="http://schemas.openxmlformats.org/officeDocument/2006/relationships/worksheet" Target="worksheets/sheet8.xml" TargetMode="Internal"/><Relationship Id="rId12" Type="http://schemas.openxmlformats.org/officeDocument/2006/relationships/worksheet" Target="worksheets/sheet9.xml" TargetMode="Internal"/><Relationship Id="rId13" Type="http://schemas.openxmlformats.org/officeDocument/2006/relationships/worksheet" Target="worksheets/sheet10.xml" TargetMode="Internal"/><Relationship Id="rId14" Type="http://schemas.openxmlformats.org/officeDocument/2006/relationships/worksheet" Target="worksheets/sheet11.xml" TargetMode="Internal"/><Relationship Id="rId15" Type="http://schemas.openxmlformats.org/officeDocument/2006/relationships/worksheet" Target="worksheets/sheet12.xml" TargetMode="Internal"/><Relationship Id="rId16" Type="http://schemas.openxmlformats.org/officeDocument/2006/relationships/worksheet" Target="worksheets/sheet13.xml" TargetMode="Internal"/><Relationship Id="rId17" Type="http://schemas.openxmlformats.org/officeDocument/2006/relationships/worksheet" Target="worksheets/sheet14.xml" TargetMode="Internal"/><Relationship Id="rId18" Type="http://schemas.openxmlformats.org/officeDocument/2006/relationships/worksheet" Target="worksheets/sheet15.xml" TargetMode="Internal"/><Relationship Id="rId19" Type="http://schemas.openxmlformats.org/officeDocument/2006/relationships/worksheet" Target="worksheets/sheet16.xml" TargetMode="Internal"/><Relationship Id="rId2" Type="http://schemas.openxmlformats.org/officeDocument/2006/relationships/styles" Target="styles.xml" TargetMode="Internal"/><Relationship Id="rId20" Type="http://schemas.openxmlformats.org/officeDocument/2006/relationships/worksheet" Target="worksheets/sheet17.xml" TargetMode="Internal"/><Relationship Id="rId21" Type="http://schemas.openxmlformats.org/officeDocument/2006/relationships/worksheet" Target="worksheets/sheet18.xml" TargetMode="Internal"/><Relationship Id="rId22" Type="http://schemas.openxmlformats.org/officeDocument/2006/relationships/worksheet" Target="worksheets/sheet19.xml" TargetMode="Internal"/><Relationship Id="rId23" Type="http://schemas.openxmlformats.org/officeDocument/2006/relationships/worksheet" Target="worksheets/sheet20.xml" TargetMode="Internal"/><Relationship Id="rId24" Type="http://schemas.openxmlformats.org/officeDocument/2006/relationships/worksheet" Target="worksheets/sheet21.xml" TargetMode="Internal"/><Relationship Id="rId25" Type="http://schemas.openxmlformats.org/officeDocument/2006/relationships/worksheet" Target="worksheets/sheet22.xml" TargetMode="Internal"/><Relationship Id="rId26" Type="http://schemas.openxmlformats.org/officeDocument/2006/relationships/worksheet" Target="worksheets/sheet23.xml" TargetMode="Internal"/><Relationship Id="rId27" Type="http://schemas.openxmlformats.org/officeDocument/2006/relationships/worksheet" Target="worksheets/sheet24.xml" TargetMode="Internal"/><Relationship Id="rId28" Type="http://schemas.openxmlformats.org/officeDocument/2006/relationships/worksheet" Target="worksheets/sheet25.xml" TargetMode="Internal"/><Relationship Id="rId29" Type="http://schemas.openxmlformats.org/officeDocument/2006/relationships/worksheet" Target="worksheets/sheet26.xml" TargetMode="Internal"/><Relationship Id="rId3" Type="http://schemas.openxmlformats.org/officeDocument/2006/relationships/sharedStrings" Target="sharedStrings.xml" TargetMode="Internal"/><Relationship Id="rId30" Type="http://schemas.openxmlformats.org/officeDocument/2006/relationships/worksheet" Target="worksheets/sheet27.xml" TargetMode="Internal"/><Relationship Id="rId31" Type="http://schemas.openxmlformats.org/officeDocument/2006/relationships/worksheet" Target="worksheets/sheet28.xml" TargetMode="Internal"/><Relationship Id="rId32" Type="http://schemas.openxmlformats.org/officeDocument/2006/relationships/worksheet" Target="worksheets/sheet29.xml" TargetMode="Internal"/><Relationship Id="rId33" Type="http://schemas.openxmlformats.org/officeDocument/2006/relationships/worksheet" Target="worksheets/sheet30.xml" TargetMode="Internal"/><Relationship Id="rId34" Type="http://schemas.openxmlformats.org/officeDocument/2006/relationships/worksheet" Target="worksheets/sheet31.xml" TargetMode="Internal"/><Relationship Id="rId35" Type="http://schemas.openxmlformats.org/officeDocument/2006/relationships/worksheet" Target="worksheets/sheet32.xml" TargetMode="Internal"/><Relationship Id="rId36" Type="http://schemas.openxmlformats.org/officeDocument/2006/relationships/worksheet" Target="worksheets/sheet33.xml" TargetMode="Internal"/><Relationship Id="rId37" Type="http://schemas.openxmlformats.org/officeDocument/2006/relationships/worksheet" Target="worksheets/sheet34.xml" TargetMode="Internal"/><Relationship Id="rId38" Type="http://schemas.openxmlformats.org/officeDocument/2006/relationships/worksheet" Target="worksheets/sheet35.xml" TargetMode="Internal"/><Relationship Id="rId39" Type="http://schemas.openxmlformats.org/officeDocument/2006/relationships/worksheet" Target="worksheets/sheet36.xml" TargetMode="Internal"/><Relationship Id="rId4" Type="http://schemas.openxmlformats.org/officeDocument/2006/relationships/worksheet" Target="worksheets/sheet1.xml" TargetMode="Internal"/><Relationship Id="rId40" Type="http://schemas.openxmlformats.org/officeDocument/2006/relationships/worksheet" Target="worksheets/sheet37.xml" TargetMode="Internal"/><Relationship Id="rId41" Type="http://schemas.openxmlformats.org/officeDocument/2006/relationships/worksheet" Target="worksheets/sheet38.xml" TargetMode="Internal"/><Relationship Id="rId42" Type="http://schemas.openxmlformats.org/officeDocument/2006/relationships/worksheet" Target="worksheets/sheet39.xml" TargetMode="Internal"/><Relationship Id="rId43" Type="http://schemas.openxmlformats.org/officeDocument/2006/relationships/worksheet" Target="worksheets/sheet40.xml" TargetMode="Internal"/><Relationship Id="rId44" Type="http://schemas.openxmlformats.org/officeDocument/2006/relationships/worksheet" Target="worksheets/sheet41.xml" TargetMode="Internal"/><Relationship Id="rId45" Type="http://schemas.openxmlformats.org/officeDocument/2006/relationships/worksheet" Target="worksheets/sheet42.xml" TargetMode="Internal"/><Relationship Id="rId46" Type="http://schemas.openxmlformats.org/officeDocument/2006/relationships/worksheet" Target="worksheets/sheet43.xml" TargetMode="Internal"/><Relationship Id="rId47" Type="http://schemas.openxmlformats.org/officeDocument/2006/relationships/worksheet" Target="worksheets/sheet44.xml" TargetMode="Internal"/><Relationship Id="rId48" Type="http://schemas.openxmlformats.org/officeDocument/2006/relationships/worksheet" Target="worksheets/sheet45.xml" TargetMode="Internal"/><Relationship Id="rId49" Type="http://schemas.openxmlformats.org/officeDocument/2006/relationships/worksheet" Target="worksheets/sheet46.xml" TargetMode="Internal"/><Relationship Id="rId5" Type="http://schemas.openxmlformats.org/officeDocument/2006/relationships/worksheet" Target="worksheets/sheet2.xml" TargetMode="Internal"/><Relationship Id="rId50" Type="http://schemas.openxmlformats.org/officeDocument/2006/relationships/worksheet" Target="worksheets/sheet47.xml" TargetMode="Internal"/><Relationship Id="rId51" Type="http://schemas.openxmlformats.org/officeDocument/2006/relationships/worksheet" Target="worksheets/sheet48.xml" TargetMode="Internal"/><Relationship Id="rId52" Type="http://schemas.openxmlformats.org/officeDocument/2006/relationships/worksheet" Target="worksheets/sheet49.xml" TargetMode="Internal"/><Relationship Id="rId53" Type="http://schemas.openxmlformats.org/officeDocument/2006/relationships/worksheet" Target="worksheets/sheet50.xml" TargetMode="Internal"/><Relationship Id="rId54" Type="http://schemas.openxmlformats.org/officeDocument/2006/relationships/worksheet" Target="worksheets/sheet51.xml" TargetMode="Internal"/><Relationship Id="rId55" Type="http://schemas.openxmlformats.org/officeDocument/2006/relationships/worksheet" Target="worksheets/sheet52.xml" TargetMode="Internal"/><Relationship Id="rId56" Type="http://schemas.openxmlformats.org/officeDocument/2006/relationships/worksheet" Target="worksheets/sheet53.xml" TargetMode="Internal"/><Relationship Id="rId57" Type="http://schemas.openxmlformats.org/officeDocument/2006/relationships/worksheet" Target="worksheets/sheet54.xml" TargetMode="Internal"/><Relationship Id="rId58" Type="http://schemas.openxmlformats.org/officeDocument/2006/relationships/worksheet" Target="worksheets/sheet55.xml" TargetMode="Internal"/><Relationship Id="rId59" Type="http://schemas.openxmlformats.org/officeDocument/2006/relationships/worksheet" Target="worksheets/sheet56.xml" TargetMode="Internal"/><Relationship Id="rId6" Type="http://schemas.openxmlformats.org/officeDocument/2006/relationships/worksheet" Target="worksheets/sheet3.xml" TargetMode="Internal"/><Relationship Id="rId60" Type="http://schemas.openxmlformats.org/officeDocument/2006/relationships/worksheet" Target="worksheets/sheet57.xml" TargetMode="Internal"/><Relationship Id="rId61" Type="http://schemas.openxmlformats.org/officeDocument/2006/relationships/worksheet" Target="worksheets/sheet58.xml" TargetMode="Internal"/><Relationship Id="rId62" Type="http://schemas.openxmlformats.org/officeDocument/2006/relationships/worksheet" Target="worksheets/sheet59.xml" TargetMode="Internal"/><Relationship Id="rId63" Type="http://schemas.openxmlformats.org/officeDocument/2006/relationships/worksheet" Target="worksheets/sheet60.xml" TargetMode="Internal"/><Relationship Id="rId64" Type="http://schemas.openxmlformats.org/officeDocument/2006/relationships/worksheet" Target="worksheets/sheet61.xml" TargetMode="Internal"/><Relationship Id="rId65" Type="http://schemas.openxmlformats.org/officeDocument/2006/relationships/worksheet" Target="worksheets/sheet62.xml" TargetMode="Internal"/><Relationship Id="rId66" Type="http://schemas.openxmlformats.org/officeDocument/2006/relationships/worksheet" Target="worksheets/sheet63.xml" TargetMode="Internal"/><Relationship Id="rId67" Type="http://schemas.openxmlformats.org/officeDocument/2006/relationships/worksheet" Target="worksheets/sheet64.xml" TargetMode="Internal"/><Relationship Id="rId68" Type="http://schemas.openxmlformats.org/officeDocument/2006/relationships/worksheet" Target="worksheets/sheet65.xml" TargetMode="Internal"/><Relationship Id="rId69" Type="http://schemas.openxmlformats.org/officeDocument/2006/relationships/worksheet" Target="worksheets/sheet66.xml" TargetMode="Internal"/><Relationship Id="rId7" Type="http://schemas.openxmlformats.org/officeDocument/2006/relationships/worksheet" Target="worksheets/sheet4.xml" TargetMode="Internal"/><Relationship Id="rId70" Type="http://schemas.openxmlformats.org/officeDocument/2006/relationships/worksheet" Target="worksheets/sheet67.xml" TargetMode="Internal"/><Relationship Id="rId71" Type="http://schemas.openxmlformats.org/officeDocument/2006/relationships/worksheet" Target="worksheets/sheet68.xml" TargetMode="Internal"/><Relationship Id="rId72" Type="http://schemas.openxmlformats.org/officeDocument/2006/relationships/worksheet" Target="worksheets/sheet69.xml" TargetMode="Internal"/><Relationship Id="rId73" Type="http://schemas.openxmlformats.org/officeDocument/2006/relationships/worksheet" Target="worksheets/sheet70.xml" TargetMode="Internal"/><Relationship Id="rId74" Type="http://schemas.openxmlformats.org/officeDocument/2006/relationships/worksheet" Target="worksheets/sheet71.xml" TargetMode="Internal"/><Relationship Id="rId75" Type="http://schemas.openxmlformats.org/officeDocument/2006/relationships/worksheet" Target="worksheets/sheet72.xml" TargetMode="Internal"/><Relationship Id="rId76" Type="http://schemas.openxmlformats.org/officeDocument/2006/relationships/worksheet" Target="worksheets/sheet73.xml" TargetMode="Internal"/><Relationship Id="rId77" Type="http://schemas.openxmlformats.org/officeDocument/2006/relationships/worksheet" Target="worksheets/sheet74.xml" TargetMode="Internal"/><Relationship Id="rId78" Type="http://schemas.openxmlformats.org/officeDocument/2006/relationships/worksheet" Target="worksheets/sheet75.xml" TargetMode="Internal"/><Relationship Id="rId79" Type="http://schemas.openxmlformats.org/officeDocument/2006/relationships/worksheet" Target="worksheets/sheet76.xml" TargetMode="Internal"/><Relationship Id="rId8" Type="http://schemas.openxmlformats.org/officeDocument/2006/relationships/worksheet" Target="worksheets/sheet5.xml" TargetMode="Internal"/><Relationship Id="rId80" Type="http://schemas.openxmlformats.org/officeDocument/2006/relationships/worksheet" Target="worksheets/sheet77.xml" TargetMode="Internal"/><Relationship Id="rId81" Type="http://schemas.openxmlformats.org/officeDocument/2006/relationships/worksheet" Target="worksheets/sheet78.xml" TargetMode="Internal"/><Relationship Id="rId82" Type="http://schemas.openxmlformats.org/officeDocument/2006/relationships/worksheet" Target="worksheets/sheet79.xml" TargetMode="Internal"/><Relationship Id="rId83" Type="http://schemas.openxmlformats.org/officeDocument/2006/relationships/worksheet" Target="worksheets/sheet80.xml" TargetMode="Internal"/><Relationship Id="rId84" Type="http://schemas.openxmlformats.org/officeDocument/2006/relationships/worksheet" Target="worksheets/sheet81.xml" TargetMode="Internal"/><Relationship Id="rId85" Type="http://schemas.openxmlformats.org/officeDocument/2006/relationships/worksheet" Target="worksheets/sheet82.xml" TargetMode="Internal"/><Relationship Id="rId86" Type="http://schemas.openxmlformats.org/officeDocument/2006/relationships/worksheet" Target="worksheets/sheet83.xml" TargetMode="Internal"/><Relationship Id="rId87" Type="http://schemas.openxmlformats.org/officeDocument/2006/relationships/worksheet" Target="worksheets/sheet84.xml" TargetMode="Internal"/><Relationship Id="rId88" Type="http://schemas.openxmlformats.org/officeDocument/2006/relationships/worksheet" Target="worksheets/sheet85.xml" TargetMode="Internal"/><Relationship Id="rId89" Type="http://schemas.openxmlformats.org/officeDocument/2006/relationships/worksheet" Target="worksheets/sheet86.xml" TargetMode="Internal"/><Relationship Id="rId9" Type="http://schemas.openxmlformats.org/officeDocument/2006/relationships/worksheet" Target="worksheets/sheet6.xml" TargetMode="Internal"/><Relationship Id="rId90" Type="http://schemas.openxmlformats.org/officeDocument/2006/relationships/worksheet" Target="worksheets/sheet87.xml" TargetMode="Internal"/><Relationship Id="rId91" Type="http://schemas.openxmlformats.org/officeDocument/2006/relationships/worksheet" Target="worksheets/sheet88.xml" TargetMode="Internal"/><Relationship Id="rId92" Type="http://schemas.openxmlformats.org/officeDocument/2006/relationships/worksheet" Target="worksheets/sheet89.xml" TargetMode="Internal"/><Relationship Id="rId93" Type="http://schemas.openxmlformats.org/officeDocument/2006/relationships/worksheet" Target="worksheets/sheet90.xml" TargetMode="Internal"/><Relationship Id="rId94" Type="http://schemas.openxmlformats.org/officeDocument/2006/relationships/worksheet" Target="worksheets/sheet91.xml" TargetMode="Internal"/><Relationship Id="rId95" Type="http://schemas.openxmlformats.org/officeDocument/2006/relationships/worksheet" Target="worksheets/sheet92.xml" TargetMode="Internal"/><Relationship Id="rId96" Type="http://schemas.openxmlformats.org/officeDocument/2006/relationships/worksheet" Target="worksheets/sheet93.xml" TargetMode="Internal"/><Relationship Id="rId97" Type="http://schemas.openxmlformats.org/officeDocument/2006/relationships/worksheet" Target="worksheets/sheet94.xml" TargetMode="Internal"/><Relationship Id="rId98" Type="http://schemas.openxmlformats.org/officeDocument/2006/relationships/worksheet" Target="worksheets/sheet95.xml" TargetMode="Internal"/><Relationship Id="rId99" Type="http://schemas.openxmlformats.org/officeDocument/2006/relationships/worksheet" Target="worksheets/sheet96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K16" sqref="K16"/>
    </sheetView>
  </sheetViews>
  <sheetFormatPr baseColWidth="8" defaultRowHeight="15"/>
  <cols>
    <col min="1" max="1" width="32.140625" bestFit="1" customWidth="1"/>
    <col min="2" max="2" width="16.140625" customWidth="1"/>
    <col min="3" max="3" width="13.2851562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7.140625" bestFit="1" customWidth="1"/>
    <col min="12" max="12" width="8.85546875" bestFit="1" customWidth="1"/>
    <col min="13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3" t="s">
        <v>12</v>
      </c>
      <c r="B2" s="3" t="s">
        <v>13</v>
      </c>
      <c r="C2" s="3"/>
      <c r="D2" s="3"/>
      <c r="E2" s="3"/>
      <c r="F2" s="3"/>
      <c r="G2" s="3"/>
      <c r="H2" s="3"/>
      <c r="I2" s="3"/>
      <c r="J2" s="3"/>
      <c r="K2" s="3">
        <v>130.44</v>
      </c>
      <c r="L2" s="3" t="s">
        <v>14</v>
      </c>
      <c r="M2" s="3"/>
    </row>
    <row r="3">
      <c r="A3" s="3" t="s">
        <v>12</v>
      </c>
      <c r="B3" s="3" t="s">
        <v>15</v>
      </c>
      <c r="C3" s="3"/>
      <c r="D3" s="3">
        <v>0</v>
      </c>
      <c r="E3" s="3">
        <v>1</v>
      </c>
      <c r="F3" s="3">
        <v>3</v>
      </c>
      <c r="G3" s="3">
        <v>0</v>
      </c>
      <c r="H3" s="3">
        <v>6</v>
      </c>
      <c r="I3" s="3">
        <v>0</v>
      </c>
      <c r="J3" s="3">
        <v>4</v>
      </c>
      <c r="K3" s="0">
        <f>0.0105+0.041</f>
        <v>0.0515</v>
      </c>
      <c r="L3" s="3" t="s">
        <v>16</v>
      </c>
      <c r="M3" s="3"/>
    </row>
    <row r="4">
      <c r="A4" s="3" t="s">
        <v>12</v>
      </c>
      <c r="B4" s="3" t="s">
        <v>15</v>
      </c>
      <c r="C4" s="3"/>
      <c r="D4" s="3">
        <v>0</v>
      </c>
      <c r="E4" s="3">
        <v>1</v>
      </c>
      <c r="F4" s="3">
        <v>3</v>
      </c>
      <c r="G4" s="3">
        <v>6</v>
      </c>
      <c r="H4" s="3">
        <v>10</v>
      </c>
      <c r="I4" s="3">
        <v>0</v>
      </c>
      <c r="J4" s="3">
        <v>4</v>
      </c>
      <c r="K4" s="0">
        <f>0.0291+0.0462</f>
        <v>0.0753</v>
      </c>
      <c r="L4" s="3" t="s">
        <v>16</v>
      </c>
      <c r="M4" s="3"/>
    </row>
    <row r="5">
      <c r="A5" s="3" t="s">
        <v>12</v>
      </c>
      <c r="B5" s="3" t="s">
        <v>15</v>
      </c>
      <c r="C5" s="3"/>
      <c r="D5" s="3">
        <v>0</v>
      </c>
      <c r="E5" s="3">
        <v>1</v>
      </c>
      <c r="F5" s="3">
        <v>3</v>
      </c>
      <c r="G5" s="3">
        <v>10</v>
      </c>
      <c r="H5" s="3">
        <v>18</v>
      </c>
      <c r="I5" s="3">
        <v>0</v>
      </c>
      <c r="J5" s="3">
        <v>4</v>
      </c>
      <c r="K5" s="0">
        <f>0.0105+0.041</f>
        <v>0.0515</v>
      </c>
      <c r="L5" s="3" t="s">
        <v>16</v>
      </c>
      <c r="M5" s="3"/>
    </row>
    <row r="6">
      <c r="A6" s="3" t="s">
        <v>12</v>
      </c>
      <c r="B6" s="3" t="s">
        <v>15</v>
      </c>
      <c r="C6" s="3"/>
      <c r="D6" s="3">
        <v>0</v>
      </c>
      <c r="E6" s="3">
        <v>1</v>
      </c>
      <c r="F6" s="3">
        <v>3</v>
      </c>
      <c r="G6" s="3">
        <v>18</v>
      </c>
      <c r="H6" s="3">
        <v>22</v>
      </c>
      <c r="I6" s="3">
        <v>0</v>
      </c>
      <c r="J6" s="3">
        <v>4</v>
      </c>
      <c r="K6" s="0">
        <f>0.0291+0.0462</f>
        <v>0.0753</v>
      </c>
      <c r="L6" s="3" t="s">
        <v>16</v>
      </c>
      <c r="M6" s="3"/>
    </row>
    <row r="7">
      <c r="A7" s="3" t="s">
        <v>12</v>
      </c>
      <c r="B7" s="3" t="s">
        <v>15</v>
      </c>
      <c r="C7" s="3"/>
      <c r="D7" s="3">
        <v>0</v>
      </c>
      <c r="E7" s="3">
        <v>1</v>
      </c>
      <c r="F7" s="3">
        <v>3</v>
      </c>
      <c r="G7" s="3">
        <v>22</v>
      </c>
      <c r="H7" s="3">
        <v>24</v>
      </c>
      <c r="I7" s="3">
        <v>0</v>
      </c>
      <c r="J7" s="3">
        <v>4</v>
      </c>
      <c r="K7" s="0">
        <f>0.0105+0.041</f>
        <v>0.0515</v>
      </c>
      <c r="L7" s="3" t="s">
        <v>16</v>
      </c>
      <c r="M7" s="3"/>
    </row>
    <row r="8">
      <c r="A8" s="3" t="s">
        <v>12</v>
      </c>
      <c r="B8" s="3" t="s">
        <v>15</v>
      </c>
      <c r="C8" s="3"/>
      <c r="D8" s="3">
        <v>0</v>
      </c>
      <c r="E8" s="3">
        <v>4</v>
      </c>
      <c r="F8" s="3">
        <v>10</v>
      </c>
      <c r="G8" s="3">
        <v>0</v>
      </c>
      <c r="H8" s="3">
        <v>12</v>
      </c>
      <c r="I8" s="3">
        <v>0</v>
      </c>
      <c r="J8" s="3">
        <v>4</v>
      </c>
      <c r="K8" s="0">
        <f>0.0105+0.041</f>
        <v>0.0515</v>
      </c>
      <c r="L8" s="3" t="s">
        <v>16</v>
      </c>
      <c r="M8" s="3"/>
    </row>
    <row r="9">
      <c r="A9" s="3" t="s">
        <v>12</v>
      </c>
      <c r="B9" s="3" t="s">
        <v>15</v>
      </c>
      <c r="C9" s="3"/>
      <c r="D9" s="3">
        <v>0</v>
      </c>
      <c r="E9" s="3">
        <v>4</v>
      </c>
      <c r="F9" s="3">
        <v>10</v>
      </c>
      <c r="G9" s="3">
        <v>12</v>
      </c>
      <c r="H9" s="3">
        <v>21</v>
      </c>
      <c r="I9" s="3">
        <v>0</v>
      </c>
      <c r="J9" s="3">
        <v>4</v>
      </c>
      <c r="K9" s="0">
        <f>0.0291+0.0462</f>
        <v>0.0753</v>
      </c>
      <c r="L9" s="3" t="s">
        <v>16</v>
      </c>
      <c r="M9" s="3"/>
    </row>
    <row r="10">
      <c r="A10" s="3" t="s">
        <v>12</v>
      </c>
      <c r="B10" s="3" t="s">
        <v>15</v>
      </c>
      <c r="C10" s="3"/>
      <c r="D10" s="3">
        <v>0</v>
      </c>
      <c r="E10" s="3">
        <v>4</v>
      </c>
      <c r="F10" s="3">
        <v>10</v>
      </c>
      <c r="G10" s="3">
        <v>21</v>
      </c>
      <c r="H10" s="3">
        <v>24</v>
      </c>
      <c r="I10" s="3">
        <v>0</v>
      </c>
      <c r="J10" s="3">
        <v>4</v>
      </c>
      <c r="K10" s="0">
        <f>0.0105+0.041</f>
        <v>0.0515</v>
      </c>
      <c r="L10" s="3" t="s">
        <v>16</v>
      </c>
      <c r="M10" s="3"/>
    </row>
    <row r="11">
      <c r="A11" s="3" t="s">
        <v>12</v>
      </c>
      <c r="B11" s="3" t="s">
        <v>15</v>
      </c>
      <c r="C11" s="3"/>
      <c r="D11" s="3">
        <v>0</v>
      </c>
      <c r="E11" s="3">
        <v>11</v>
      </c>
      <c r="F11" s="3">
        <v>12</v>
      </c>
      <c r="G11" s="3">
        <v>0</v>
      </c>
      <c r="H11" s="3">
        <v>6</v>
      </c>
      <c r="I11" s="3">
        <v>0</v>
      </c>
      <c r="J11" s="3">
        <v>4</v>
      </c>
      <c r="K11" s="0">
        <f>0.0105+0.041</f>
        <v>0.0515</v>
      </c>
      <c r="L11" s="3" t="s">
        <v>16</v>
      </c>
      <c r="M11" s="3"/>
    </row>
    <row r="12">
      <c r="A12" s="3" t="s">
        <v>12</v>
      </c>
      <c r="B12" s="3" t="s">
        <v>15</v>
      </c>
      <c r="C12" s="3"/>
      <c r="D12" s="3">
        <v>0</v>
      </c>
      <c r="E12" s="3">
        <v>11</v>
      </c>
      <c r="F12" s="3">
        <v>12</v>
      </c>
      <c r="G12" s="3">
        <v>6</v>
      </c>
      <c r="H12" s="3">
        <v>10</v>
      </c>
      <c r="I12" s="3">
        <v>0</v>
      </c>
      <c r="J12" s="3">
        <v>4</v>
      </c>
      <c r="K12" s="0">
        <f>0.0291+0.0462</f>
        <v>0.0753</v>
      </c>
      <c r="L12" s="3" t="s">
        <v>16</v>
      </c>
      <c r="M12" s="3"/>
    </row>
    <row r="13">
      <c r="A13" s="3" t="s">
        <v>12</v>
      </c>
      <c r="B13" s="3" t="s">
        <v>15</v>
      </c>
      <c r="C13" s="3"/>
      <c r="D13" s="3">
        <v>0</v>
      </c>
      <c r="E13" s="3">
        <v>11</v>
      </c>
      <c r="F13" s="3">
        <v>12</v>
      </c>
      <c r="G13" s="3">
        <v>10</v>
      </c>
      <c r="H13" s="3">
        <v>18</v>
      </c>
      <c r="I13" s="3">
        <v>0</v>
      </c>
      <c r="J13" s="3">
        <v>4</v>
      </c>
      <c r="K13" s="0">
        <f>0.0105+0.041</f>
        <v>0.0515</v>
      </c>
      <c r="L13" s="3" t="s">
        <v>16</v>
      </c>
      <c r="M13" s="3"/>
    </row>
    <row r="14">
      <c r="A14" s="3" t="s">
        <v>12</v>
      </c>
      <c r="B14" s="3" t="s">
        <v>15</v>
      </c>
      <c r="C14" s="3"/>
      <c r="D14" s="3">
        <v>0</v>
      </c>
      <c r="E14" s="3">
        <v>11</v>
      </c>
      <c r="F14" s="3">
        <v>12</v>
      </c>
      <c r="G14" s="3">
        <v>18</v>
      </c>
      <c r="H14" s="3">
        <v>22</v>
      </c>
      <c r="I14" s="3">
        <v>0</v>
      </c>
      <c r="J14" s="3">
        <v>4</v>
      </c>
      <c r="K14" s="0">
        <f>0.0291+0.0462</f>
        <v>0.0753</v>
      </c>
      <c r="L14" s="3" t="s">
        <v>16</v>
      </c>
      <c r="M14" s="3"/>
    </row>
    <row r="15">
      <c r="A15" s="3" t="s">
        <v>12</v>
      </c>
      <c r="B15" s="3" t="s">
        <v>15</v>
      </c>
      <c r="C15" s="3"/>
      <c r="D15" s="3">
        <v>0</v>
      </c>
      <c r="E15" s="3">
        <v>11</v>
      </c>
      <c r="F15" s="3">
        <v>12</v>
      </c>
      <c r="G15" s="3">
        <v>22</v>
      </c>
      <c r="H15" s="3">
        <v>24</v>
      </c>
      <c r="I15" s="3">
        <v>0</v>
      </c>
      <c r="J15" s="3">
        <v>4</v>
      </c>
      <c r="K15" s="0">
        <f>0.0105+0.041</f>
        <v>0.0515</v>
      </c>
      <c r="L15" s="3" t="s">
        <v>16</v>
      </c>
      <c r="M15" s="3"/>
    </row>
    <row r="16">
      <c r="A16" s="3" t="s">
        <v>12</v>
      </c>
      <c r="B16" s="3" t="s">
        <v>15</v>
      </c>
      <c r="C16" s="3"/>
      <c r="D16" s="3">
        <v>0</v>
      </c>
      <c r="E16" s="3">
        <v>1</v>
      </c>
      <c r="F16" s="3">
        <v>12</v>
      </c>
      <c r="G16" s="3">
        <v>0</v>
      </c>
      <c r="H16" s="3">
        <v>24</v>
      </c>
      <c r="I16" s="3">
        <v>5</v>
      </c>
      <c r="J16" s="3">
        <v>6</v>
      </c>
      <c r="K16" s="0">
        <f>0.0105+0.041</f>
        <v>0.0515</v>
      </c>
      <c r="L16" s="3" t="s">
        <v>16</v>
      </c>
      <c r="M16" s="3"/>
    </row>
    <row r="17">
      <c r="A17" s="3" t="s">
        <v>12</v>
      </c>
      <c r="B17" s="3" t="s">
        <v>17</v>
      </c>
      <c r="C17" s="3" t="s">
        <v>18</v>
      </c>
      <c r="D17" s="3">
        <v>0</v>
      </c>
      <c r="E17" s="3">
        <v>1</v>
      </c>
      <c r="F17" s="3">
        <v>3</v>
      </c>
      <c r="G17" s="3">
        <v>6</v>
      </c>
      <c r="H17" s="3">
        <v>10</v>
      </c>
      <c r="I17" s="3">
        <v>0</v>
      </c>
      <c r="J17" s="3">
        <v>4</v>
      </c>
      <c r="K17" s="3">
        <v>7.14</v>
      </c>
      <c r="L17" s="3" t="s">
        <v>19</v>
      </c>
      <c r="M17" s="3"/>
    </row>
    <row r="18">
      <c r="A18" s="3" t="s">
        <v>12</v>
      </c>
      <c r="B18" s="3" t="s">
        <v>17</v>
      </c>
      <c r="C18" s="3" t="s">
        <v>18</v>
      </c>
      <c r="D18" s="3">
        <v>0</v>
      </c>
      <c r="E18" s="3">
        <v>1</v>
      </c>
      <c r="F18" s="3">
        <v>3</v>
      </c>
      <c r="G18" s="3">
        <v>18</v>
      </c>
      <c r="H18" s="3">
        <v>22</v>
      </c>
      <c r="I18" s="3">
        <v>0</v>
      </c>
      <c r="J18" s="3">
        <v>4</v>
      </c>
      <c r="K18" s="3">
        <v>7.14</v>
      </c>
      <c r="L18" s="3" t="s">
        <v>19</v>
      </c>
      <c r="M18" s="3"/>
    </row>
    <row r="19">
      <c r="A19" s="3" t="s">
        <v>12</v>
      </c>
      <c r="B19" s="3" t="s">
        <v>17</v>
      </c>
      <c r="C19" s="3" t="s">
        <v>20</v>
      </c>
      <c r="D19" s="3">
        <v>0</v>
      </c>
      <c r="E19" s="3">
        <v>4</v>
      </c>
      <c r="F19" s="3">
        <v>10</v>
      </c>
      <c r="G19" s="3">
        <v>12</v>
      </c>
      <c r="H19" s="3">
        <v>21</v>
      </c>
      <c r="I19" s="3">
        <v>0</v>
      </c>
      <c r="J19" s="3">
        <v>4</v>
      </c>
      <c r="K19" s="3">
        <v>7.14</v>
      </c>
      <c r="L19" s="3" t="s">
        <v>19</v>
      </c>
      <c r="M19" s="3"/>
    </row>
    <row r="20">
      <c r="A20" s="3" t="s">
        <v>12</v>
      </c>
      <c r="B20" s="3" t="s">
        <v>17</v>
      </c>
      <c r="C20" s="3" t="s">
        <v>21</v>
      </c>
      <c r="D20" s="3">
        <v>0</v>
      </c>
      <c r="E20" s="3">
        <v>11</v>
      </c>
      <c r="F20" s="3">
        <v>12</v>
      </c>
      <c r="G20" s="3">
        <v>6</v>
      </c>
      <c r="H20" s="3">
        <v>10</v>
      </c>
      <c r="I20" s="3">
        <v>0</v>
      </c>
      <c r="J20" s="3">
        <v>4</v>
      </c>
      <c r="K20" s="3">
        <v>7.14</v>
      </c>
      <c r="L20" s="3" t="s">
        <v>19</v>
      </c>
      <c r="M20" s="3"/>
    </row>
    <row r="21">
      <c r="A21" s="3" t="s">
        <v>12</v>
      </c>
      <c r="B21" s="3" t="s">
        <v>17</v>
      </c>
      <c r="C21" s="3" t="s">
        <v>21</v>
      </c>
      <c r="D21" s="3">
        <v>0</v>
      </c>
      <c r="E21" s="3">
        <v>11</v>
      </c>
      <c r="F21" s="3">
        <v>12</v>
      </c>
      <c r="G21" s="3">
        <v>18</v>
      </c>
      <c r="H21" s="3">
        <v>22</v>
      </c>
      <c r="I21" s="3">
        <v>0</v>
      </c>
      <c r="J21" s="3">
        <v>4</v>
      </c>
      <c r="K21" s="3">
        <v>7.14</v>
      </c>
      <c r="L21" s="3" t="s">
        <v>19</v>
      </c>
      <c r="M21" s="3"/>
    </row>
    <row r="22">
      <c r="A22" s="3" t="s">
        <v>12</v>
      </c>
      <c r="B22" s="3" t="s">
        <v>17</v>
      </c>
      <c r="C22" s="3" t="s">
        <v>22</v>
      </c>
      <c r="D22" s="3">
        <v>0</v>
      </c>
      <c r="E22" s="3">
        <v>1</v>
      </c>
      <c r="F22" s="3">
        <v>12</v>
      </c>
      <c r="G22" s="3">
        <v>0</v>
      </c>
      <c r="H22" s="3">
        <v>24</v>
      </c>
      <c r="I22" s="3">
        <v>0</v>
      </c>
      <c r="J22" s="3">
        <v>6</v>
      </c>
      <c r="K22" s="3">
        <v>3.49</v>
      </c>
      <c r="L22" s="3" t="s">
        <v>19</v>
      </c>
      <c r="M22" s="3"/>
    </row>
    <row r="23">
      <c r="A23" s="3" t="s">
        <v>23</v>
      </c>
      <c r="B23" s="3" t="s">
        <v>13</v>
      </c>
      <c r="C23" s="3"/>
      <c r="D23" s="3"/>
      <c r="E23" s="3"/>
      <c r="F23" s="3"/>
      <c r="G23" s="3"/>
      <c r="H23" s="3"/>
      <c r="I23" s="3"/>
      <c r="J23" s="3"/>
      <c r="K23" s="3">
        <v>45</v>
      </c>
      <c r="L23" s="3" t="s">
        <v>14</v>
      </c>
      <c r="M23" s="3"/>
    </row>
    <row r="24">
      <c r="A24" s="3" t="s">
        <v>23</v>
      </c>
      <c r="B24" s="3" t="s">
        <v>15</v>
      </c>
      <c r="C24" s="3"/>
      <c r="D24" s="3">
        <v>0</v>
      </c>
      <c r="E24" s="3">
        <v>1</v>
      </c>
      <c r="F24" s="3">
        <v>12</v>
      </c>
      <c r="G24" s="3">
        <v>0</v>
      </c>
      <c r="H24" s="3">
        <v>24</v>
      </c>
      <c r="I24" s="3">
        <v>0</v>
      </c>
      <c r="J24" s="3">
        <v>6</v>
      </c>
      <c r="K24" s="3">
        <v>0.3119</v>
      </c>
      <c r="L24" s="3" t="s">
        <v>24</v>
      </c>
      <c r="M24" s="3"/>
    </row>
  </sheetData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1000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0.038</v>
      </c>
      <c r="L3" s="1" t="s">
        <v>16</v>
      </c>
    </row>
    <row r="4">
      <c r="A4" s="1" t="s">
        <v>12</v>
      </c>
      <c r="B4" s="1" t="s">
        <v>15</v>
      </c>
      <c r="D4" s="1">
        <v>250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0.0339</v>
      </c>
      <c r="L4" s="1" t="s">
        <v>16</v>
      </c>
    </row>
    <row r="5">
      <c r="A5" s="1" t="s">
        <v>12</v>
      </c>
      <c r="B5" s="1" t="s">
        <v>17</v>
      </c>
      <c r="C5" s="1" t="s">
        <v>43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8.75</v>
      </c>
      <c r="L5" s="1" t="s">
        <v>19</v>
      </c>
    </row>
    <row r="6">
      <c r="A6" s="1" t="s">
        <v>12</v>
      </c>
      <c r="B6" s="1" t="s">
        <v>17</v>
      </c>
      <c r="C6" s="1" t="s">
        <v>44</v>
      </c>
      <c r="D6" s="1">
        <v>0</v>
      </c>
      <c r="E6" s="1">
        <v>6</v>
      </c>
      <c r="F6" s="1">
        <v>9</v>
      </c>
      <c r="G6" s="1">
        <v>0</v>
      </c>
      <c r="H6" s="1">
        <v>7</v>
      </c>
      <c r="I6" s="1">
        <v>0</v>
      </c>
      <c r="J6" s="1">
        <v>6</v>
      </c>
      <c r="K6" s="1">
        <v>11.4</v>
      </c>
      <c r="L6" s="1" t="s">
        <v>19</v>
      </c>
    </row>
    <row r="7">
      <c r="A7" s="1" t="s">
        <v>12</v>
      </c>
      <c r="B7" s="1" t="s">
        <v>17</v>
      </c>
      <c r="C7" s="1" t="s">
        <v>45</v>
      </c>
      <c r="D7" s="1">
        <v>0</v>
      </c>
      <c r="E7" s="1">
        <v>10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8.75</v>
      </c>
      <c r="L7" s="1" t="s">
        <v>19</v>
      </c>
    </row>
  </sheetData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C14" sqref="C14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1164.77+35.03</f>
        <v>1199.8</v>
      </c>
      <c r="L2" s="1" t="s">
        <v>14</v>
      </c>
      <c r="M2" s="1" t="s">
        <v>85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24</v>
      </c>
      <c r="I3" s="1">
        <v>0</v>
      </c>
      <c r="J3" s="1">
        <v>6</v>
      </c>
      <c r="K3" s="1">
        <f>0.00121+0.05912</f>
        <v>0.06033</v>
      </c>
      <c r="L3" s="1" t="s">
        <v>16</v>
      </c>
      <c r="M3" s="1" t="s">
        <v>86</v>
      </c>
    </row>
    <row r="4">
      <c r="A4" s="1" t="s">
        <v>12</v>
      </c>
      <c r="B4" s="1" t="s">
        <v>15</v>
      </c>
      <c r="D4" s="1">
        <v>0</v>
      </c>
      <c r="E4" s="1">
        <v>6</v>
      </c>
      <c r="F4" s="1">
        <v>9</v>
      </c>
      <c r="G4" s="1">
        <v>0</v>
      </c>
      <c r="H4" s="1">
        <v>24</v>
      </c>
      <c r="I4" s="1">
        <v>0</v>
      </c>
      <c r="J4" s="1">
        <v>6</v>
      </c>
      <c r="K4" s="1">
        <f>0.00121+0.05255</f>
        <v>0.05376</v>
      </c>
      <c r="L4" s="1" t="s">
        <v>16</v>
      </c>
      <c r="M4" s="1" t="s">
        <v>86</v>
      </c>
    </row>
    <row r="5">
      <c r="A5" s="1" t="s">
        <v>12</v>
      </c>
      <c r="B5" s="1" t="s">
        <v>15</v>
      </c>
      <c r="D5" s="1">
        <v>0</v>
      </c>
      <c r="E5" s="1">
        <v>10</v>
      </c>
      <c r="F5" s="1">
        <v>12</v>
      </c>
      <c r="G5" s="1">
        <v>0</v>
      </c>
      <c r="H5" s="1">
        <v>24</v>
      </c>
      <c r="I5" s="1">
        <v>0</v>
      </c>
      <c r="J5" s="1">
        <v>6</v>
      </c>
      <c r="K5" s="1">
        <f>0.00121+0.05912</f>
        <v>0.06033</v>
      </c>
      <c r="L5" s="1" t="s">
        <v>16</v>
      </c>
      <c r="M5" s="1" t="s">
        <v>86</v>
      </c>
    </row>
    <row r="6">
      <c r="A6" s="1" t="s">
        <v>12</v>
      </c>
      <c r="B6" s="1" t="s">
        <v>17</v>
      </c>
      <c r="C6" s="1" t="s">
        <v>26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f>0.34+7.3</f>
        <v>7.64</v>
      </c>
      <c r="L6" s="1" t="s">
        <v>19</v>
      </c>
      <c r="M6" s="1" t="s">
        <v>87</v>
      </c>
    </row>
    <row r="7">
      <c r="A7" s="2"/>
      <c r="B7" s="1"/>
    </row>
  </sheetData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370.81+21.54</f>
        <v>392.35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46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1.7634</v>
      </c>
      <c r="L4" s="1" t="s">
        <v>19</v>
      </c>
      <c r="M4" s="1" t="s">
        <v>47</v>
      </c>
    </row>
    <row r="5">
      <c r="A5" s="1" t="s">
        <v>12</v>
      </c>
      <c r="B5" s="1" t="s">
        <v>17</v>
      </c>
      <c r="C5" s="1" t="s">
        <v>44</v>
      </c>
      <c r="D5" s="1">
        <v>0</v>
      </c>
      <c r="E5" s="1">
        <v>6</v>
      </c>
      <c r="F5" s="1">
        <v>9</v>
      </c>
      <c r="G5" s="1">
        <v>7</v>
      </c>
      <c r="H5" s="1">
        <v>21</v>
      </c>
      <c r="I5" s="1">
        <v>0</v>
      </c>
      <c r="J5" s="1">
        <v>4</v>
      </c>
      <c r="K5" s="1">
        <v>9.7891</v>
      </c>
      <c r="L5" s="1" t="s">
        <v>19</v>
      </c>
    </row>
    <row r="6">
      <c r="A6" s="1" t="s">
        <v>23</v>
      </c>
      <c r="B6" s="1" t="s">
        <v>13</v>
      </c>
      <c r="K6" s="1">
        <v>17.75</v>
      </c>
      <c r="L6" s="1" t="s">
        <v>14</v>
      </c>
    </row>
    <row r="7">
      <c r="A7" s="1" t="s">
        <v>23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0.325056</v>
      </c>
      <c r="L7" s="1" t="s">
        <v>24</v>
      </c>
    </row>
  </sheetData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0">
        <v>747.89</v>
      </c>
      <c r="L2" s="1" t="s">
        <v>14</v>
      </c>
      <c r="M2" s="1" t="s">
        <v>48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1">
        <v>6</v>
      </c>
      <c r="F3" s="1">
        <v>9</v>
      </c>
      <c r="G3" s="1">
        <v>16</v>
      </c>
      <c r="H3" s="1">
        <v>21</v>
      </c>
      <c r="I3" s="1">
        <v>0</v>
      </c>
      <c r="J3" s="1">
        <v>4</v>
      </c>
      <c r="K3" s="1">
        <v>14.05</v>
      </c>
      <c r="L3" s="1" t="s">
        <v>19</v>
      </c>
      <c r="M3" s="1" t="s">
        <v>49</v>
      </c>
    </row>
    <row r="4">
      <c r="A4" s="1" t="s">
        <v>12</v>
      </c>
      <c r="B4" s="1" t="s">
        <v>17</v>
      </c>
      <c r="C4" s="1" t="s">
        <v>38</v>
      </c>
      <c r="D4" s="1">
        <v>0</v>
      </c>
      <c r="E4" s="1">
        <v>1</v>
      </c>
      <c r="F4" s="1">
        <v>5</v>
      </c>
      <c r="G4" s="1">
        <v>16</v>
      </c>
      <c r="H4" s="1">
        <v>21</v>
      </c>
      <c r="I4" s="1">
        <v>0</v>
      </c>
      <c r="J4" s="1">
        <v>4</v>
      </c>
      <c r="K4" s="1">
        <v>4.58</v>
      </c>
      <c r="L4" s="1" t="s">
        <v>19</v>
      </c>
      <c r="M4" s="1" t="s">
        <v>50</v>
      </c>
    </row>
    <row r="5">
      <c r="A5" s="1" t="s">
        <v>12</v>
      </c>
      <c r="B5" s="1" t="s">
        <v>17</v>
      </c>
      <c r="C5" s="1" t="s">
        <v>39</v>
      </c>
      <c r="D5" s="1">
        <v>0</v>
      </c>
      <c r="E5" s="1">
        <v>10</v>
      </c>
      <c r="F5" s="1">
        <v>12</v>
      </c>
      <c r="G5" s="1">
        <v>16</v>
      </c>
      <c r="H5" s="1">
        <v>21</v>
      </c>
      <c r="I5" s="1">
        <v>0</v>
      </c>
      <c r="J5" s="1">
        <v>4</v>
      </c>
      <c r="K5" s="1">
        <v>4.58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16.97</v>
      </c>
      <c r="L6" s="1" t="s">
        <v>19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0.0402</v>
      </c>
      <c r="L7" s="1" t="s">
        <v>16</v>
      </c>
    </row>
    <row r="8">
      <c r="A8" s="2"/>
    </row>
  </sheetData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250</v>
      </c>
      <c r="L11" s="1" t="s">
        <v>24</v>
      </c>
    </row>
    <row r="12">
      <c r="A12" s="1" t="s">
        <v>23</v>
      </c>
      <c r="B12" s="1" t="s">
        <v>15</v>
      </c>
      <c r="D12" s="1">
        <v>10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0.2632</v>
      </c>
      <c r="L12" s="1" t="s">
        <v>24</v>
      </c>
    </row>
  </sheetData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119.61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7</v>
      </c>
      <c r="I3" s="1">
        <v>0</v>
      </c>
      <c r="J3" s="1">
        <v>4</v>
      </c>
      <c r="K3" s="1">
        <v>0.002568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5</v>
      </c>
      <c r="G4" s="1">
        <v>7</v>
      </c>
      <c r="H4" s="1">
        <v>22</v>
      </c>
      <c r="I4" s="1">
        <v>0</v>
      </c>
      <c r="J4" s="1">
        <v>4</v>
      </c>
      <c r="K4" s="1">
        <v>0.003814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5</v>
      </c>
      <c r="G5" s="1">
        <v>22</v>
      </c>
      <c r="H5" s="1">
        <v>24</v>
      </c>
      <c r="I5" s="1">
        <v>0</v>
      </c>
      <c r="J5" s="1">
        <v>4</v>
      </c>
      <c r="K5" s="1">
        <v>0.002568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5</v>
      </c>
      <c r="G6" s="1">
        <v>0</v>
      </c>
      <c r="H6" s="1">
        <v>24</v>
      </c>
      <c r="I6" s="1">
        <v>5</v>
      </c>
      <c r="J6" s="1">
        <v>6</v>
      </c>
      <c r="K6" s="1">
        <v>0.002568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6</v>
      </c>
      <c r="F7" s="1">
        <v>9</v>
      </c>
      <c r="G7" s="1">
        <v>0</v>
      </c>
      <c r="H7" s="1">
        <v>10</v>
      </c>
      <c r="I7" s="1">
        <v>0</v>
      </c>
      <c r="J7" s="1">
        <v>4</v>
      </c>
      <c r="K7" s="1">
        <v>0.002568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9</v>
      </c>
      <c r="G8" s="1">
        <v>10</v>
      </c>
      <c r="H8" s="1">
        <v>22</v>
      </c>
      <c r="I8" s="1">
        <v>0</v>
      </c>
      <c r="J8" s="1">
        <v>4</v>
      </c>
      <c r="K8" s="1">
        <v>0.003814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6</v>
      </c>
      <c r="F9" s="1">
        <v>9</v>
      </c>
      <c r="G9" s="1">
        <v>22</v>
      </c>
      <c r="H9" s="1">
        <v>24</v>
      </c>
      <c r="I9" s="1">
        <v>0</v>
      </c>
      <c r="J9" s="1">
        <v>4</v>
      </c>
      <c r="K9" s="1">
        <v>0.002568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6</v>
      </c>
      <c r="F10" s="1">
        <v>9</v>
      </c>
      <c r="G10" s="1">
        <v>0</v>
      </c>
      <c r="H10" s="1">
        <v>24</v>
      </c>
      <c r="I10" s="1">
        <v>5</v>
      </c>
      <c r="J10" s="1">
        <v>6</v>
      </c>
      <c r="K10" s="1">
        <v>0.002568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10</v>
      </c>
      <c r="F11" s="1">
        <v>12</v>
      </c>
      <c r="G11" s="1">
        <v>0</v>
      </c>
      <c r="H11" s="1">
        <v>7</v>
      </c>
      <c r="I11" s="1">
        <v>0</v>
      </c>
      <c r="J11" s="1">
        <v>4</v>
      </c>
      <c r="K11" s="1">
        <v>0.002568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10</v>
      </c>
      <c r="F12" s="1">
        <v>12</v>
      </c>
      <c r="G12" s="1">
        <v>7</v>
      </c>
      <c r="H12" s="1">
        <v>22</v>
      </c>
      <c r="I12" s="1">
        <v>0</v>
      </c>
      <c r="J12" s="1">
        <v>4</v>
      </c>
      <c r="K12" s="1">
        <v>0.003814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10</v>
      </c>
      <c r="F13" s="1">
        <v>12</v>
      </c>
      <c r="G13" s="1">
        <v>22</v>
      </c>
      <c r="H13" s="1">
        <v>24</v>
      </c>
      <c r="I13" s="1">
        <v>0</v>
      </c>
      <c r="J13" s="1">
        <v>4</v>
      </c>
      <c r="K13" s="1">
        <v>0.002568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10</v>
      </c>
      <c r="F14" s="1">
        <v>12</v>
      </c>
      <c r="G14" s="1">
        <v>0</v>
      </c>
      <c r="H14" s="1">
        <v>24</v>
      </c>
      <c r="I14" s="1">
        <v>5</v>
      </c>
      <c r="J14" s="1">
        <v>6</v>
      </c>
      <c r="K14" s="1">
        <v>0.002568</v>
      </c>
      <c r="L14" s="1" t="s">
        <v>16</v>
      </c>
    </row>
    <row r="15">
      <c r="A15" s="1" t="s">
        <v>12</v>
      </c>
      <c r="B15" s="1" t="s">
        <v>17</v>
      </c>
      <c r="C15" s="1" t="s">
        <v>55</v>
      </c>
      <c r="D15" s="1">
        <v>0</v>
      </c>
      <c r="E15" s="1">
        <v>1</v>
      </c>
      <c r="F15" s="1">
        <v>5</v>
      </c>
      <c r="G15" s="1">
        <v>0</v>
      </c>
      <c r="H15" s="1">
        <v>7</v>
      </c>
      <c r="I15" s="1">
        <v>0</v>
      </c>
      <c r="J15" s="1">
        <v>4</v>
      </c>
      <c r="K15" s="1">
        <v>0.597</v>
      </c>
      <c r="L15" s="1" t="s">
        <v>19</v>
      </c>
    </row>
    <row r="16">
      <c r="A16" s="1" t="s">
        <v>12</v>
      </c>
      <c r="B16" s="1" t="s">
        <v>17</v>
      </c>
      <c r="C16" s="1" t="s">
        <v>56</v>
      </c>
      <c r="D16" s="1">
        <v>0</v>
      </c>
      <c r="E16" s="1">
        <v>1</v>
      </c>
      <c r="F16" s="1">
        <v>5</v>
      </c>
      <c r="G16" s="1">
        <v>7</v>
      </c>
      <c r="H16" s="1">
        <v>22</v>
      </c>
      <c r="I16" s="1">
        <v>0</v>
      </c>
      <c r="J16" s="1">
        <v>4</v>
      </c>
      <c r="K16" s="1">
        <f>10.537+2.371</f>
        <v>12.908</v>
      </c>
      <c r="L16" s="1" t="s">
        <v>19</v>
      </c>
    </row>
    <row r="17">
      <c r="A17" s="1" t="s">
        <v>12</v>
      </c>
      <c r="B17" s="1" t="s">
        <v>17</v>
      </c>
      <c r="C17" s="1" t="s">
        <v>55</v>
      </c>
      <c r="D17" s="1">
        <v>0</v>
      </c>
      <c r="E17" s="1">
        <v>1</v>
      </c>
      <c r="F17" s="1">
        <v>5</v>
      </c>
      <c r="G17" s="1">
        <v>22</v>
      </c>
      <c r="H17" s="1">
        <v>24</v>
      </c>
      <c r="I17" s="1">
        <v>0</v>
      </c>
      <c r="J17" s="1">
        <v>4</v>
      </c>
      <c r="K17" s="1">
        <v>0.597</v>
      </c>
      <c r="L17" s="1" t="s">
        <v>19</v>
      </c>
    </row>
    <row r="18">
      <c r="A18" s="1" t="s">
        <v>12</v>
      </c>
      <c r="B18" s="1" t="s">
        <v>17</v>
      </c>
      <c r="C18" s="1" t="s">
        <v>55</v>
      </c>
      <c r="D18" s="1">
        <v>0</v>
      </c>
      <c r="E18" s="1">
        <v>1</v>
      </c>
      <c r="F18" s="1">
        <v>5</v>
      </c>
      <c r="G18" s="1">
        <v>0</v>
      </c>
      <c r="H18" s="1">
        <v>24</v>
      </c>
      <c r="I18" s="1">
        <v>5</v>
      </c>
      <c r="J18" s="1">
        <v>6</v>
      </c>
      <c r="K18" s="1">
        <v>0.597</v>
      </c>
      <c r="L18" s="1" t="s">
        <v>19</v>
      </c>
    </row>
    <row r="19">
      <c r="A19" s="1" t="s">
        <v>12</v>
      </c>
      <c r="B19" s="1" t="s">
        <v>17</v>
      </c>
      <c r="C19" s="1" t="s">
        <v>57</v>
      </c>
      <c r="D19" s="1">
        <v>0</v>
      </c>
      <c r="E19" s="1">
        <v>6</v>
      </c>
      <c r="F19" s="1">
        <v>9</v>
      </c>
      <c r="G19" s="1">
        <v>0</v>
      </c>
      <c r="H19" s="1">
        <v>10</v>
      </c>
      <c r="I19" s="1">
        <v>0</v>
      </c>
      <c r="J19" s="1">
        <v>4</v>
      </c>
      <c r="K19" s="1">
        <v>0.597</v>
      </c>
      <c r="L19" s="1" t="s">
        <v>19</v>
      </c>
    </row>
    <row r="20">
      <c r="A20" s="1" t="s">
        <v>12</v>
      </c>
      <c r="B20" s="1" t="s">
        <v>17</v>
      </c>
      <c r="C20" s="1" t="s">
        <v>58</v>
      </c>
      <c r="D20" s="1">
        <v>0</v>
      </c>
      <c r="E20" s="1">
        <v>6</v>
      </c>
      <c r="F20" s="1">
        <v>9</v>
      </c>
      <c r="G20" s="1">
        <v>10</v>
      </c>
      <c r="H20" s="1">
        <v>22</v>
      </c>
      <c r="I20" s="1">
        <v>0</v>
      </c>
      <c r="J20" s="1">
        <v>4</v>
      </c>
      <c r="K20" s="1">
        <f>10.537+2.371</f>
        <v>12.908</v>
      </c>
      <c r="L20" s="1" t="s">
        <v>19</v>
      </c>
    </row>
    <row r="21">
      <c r="A21" s="1" t="s">
        <v>12</v>
      </c>
      <c r="B21" s="1" t="s">
        <v>17</v>
      </c>
      <c r="C21" s="1" t="s">
        <v>57</v>
      </c>
      <c r="D21" s="1">
        <v>0</v>
      </c>
      <c r="E21" s="1">
        <v>6</v>
      </c>
      <c r="F21" s="1">
        <v>9</v>
      </c>
      <c r="G21" s="1">
        <v>22</v>
      </c>
      <c r="H21" s="1">
        <v>24</v>
      </c>
      <c r="I21" s="1">
        <v>0</v>
      </c>
      <c r="J21" s="1">
        <v>4</v>
      </c>
      <c r="K21" s="1">
        <v>0.597</v>
      </c>
      <c r="L21" s="1" t="s">
        <v>19</v>
      </c>
    </row>
    <row r="22">
      <c r="A22" s="1" t="s">
        <v>12</v>
      </c>
      <c r="B22" s="1" t="s">
        <v>17</v>
      </c>
      <c r="C22" s="1" t="s">
        <v>57</v>
      </c>
      <c r="D22" s="1">
        <v>0</v>
      </c>
      <c r="E22" s="1">
        <v>6</v>
      </c>
      <c r="F22" s="1">
        <v>9</v>
      </c>
      <c r="G22" s="1">
        <v>0</v>
      </c>
      <c r="H22" s="1">
        <v>24</v>
      </c>
      <c r="I22" s="1">
        <v>5</v>
      </c>
      <c r="J22" s="1">
        <v>6</v>
      </c>
      <c r="K22" s="1">
        <v>0.597</v>
      </c>
      <c r="L22" s="1" t="s">
        <v>19</v>
      </c>
    </row>
    <row r="23">
      <c r="A23" s="1" t="s">
        <v>12</v>
      </c>
      <c r="B23" s="1" t="s">
        <v>17</v>
      </c>
      <c r="C23" s="1" t="s">
        <v>59</v>
      </c>
      <c r="D23" s="1">
        <v>0</v>
      </c>
      <c r="E23" s="1">
        <v>10</v>
      </c>
      <c r="F23" s="1">
        <v>12</v>
      </c>
      <c r="G23" s="1">
        <v>0</v>
      </c>
      <c r="H23" s="1">
        <v>7</v>
      </c>
      <c r="I23" s="1">
        <v>0</v>
      </c>
      <c r="J23" s="1">
        <v>4</v>
      </c>
      <c r="K23" s="1">
        <v>0.597</v>
      </c>
      <c r="L23" s="1" t="s">
        <v>19</v>
      </c>
    </row>
    <row r="24">
      <c r="A24" s="1" t="s">
        <v>12</v>
      </c>
      <c r="B24" s="1" t="s">
        <v>17</v>
      </c>
      <c r="C24" s="1" t="s">
        <v>60</v>
      </c>
      <c r="D24" s="1">
        <v>0</v>
      </c>
      <c r="E24" s="1">
        <v>10</v>
      </c>
      <c r="F24" s="1">
        <v>12</v>
      </c>
      <c r="G24" s="1">
        <v>7</v>
      </c>
      <c r="H24" s="1">
        <v>22</v>
      </c>
      <c r="I24" s="1">
        <v>0</v>
      </c>
      <c r="J24" s="1">
        <v>4</v>
      </c>
      <c r="K24" s="1">
        <f>10.537+2.371</f>
        <v>12.908</v>
      </c>
      <c r="L24" s="1" t="s">
        <v>19</v>
      </c>
    </row>
    <row r="25">
      <c r="A25" s="1" t="s">
        <v>12</v>
      </c>
      <c r="B25" s="1" t="s">
        <v>17</v>
      </c>
      <c r="C25" s="1" t="s">
        <v>59</v>
      </c>
      <c r="D25" s="1">
        <v>0</v>
      </c>
      <c r="E25" s="1">
        <v>10</v>
      </c>
      <c r="F25" s="1">
        <v>12</v>
      </c>
      <c r="G25" s="1">
        <v>22</v>
      </c>
      <c r="H25" s="1">
        <v>24</v>
      </c>
      <c r="I25" s="1">
        <v>0</v>
      </c>
      <c r="J25" s="1">
        <v>4</v>
      </c>
      <c r="K25" s="1">
        <v>0.597</v>
      </c>
      <c r="L25" s="1" t="s">
        <v>19</v>
      </c>
    </row>
    <row r="26">
      <c r="A26" s="1" t="s">
        <v>12</v>
      </c>
      <c r="B26" s="1" t="s">
        <v>17</v>
      </c>
      <c r="C26" s="1" t="s">
        <v>59</v>
      </c>
      <c r="D26" s="1">
        <v>0</v>
      </c>
      <c r="E26" s="1">
        <v>10</v>
      </c>
      <c r="F26" s="1">
        <v>12</v>
      </c>
      <c r="G26" s="1">
        <v>0</v>
      </c>
      <c r="H26" s="1">
        <v>24</v>
      </c>
      <c r="I26" s="1">
        <v>5</v>
      </c>
      <c r="J26" s="1">
        <v>6</v>
      </c>
      <c r="K26" s="1">
        <v>0.597</v>
      </c>
      <c r="L26" s="1" t="s">
        <v>19</v>
      </c>
    </row>
  </sheetData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300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24</v>
      </c>
      <c r="I3" s="1">
        <v>0</v>
      </c>
      <c r="J3" s="1">
        <v>6</v>
      </c>
      <c r="K3" s="1">
        <v>0.0031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6</v>
      </c>
      <c r="F4" s="1">
        <v>9</v>
      </c>
      <c r="G4" s="1">
        <v>0</v>
      </c>
      <c r="H4" s="1">
        <v>14</v>
      </c>
      <c r="I4" s="1">
        <v>0</v>
      </c>
      <c r="J4" s="1">
        <v>4</v>
      </c>
      <c r="K4" s="1">
        <v>0.0031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6</v>
      </c>
      <c r="F5" s="1">
        <v>9</v>
      </c>
      <c r="G5" s="1">
        <v>14</v>
      </c>
      <c r="H5" s="1">
        <v>19</v>
      </c>
      <c r="I5" s="1">
        <v>0</v>
      </c>
      <c r="J5" s="1">
        <v>4</v>
      </c>
      <c r="K5" s="1">
        <v>0.0443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6</v>
      </c>
      <c r="F6" s="1">
        <v>9</v>
      </c>
      <c r="G6" s="1">
        <v>19</v>
      </c>
      <c r="H6" s="1">
        <v>24</v>
      </c>
      <c r="I6" s="1">
        <v>0</v>
      </c>
      <c r="J6" s="1">
        <v>4</v>
      </c>
      <c r="K6" s="1">
        <v>0.0031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6</v>
      </c>
      <c r="F7" s="1">
        <v>9</v>
      </c>
      <c r="G7" s="1">
        <v>0</v>
      </c>
      <c r="H7" s="1">
        <v>24</v>
      </c>
      <c r="I7" s="1">
        <v>5</v>
      </c>
      <c r="J7" s="1">
        <v>6</v>
      </c>
      <c r="K7" s="1">
        <v>0.0031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10</v>
      </c>
      <c r="F8" s="1">
        <v>12</v>
      </c>
      <c r="G8" s="1">
        <v>0</v>
      </c>
      <c r="H8" s="1">
        <v>24</v>
      </c>
      <c r="I8" s="1">
        <v>0</v>
      </c>
      <c r="J8" s="1">
        <v>6</v>
      </c>
      <c r="K8" s="1">
        <v>0.0031</v>
      </c>
      <c r="L8" s="1" t="s">
        <v>16</v>
      </c>
    </row>
    <row r="9">
      <c r="A9" s="1" t="s">
        <v>12</v>
      </c>
      <c r="B9" s="1" t="s">
        <v>17</v>
      </c>
      <c r="C9" s="1" t="s">
        <v>26</v>
      </c>
      <c r="D9" s="1">
        <v>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7.128</v>
      </c>
      <c r="L9" s="1" t="s">
        <v>19</v>
      </c>
    </row>
  </sheetData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M3" sqref="M3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1715</v>
      </c>
      <c r="L2" s="1" t="s">
        <v>14</v>
      </c>
      <c r="M2" s="1" t="s">
        <v>61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0.04483</v>
      </c>
      <c r="L3" s="1" t="s">
        <v>16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5.11</v>
      </c>
      <c r="L4" s="1" t="s">
        <v>19</v>
      </c>
    </row>
    <row r="5">
      <c r="A5" s="1" t="s">
        <v>23</v>
      </c>
      <c r="B5" s="1" t="s">
        <v>13</v>
      </c>
      <c r="K5" s="1">
        <v>33.84</v>
      </c>
      <c r="L5" s="1" t="s">
        <v>14</v>
      </c>
    </row>
    <row r="6">
      <c r="A6" s="1" t="s">
        <v>23</v>
      </c>
      <c r="B6" s="1" t="s">
        <v>15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0.91728</v>
      </c>
      <c r="L6" s="1" t="s">
        <v>24</v>
      </c>
    </row>
    <row r="7">
      <c r="A7" s="2"/>
      <c r="B7" s="1"/>
    </row>
  </sheetData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L15" sqref="L15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32.9</v>
      </c>
      <c r="L11" s="1" t="s">
        <v>24</v>
      </c>
    </row>
    <row r="12">
      <c r="A12" s="1" t="s">
        <v>23</v>
      </c>
      <c r="B12" s="1" t="s">
        <v>15</v>
      </c>
      <c r="D12" s="1">
        <v>3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0.9223</v>
      </c>
      <c r="L12" s="1" t="s">
        <v>24</v>
      </c>
    </row>
    <row r="13">
      <c r="A13" s="1" t="s">
        <v>23</v>
      </c>
      <c r="B13" s="1" t="s">
        <v>15</v>
      </c>
      <c r="D13" s="1">
        <v>90</v>
      </c>
      <c r="E13" s="1">
        <v>1</v>
      </c>
      <c r="F13" s="1">
        <v>12</v>
      </c>
      <c r="G13" s="1">
        <v>0</v>
      </c>
      <c r="H13" s="1">
        <v>24</v>
      </c>
      <c r="I13" s="1">
        <v>0</v>
      </c>
      <c r="J13" s="1">
        <v>6</v>
      </c>
      <c r="K13" s="1">
        <v>0.6882</v>
      </c>
      <c r="L13" s="1" t="s">
        <v>24</v>
      </c>
    </row>
    <row r="14">
      <c r="A14" s="1" t="s">
        <v>23</v>
      </c>
      <c r="B14" s="1" t="s">
        <v>15</v>
      </c>
      <c r="D14" s="1">
        <v>3000</v>
      </c>
      <c r="E14" s="1">
        <v>1</v>
      </c>
      <c r="F14" s="1">
        <v>12</v>
      </c>
      <c r="G14" s="1">
        <v>0</v>
      </c>
      <c r="H14" s="1">
        <v>24</v>
      </c>
      <c r="I14" s="1">
        <v>0</v>
      </c>
      <c r="J14" s="1">
        <v>6</v>
      </c>
      <c r="K14" s="1">
        <v>0.3335</v>
      </c>
      <c r="L14" s="1" t="s">
        <v>24</v>
      </c>
    </row>
  </sheetData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214.1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24</v>
      </c>
      <c r="I3" s="1">
        <v>0</v>
      </c>
      <c r="J3" s="1">
        <v>6</v>
      </c>
      <c r="K3" s="1">
        <v>0.04591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6</v>
      </c>
      <c r="F4" s="1">
        <v>9</v>
      </c>
      <c r="G4" s="1">
        <v>0</v>
      </c>
      <c r="H4" s="1">
        <v>10</v>
      </c>
      <c r="I4" s="1">
        <v>0</v>
      </c>
      <c r="J4" s="1">
        <v>6</v>
      </c>
      <c r="K4" s="1">
        <v>0.04428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6</v>
      </c>
      <c r="F5" s="1">
        <v>9</v>
      </c>
      <c r="G5" s="1">
        <v>10</v>
      </c>
      <c r="H5" s="1">
        <v>13</v>
      </c>
      <c r="I5" s="1">
        <v>0</v>
      </c>
      <c r="J5" s="1">
        <v>6</v>
      </c>
      <c r="K5" s="1">
        <v>0.05612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6</v>
      </c>
      <c r="F6" s="1">
        <v>9</v>
      </c>
      <c r="G6" s="1">
        <v>13</v>
      </c>
      <c r="H6" s="1">
        <v>19</v>
      </c>
      <c r="I6" s="1">
        <v>0</v>
      </c>
      <c r="J6" s="1">
        <v>6</v>
      </c>
      <c r="K6" s="1">
        <v>0.08168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6</v>
      </c>
      <c r="F7" s="1">
        <v>9</v>
      </c>
      <c r="G7" s="1">
        <v>19</v>
      </c>
      <c r="H7" s="1">
        <v>22</v>
      </c>
      <c r="I7" s="1">
        <v>0</v>
      </c>
      <c r="J7" s="1">
        <v>6</v>
      </c>
      <c r="K7" s="1">
        <v>0.05612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9</v>
      </c>
      <c r="G8" s="1">
        <v>22</v>
      </c>
      <c r="H8" s="1">
        <v>24</v>
      </c>
      <c r="I8" s="1">
        <v>0</v>
      </c>
      <c r="J8" s="1">
        <v>6</v>
      </c>
      <c r="K8" s="1">
        <v>0.04428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10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0.04591</v>
      </c>
      <c r="L9" s="1" t="s">
        <v>16</v>
      </c>
    </row>
    <row r="10">
      <c r="A10" s="1" t="s">
        <v>12</v>
      </c>
      <c r="B10" s="1" t="s">
        <v>17</v>
      </c>
      <c r="C10" s="1" t="s">
        <v>43</v>
      </c>
      <c r="D10" s="1">
        <v>0</v>
      </c>
      <c r="E10" s="1">
        <v>1</v>
      </c>
      <c r="F10" s="1">
        <v>5</v>
      </c>
      <c r="G10" s="1">
        <v>0</v>
      </c>
      <c r="H10" s="1">
        <v>24</v>
      </c>
      <c r="I10" s="1">
        <v>0</v>
      </c>
      <c r="J10" s="1">
        <v>6</v>
      </c>
      <c r="K10" s="1">
        <f>2.73+0.85</f>
        <v>3.58</v>
      </c>
      <c r="L10" s="1" t="s">
        <v>19</v>
      </c>
    </row>
    <row r="11">
      <c r="A11" s="1" t="s">
        <v>12</v>
      </c>
      <c r="B11" s="1" t="s">
        <v>17</v>
      </c>
      <c r="C11" s="1" t="s">
        <v>62</v>
      </c>
      <c r="D11" s="1">
        <v>0</v>
      </c>
      <c r="E11" s="1">
        <v>6</v>
      </c>
      <c r="F11" s="1">
        <v>9</v>
      </c>
      <c r="G11" s="1">
        <v>0</v>
      </c>
      <c r="H11" s="1">
        <v>10</v>
      </c>
      <c r="I11" s="1">
        <v>0</v>
      </c>
      <c r="J11" s="1">
        <v>6</v>
      </c>
      <c r="K11" s="1">
        <f>2.73</f>
        <v>2.73</v>
      </c>
      <c r="L11" s="1" t="s">
        <v>19</v>
      </c>
    </row>
    <row r="12">
      <c r="A12" s="1" t="s">
        <v>12</v>
      </c>
      <c r="B12" s="1" t="s">
        <v>17</v>
      </c>
      <c r="C12" s="1" t="s">
        <v>29</v>
      </c>
      <c r="D12" s="1">
        <v>0</v>
      </c>
      <c r="E12" s="1">
        <v>6</v>
      </c>
      <c r="F12" s="1">
        <v>9</v>
      </c>
      <c r="G12" s="1">
        <v>10</v>
      </c>
      <c r="H12" s="1">
        <v>13</v>
      </c>
      <c r="I12" s="1">
        <v>0</v>
      </c>
      <c r="J12" s="1">
        <v>6</v>
      </c>
      <c r="K12" s="1">
        <f>2.73+3.36</f>
        <v>6.09</v>
      </c>
      <c r="L12" s="1" t="s">
        <v>19</v>
      </c>
    </row>
    <row r="13">
      <c r="A13" s="1" t="s">
        <v>12</v>
      </c>
      <c r="B13" s="1" t="s">
        <v>17</v>
      </c>
      <c r="C13" s="1" t="s">
        <v>63</v>
      </c>
      <c r="D13" s="1">
        <v>0</v>
      </c>
      <c r="E13" s="1">
        <v>6</v>
      </c>
      <c r="F13" s="1">
        <v>9</v>
      </c>
      <c r="G13" s="1">
        <v>13</v>
      </c>
      <c r="H13" s="1">
        <v>19</v>
      </c>
      <c r="I13" s="1">
        <v>0</v>
      </c>
      <c r="J13" s="1">
        <v>6</v>
      </c>
      <c r="K13" s="1">
        <f>2.73+13.61</f>
        <v>16.34</v>
      </c>
      <c r="L13" s="1" t="s">
        <v>19</v>
      </c>
    </row>
    <row r="14">
      <c r="A14" s="1" t="s">
        <v>12</v>
      </c>
      <c r="B14" s="1" t="s">
        <v>17</v>
      </c>
      <c r="C14" s="1" t="s">
        <v>29</v>
      </c>
      <c r="D14" s="1">
        <v>0</v>
      </c>
      <c r="E14" s="1">
        <v>6</v>
      </c>
      <c r="F14" s="1">
        <v>9</v>
      </c>
      <c r="G14" s="1">
        <v>19</v>
      </c>
      <c r="H14" s="1">
        <v>22</v>
      </c>
      <c r="I14" s="1">
        <v>0</v>
      </c>
      <c r="J14" s="1">
        <v>6</v>
      </c>
      <c r="K14" s="1">
        <f>2.73+3.36</f>
        <v>6.09</v>
      </c>
      <c r="L14" s="1" t="s">
        <v>19</v>
      </c>
    </row>
    <row r="15">
      <c r="A15" s="1" t="s">
        <v>12</v>
      </c>
      <c r="B15" s="1" t="s">
        <v>17</v>
      </c>
      <c r="C15" s="1" t="s">
        <v>62</v>
      </c>
      <c r="D15" s="1">
        <v>0</v>
      </c>
      <c r="E15" s="1">
        <v>6</v>
      </c>
      <c r="F15" s="1">
        <v>9</v>
      </c>
      <c r="G15" s="1">
        <v>22</v>
      </c>
      <c r="H15" s="1">
        <v>24</v>
      </c>
      <c r="I15" s="1">
        <v>0</v>
      </c>
      <c r="J15" s="1">
        <v>6</v>
      </c>
      <c r="K15" s="1">
        <f>2.73</f>
        <v>2.73</v>
      </c>
      <c r="L15" s="1" t="s">
        <v>19</v>
      </c>
    </row>
    <row r="16">
      <c r="A16" s="1" t="s">
        <v>12</v>
      </c>
      <c r="B16" s="1" t="s">
        <v>17</v>
      </c>
      <c r="C16" s="1" t="s">
        <v>45</v>
      </c>
      <c r="D16" s="1">
        <v>0</v>
      </c>
      <c r="E16" s="1">
        <v>10</v>
      </c>
      <c r="F16" s="1">
        <v>12</v>
      </c>
      <c r="G16" s="1">
        <v>0</v>
      </c>
      <c r="H16" s="1">
        <v>24</v>
      </c>
      <c r="I16" s="1">
        <v>0</v>
      </c>
      <c r="J16" s="1">
        <v>6</v>
      </c>
      <c r="K16" s="1">
        <f>2.73+0.85</f>
        <v>3.58</v>
      </c>
      <c r="L16" s="1" t="s">
        <v>19</v>
      </c>
    </row>
  </sheetData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250</v>
      </c>
      <c r="L11" s="1" t="s">
        <v>24</v>
      </c>
    </row>
    <row r="12">
      <c r="A12" s="1" t="s">
        <v>23</v>
      </c>
      <c r="B12" s="1" t="s">
        <v>15</v>
      </c>
      <c r="D12" s="1">
        <v>10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0.2632</v>
      </c>
      <c r="L12" s="1" t="s">
        <v>24</v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9.42578125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42578125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2200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f>0.00152+0.03009</f>
        <v>0.03161</v>
      </c>
      <c r="L3" s="1" t="s">
        <v>16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f>9.17+4.5+2.75</f>
        <v>16.42</v>
      </c>
      <c r="L4" s="1" t="s">
        <v>19</v>
      </c>
    </row>
    <row r="5">
      <c r="A5" s="2"/>
      <c r="B5" s="5"/>
    </row>
    <row r="6">
      <c r="A6" s="2"/>
      <c r="B6" s="1"/>
    </row>
    <row r="7">
      <c r="A7" s="2"/>
      <c r="B7" s="1"/>
    </row>
  </sheetData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1890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6</v>
      </c>
      <c r="I3" s="1">
        <v>0</v>
      </c>
      <c r="J3" s="1">
        <v>5</v>
      </c>
      <c r="K3" s="1">
        <f>0.00094+0.04273</f>
        <v>0.04367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12</v>
      </c>
      <c r="G4" s="1">
        <v>6</v>
      </c>
      <c r="H4" s="1">
        <v>22</v>
      </c>
      <c r="I4" s="1">
        <v>0</v>
      </c>
      <c r="J4" s="1">
        <v>5</v>
      </c>
      <c r="K4" s="1">
        <f>0.00094+0.05773</f>
        <v>0.05867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12</v>
      </c>
      <c r="G5" s="1">
        <v>22</v>
      </c>
      <c r="H5" s="1">
        <v>24</v>
      </c>
      <c r="I5" s="1">
        <v>0</v>
      </c>
      <c r="J5" s="1">
        <v>5</v>
      </c>
      <c r="K5" s="1">
        <f>0.00094+0.04273</f>
        <v>0.04367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6</v>
      </c>
      <c r="J6" s="1">
        <v>6</v>
      </c>
      <c r="K6" s="1">
        <f>0.00094+0.04273</f>
        <v>0.04367</v>
      </c>
      <c r="L6" s="1" t="s">
        <v>16</v>
      </c>
    </row>
    <row r="7">
      <c r="A7" s="1" t="s">
        <v>12</v>
      </c>
      <c r="B7" s="1" t="s">
        <v>17</v>
      </c>
      <c r="C7" s="1" t="s">
        <v>37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1.49</v>
      </c>
      <c r="L7" s="1" t="s">
        <v>19</v>
      </c>
    </row>
    <row r="8">
      <c r="A8" s="1" t="s">
        <v>12</v>
      </c>
      <c r="B8" s="1" t="s">
        <v>17</v>
      </c>
      <c r="C8" s="1" t="s">
        <v>64</v>
      </c>
      <c r="D8" s="1">
        <v>0</v>
      </c>
      <c r="E8" s="1">
        <v>1</v>
      </c>
      <c r="F8" s="1">
        <v>12</v>
      </c>
      <c r="G8" s="1">
        <v>6</v>
      </c>
      <c r="H8" s="1">
        <v>22</v>
      </c>
      <c r="I8" s="1">
        <v>0</v>
      </c>
      <c r="J8" s="1">
        <v>5</v>
      </c>
      <c r="K8" s="1">
        <f>2.53+0.76</f>
        <v>3.29</v>
      </c>
      <c r="L8" s="1" t="s">
        <v>19</v>
      </c>
    </row>
    <row r="9">
      <c r="A9" s="1" t="s">
        <v>12</v>
      </c>
      <c r="B9" s="1" t="s">
        <v>17</v>
      </c>
      <c r="C9" s="1" t="s">
        <v>37</v>
      </c>
      <c r="D9" s="1">
        <v>4000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1.18</v>
      </c>
      <c r="L9" s="1" t="s">
        <v>19</v>
      </c>
    </row>
    <row r="10">
      <c r="A10" s="1" t="s">
        <v>23</v>
      </c>
      <c r="B10" s="1" t="s">
        <v>13</v>
      </c>
      <c r="K10" s="1">
        <v>325</v>
      </c>
      <c r="L10" s="1" t="s">
        <v>14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0.58665</v>
      </c>
      <c r="L11" s="1" t="s">
        <v>24</v>
      </c>
    </row>
    <row r="12">
      <c r="A12" s="1" t="s">
        <v>23</v>
      </c>
      <c r="B12" s="1" t="s">
        <v>15</v>
      </c>
      <c r="D12" s="1">
        <v>2000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0.56692</v>
      </c>
      <c r="L12" s="1" t="s">
        <v>24</v>
      </c>
    </row>
  </sheetData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1560+350</f>
        <v>1910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3</v>
      </c>
      <c r="G3" s="1">
        <v>0</v>
      </c>
      <c r="H3" s="1">
        <v>5</v>
      </c>
      <c r="I3" s="1">
        <v>0</v>
      </c>
      <c r="J3" s="1">
        <v>4</v>
      </c>
      <c r="K3" s="1">
        <v>0.04381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3</v>
      </c>
      <c r="G4" s="1">
        <v>5</v>
      </c>
      <c r="H4" s="1">
        <v>11</v>
      </c>
      <c r="I4" s="1">
        <v>0</v>
      </c>
      <c r="J4" s="1">
        <v>4</v>
      </c>
      <c r="K4" s="1">
        <v>0.0515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3</v>
      </c>
      <c r="G5" s="1">
        <v>11</v>
      </c>
      <c r="H5" s="1">
        <v>24</v>
      </c>
      <c r="I5" s="1">
        <v>0</v>
      </c>
      <c r="J5" s="1">
        <v>4</v>
      </c>
      <c r="K5" s="1">
        <v>0.04381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3</v>
      </c>
      <c r="G6" s="1">
        <v>0</v>
      </c>
      <c r="H6" s="1">
        <v>24</v>
      </c>
      <c r="I6" s="1">
        <v>5</v>
      </c>
      <c r="J6" s="1">
        <v>6</v>
      </c>
      <c r="K6" s="1">
        <v>0.04381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4</v>
      </c>
      <c r="F7" s="1">
        <v>4</v>
      </c>
      <c r="G7" s="1">
        <v>0</v>
      </c>
      <c r="H7" s="1">
        <v>24</v>
      </c>
      <c r="I7" s="1">
        <v>0</v>
      </c>
      <c r="J7" s="1">
        <v>4</v>
      </c>
      <c r="K7" s="1">
        <v>0.04127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9</v>
      </c>
      <c r="G8" s="1">
        <v>0</v>
      </c>
      <c r="H8" s="1">
        <v>14</v>
      </c>
      <c r="I8" s="1">
        <v>0</v>
      </c>
      <c r="J8" s="1">
        <v>4</v>
      </c>
      <c r="K8" s="1">
        <v>0.04159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6</v>
      </c>
      <c r="F9" s="1">
        <v>9</v>
      </c>
      <c r="G9" s="1">
        <v>14</v>
      </c>
      <c r="H9" s="1">
        <v>20</v>
      </c>
      <c r="I9" s="1">
        <v>0</v>
      </c>
      <c r="J9" s="1">
        <v>4</v>
      </c>
      <c r="K9" s="1">
        <v>0.0665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6</v>
      </c>
      <c r="F10" s="1">
        <v>9</v>
      </c>
      <c r="G10" s="1">
        <v>20</v>
      </c>
      <c r="H10" s="1">
        <v>24</v>
      </c>
      <c r="I10" s="1">
        <v>0</v>
      </c>
      <c r="J10" s="1">
        <v>4</v>
      </c>
      <c r="K10" s="1">
        <v>0.04159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6</v>
      </c>
      <c r="F11" s="1">
        <v>9</v>
      </c>
      <c r="G11" s="1">
        <v>0</v>
      </c>
      <c r="H11" s="1">
        <v>24</v>
      </c>
      <c r="I11" s="1">
        <v>5</v>
      </c>
      <c r="J11" s="1">
        <v>6</v>
      </c>
      <c r="K11" s="1">
        <v>0.04159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10</v>
      </c>
      <c r="F12" s="1">
        <v>11</v>
      </c>
      <c r="G12" s="1">
        <v>0</v>
      </c>
      <c r="H12" s="1">
        <v>24</v>
      </c>
      <c r="I12" s="1">
        <v>0</v>
      </c>
      <c r="J12" s="1">
        <v>4</v>
      </c>
      <c r="K12" s="1">
        <v>0.04127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12</v>
      </c>
      <c r="F13" s="1">
        <v>12</v>
      </c>
      <c r="G13" s="1">
        <v>0</v>
      </c>
      <c r="H13" s="1">
        <v>5</v>
      </c>
      <c r="I13" s="1">
        <v>0</v>
      </c>
      <c r="J13" s="1">
        <v>4</v>
      </c>
      <c r="K13" s="1">
        <v>0.04381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12</v>
      </c>
      <c r="F14" s="1">
        <v>12</v>
      </c>
      <c r="G14" s="1">
        <v>5</v>
      </c>
      <c r="H14" s="1">
        <v>11</v>
      </c>
      <c r="I14" s="1">
        <v>0</v>
      </c>
      <c r="J14" s="1">
        <v>4</v>
      </c>
      <c r="K14" s="1">
        <v>0.0515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12</v>
      </c>
      <c r="F15" s="1">
        <v>12</v>
      </c>
      <c r="G15" s="1">
        <v>11</v>
      </c>
      <c r="H15" s="1">
        <v>24</v>
      </c>
      <c r="I15" s="1">
        <v>0</v>
      </c>
      <c r="J15" s="1">
        <v>4</v>
      </c>
      <c r="K15" s="1">
        <v>0.04381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12</v>
      </c>
      <c r="F16" s="1">
        <v>12</v>
      </c>
      <c r="G16" s="1">
        <v>0</v>
      </c>
      <c r="H16" s="1">
        <v>24</v>
      </c>
      <c r="I16" s="1">
        <v>5</v>
      </c>
      <c r="J16" s="1">
        <v>6</v>
      </c>
      <c r="K16" s="1">
        <v>0.04381</v>
      </c>
      <c r="L16" s="1" t="s">
        <v>16</v>
      </c>
    </row>
    <row r="17">
      <c r="A17" s="1" t="s">
        <v>12</v>
      </c>
      <c r="B17" s="1" t="s">
        <v>17</v>
      </c>
      <c r="C17" s="1" t="s">
        <v>18</v>
      </c>
      <c r="D17" s="1">
        <v>0</v>
      </c>
      <c r="E17" s="1">
        <v>1</v>
      </c>
      <c r="F17" s="1">
        <v>3</v>
      </c>
      <c r="G17" s="1">
        <v>5</v>
      </c>
      <c r="H17" s="1">
        <v>11</v>
      </c>
      <c r="I17" s="1">
        <v>0</v>
      </c>
      <c r="J17" s="1">
        <v>4</v>
      </c>
      <c r="K17" s="1">
        <v>9.9</v>
      </c>
      <c r="L17" s="1" t="s">
        <v>19</v>
      </c>
    </row>
    <row r="18">
      <c r="A18" s="1" t="s">
        <v>12</v>
      </c>
      <c r="B18" s="1" t="s">
        <v>17</v>
      </c>
      <c r="C18" s="1" t="s">
        <v>65</v>
      </c>
      <c r="D18" s="1">
        <v>0</v>
      </c>
      <c r="E18" s="1">
        <v>4</v>
      </c>
      <c r="F18" s="1">
        <v>5</v>
      </c>
      <c r="G18" s="1">
        <v>14</v>
      </c>
      <c r="H18" s="1">
        <v>20</v>
      </c>
      <c r="I18" s="1">
        <v>0</v>
      </c>
      <c r="J18" s="1">
        <v>4</v>
      </c>
      <c r="K18" s="1">
        <v>9.9</v>
      </c>
      <c r="L18" s="1" t="s">
        <v>19</v>
      </c>
    </row>
    <row r="19">
      <c r="A19" s="1" t="s">
        <v>12</v>
      </c>
      <c r="B19" s="1" t="s">
        <v>17</v>
      </c>
      <c r="C19" s="1" t="s">
        <v>20</v>
      </c>
      <c r="D19" s="1">
        <v>0</v>
      </c>
      <c r="E19" s="1">
        <v>6</v>
      </c>
      <c r="F19" s="1">
        <v>9</v>
      </c>
      <c r="G19" s="1">
        <v>14</v>
      </c>
      <c r="H19" s="1">
        <v>20</v>
      </c>
      <c r="I19" s="1">
        <v>0</v>
      </c>
      <c r="J19" s="1">
        <v>4</v>
      </c>
      <c r="K19" s="1">
        <v>10.87</v>
      </c>
      <c r="L19" s="1" t="s">
        <v>19</v>
      </c>
    </row>
    <row r="20">
      <c r="A20" s="1" t="s">
        <v>12</v>
      </c>
      <c r="B20" s="1" t="s">
        <v>17</v>
      </c>
      <c r="C20" s="1" t="s">
        <v>66</v>
      </c>
      <c r="D20" s="1">
        <v>0</v>
      </c>
      <c r="E20" s="1">
        <v>10</v>
      </c>
      <c r="F20" s="1">
        <v>10</v>
      </c>
      <c r="G20" s="1">
        <v>14</v>
      </c>
      <c r="H20" s="1">
        <v>20</v>
      </c>
      <c r="I20" s="1">
        <v>0</v>
      </c>
      <c r="J20" s="1">
        <v>4</v>
      </c>
      <c r="K20" s="1">
        <v>9.9</v>
      </c>
      <c r="L20" s="1" t="s">
        <v>19</v>
      </c>
    </row>
    <row r="21">
      <c r="A21" s="1" t="s">
        <v>12</v>
      </c>
      <c r="B21" s="1" t="s">
        <v>17</v>
      </c>
      <c r="C21" s="1" t="s">
        <v>21</v>
      </c>
      <c r="D21" s="1">
        <v>0</v>
      </c>
      <c r="E21" s="1">
        <v>11</v>
      </c>
      <c r="F21" s="1">
        <v>12</v>
      </c>
      <c r="G21" s="1">
        <v>5</v>
      </c>
      <c r="H21" s="1">
        <v>11</v>
      </c>
      <c r="I21" s="1">
        <v>0</v>
      </c>
      <c r="J21" s="1">
        <v>4</v>
      </c>
      <c r="K21" s="1">
        <v>9.9</v>
      </c>
      <c r="L21" s="1" t="s">
        <v>19</v>
      </c>
    </row>
    <row r="22">
      <c r="A22" s="1" t="s">
        <v>12</v>
      </c>
      <c r="B22" s="1" t="s">
        <v>17</v>
      </c>
      <c r="C22" s="1" t="s">
        <v>37</v>
      </c>
      <c r="D22" s="1">
        <v>0</v>
      </c>
      <c r="E22" s="1">
        <v>1</v>
      </c>
      <c r="F22" s="1">
        <v>12</v>
      </c>
      <c r="G22" s="1">
        <v>0</v>
      </c>
      <c r="H22" s="1">
        <v>24</v>
      </c>
      <c r="I22" s="1">
        <v>0</v>
      </c>
      <c r="J22" s="1">
        <v>6</v>
      </c>
      <c r="K22" s="1">
        <v>5.46</v>
      </c>
      <c r="L22" s="1" t="s">
        <v>19</v>
      </c>
    </row>
  </sheetData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600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7</v>
      </c>
      <c r="I3" s="1">
        <v>0</v>
      </c>
      <c r="J3" s="1">
        <v>4</v>
      </c>
      <c r="K3" s="1">
        <f>0.00566+0.05161</f>
        <v>0.05727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5</v>
      </c>
      <c r="G4" s="1">
        <v>7</v>
      </c>
      <c r="H4" s="1">
        <v>11</v>
      </c>
      <c r="I4" s="1">
        <v>0</v>
      </c>
      <c r="J4" s="1">
        <v>4</v>
      </c>
      <c r="K4" s="1">
        <f>0.00566+0.08101</f>
        <v>0.08667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5</v>
      </c>
      <c r="G5" s="1">
        <v>11</v>
      </c>
      <c r="H5" s="1">
        <v>17</v>
      </c>
      <c r="I5" s="1">
        <v>0</v>
      </c>
      <c r="J5" s="1">
        <v>4</v>
      </c>
      <c r="K5" s="1">
        <f>0.00566+0.07322</f>
        <v>0.07888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5</v>
      </c>
      <c r="G6" s="1">
        <v>17</v>
      </c>
      <c r="H6" s="1">
        <v>21</v>
      </c>
      <c r="I6" s="1">
        <v>0</v>
      </c>
      <c r="J6" s="1">
        <v>4</v>
      </c>
      <c r="K6" s="1">
        <f>0.00566+0.08101</f>
        <v>0.08667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5</v>
      </c>
      <c r="G7" s="1">
        <v>21</v>
      </c>
      <c r="H7" s="1">
        <v>24</v>
      </c>
      <c r="I7" s="1">
        <v>0</v>
      </c>
      <c r="J7" s="1">
        <v>4</v>
      </c>
      <c r="K7" s="1">
        <f>0.00566+0.05161</f>
        <v>0.05727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1</v>
      </c>
      <c r="F8" s="1">
        <v>5</v>
      </c>
      <c r="G8" s="1">
        <v>0</v>
      </c>
      <c r="H8" s="1">
        <v>24</v>
      </c>
      <c r="I8" s="1">
        <v>5</v>
      </c>
      <c r="J8" s="1">
        <v>6</v>
      </c>
      <c r="K8" s="1">
        <f>0.00566+0.05161</f>
        <v>0.05727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6</v>
      </c>
      <c r="F9" s="1">
        <v>9</v>
      </c>
      <c r="G9" s="1">
        <v>0</v>
      </c>
      <c r="H9" s="1">
        <v>7</v>
      </c>
      <c r="I9" s="1">
        <v>0</v>
      </c>
      <c r="J9" s="1">
        <v>4</v>
      </c>
      <c r="K9" s="1">
        <f>0.00566+0.05161</f>
        <v>0.05727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6</v>
      </c>
      <c r="F10" s="1">
        <v>9</v>
      </c>
      <c r="G10" s="1">
        <v>7</v>
      </c>
      <c r="H10" s="1">
        <v>10</v>
      </c>
      <c r="I10" s="1">
        <v>0</v>
      </c>
      <c r="J10" s="1">
        <v>4</v>
      </c>
      <c r="K10" s="1">
        <f>0.00566+0.07322</f>
        <v>0.07888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6</v>
      </c>
      <c r="F11" s="1">
        <v>9</v>
      </c>
      <c r="G11" s="1">
        <v>10</v>
      </c>
      <c r="H11" s="1">
        <v>20</v>
      </c>
      <c r="I11" s="1">
        <v>0</v>
      </c>
      <c r="J11" s="1">
        <v>4</v>
      </c>
      <c r="K11" s="1">
        <f>0.00566+0.08101</f>
        <v>0.08667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6</v>
      </c>
      <c r="F12" s="1">
        <v>9</v>
      </c>
      <c r="G12" s="1">
        <v>20</v>
      </c>
      <c r="H12" s="1">
        <v>23</v>
      </c>
      <c r="I12" s="1">
        <v>0</v>
      </c>
      <c r="J12" s="1">
        <v>4</v>
      </c>
      <c r="K12" s="1">
        <f>0.00566+0.07322</f>
        <v>0.07888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6</v>
      </c>
      <c r="F13" s="1">
        <v>9</v>
      </c>
      <c r="G13" s="1">
        <v>23</v>
      </c>
      <c r="H13" s="1">
        <v>24</v>
      </c>
      <c r="I13" s="1">
        <v>0</v>
      </c>
      <c r="J13" s="1">
        <v>4</v>
      </c>
      <c r="K13" s="1">
        <f>0.00566+0.05161</f>
        <v>0.05727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6</v>
      </c>
      <c r="F14" s="1">
        <v>9</v>
      </c>
      <c r="G14" s="1">
        <v>0</v>
      </c>
      <c r="H14" s="1">
        <v>24</v>
      </c>
      <c r="I14" s="1">
        <v>5</v>
      </c>
      <c r="J14" s="1">
        <v>6</v>
      </c>
      <c r="K14" s="1">
        <f>0.00566+0.05161</f>
        <v>0.05727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10</v>
      </c>
      <c r="F15" s="1">
        <v>12</v>
      </c>
      <c r="G15" s="1">
        <v>0</v>
      </c>
      <c r="H15" s="1">
        <v>7</v>
      </c>
      <c r="I15" s="1">
        <v>0</v>
      </c>
      <c r="J15" s="1">
        <v>4</v>
      </c>
      <c r="K15" s="1">
        <f>0.00566+0.05161</f>
        <v>0.05727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10</v>
      </c>
      <c r="F16" s="1">
        <v>12</v>
      </c>
      <c r="G16" s="1">
        <v>7</v>
      </c>
      <c r="H16" s="1">
        <v>11</v>
      </c>
      <c r="I16" s="1">
        <v>0</v>
      </c>
      <c r="J16" s="1">
        <v>4</v>
      </c>
      <c r="K16" s="1">
        <f>0.00566+0.07322</f>
        <v>0.07888</v>
      </c>
      <c r="L16" s="1" t="s">
        <v>16</v>
      </c>
    </row>
    <row r="17">
      <c r="A17" s="1" t="s">
        <v>12</v>
      </c>
      <c r="B17" s="1" t="s">
        <v>15</v>
      </c>
      <c r="D17" s="1">
        <v>0</v>
      </c>
      <c r="E17" s="1">
        <v>10</v>
      </c>
      <c r="F17" s="1">
        <v>12</v>
      </c>
      <c r="G17" s="1">
        <v>11</v>
      </c>
      <c r="H17" s="1">
        <v>17</v>
      </c>
      <c r="I17" s="1">
        <v>0</v>
      </c>
      <c r="J17" s="1">
        <v>4</v>
      </c>
      <c r="K17" s="1">
        <f>0.00566+0.08101</f>
        <v>0.08667</v>
      </c>
      <c r="L17" s="1" t="s">
        <v>16</v>
      </c>
    </row>
    <row r="18">
      <c r="A18" s="1" t="s">
        <v>12</v>
      </c>
      <c r="B18" s="1" t="s">
        <v>15</v>
      </c>
      <c r="D18" s="1">
        <v>0</v>
      </c>
      <c r="E18" s="1">
        <v>10</v>
      </c>
      <c r="F18" s="1">
        <v>12</v>
      </c>
      <c r="G18" s="1">
        <v>17</v>
      </c>
      <c r="H18" s="1">
        <v>21</v>
      </c>
      <c r="I18" s="1">
        <v>0</v>
      </c>
      <c r="J18" s="1">
        <v>4</v>
      </c>
      <c r="K18" s="1">
        <f>0.00566+0.07322</f>
        <v>0.07888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1">
        <v>10</v>
      </c>
      <c r="F19" s="1">
        <v>12</v>
      </c>
      <c r="G19" s="1">
        <v>21</v>
      </c>
      <c r="H19" s="1">
        <v>24</v>
      </c>
      <c r="I19" s="1">
        <v>0</v>
      </c>
      <c r="J19" s="1">
        <v>4</v>
      </c>
      <c r="K19" s="1">
        <f>0.00566+0.05161</f>
        <v>0.05727</v>
      </c>
      <c r="L19" s="1" t="s">
        <v>16</v>
      </c>
    </row>
    <row r="20">
      <c r="A20" s="1" t="s">
        <v>12</v>
      </c>
      <c r="B20" s="1" t="s">
        <v>15</v>
      </c>
      <c r="D20" s="1">
        <v>0</v>
      </c>
      <c r="E20" s="1">
        <v>10</v>
      </c>
      <c r="F20" s="1">
        <v>12</v>
      </c>
      <c r="G20" s="1">
        <v>0</v>
      </c>
      <c r="H20" s="1">
        <v>24</v>
      </c>
      <c r="I20" s="1">
        <v>5</v>
      </c>
      <c r="J20" s="1">
        <v>6</v>
      </c>
      <c r="K20" s="1">
        <f>0.00566+0.05161</f>
        <v>0.05727</v>
      </c>
      <c r="L20" s="1" t="s">
        <v>16</v>
      </c>
    </row>
    <row r="21">
      <c r="A21" s="1" t="s">
        <v>12</v>
      </c>
      <c r="B21" s="1" t="s">
        <v>17</v>
      </c>
      <c r="C21" s="1" t="s">
        <v>26</v>
      </c>
      <c r="D21" s="1">
        <v>0</v>
      </c>
      <c r="E21" s="1">
        <v>1</v>
      </c>
      <c r="F21" s="1">
        <v>12</v>
      </c>
      <c r="G21" s="1">
        <v>0</v>
      </c>
      <c r="H21" s="1">
        <v>24</v>
      </c>
      <c r="I21" s="1">
        <v>0</v>
      </c>
      <c r="J21" s="1">
        <v>6</v>
      </c>
      <c r="K21" s="1">
        <f>3.11+3.93</f>
        <v>7.04</v>
      </c>
      <c r="L21" s="1" t="s">
        <v>19</v>
      </c>
    </row>
  </sheetData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3413.98</v>
      </c>
      <c r="L2" s="1" t="s">
        <v>14</v>
      </c>
    </row>
    <row r="3">
      <c r="A3" s="1" t="s">
        <v>12</v>
      </c>
      <c r="B3" s="1" t="s">
        <v>17</v>
      </c>
      <c r="C3" s="1" t="s">
        <v>26</v>
      </c>
      <c r="D3" s="1">
        <v>0</v>
      </c>
      <c r="E3" s="1">
        <v>1</v>
      </c>
      <c r="F3" s="1">
        <v>12</v>
      </c>
      <c r="G3" s="1">
        <v>8</v>
      </c>
      <c r="H3" s="1">
        <v>20</v>
      </c>
      <c r="I3" s="1">
        <v>0</v>
      </c>
      <c r="J3" s="1">
        <v>4</v>
      </c>
      <c r="K3" s="1">
        <v>1.86</v>
      </c>
      <c r="L3" s="1" t="s">
        <v>19</v>
      </c>
    </row>
    <row r="4">
      <c r="A4" s="2"/>
      <c r="B4" s="3"/>
    </row>
    <row r="5">
      <c r="A5" s="2"/>
      <c r="B5" s="5"/>
    </row>
    <row r="6">
      <c r="A6" s="2"/>
      <c r="B6" s="1"/>
    </row>
    <row r="7">
      <c r="A7" s="2"/>
      <c r="B7" s="1"/>
    </row>
  </sheetData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358.11</v>
      </c>
      <c r="L2" s="1" t="s">
        <v>14</v>
      </c>
    </row>
    <row r="3">
      <c r="A3" s="1" t="s">
        <v>12</v>
      </c>
      <c r="B3" s="1" t="s">
        <v>17</v>
      </c>
      <c r="C3" s="1" t="s">
        <v>43</v>
      </c>
      <c r="D3" s="1">
        <v>0</v>
      </c>
      <c r="E3" s="1">
        <v>1</v>
      </c>
      <c r="F3" s="1">
        <v>3</v>
      </c>
      <c r="G3" s="1">
        <v>0</v>
      </c>
      <c r="H3" s="1">
        <v>24</v>
      </c>
      <c r="I3" s="1">
        <v>0</v>
      </c>
      <c r="J3" s="1">
        <v>6</v>
      </c>
      <c r="K3" s="1">
        <v>12.56</v>
      </c>
      <c r="L3" s="1" t="s">
        <v>19</v>
      </c>
    </row>
    <row r="4">
      <c r="A4" s="1" t="s">
        <v>12</v>
      </c>
      <c r="B4" s="1" t="s">
        <v>17</v>
      </c>
      <c r="C4" s="1" t="s">
        <v>44</v>
      </c>
      <c r="D4" s="1">
        <v>0</v>
      </c>
      <c r="E4" s="1">
        <v>4</v>
      </c>
      <c r="F4" s="1">
        <v>9</v>
      </c>
      <c r="G4" s="1">
        <v>0</v>
      </c>
      <c r="H4" s="1">
        <v>24</v>
      </c>
      <c r="I4" s="1">
        <v>0</v>
      </c>
      <c r="J4" s="1">
        <v>6</v>
      </c>
      <c r="K4" s="1">
        <v>8.48</v>
      </c>
      <c r="L4" s="1" t="s">
        <v>19</v>
      </c>
    </row>
    <row r="5">
      <c r="A5" s="1" t="s">
        <v>12</v>
      </c>
      <c r="B5" s="1" t="s">
        <v>17</v>
      </c>
      <c r="C5" s="1" t="s">
        <v>45</v>
      </c>
      <c r="D5" s="1">
        <v>0</v>
      </c>
      <c r="E5" s="1">
        <v>10</v>
      </c>
      <c r="F5" s="1">
        <v>12</v>
      </c>
      <c r="G5" s="1">
        <v>0</v>
      </c>
      <c r="H5" s="1">
        <v>24</v>
      </c>
      <c r="I5" s="1">
        <v>0</v>
      </c>
      <c r="J5" s="1">
        <v>6</v>
      </c>
      <c r="K5" s="1">
        <v>12.56</v>
      </c>
      <c r="L5" s="1" t="s">
        <v>19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0.070949</v>
      </c>
      <c r="L6" s="1" t="s">
        <v>16</v>
      </c>
    </row>
    <row r="7">
      <c r="A7" s="1" t="s">
        <v>23</v>
      </c>
      <c r="B7" s="1" t="s">
        <v>13</v>
      </c>
      <c r="K7" s="1">
        <v>33.84</v>
      </c>
      <c r="L7" s="1" t="s">
        <v>14</v>
      </c>
    </row>
    <row r="8">
      <c r="A8" s="1" t="s">
        <v>23</v>
      </c>
      <c r="B8" s="1" t="s">
        <v>15</v>
      </c>
      <c r="D8" s="1">
        <v>0</v>
      </c>
      <c r="E8" s="1">
        <v>1</v>
      </c>
      <c r="F8" s="1">
        <v>12</v>
      </c>
      <c r="G8" s="1">
        <v>0</v>
      </c>
      <c r="H8" s="1">
        <v>24</v>
      </c>
      <c r="I8" s="1">
        <v>0</v>
      </c>
      <c r="J8" s="1">
        <v>6</v>
      </c>
      <c r="K8" s="1">
        <v>0.91728</v>
      </c>
      <c r="L8" s="1" t="s">
        <v>24</v>
      </c>
    </row>
  </sheetData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1655.26+350</f>
        <v>2005.26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3</v>
      </c>
      <c r="G3" s="1">
        <v>0</v>
      </c>
      <c r="H3" s="1">
        <v>4</v>
      </c>
      <c r="I3" s="1">
        <v>0</v>
      </c>
      <c r="J3" s="1">
        <v>4</v>
      </c>
      <c r="K3" s="1">
        <v>0.04639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3</v>
      </c>
      <c r="G4" s="1">
        <v>4</v>
      </c>
      <c r="H4" s="1">
        <v>10</v>
      </c>
      <c r="I4" s="1">
        <v>0</v>
      </c>
      <c r="J4" s="1">
        <v>4</v>
      </c>
      <c r="K4" s="1">
        <v>0.07332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3</v>
      </c>
      <c r="G5" s="1">
        <v>10</v>
      </c>
      <c r="H5" s="1">
        <v>24</v>
      </c>
      <c r="I5" s="1">
        <v>0</v>
      </c>
      <c r="J5" s="1">
        <v>4</v>
      </c>
      <c r="K5" s="1">
        <v>0.04639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4</v>
      </c>
      <c r="F6" s="1">
        <v>10</v>
      </c>
      <c r="G6" s="1">
        <v>0</v>
      </c>
      <c r="H6" s="1">
        <v>13</v>
      </c>
      <c r="I6" s="1">
        <v>0</v>
      </c>
      <c r="J6" s="1">
        <v>4</v>
      </c>
      <c r="K6" s="1">
        <v>0.04639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4</v>
      </c>
      <c r="F7" s="1">
        <v>10</v>
      </c>
      <c r="G7" s="1">
        <v>13</v>
      </c>
      <c r="H7" s="1">
        <v>19</v>
      </c>
      <c r="I7" s="1">
        <v>0</v>
      </c>
      <c r="J7" s="1">
        <v>4</v>
      </c>
      <c r="K7" s="1">
        <v>0.07332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4</v>
      </c>
      <c r="F8" s="1">
        <v>10</v>
      </c>
      <c r="G8" s="1">
        <v>20</v>
      </c>
      <c r="H8" s="1">
        <v>24</v>
      </c>
      <c r="I8" s="1">
        <v>0</v>
      </c>
      <c r="J8" s="1">
        <v>4</v>
      </c>
      <c r="K8" s="1">
        <v>0.04639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11</v>
      </c>
      <c r="F9" s="1">
        <v>12</v>
      </c>
      <c r="G9" s="1">
        <v>0</v>
      </c>
      <c r="H9" s="1">
        <v>4</v>
      </c>
      <c r="I9" s="1">
        <v>0</v>
      </c>
      <c r="J9" s="1">
        <v>4</v>
      </c>
      <c r="K9" s="1">
        <v>0.04639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11</v>
      </c>
      <c r="F10" s="1">
        <v>12</v>
      </c>
      <c r="G10" s="1">
        <v>4</v>
      </c>
      <c r="H10" s="1">
        <v>10</v>
      </c>
      <c r="I10" s="1">
        <v>0</v>
      </c>
      <c r="J10" s="1">
        <v>4</v>
      </c>
      <c r="K10" s="1">
        <v>0.07332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11</v>
      </c>
      <c r="F11" s="1">
        <v>12</v>
      </c>
      <c r="G11" s="1">
        <v>10</v>
      </c>
      <c r="H11" s="1">
        <v>24</v>
      </c>
      <c r="I11" s="1">
        <v>0</v>
      </c>
      <c r="J11" s="1">
        <v>4</v>
      </c>
      <c r="K11" s="1">
        <v>0.04639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</v>
      </c>
      <c r="F12" s="1">
        <v>12</v>
      </c>
      <c r="G12" s="1">
        <v>0</v>
      </c>
      <c r="H12" s="1">
        <v>24</v>
      </c>
      <c r="I12" s="1">
        <v>5</v>
      </c>
      <c r="J12" s="1">
        <v>6</v>
      </c>
      <c r="K12" s="1">
        <v>0.04639</v>
      </c>
      <c r="L12" s="1" t="s">
        <v>16</v>
      </c>
    </row>
    <row r="13">
      <c r="A13" s="1" t="s">
        <v>12</v>
      </c>
      <c r="B13" s="1" t="s">
        <v>17</v>
      </c>
      <c r="C13" s="1" t="s">
        <v>18</v>
      </c>
      <c r="D13" s="1">
        <v>0</v>
      </c>
      <c r="E13" s="1">
        <v>1</v>
      </c>
      <c r="F13" s="1">
        <v>3</v>
      </c>
      <c r="G13" s="1">
        <v>4</v>
      </c>
      <c r="H13" s="1">
        <v>10</v>
      </c>
      <c r="I13" s="1">
        <v>0</v>
      </c>
      <c r="J13" s="1">
        <v>4</v>
      </c>
      <c r="K13" s="1">
        <v>11.74</v>
      </c>
      <c r="L13" s="1" t="s">
        <v>19</v>
      </c>
    </row>
    <row r="14">
      <c r="A14" s="1" t="s">
        <v>12</v>
      </c>
      <c r="B14" s="1" t="s">
        <v>17</v>
      </c>
      <c r="C14" s="1" t="s">
        <v>20</v>
      </c>
      <c r="D14" s="1">
        <v>0</v>
      </c>
      <c r="E14" s="1">
        <v>4</v>
      </c>
      <c r="F14" s="1">
        <v>10</v>
      </c>
      <c r="G14" s="1">
        <v>13</v>
      </c>
      <c r="H14" s="1">
        <v>19</v>
      </c>
      <c r="I14" s="1">
        <v>0</v>
      </c>
      <c r="J14" s="1">
        <v>4</v>
      </c>
      <c r="K14" s="1">
        <v>11.74</v>
      </c>
      <c r="L14" s="1" t="s">
        <v>19</v>
      </c>
    </row>
    <row r="15">
      <c r="A15" s="1" t="s">
        <v>12</v>
      </c>
      <c r="B15" s="1" t="s">
        <v>17</v>
      </c>
      <c r="C15" s="1" t="s">
        <v>21</v>
      </c>
      <c r="D15" s="1">
        <v>0</v>
      </c>
      <c r="E15" s="1">
        <v>11</v>
      </c>
      <c r="F15" s="1">
        <v>12</v>
      </c>
      <c r="G15" s="1">
        <v>4</v>
      </c>
      <c r="H15" s="1">
        <v>10</v>
      </c>
      <c r="I15" s="1">
        <v>0</v>
      </c>
      <c r="J15" s="1">
        <v>4</v>
      </c>
      <c r="K15" s="1">
        <v>11.74</v>
      </c>
      <c r="L15" s="1" t="s">
        <v>19</v>
      </c>
    </row>
    <row r="16">
      <c r="A16" s="1" t="s">
        <v>12</v>
      </c>
      <c r="B16" s="1" t="s">
        <v>17</v>
      </c>
      <c r="C16" s="1" t="s">
        <v>37</v>
      </c>
      <c r="D16" s="1">
        <v>0</v>
      </c>
      <c r="E16" s="1">
        <v>1</v>
      </c>
      <c r="F16" s="1">
        <v>12</v>
      </c>
      <c r="G16" s="1">
        <v>0</v>
      </c>
      <c r="H16" s="1">
        <v>24</v>
      </c>
      <c r="I16" s="1">
        <v>0</v>
      </c>
      <c r="J16" s="1">
        <v>6</v>
      </c>
      <c r="K16" s="1">
        <v>5.6</v>
      </c>
      <c r="L16" s="1" t="s">
        <v>19</v>
      </c>
    </row>
  </sheetData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B8" sqref="B8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2000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0.04932</v>
      </c>
      <c r="L3" s="1" t="s">
        <v>16</v>
      </c>
      <c r="M3" s="1" t="s">
        <v>67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10.77</v>
      </c>
      <c r="L4" s="1" t="s">
        <v>19</v>
      </c>
    </row>
    <row r="5">
      <c r="A5" s="1" t="s">
        <v>23</v>
      </c>
      <c r="B5" s="1" t="s">
        <v>13</v>
      </c>
      <c r="K5" s="1">
        <v>781</v>
      </c>
      <c r="L5" s="1" t="s">
        <v>14</v>
      </c>
    </row>
    <row r="6">
      <c r="A6" s="1" t="s">
        <v>23</v>
      </c>
      <c r="B6" s="1" t="s">
        <v>15</v>
      </c>
      <c r="D6" s="1">
        <v>5000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0.11265</v>
      </c>
      <c r="L6" s="1" t="s">
        <v>24</v>
      </c>
    </row>
    <row r="7">
      <c r="A7" s="2"/>
      <c r="B7" s="1"/>
    </row>
  </sheetData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242.12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68</v>
      </c>
    </row>
    <row r="4">
      <c r="A4" s="0" t="s">
        <v>12</v>
      </c>
      <c r="B4" s="0" t="s">
        <v>17</v>
      </c>
      <c r="C4" s="0" t="s">
        <v>37</v>
      </c>
      <c r="D4" s="0">
        <v>0</v>
      </c>
      <c r="E4" s="0">
        <v>1</v>
      </c>
      <c r="F4" s="0">
        <v>12</v>
      </c>
      <c r="G4" s="0">
        <v>0</v>
      </c>
      <c r="H4" s="0">
        <v>8</v>
      </c>
      <c r="I4" s="1">
        <v>0</v>
      </c>
      <c r="J4" s="1">
        <v>4</v>
      </c>
      <c r="K4" s="1">
        <f>2.03251*0.75</f>
        <v>1.5243825</v>
      </c>
      <c r="L4" s="1" t="s">
        <v>19</v>
      </c>
      <c r="M4" s="0" t="s">
        <v>88</v>
      </c>
    </row>
    <row r="5">
      <c r="A5" s="1" t="s">
        <v>12</v>
      </c>
      <c r="B5" s="1" t="s">
        <v>17</v>
      </c>
      <c r="C5" s="1" t="s">
        <v>37</v>
      </c>
      <c r="D5" s="1">
        <v>0</v>
      </c>
      <c r="E5" s="1">
        <v>1</v>
      </c>
      <c r="F5" s="1">
        <v>12</v>
      </c>
      <c r="G5" s="1">
        <v>8</v>
      </c>
      <c r="H5" s="1">
        <v>20</v>
      </c>
      <c r="I5" s="1">
        <v>0</v>
      </c>
      <c r="J5" s="1">
        <v>4</v>
      </c>
      <c r="K5" s="1">
        <v>2.03251</v>
      </c>
      <c r="L5" s="1" t="s">
        <v>19</v>
      </c>
      <c r="M5" s="1"/>
    </row>
    <row r="6">
      <c r="A6" s="1" t="s">
        <v>12</v>
      </c>
      <c r="B6" s="1" t="s">
        <v>17</v>
      </c>
      <c r="C6" s="1" t="s">
        <v>37</v>
      </c>
      <c r="D6" s="1">
        <v>0</v>
      </c>
      <c r="E6" s="1">
        <v>1</v>
      </c>
      <c r="F6" s="1">
        <v>12</v>
      </c>
      <c r="G6" s="1">
        <v>20</v>
      </c>
      <c r="H6" s="1">
        <v>24</v>
      </c>
      <c r="I6" s="1">
        <v>0</v>
      </c>
      <c r="J6" s="1">
        <v>4</v>
      </c>
      <c r="K6" s="1">
        <f>2.03251*0.75</f>
        <v>1.5243825</v>
      </c>
      <c r="L6" s="1" t="s">
        <v>19</v>
      </c>
    </row>
    <row r="7">
      <c r="A7" s="1" t="s">
        <v>12</v>
      </c>
      <c r="B7" s="1" t="s">
        <v>17</v>
      </c>
      <c r="C7" s="1" t="s">
        <v>37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f>2.03251*0.75</f>
        <v>1.5243825</v>
      </c>
      <c r="L7" s="1" t="s">
        <v>19</v>
      </c>
    </row>
    <row r="8">
      <c r="A8" s="1" t="s">
        <v>23</v>
      </c>
      <c r="B8" s="1" t="s">
        <v>13</v>
      </c>
      <c r="K8" s="1">
        <v>92.13</v>
      </c>
      <c r="L8" s="1" t="s">
        <v>14</v>
      </c>
    </row>
    <row r="9">
      <c r="A9" s="1" t="s">
        <v>23</v>
      </c>
      <c r="B9" s="1" t="s">
        <v>15</v>
      </c>
      <c r="D9" s="1">
        <v>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f>0.18204/1.037</f>
        <v>0.175544840887175</v>
      </c>
      <c r="L9" s="1" t="s">
        <v>24</v>
      </c>
      <c r="M9" s="1" t="s">
        <v>69</v>
      </c>
    </row>
  </sheetData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283.03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3</v>
      </c>
      <c r="G3" s="1">
        <v>0</v>
      </c>
      <c r="H3" s="1">
        <v>6</v>
      </c>
      <c r="I3" s="1">
        <v>0</v>
      </c>
      <c r="J3" s="1">
        <v>4</v>
      </c>
      <c r="K3" s="1">
        <f>0.00999+0.00114+0.02635</f>
        <v>0.03748</v>
      </c>
      <c r="L3" s="1" t="s">
        <v>16</v>
      </c>
      <c r="M3" s="1" t="s">
        <v>70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3</v>
      </c>
      <c r="G4" s="1">
        <v>6</v>
      </c>
      <c r="H4" s="1">
        <v>10</v>
      </c>
      <c r="I4" s="1">
        <v>0</v>
      </c>
      <c r="J4" s="1">
        <v>4</v>
      </c>
      <c r="K4" s="1">
        <f>0.01007+0.00114+0.03229</f>
        <v>0.0435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3</v>
      </c>
      <c r="G5" s="1">
        <v>10</v>
      </c>
      <c r="H5" s="1">
        <v>18</v>
      </c>
      <c r="I5" s="1">
        <v>0</v>
      </c>
      <c r="J5" s="1">
        <v>4</v>
      </c>
      <c r="K5" s="1">
        <f>0.00999+0.00114+0.02635</f>
        <v>0.03748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3</v>
      </c>
      <c r="G6" s="1">
        <v>18</v>
      </c>
      <c r="H6" s="1">
        <v>22</v>
      </c>
      <c r="I6" s="1">
        <v>0</v>
      </c>
      <c r="J6" s="1">
        <v>4</v>
      </c>
      <c r="K6" s="1">
        <f>0.01007+0.00114+0.03229</f>
        <v>0.0435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3</v>
      </c>
      <c r="G7" s="1">
        <v>22</v>
      </c>
      <c r="H7" s="1">
        <v>24</v>
      </c>
      <c r="I7" s="1">
        <v>0</v>
      </c>
      <c r="J7" s="1">
        <v>4</v>
      </c>
      <c r="K7" s="1">
        <f>0.00999+0.00114+0.02635</f>
        <v>0.03748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4</v>
      </c>
      <c r="F8" s="1">
        <v>10</v>
      </c>
      <c r="G8" s="1">
        <v>0</v>
      </c>
      <c r="H8" s="1">
        <v>12</v>
      </c>
      <c r="I8" s="1">
        <v>0</v>
      </c>
      <c r="J8" s="1">
        <v>4</v>
      </c>
      <c r="K8" s="1">
        <f>0.00999+0.00114+0.02635</f>
        <v>0.03748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4</v>
      </c>
      <c r="F9" s="1">
        <v>10</v>
      </c>
      <c r="G9" s="1">
        <v>12</v>
      </c>
      <c r="H9" s="1">
        <v>21</v>
      </c>
      <c r="I9" s="1">
        <v>0</v>
      </c>
      <c r="J9" s="1">
        <v>4</v>
      </c>
      <c r="K9" s="1">
        <f>0.01007+0.00114+0.03229</f>
        <v>0.0435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4</v>
      </c>
      <c r="F10" s="1">
        <v>10</v>
      </c>
      <c r="G10" s="1">
        <v>21</v>
      </c>
      <c r="H10" s="1">
        <v>24</v>
      </c>
      <c r="I10" s="1">
        <v>0</v>
      </c>
      <c r="J10" s="1">
        <v>4</v>
      </c>
      <c r="K10" s="1">
        <f>0.00999+0.00114+0.02635</f>
        <v>0.03748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11</v>
      </c>
      <c r="F11" s="1">
        <v>12</v>
      </c>
      <c r="G11" s="1">
        <v>0</v>
      </c>
      <c r="H11" s="1">
        <v>6</v>
      </c>
      <c r="I11" s="1">
        <v>0</v>
      </c>
      <c r="J11" s="1">
        <v>4</v>
      </c>
      <c r="K11" s="1">
        <f>0.00999+0.00114+0.02635</f>
        <v>0.03748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11</v>
      </c>
      <c r="F12" s="1">
        <v>12</v>
      </c>
      <c r="G12" s="1">
        <v>6</v>
      </c>
      <c r="H12" s="1">
        <v>10</v>
      </c>
      <c r="I12" s="1">
        <v>0</v>
      </c>
      <c r="J12" s="1">
        <v>4</v>
      </c>
      <c r="K12" s="1">
        <f>0.01007+0.00114+0.03229</f>
        <v>0.0435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11</v>
      </c>
      <c r="F13" s="1">
        <v>12</v>
      </c>
      <c r="G13" s="1">
        <v>10</v>
      </c>
      <c r="H13" s="1">
        <v>18</v>
      </c>
      <c r="I13" s="1">
        <v>0</v>
      </c>
      <c r="J13" s="1">
        <v>4</v>
      </c>
      <c r="K13" s="1">
        <f>0.00999+0.00114+0.02635</f>
        <v>0.03748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11</v>
      </c>
      <c r="F14" s="1">
        <v>12</v>
      </c>
      <c r="G14" s="1">
        <v>18</v>
      </c>
      <c r="H14" s="1">
        <v>22</v>
      </c>
      <c r="I14" s="1">
        <v>0</v>
      </c>
      <c r="J14" s="1">
        <v>4</v>
      </c>
      <c r="K14" s="1">
        <f>0.01007+0.00114+0.03229</f>
        <v>0.0435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11</v>
      </c>
      <c r="F15" s="1">
        <v>12</v>
      </c>
      <c r="G15" s="1">
        <v>22</v>
      </c>
      <c r="H15" s="1">
        <v>24</v>
      </c>
      <c r="I15" s="1">
        <v>0</v>
      </c>
      <c r="J15" s="1">
        <v>4</v>
      </c>
      <c r="K15" s="1">
        <f>0.00999+0.00114+0.02635</f>
        <v>0.03748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1</v>
      </c>
      <c r="F16" s="1">
        <v>12</v>
      </c>
      <c r="G16" s="1">
        <v>0</v>
      </c>
      <c r="H16" s="1">
        <v>24</v>
      </c>
      <c r="I16" s="1">
        <v>5</v>
      </c>
      <c r="J16" s="1">
        <v>6</v>
      </c>
      <c r="K16" s="1">
        <f>0.00999+0.00114+0.02635</f>
        <v>0.03748</v>
      </c>
      <c r="L16" s="1" t="s">
        <v>16</v>
      </c>
    </row>
    <row r="17">
      <c r="A17" s="1" t="s">
        <v>12</v>
      </c>
      <c r="B17" s="1" t="s">
        <v>17</v>
      </c>
      <c r="C17" s="1" t="s">
        <v>18</v>
      </c>
      <c r="D17" s="1">
        <v>0</v>
      </c>
      <c r="E17" s="1">
        <v>1</v>
      </c>
      <c r="F17" s="1">
        <v>3</v>
      </c>
      <c r="G17" s="1">
        <v>6</v>
      </c>
      <c r="H17" s="1">
        <v>10</v>
      </c>
      <c r="I17" s="1">
        <v>0</v>
      </c>
      <c r="J17" s="1">
        <v>4</v>
      </c>
      <c r="K17" s="1">
        <f>12.89+0.57+0.73+0.15</f>
        <v>14.34</v>
      </c>
      <c r="L17" s="1" t="s">
        <v>19</v>
      </c>
      <c r="M17" s="1" t="s">
        <v>71</v>
      </c>
    </row>
    <row r="18">
      <c r="A18" s="1" t="s">
        <v>12</v>
      </c>
      <c r="B18" s="1" t="s">
        <v>17</v>
      </c>
      <c r="C18" s="1" t="s">
        <v>18</v>
      </c>
      <c r="D18" s="1">
        <v>0</v>
      </c>
      <c r="E18" s="1">
        <v>1</v>
      </c>
      <c r="F18" s="1">
        <v>3</v>
      </c>
      <c r="G18" s="1">
        <v>18</v>
      </c>
      <c r="H18" s="1">
        <v>22</v>
      </c>
      <c r="I18" s="1">
        <v>0</v>
      </c>
      <c r="J18" s="1">
        <v>4</v>
      </c>
      <c r="K18" s="1">
        <f>12.89+0.57+0.73+0.15</f>
        <v>14.34</v>
      </c>
      <c r="L18" s="1" t="s">
        <v>19</v>
      </c>
    </row>
    <row r="19">
      <c r="A19" s="1" t="s">
        <v>12</v>
      </c>
      <c r="B19" s="1" t="s">
        <v>17</v>
      </c>
      <c r="C19" s="1" t="s">
        <v>20</v>
      </c>
      <c r="D19" s="1">
        <v>0</v>
      </c>
      <c r="E19" s="1">
        <v>4</v>
      </c>
      <c r="F19" s="1">
        <v>10</v>
      </c>
      <c r="G19" s="1">
        <v>12</v>
      </c>
      <c r="H19" s="1">
        <v>21</v>
      </c>
      <c r="I19" s="1">
        <v>0</v>
      </c>
      <c r="J19" s="1">
        <v>4</v>
      </c>
      <c r="K19" s="1">
        <f>12.89+0.57+0.73+0.15</f>
        <v>14.34</v>
      </c>
      <c r="L19" s="1" t="s">
        <v>19</v>
      </c>
    </row>
    <row r="20">
      <c r="A20" s="1" t="s">
        <v>12</v>
      </c>
      <c r="B20" s="1" t="s">
        <v>17</v>
      </c>
      <c r="C20" s="1" t="s">
        <v>21</v>
      </c>
      <c r="D20" s="1">
        <v>0</v>
      </c>
      <c r="E20" s="1">
        <v>11</v>
      </c>
      <c r="F20" s="1">
        <v>12</v>
      </c>
      <c r="G20" s="1">
        <v>6</v>
      </c>
      <c r="H20" s="1">
        <v>10</v>
      </c>
      <c r="I20" s="1">
        <v>0</v>
      </c>
      <c r="J20" s="1">
        <v>4</v>
      </c>
      <c r="K20" s="1">
        <f>12.89+0.57+0.73+0.15</f>
        <v>14.34</v>
      </c>
      <c r="L20" s="1" t="s">
        <v>19</v>
      </c>
    </row>
    <row r="21">
      <c r="A21" s="1" t="s">
        <v>12</v>
      </c>
      <c r="B21" s="1" t="s">
        <v>17</v>
      </c>
      <c r="C21" s="1" t="s">
        <v>21</v>
      </c>
      <c r="D21" s="1">
        <v>0</v>
      </c>
      <c r="E21" s="1">
        <v>11</v>
      </c>
      <c r="F21" s="1">
        <v>12</v>
      </c>
      <c r="G21" s="1">
        <v>18</v>
      </c>
      <c r="H21" s="1">
        <v>22</v>
      </c>
      <c r="I21" s="1">
        <v>0</v>
      </c>
      <c r="J21" s="1">
        <v>4</v>
      </c>
      <c r="K21" s="1">
        <f>12.89+0.57+0.73+0.15</f>
        <v>14.34</v>
      </c>
      <c r="L21" s="1" t="s">
        <v>19</v>
      </c>
    </row>
    <row r="22">
      <c r="A22" s="1" t="s">
        <v>12</v>
      </c>
      <c r="B22" s="1" t="s">
        <v>17</v>
      </c>
      <c r="C22" s="1" t="s">
        <v>37</v>
      </c>
      <c r="D22" s="1">
        <v>0</v>
      </c>
      <c r="E22" s="1">
        <v>1</v>
      </c>
      <c r="F22" s="1">
        <v>12</v>
      </c>
      <c r="G22" s="1">
        <v>0</v>
      </c>
      <c r="H22" s="1">
        <v>24</v>
      </c>
      <c r="I22" s="1">
        <v>0</v>
      </c>
      <c r="J22" s="1">
        <v>6</v>
      </c>
      <c r="K22" s="1">
        <v>2.74</v>
      </c>
      <c r="L22" s="1" t="s">
        <v>19</v>
      </c>
    </row>
    <row r="23">
      <c r="A23" s="1" t="s">
        <v>23</v>
      </c>
      <c r="B23" s="1" t="s">
        <v>13</v>
      </c>
      <c r="K23" s="1">
        <v>33</v>
      </c>
      <c r="L23" s="1" t="s">
        <v>14</v>
      </c>
    </row>
    <row r="24">
      <c r="A24" s="1" t="s">
        <v>23</v>
      </c>
      <c r="B24" s="1" t="s">
        <v>15</v>
      </c>
      <c r="D24" s="1">
        <v>0</v>
      </c>
      <c r="E24" s="1">
        <v>1</v>
      </c>
      <c r="F24" s="1">
        <v>12</v>
      </c>
      <c r="G24" s="1">
        <v>0</v>
      </c>
      <c r="H24" s="1">
        <v>24</v>
      </c>
      <c r="I24" s="1">
        <v>0</v>
      </c>
      <c r="J24" s="1">
        <v>6</v>
      </c>
      <c r="K24" s="1">
        <v>0.39136</v>
      </c>
      <c r="L24" s="1" t="s">
        <v>24</v>
      </c>
    </row>
  </sheetData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M29" sqref="M29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658.15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3</v>
      </c>
      <c r="G3" s="1">
        <v>0</v>
      </c>
      <c r="H3" s="1">
        <v>10</v>
      </c>
      <c r="I3" s="1">
        <v>0</v>
      </c>
      <c r="J3" s="1">
        <v>4</v>
      </c>
      <c r="K3" s="1">
        <f>0.006693+0.020717</f>
        <v>0.02741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3</v>
      </c>
      <c r="G4" s="1">
        <v>10</v>
      </c>
      <c r="H4" s="1">
        <v>22</v>
      </c>
      <c r="I4" s="1">
        <v>0</v>
      </c>
      <c r="J4" s="1">
        <v>4</v>
      </c>
      <c r="K4" s="1">
        <f>0.006693+0.028172</f>
        <v>0.034865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3</v>
      </c>
      <c r="G5" s="1">
        <v>22</v>
      </c>
      <c r="H5" s="1">
        <v>24</v>
      </c>
      <c r="I5" s="1">
        <v>0</v>
      </c>
      <c r="J5" s="1">
        <v>4</v>
      </c>
      <c r="K5" s="1">
        <f>0.006693+0.020717</f>
        <v>0.02741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3</v>
      </c>
      <c r="G6" s="1">
        <v>0</v>
      </c>
      <c r="H6" s="1">
        <v>24</v>
      </c>
      <c r="I6" s="1">
        <v>0</v>
      </c>
      <c r="J6" s="1">
        <v>6</v>
      </c>
      <c r="K6" s="1">
        <f>0.006693+0.020717</f>
        <v>0.02741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4</v>
      </c>
      <c r="F7" s="1">
        <v>5</v>
      </c>
      <c r="G7" s="1">
        <v>0</v>
      </c>
      <c r="H7" s="1">
        <v>6</v>
      </c>
      <c r="I7" s="1">
        <v>0</v>
      </c>
      <c r="J7" s="1">
        <v>4</v>
      </c>
      <c r="K7" s="1">
        <f>0.006693+0.020717</f>
        <v>0.02741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4</v>
      </c>
      <c r="F8" s="1">
        <v>5</v>
      </c>
      <c r="G8" s="1">
        <v>6</v>
      </c>
      <c r="H8" s="1">
        <v>22</v>
      </c>
      <c r="I8" s="1">
        <v>0</v>
      </c>
      <c r="J8" s="1">
        <v>4</v>
      </c>
      <c r="K8" s="1">
        <f>0.006693+0.028172</f>
        <v>0.034865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4</v>
      </c>
      <c r="F9" s="1">
        <v>5</v>
      </c>
      <c r="G9" s="1">
        <v>22</v>
      </c>
      <c r="H9" s="1">
        <v>24</v>
      </c>
      <c r="I9" s="1">
        <v>0</v>
      </c>
      <c r="J9" s="1">
        <v>4</v>
      </c>
      <c r="K9" s="1">
        <f>0.006693+0.020717</f>
        <v>0.02741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4</v>
      </c>
      <c r="F10" s="1">
        <v>5</v>
      </c>
      <c r="G10" s="1">
        <v>0</v>
      </c>
      <c r="H10" s="1">
        <v>24</v>
      </c>
      <c r="I10" s="1">
        <v>0</v>
      </c>
      <c r="J10" s="1">
        <v>6</v>
      </c>
      <c r="K10" s="1">
        <f>0.006693+0.020717</f>
        <v>0.02741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6</v>
      </c>
      <c r="F11" s="1">
        <v>9</v>
      </c>
      <c r="G11" s="1">
        <v>0</v>
      </c>
      <c r="H11" s="1">
        <v>6</v>
      </c>
      <c r="I11" s="1">
        <v>0</v>
      </c>
      <c r="J11" s="1">
        <v>4</v>
      </c>
      <c r="K11" s="1">
        <f>0.006693+0.015836</f>
        <v>0.022529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6</v>
      </c>
      <c r="F12" s="1">
        <v>9</v>
      </c>
      <c r="G12" s="1">
        <v>6</v>
      </c>
      <c r="H12" s="1">
        <v>22</v>
      </c>
      <c r="I12" s="1">
        <v>0</v>
      </c>
      <c r="J12" s="1">
        <v>4</v>
      </c>
      <c r="K12" s="1">
        <f>0.006693+0.022032</f>
        <v>0.028725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6</v>
      </c>
      <c r="F13" s="1">
        <v>9</v>
      </c>
      <c r="G13" s="1">
        <v>22</v>
      </c>
      <c r="H13" s="1">
        <v>24</v>
      </c>
      <c r="I13" s="1">
        <v>0</v>
      </c>
      <c r="J13" s="1">
        <v>4</v>
      </c>
      <c r="K13" s="1">
        <f>0.006693+0.015836</f>
        <v>0.022529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6</v>
      </c>
      <c r="F14" s="1">
        <v>9</v>
      </c>
      <c r="G14" s="1">
        <v>0</v>
      </c>
      <c r="H14" s="1">
        <v>24</v>
      </c>
      <c r="I14" s="1">
        <v>0</v>
      </c>
      <c r="J14" s="1">
        <v>6</v>
      </c>
      <c r="K14" s="1">
        <f>0.006693+0.015836</f>
        <v>0.022529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10</v>
      </c>
      <c r="F15" s="1">
        <v>10</v>
      </c>
      <c r="G15" s="1">
        <v>0</v>
      </c>
      <c r="H15" s="1">
        <v>6</v>
      </c>
      <c r="I15" s="1">
        <v>0</v>
      </c>
      <c r="J15" s="1">
        <v>4</v>
      </c>
      <c r="K15" s="1">
        <f>0.006693+0.020717</f>
        <v>0.02741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10</v>
      </c>
      <c r="F16" s="1">
        <v>10</v>
      </c>
      <c r="G16" s="1">
        <v>6</v>
      </c>
      <c r="H16" s="1">
        <v>22</v>
      </c>
      <c r="I16" s="1">
        <v>0</v>
      </c>
      <c r="J16" s="1">
        <v>4</v>
      </c>
      <c r="K16" s="1">
        <f>0.006693+0.028172</f>
        <v>0.034865</v>
      </c>
      <c r="L16" s="1" t="s">
        <v>16</v>
      </c>
    </row>
    <row r="17">
      <c r="A17" s="1" t="s">
        <v>12</v>
      </c>
      <c r="B17" s="1" t="s">
        <v>15</v>
      </c>
      <c r="D17" s="1">
        <v>0</v>
      </c>
      <c r="E17" s="1">
        <v>10</v>
      </c>
      <c r="F17" s="1">
        <v>10</v>
      </c>
      <c r="G17" s="1">
        <v>22</v>
      </c>
      <c r="H17" s="1">
        <v>24</v>
      </c>
      <c r="I17" s="1">
        <v>0</v>
      </c>
      <c r="J17" s="1">
        <v>4</v>
      </c>
      <c r="K17" s="1">
        <f>0.006693+0.020717</f>
        <v>0.02741</v>
      </c>
      <c r="L17" s="1" t="s">
        <v>16</v>
      </c>
    </row>
    <row r="18">
      <c r="A18" s="1" t="s">
        <v>12</v>
      </c>
      <c r="B18" s="1" t="s">
        <v>15</v>
      </c>
      <c r="D18" s="1">
        <v>0</v>
      </c>
      <c r="E18" s="1">
        <v>10</v>
      </c>
      <c r="F18" s="1">
        <v>10</v>
      </c>
      <c r="G18" s="1">
        <v>0</v>
      </c>
      <c r="H18" s="1">
        <v>24</v>
      </c>
      <c r="I18" s="1">
        <v>0</v>
      </c>
      <c r="J18" s="1">
        <v>6</v>
      </c>
      <c r="K18" s="1">
        <f>0.006693+0.020717</f>
        <v>0.02741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1">
        <v>11</v>
      </c>
      <c r="F19" s="1">
        <v>12</v>
      </c>
      <c r="G19" s="1">
        <v>0</v>
      </c>
      <c r="H19" s="1">
        <v>10</v>
      </c>
      <c r="I19" s="1">
        <v>0</v>
      </c>
      <c r="J19" s="1">
        <v>4</v>
      </c>
      <c r="K19" s="1">
        <f>0.006693+0.020717</f>
        <v>0.02741</v>
      </c>
      <c r="L19" s="1" t="s">
        <v>16</v>
      </c>
    </row>
    <row r="20">
      <c r="A20" s="1" t="s">
        <v>12</v>
      </c>
      <c r="B20" s="1" t="s">
        <v>15</v>
      </c>
      <c r="D20" s="1">
        <v>0</v>
      </c>
      <c r="E20" s="1">
        <v>11</v>
      </c>
      <c r="F20" s="1">
        <v>12</v>
      </c>
      <c r="G20" s="1">
        <v>10</v>
      </c>
      <c r="H20" s="1">
        <v>22</v>
      </c>
      <c r="I20" s="1">
        <v>0</v>
      </c>
      <c r="J20" s="1">
        <v>4</v>
      </c>
      <c r="K20" s="1">
        <f>0.006693+0.028172</f>
        <v>0.034865</v>
      </c>
      <c r="L20" s="1" t="s">
        <v>16</v>
      </c>
    </row>
    <row r="21">
      <c r="A21" s="1" t="s">
        <v>12</v>
      </c>
      <c r="B21" s="1" t="s">
        <v>15</v>
      </c>
      <c r="D21" s="1">
        <v>0</v>
      </c>
      <c r="E21" s="1">
        <v>11</v>
      </c>
      <c r="F21" s="1">
        <v>12</v>
      </c>
      <c r="G21" s="1">
        <v>22</v>
      </c>
      <c r="H21" s="1">
        <v>24</v>
      </c>
      <c r="I21" s="1">
        <v>0</v>
      </c>
      <c r="J21" s="1">
        <v>4</v>
      </c>
      <c r="K21" s="1">
        <f>0.006693+0.020717</f>
        <v>0.02741</v>
      </c>
      <c r="L21" s="1" t="s">
        <v>16</v>
      </c>
    </row>
    <row r="22">
      <c r="A22" s="1" t="s">
        <v>12</v>
      </c>
      <c r="B22" s="1" t="s">
        <v>15</v>
      </c>
      <c r="D22" s="1">
        <v>0</v>
      </c>
      <c r="E22" s="1">
        <v>11</v>
      </c>
      <c r="F22" s="1">
        <v>12</v>
      </c>
      <c r="G22" s="1">
        <v>0</v>
      </c>
      <c r="H22" s="1">
        <v>24</v>
      </c>
      <c r="I22" s="1">
        <v>0</v>
      </c>
      <c r="J22" s="1">
        <v>6</v>
      </c>
      <c r="K22" s="1">
        <f>0.006693+0.020717</f>
        <v>0.02741</v>
      </c>
      <c r="L22" s="1" t="s">
        <v>16</v>
      </c>
    </row>
    <row r="23">
      <c r="A23" s="1" t="s">
        <v>12</v>
      </c>
      <c r="B23" s="1" t="s">
        <v>17</v>
      </c>
      <c r="C23" s="1" t="s">
        <v>18</v>
      </c>
      <c r="D23" s="1">
        <v>0</v>
      </c>
      <c r="E23" s="1">
        <v>1</v>
      </c>
      <c r="F23" s="1">
        <v>3</v>
      </c>
      <c r="G23" s="1">
        <v>10</v>
      </c>
      <c r="H23" s="1">
        <v>22</v>
      </c>
      <c r="I23" s="1">
        <v>0</v>
      </c>
      <c r="J23" s="1">
        <v>4</v>
      </c>
      <c r="K23" s="1">
        <f>5.2243+5.392192</f>
        <v>10.616492</v>
      </c>
      <c r="L23" s="1" t="s">
        <v>19</v>
      </c>
    </row>
    <row r="24">
      <c r="A24" s="1" t="s">
        <v>12</v>
      </c>
      <c r="B24" s="1" t="s">
        <v>17</v>
      </c>
      <c r="C24" s="1" t="s">
        <v>21</v>
      </c>
      <c r="D24" s="1">
        <v>0</v>
      </c>
      <c r="E24" s="1">
        <v>4</v>
      </c>
      <c r="F24" s="1">
        <v>5</v>
      </c>
      <c r="G24" s="1">
        <v>6</v>
      </c>
      <c r="H24" s="1">
        <v>22</v>
      </c>
      <c r="I24" s="1">
        <v>0</v>
      </c>
      <c r="J24" s="1">
        <v>4</v>
      </c>
      <c r="K24" s="1">
        <f>5.2243+5.392192</f>
        <v>10.616492</v>
      </c>
      <c r="L24" s="1" t="s">
        <v>19</v>
      </c>
    </row>
    <row r="25">
      <c r="A25" s="1" t="s">
        <v>12</v>
      </c>
      <c r="B25" s="1" t="s">
        <v>17</v>
      </c>
      <c r="C25" s="1" t="s">
        <v>20</v>
      </c>
      <c r="D25" s="1">
        <v>0</v>
      </c>
      <c r="E25" s="1">
        <v>6</v>
      </c>
      <c r="F25" s="1">
        <v>9</v>
      </c>
      <c r="G25" s="1">
        <v>6</v>
      </c>
      <c r="H25" s="1">
        <v>22</v>
      </c>
      <c r="I25" s="1">
        <v>0</v>
      </c>
      <c r="J25" s="1">
        <v>4</v>
      </c>
      <c r="K25" s="1">
        <f>5.2243+7.392075</f>
        <v>12.616375</v>
      </c>
      <c r="L25" s="1" t="s">
        <v>19</v>
      </c>
    </row>
    <row r="26">
      <c r="A26" s="1" t="s">
        <v>12</v>
      </c>
      <c r="B26" s="1" t="s">
        <v>17</v>
      </c>
      <c r="C26" s="1" t="s">
        <v>72</v>
      </c>
      <c r="D26" s="1">
        <v>0</v>
      </c>
      <c r="E26" s="1">
        <v>10</v>
      </c>
      <c r="F26" s="1">
        <v>10</v>
      </c>
      <c r="G26" s="1">
        <v>6</v>
      </c>
      <c r="H26" s="1">
        <v>22</v>
      </c>
      <c r="I26" s="1">
        <v>0</v>
      </c>
      <c r="J26" s="1">
        <v>4</v>
      </c>
      <c r="K26" s="1">
        <f>5.2243+5.392192</f>
        <v>10.616492</v>
      </c>
      <c r="L26" s="1" t="s">
        <v>19</v>
      </c>
    </row>
    <row r="27">
      <c r="A27" s="1" t="s">
        <v>12</v>
      </c>
      <c r="B27" s="1" t="s">
        <v>17</v>
      </c>
      <c r="C27" s="1" t="s">
        <v>73</v>
      </c>
      <c r="D27" s="1">
        <v>0</v>
      </c>
      <c r="E27" s="1">
        <v>11</v>
      </c>
      <c r="F27" s="1">
        <v>12</v>
      </c>
      <c r="G27" s="1">
        <v>10</v>
      </c>
      <c r="H27" s="1">
        <v>22</v>
      </c>
      <c r="I27" s="1">
        <v>0</v>
      </c>
      <c r="J27" s="1">
        <v>4</v>
      </c>
      <c r="K27" s="1">
        <f>5.2243+5.392192</f>
        <v>10.616492</v>
      </c>
      <c r="L27" s="1" t="s">
        <v>19</v>
      </c>
    </row>
    <row r="28">
      <c r="A28" s="1" t="s">
        <v>23</v>
      </c>
      <c r="B28" s="1" t="s">
        <v>13</v>
      </c>
      <c r="K28" s="1">
        <v>55.59</v>
      </c>
      <c r="L28" s="1" t="s">
        <v>14</v>
      </c>
    </row>
    <row r="29">
      <c r="A29" s="1" t="s">
        <v>23</v>
      </c>
      <c r="B29" s="1" t="s">
        <v>15</v>
      </c>
      <c r="D29" s="1">
        <v>0</v>
      </c>
      <c r="E29" s="1">
        <v>1</v>
      </c>
      <c r="F29" s="1">
        <v>12</v>
      </c>
      <c r="G29" s="1">
        <v>0</v>
      </c>
      <c r="H29" s="1">
        <v>24</v>
      </c>
      <c r="I29" s="1">
        <v>0</v>
      </c>
      <c r="J29" s="1">
        <v>6</v>
      </c>
      <c r="K29" s="1">
        <f>(0.38042+0.45665)/1.037</f>
        <v>0.807203471552556</v>
      </c>
      <c r="L29" s="1" t="s">
        <v>24</v>
      </c>
      <c r="M29" s="1" t="s">
        <v>74</v>
      </c>
    </row>
  </sheetData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I1" sqref="I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9.42578125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115.31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24</v>
      </c>
      <c r="I3" s="1">
        <v>0</v>
      </c>
      <c r="J3" s="1">
        <v>6</v>
      </c>
      <c r="K3" s="1">
        <v>0.0412</v>
      </c>
      <c r="L3" s="1" t="s">
        <v>16</v>
      </c>
    </row>
    <row r="4">
      <c r="A4" s="1" t="s">
        <v>12</v>
      </c>
      <c r="B4" s="1" t="s">
        <v>15</v>
      </c>
      <c r="D4" s="1">
        <v>300</v>
      </c>
      <c r="E4" s="1">
        <v>1</v>
      </c>
      <c r="F4" s="1">
        <v>5</v>
      </c>
      <c r="G4" s="1">
        <v>0</v>
      </c>
      <c r="H4" s="1">
        <v>24</v>
      </c>
      <c r="I4" s="1">
        <v>0</v>
      </c>
      <c r="J4" s="1">
        <v>6</v>
      </c>
      <c r="K4" s="1">
        <v>0.036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6</v>
      </c>
      <c r="F5" s="1">
        <v>9</v>
      </c>
      <c r="G5" s="1">
        <v>0</v>
      </c>
      <c r="H5" s="1">
        <v>24</v>
      </c>
      <c r="I5" s="1">
        <v>0</v>
      </c>
      <c r="J5" s="1">
        <v>6</v>
      </c>
      <c r="K5" s="1">
        <v>0.055</v>
      </c>
      <c r="L5" s="1" t="s">
        <v>16</v>
      </c>
    </row>
    <row r="6">
      <c r="A6" s="1" t="s">
        <v>12</v>
      </c>
      <c r="B6" s="1" t="s">
        <v>15</v>
      </c>
      <c r="D6" s="1">
        <v>300</v>
      </c>
      <c r="E6" s="1">
        <v>6</v>
      </c>
      <c r="F6" s="1">
        <v>9</v>
      </c>
      <c r="G6" s="1">
        <v>0</v>
      </c>
      <c r="H6" s="1">
        <v>24</v>
      </c>
      <c r="I6" s="1">
        <v>0</v>
      </c>
      <c r="J6" s="1">
        <v>6</v>
      </c>
      <c r="K6" s="1">
        <v>0.0504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10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0.0412</v>
      </c>
      <c r="L7" s="1" t="s">
        <v>16</v>
      </c>
    </row>
    <row r="8">
      <c r="A8" s="1" t="s">
        <v>12</v>
      </c>
      <c r="B8" s="1" t="s">
        <v>15</v>
      </c>
      <c r="D8" s="1">
        <v>300</v>
      </c>
      <c r="E8" s="1">
        <v>10</v>
      </c>
      <c r="F8" s="1">
        <v>12</v>
      </c>
      <c r="G8" s="1">
        <v>0</v>
      </c>
      <c r="H8" s="1">
        <v>24</v>
      </c>
      <c r="I8" s="1">
        <v>0</v>
      </c>
      <c r="J8" s="1">
        <v>6</v>
      </c>
      <c r="K8" s="1">
        <v>0.036</v>
      </c>
      <c r="L8" s="1" t="s">
        <v>16</v>
      </c>
    </row>
    <row r="9">
      <c r="A9" s="1" t="s">
        <v>12</v>
      </c>
      <c r="B9" s="1" t="s">
        <v>17</v>
      </c>
      <c r="C9" s="1" t="s">
        <v>26</v>
      </c>
      <c r="D9" s="1">
        <v>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10.17</v>
      </c>
      <c r="L9" s="1" t="s">
        <v>19</v>
      </c>
    </row>
  </sheetData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119.61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7</v>
      </c>
      <c r="I3" s="1">
        <v>0</v>
      </c>
      <c r="J3" s="1">
        <v>4</v>
      </c>
      <c r="K3" s="1">
        <v>0.002568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5</v>
      </c>
      <c r="G4" s="1">
        <v>7</v>
      </c>
      <c r="H4" s="1">
        <v>22</v>
      </c>
      <c r="I4" s="1">
        <v>0</v>
      </c>
      <c r="J4" s="1">
        <v>4</v>
      </c>
      <c r="K4" s="1">
        <v>0.003814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5</v>
      </c>
      <c r="G5" s="1">
        <v>22</v>
      </c>
      <c r="H5" s="1">
        <v>24</v>
      </c>
      <c r="I5" s="1">
        <v>0</v>
      </c>
      <c r="J5" s="1">
        <v>4</v>
      </c>
      <c r="K5" s="1">
        <v>0.002568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5</v>
      </c>
      <c r="G6" s="1">
        <v>0</v>
      </c>
      <c r="H6" s="1">
        <v>24</v>
      </c>
      <c r="I6" s="1">
        <v>5</v>
      </c>
      <c r="J6" s="1">
        <v>6</v>
      </c>
      <c r="K6" s="1">
        <v>0.002568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6</v>
      </c>
      <c r="F7" s="1">
        <v>9</v>
      </c>
      <c r="G7" s="1">
        <v>0</v>
      </c>
      <c r="H7" s="1">
        <v>10</v>
      </c>
      <c r="I7" s="1">
        <v>0</v>
      </c>
      <c r="J7" s="1">
        <v>4</v>
      </c>
      <c r="K7" s="1">
        <v>0.002568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9</v>
      </c>
      <c r="G8" s="1">
        <v>10</v>
      </c>
      <c r="H8" s="1">
        <v>22</v>
      </c>
      <c r="I8" s="1">
        <v>0</v>
      </c>
      <c r="J8" s="1">
        <v>4</v>
      </c>
      <c r="K8" s="1">
        <v>0.003814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6</v>
      </c>
      <c r="F9" s="1">
        <v>9</v>
      </c>
      <c r="G9" s="1">
        <v>22</v>
      </c>
      <c r="H9" s="1">
        <v>24</v>
      </c>
      <c r="I9" s="1">
        <v>0</v>
      </c>
      <c r="J9" s="1">
        <v>4</v>
      </c>
      <c r="K9" s="1">
        <v>0.002568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6</v>
      </c>
      <c r="F10" s="1">
        <v>9</v>
      </c>
      <c r="G10" s="1">
        <v>0</v>
      </c>
      <c r="H10" s="1">
        <v>24</v>
      </c>
      <c r="I10" s="1">
        <v>5</v>
      </c>
      <c r="J10" s="1">
        <v>6</v>
      </c>
      <c r="K10" s="1">
        <v>0.002568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10</v>
      </c>
      <c r="F11" s="1">
        <v>12</v>
      </c>
      <c r="G11" s="1">
        <v>0</v>
      </c>
      <c r="H11" s="1">
        <v>7</v>
      </c>
      <c r="I11" s="1">
        <v>0</v>
      </c>
      <c r="J11" s="1">
        <v>4</v>
      </c>
      <c r="K11" s="1">
        <v>0.002568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10</v>
      </c>
      <c r="F12" s="1">
        <v>12</v>
      </c>
      <c r="G12" s="1">
        <v>7</v>
      </c>
      <c r="H12" s="1">
        <v>22</v>
      </c>
      <c r="I12" s="1">
        <v>0</v>
      </c>
      <c r="J12" s="1">
        <v>4</v>
      </c>
      <c r="K12" s="1">
        <v>0.003814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10</v>
      </c>
      <c r="F13" s="1">
        <v>12</v>
      </c>
      <c r="G13" s="1">
        <v>22</v>
      </c>
      <c r="H13" s="1">
        <v>24</v>
      </c>
      <c r="I13" s="1">
        <v>0</v>
      </c>
      <c r="J13" s="1">
        <v>4</v>
      </c>
      <c r="K13" s="1">
        <v>0.002568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10</v>
      </c>
      <c r="F14" s="1">
        <v>12</v>
      </c>
      <c r="G14" s="1">
        <v>0</v>
      </c>
      <c r="H14" s="1">
        <v>24</v>
      </c>
      <c r="I14" s="1">
        <v>5</v>
      </c>
      <c r="J14" s="1">
        <v>6</v>
      </c>
      <c r="K14" s="1">
        <v>0.002568</v>
      </c>
      <c r="L14" s="1" t="s">
        <v>16</v>
      </c>
    </row>
    <row r="15">
      <c r="A15" s="1" t="s">
        <v>12</v>
      </c>
      <c r="B15" s="1" t="s">
        <v>17</v>
      </c>
      <c r="C15" s="1" t="s">
        <v>55</v>
      </c>
      <c r="D15" s="1">
        <v>0</v>
      </c>
      <c r="E15" s="1">
        <v>1</v>
      </c>
      <c r="F15" s="1">
        <v>5</v>
      </c>
      <c r="G15" s="1">
        <v>0</v>
      </c>
      <c r="H15" s="1">
        <v>7</v>
      </c>
      <c r="I15" s="1">
        <v>0</v>
      </c>
      <c r="J15" s="1">
        <v>4</v>
      </c>
      <c r="K15" s="1">
        <v>0.597</v>
      </c>
      <c r="L15" s="1" t="s">
        <v>19</v>
      </c>
    </row>
    <row r="16">
      <c r="A16" s="1" t="s">
        <v>12</v>
      </c>
      <c r="B16" s="1" t="s">
        <v>17</v>
      </c>
      <c r="C16" s="1" t="s">
        <v>56</v>
      </c>
      <c r="D16" s="1">
        <v>0</v>
      </c>
      <c r="E16" s="1">
        <v>1</v>
      </c>
      <c r="F16" s="1">
        <v>5</v>
      </c>
      <c r="G16" s="1">
        <v>7</v>
      </c>
      <c r="H16" s="1">
        <v>22</v>
      </c>
      <c r="I16" s="1">
        <v>0</v>
      </c>
      <c r="J16" s="1">
        <v>4</v>
      </c>
      <c r="K16" s="1">
        <f>10.537+2.371</f>
        <v>12.908</v>
      </c>
      <c r="L16" s="1" t="s">
        <v>19</v>
      </c>
    </row>
    <row r="17">
      <c r="A17" s="1" t="s">
        <v>12</v>
      </c>
      <c r="B17" s="1" t="s">
        <v>17</v>
      </c>
      <c r="C17" s="1" t="s">
        <v>55</v>
      </c>
      <c r="D17" s="1">
        <v>0</v>
      </c>
      <c r="E17" s="1">
        <v>1</v>
      </c>
      <c r="F17" s="1">
        <v>5</v>
      </c>
      <c r="G17" s="1">
        <v>22</v>
      </c>
      <c r="H17" s="1">
        <v>24</v>
      </c>
      <c r="I17" s="1">
        <v>0</v>
      </c>
      <c r="J17" s="1">
        <v>4</v>
      </c>
      <c r="K17" s="1">
        <v>0.597</v>
      </c>
      <c r="L17" s="1" t="s">
        <v>19</v>
      </c>
    </row>
    <row r="18">
      <c r="A18" s="1" t="s">
        <v>12</v>
      </c>
      <c r="B18" s="1" t="s">
        <v>17</v>
      </c>
      <c r="C18" s="1" t="s">
        <v>55</v>
      </c>
      <c r="D18" s="1">
        <v>0</v>
      </c>
      <c r="E18" s="1">
        <v>1</v>
      </c>
      <c r="F18" s="1">
        <v>5</v>
      </c>
      <c r="G18" s="1">
        <v>0</v>
      </c>
      <c r="H18" s="1">
        <v>24</v>
      </c>
      <c r="I18" s="1">
        <v>5</v>
      </c>
      <c r="J18" s="1">
        <v>6</v>
      </c>
      <c r="K18" s="1">
        <v>0.597</v>
      </c>
      <c r="L18" s="1" t="s">
        <v>19</v>
      </c>
    </row>
    <row r="19">
      <c r="A19" s="1" t="s">
        <v>12</v>
      </c>
      <c r="B19" s="1" t="s">
        <v>17</v>
      </c>
      <c r="C19" s="1" t="s">
        <v>57</v>
      </c>
      <c r="D19" s="1">
        <v>0</v>
      </c>
      <c r="E19" s="1">
        <v>6</v>
      </c>
      <c r="F19" s="1">
        <v>9</v>
      </c>
      <c r="G19" s="1">
        <v>0</v>
      </c>
      <c r="H19" s="1">
        <v>10</v>
      </c>
      <c r="I19" s="1">
        <v>0</v>
      </c>
      <c r="J19" s="1">
        <v>4</v>
      </c>
      <c r="K19" s="1">
        <v>0.597</v>
      </c>
      <c r="L19" s="1" t="s">
        <v>19</v>
      </c>
    </row>
    <row r="20">
      <c r="A20" s="1" t="s">
        <v>12</v>
      </c>
      <c r="B20" s="1" t="s">
        <v>17</v>
      </c>
      <c r="C20" s="1" t="s">
        <v>58</v>
      </c>
      <c r="D20" s="1">
        <v>0</v>
      </c>
      <c r="E20" s="1">
        <v>6</v>
      </c>
      <c r="F20" s="1">
        <v>9</v>
      </c>
      <c r="G20" s="1">
        <v>10</v>
      </c>
      <c r="H20" s="1">
        <v>22</v>
      </c>
      <c r="I20" s="1">
        <v>0</v>
      </c>
      <c r="J20" s="1">
        <v>4</v>
      </c>
      <c r="K20" s="1">
        <f>10.537+2.371</f>
        <v>12.908</v>
      </c>
      <c r="L20" s="1" t="s">
        <v>19</v>
      </c>
    </row>
    <row r="21">
      <c r="A21" s="1" t="s">
        <v>12</v>
      </c>
      <c r="B21" s="1" t="s">
        <v>17</v>
      </c>
      <c r="C21" s="1" t="s">
        <v>57</v>
      </c>
      <c r="D21" s="1">
        <v>0</v>
      </c>
      <c r="E21" s="1">
        <v>6</v>
      </c>
      <c r="F21" s="1">
        <v>9</v>
      </c>
      <c r="G21" s="1">
        <v>22</v>
      </c>
      <c r="H21" s="1">
        <v>24</v>
      </c>
      <c r="I21" s="1">
        <v>0</v>
      </c>
      <c r="J21" s="1">
        <v>4</v>
      </c>
      <c r="K21" s="1">
        <v>0.597</v>
      </c>
      <c r="L21" s="1" t="s">
        <v>19</v>
      </c>
    </row>
    <row r="22">
      <c r="A22" s="1" t="s">
        <v>12</v>
      </c>
      <c r="B22" s="1" t="s">
        <v>17</v>
      </c>
      <c r="C22" s="1" t="s">
        <v>57</v>
      </c>
      <c r="D22" s="1">
        <v>0</v>
      </c>
      <c r="E22" s="1">
        <v>6</v>
      </c>
      <c r="F22" s="1">
        <v>9</v>
      </c>
      <c r="G22" s="1">
        <v>0</v>
      </c>
      <c r="H22" s="1">
        <v>24</v>
      </c>
      <c r="I22" s="1">
        <v>5</v>
      </c>
      <c r="J22" s="1">
        <v>6</v>
      </c>
      <c r="K22" s="1">
        <v>0.597</v>
      </c>
      <c r="L22" s="1" t="s">
        <v>19</v>
      </c>
    </row>
    <row r="23">
      <c r="A23" s="1" t="s">
        <v>12</v>
      </c>
      <c r="B23" s="1" t="s">
        <v>17</v>
      </c>
      <c r="C23" s="1" t="s">
        <v>59</v>
      </c>
      <c r="D23" s="1">
        <v>0</v>
      </c>
      <c r="E23" s="1">
        <v>10</v>
      </c>
      <c r="F23" s="1">
        <v>12</v>
      </c>
      <c r="G23" s="1">
        <v>0</v>
      </c>
      <c r="H23" s="1">
        <v>7</v>
      </c>
      <c r="I23" s="1">
        <v>0</v>
      </c>
      <c r="J23" s="1">
        <v>4</v>
      </c>
      <c r="K23" s="1">
        <v>0.597</v>
      </c>
      <c r="L23" s="1" t="s">
        <v>19</v>
      </c>
    </row>
    <row r="24">
      <c r="A24" s="1" t="s">
        <v>12</v>
      </c>
      <c r="B24" s="1" t="s">
        <v>17</v>
      </c>
      <c r="C24" s="1" t="s">
        <v>60</v>
      </c>
      <c r="D24" s="1">
        <v>0</v>
      </c>
      <c r="E24" s="1">
        <v>10</v>
      </c>
      <c r="F24" s="1">
        <v>12</v>
      </c>
      <c r="G24" s="1">
        <v>7</v>
      </c>
      <c r="H24" s="1">
        <v>22</v>
      </c>
      <c r="I24" s="1">
        <v>0</v>
      </c>
      <c r="J24" s="1">
        <v>4</v>
      </c>
      <c r="K24" s="1">
        <f>10.537+2.371</f>
        <v>12.908</v>
      </c>
      <c r="L24" s="1" t="s">
        <v>19</v>
      </c>
    </row>
    <row r="25">
      <c r="A25" s="1" t="s">
        <v>12</v>
      </c>
      <c r="B25" s="1" t="s">
        <v>17</v>
      </c>
      <c r="C25" s="1" t="s">
        <v>59</v>
      </c>
      <c r="D25" s="1">
        <v>0</v>
      </c>
      <c r="E25" s="1">
        <v>10</v>
      </c>
      <c r="F25" s="1">
        <v>12</v>
      </c>
      <c r="G25" s="1">
        <v>22</v>
      </c>
      <c r="H25" s="1">
        <v>24</v>
      </c>
      <c r="I25" s="1">
        <v>0</v>
      </c>
      <c r="J25" s="1">
        <v>4</v>
      </c>
      <c r="K25" s="1">
        <v>0.597</v>
      </c>
      <c r="L25" s="1" t="s">
        <v>19</v>
      </c>
    </row>
    <row r="26">
      <c r="A26" s="1" t="s">
        <v>12</v>
      </c>
      <c r="B26" s="1" t="s">
        <v>17</v>
      </c>
      <c r="C26" s="1" t="s">
        <v>59</v>
      </c>
      <c r="D26" s="1">
        <v>0</v>
      </c>
      <c r="E26" s="1">
        <v>10</v>
      </c>
      <c r="F26" s="1">
        <v>12</v>
      </c>
      <c r="G26" s="1">
        <v>0</v>
      </c>
      <c r="H26" s="1">
        <v>24</v>
      </c>
      <c r="I26" s="1">
        <v>5</v>
      </c>
      <c r="J26" s="1">
        <v>6</v>
      </c>
      <c r="K26" s="1">
        <v>0.597</v>
      </c>
      <c r="L26" s="1" t="s">
        <v>19</v>
      </c>
    </row>
  </sheetData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1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50.48874*30</f>
        <v>1514.6622</v>
      </c>
      <c r="L2" s="1" t="s">
        <v>14</v>
      </c>
      <c r="M2" s="1" t="s">
        <v>27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0">
        <v>6</v>
      </c>
      <c r="F3" s="0">
        <v>9</v>
      </c>
      <c r="G3" s="0">
        <v>16</v>
      </c>
      <c r="H3" s="0">
        <v>21</v>
      </c>
      <c r="I3" s="1">
        <v>0</v>
      </c>
      <c r="J3" s="0">
        <v>6</v>
      </c>
      <c r="K3" s="0">
        <v>26.8</v>
      </c>
      <c r="L3" s="1" t="s">
        <v>19</v>
      </c>
    </row>
    <row r="4">
      <c r="A4" s="1" t="s">
        <v>12</v>
      </c>
      <c r="B4" s="1" t="s">
        <v>17</v>
      </c>
      <c r="C4" s="1" t="s">
        <v>35</v>
      </c>
      <c r="D4" s="1">
        <v>0</v>
      </c>
      <c r="E4" s="0">
        <v>6</v>
      </c>
      <c r="F4" s="0">
        <v>9</v>
      </c>
      <c r="G4" s="0">
        <v>14</v>
      </c>
      <c r="H4" s="0">
        <v>16</v>
      </c>
      <c r="I4" s="1">
        <v>0</v>
      </c>
      <c r="J4" s="0">
        <v>6</v>
      </c>
      <c r="K4" s="0">
        <v>5.32</v>
      </c>
      <c r="L4" s="1" t="s">
        <v>19</v>
      </c>
    </row>
    <row r="5">
      <c r="A5" s="1" t="s">
        <v>12</v>
      </c>
      <c r="B5" s="1" t="s">
        <v>17</v>
      </c>
      <c r="C5" s="1" t="s">
        <v>35</v>
      </c>
      <c r="D5" s="1">
        <v>0</v>
      </c>
      <c r="E5" s="0">
        <v>6</v>
      </c>
      <c r="F5" s="0">
        <v>9</v>
      </c>
      <c r="G5" s="0">
        <v>21</v>
      </c>
      <c r="H5" s="0">
        <v>23</v>
      </c>
      <c r="I5" s="1">
        <v>0</v>
      </c>
      <c r="J5" s="0">
        <v>6</v>
      </c>
      <c r="K5" s="0">
        <v>5.32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0">
        <v>1</v>
      </c>
      <c r="F6" s="0">
        <v>12</v>
      </c>
      <c r="G6" s="1">
        <v>0</v>
      </c>
      <c r="H6" s="1">
        <v>24</v>
      </c>
      <c r="I6" s="1">
        <v>0</v>
      </c>
      <c r="J6" s="1">
        <v>6</v>
      </c>
      <c r="K6" s="0">
        <v>20.7</v>
      </c>
      <c r="L6" s="1" t="s">
        <v>19</v>
      </c>
    </row>
    <row r="7">
      <c r="A7" s="1" t="s">
        <v>12</v>
      </c>
      <c r="B7" s="1" t="s">
        <v>17</v>
      </c>
      <c r="C7" s="0" t="s">
        <v>41</v>
      </c>
      <c r="D7" s="1">
        <v>0</v>
      </c>
      <c r="E7" s="0">
        <v>1</v>
      </c>
      <c r="F7" s="0">
        <v>5</v>
      </c>
      <c r="G7" s="0">
        <v>16</v>
      </c>
      <c r="H7" s="0">
        <v>21</v>
      </c>
      <c r="I7" s="1">
        <v>0</v>
      </c>
      <c r="J7" s="0">
        <v>6</v>
      </c>
      <c r="K7" s="0">
        <v>1.78</v>
      </c>
      <c r="L7" s="1" t="s">
        <v>19</v>
      </c>
    </row>
    <row r="8">
      <c r="A8" s="1" t="s">
        <v>12</v>
      </c>
      <c r="B8" s="1" t="s">
        <v>17</v>
      </c>
      <c r="C8" s="0" t="s">
        <v>42</v>
      </c>
      <c r="D8" s="1">
        <v>0</v>
      </c>
      <c r="E8" s="0">
        <v>10</v>
      </c>
      <c r="F8" s="1">
        <v>12</v>
      </c>
      <c r="G8" s="0">
        <v>16</v>
      </c>
      <c r="H8" s="0">
        <v>21</v>
      </c>
      <c r="I8" s="1">
        <v>0</v>
      </c>
      <c r="J8" s="0">
        <v>6</v>
      </c>
      <c r="K8" s="0">
        <v>1.78</v>
      </c>
      <c r="L8" s="1" t="s">
        <v>19</v>
      </c>
    </row>
    <row r="9">
      <c r="A9" s="1" t="s">
        <v>12</v>
      </c>
      <c r="B9" s="1" t="s">
        <v>15</v>
      </c>
      <c r="D9" s="1">
        <v>0</v>
      </c>
      <c r="E9" s="0">
        <v>6</v>
      </c>
      <c r="F9" s="0">
        <v>9</v>
      </c>
      <c r="G9" s="1">
        <v>0</v>
      </c>
      <c r="H9" s="0">
        <v>14</v>
      </c>
      <c r="I9" s="1">
        <v>0</v>
      </c>
      <c r="J9" s="0">
        <v>6</v>
      </c>
      <c r="K9" s="0">
        <v>0.09816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0">
        <v>6</v>
      </c>
      <c r="F10" s="0">
        <v>9</v>
      </c>
      <c r="G10" s="0">
        <v>14</v>
      </c>
      <c r="H10" s="0">
        <v>16</v>
      </c>
      <c r="I10" s="1">
        <v>0</v>
      </c>
      <c r="J10" s="0">
        <v>6</v>
      </c>
      <c r="K10" s="0">
        <v>0.11735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0">
        <v>6</v>
      </c>
      <c r="F11" s="0">
        <v>9</v>
      </c>
      <c r="G11" s="0">
        <v>16</v>
      </c>
      <c r="H11" s="0">
        <v>21</v>
      </c>
      <c r="I11" s="1">
        <v>0</v>
      </c>
      <c r="J11" s="0">
        <v>6</v>
      </c>
      <c r="K11" s="0">
        <v>0.14484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0">
        <v>6</v>
      </c>
      <c r="F12" s="0">
        <v>9</v>
      </c>
      <c r="G12" s="0">
        <v>21</v>
      </c>
      <c r="H12" s="0">
        <v>23</v>
      </c>
      <c r="I12" s="1">
        <v>0</v>
      </c>
      <c r="J12" s="1">
        <v>6</v>
      </c>
      <c r="K12" s="0">
        <v>0.11735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0">
        <v>6</v>
      </c>
      <c r="F13" s="0">
        <v>9</v>
      </c>
      <c r="G13" s="0">
        <v>23</v>
      </c>
      <c r="H13" s="0">
        <v>24</v>
      </c>
      <c r="I13" s="1">
        <v>0</v>
      </c>
      <c r="J13" s="1">
        <v>6</v>
      </c>
      <c r="K13" s="0">
        <v>0.09816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</v>
      </c>
      <c r="F14" s="0">
        <v>2</v>
      </c>
      <c r="G14" s="1">
        <v>0</v>
      </c>
      <c r="H14" s="0">
        <v>16</v>
      </c>
      <c r="I14" s="1">
        <v>0</v>
      </c>
      <c r="J14" s="0">
        <v>6</v>
      </c>
      <c r="K14" s="0">
        <v>0.09822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</v>
      </c>
      <c r="F15" s="0">
        <v>2</v>
      </c>
      <c r="G15" s="0">
        <v>21</v>
      </c>
      <c r="H15" s="0">
        <v>24</v>
      </c>
      <c r="I15" s="1">
        <v>0</v>
      </c>
      <c r="J15" s="0">
        <v>6</v>
      </c>
      <c r="K15" s="0">
        <v>0.09822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0">
        <v>1</v>
      </c>
      <c r="F16" s="0">
        <v>5</v>
      </c>
      <c r="G16" s="0">
        <v>16</v>
      </c>
      <c r="H16" s="0">
        <v>21</v>
      </c>
      <c r="I16" s="1">
        <v>0</v>
      </c>
      <c r="J16" s="1">
        <v>6</v>
      </c>
      <c r="K16" s="0">
        <v>0.12734</v>
      </c>
      <c r="L16" s="1" t="s">
        <v>16</v>
      </c>
    </row>
    <row r="17">
      <c r="A17" s="1" t="s">
        <v>12</v>
      </c>
      <c r="B17" s="1" t="s">
        <v>15</v>
      </c>
      <c r="D17" s="1">
        <v>0</v>
      </c>
      <c r="E17" s="0">
        <v>3</v>
      </c>
      <c r="F17" s="0">
        <v>5</v>
      </c>
      <c r="G17" s="0">
        <v>0</v>
      </c>
      <c r="H17" s="0">
        <v>9</v>
      </c>
      <c r="I17" s="1">
        <v>0</v>
      </c>
      <c r="J17" s="1">
        <v>6</v>
      </c>
      <c r="K17" s="0">
        <v>0.09822</v>
      </c>
      <c r="L17" s="1" t="s">
        <v>16</v>
      </c>
    </row>
    <row r="18">
      <c r="A18" s="1" t="s">
        <v>12</v>
      </c>
      <c r="B18" s="1" t="s">
        <v>15</v>
      </c>
      <c r="D18" s="1">
        <v>0</v>
      </c>
      <c r="E18" s="0">
        <v>3</v>
      </c>
      <c r="F18" s="0">
        <v>5</v>
      </c>
      <c r="G18" s="0">
        <v>9</v>
      </c>
      <c r="H18" s="0">
        <v>14</v>
      </c>
      <c r="I18" s="1">
        <v>0</v>
      </c>
      <c r="J18" s="1">
        <v>6</v>
      </c>
      <c r="K18" s="0">
        <v>0.0569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0">
        <v>3</v>
      </c>
      <c r="F19" s="0">
        <v>5</v>
      </c>
      <c r="G19" s="0">
        <v>14</v>
      </c>
      <c r="H19" s="0">
        <v>16</v>
      </c>
      <c r="I19" s="1">
        <v>0</v>
      </c>
      <c r="J19" s="0">
        <v>6</v>
      </c>
      <c r="K19" s="0">
        <v>0.09822</v>
      </c>
      <c r="L19" s="1" t="s">
        <v>16</v>
      </c>
    </row>
    <row r="20">
      <c r="A20" s="1" t="s">
        <v>12</v>
      </c>
      <c r="B20" s="1" t="s">
        <v>15</v>
      </c>
      <c r="D20" s="1">
        <v>0</v>
      </c>
      <c r="E20" s="0">
        <v>3</v>
      </c>
      <c r="F20" s="0">
        <v>5</v>
      </c>
      <c r="G20" s="0">
        <v>21</v>
      </c>
      <c r="H20" s="0">
        <v>24</v>
      </c>
      <c r="I20" s="1">
        <v>0</v>
      </c>
      <c r="J20" s="0">
        <v>6</v>
      </c>
      <c r="K20" s="0">
        <v>0.09822</v>
      </c>
      <c r="L20" s="1" t="s">
        <v>16</v>
      </c>
    </row>
    <row r="21">
      <c r="A21" s="1" t="s">
        <v>12</v>
      </c>
      <c r="B21" s="1" t="s">
        <v>15</v>
      </c>
      <c r="D21" s="1">
        <v>0</v>
      </c>
      <c r="E21" s="0">
        <v>10</v>
      </c>
      <c r="F21" s="1">
        <v>12</v>
      </c>
      <c r="G21" s="1">
        <v>0</v>
      </c>
      <c r="H21" s="0">
        <v>16</v>
      </c>
      <c r="I21" s="1">
        <v>0</v>
      </c>
      <c r="J21" s="1">
        <v>6</v>
      </c>
      <c r="K21" s="0">
        <v>0.09822</v>
      </c>
      <c r="L21" s="1" t="s">
        <v>16</v>
      </c>
      <c r="M21" s="0"/>
    </row>
    <row r="22">
      <c r="A22" s="1" t="s">
        <v>12</v>
      </c>
      <c r="B22" s="1" t="s">
        <v>15</v>
      </c>
      <c r="C22" s="0"/>
      <c r="D22" s="1">
        <v>0</v>
      </c>
      <c r="E22" s="0">
        <v>10</v>
      </c>
      <c r="F22" s="1">
        <v>12</v>
      </c>
      <c r="G22" s="0">
        <v>21</v>
      </c>
      <c r="H22" s="0">
        <v>24</v>
      </c>
      <c r="I22" s="1">
        <v>0</v>
      </c>
      <c r="J22" s="1">
        <v>6</v>
      </c>
      <c r="K22" s="0">
        <v>0.09822</v>
      </c>
      <c r="L22" s="1" t="s">
        <v>16</v>
      </c>
    </row>
    <row r="23">
      <c r="A23" s="1" t="s">
        <v>12</v>
      </c>
      <c r="B23" s="1" t="s">
        <v>15</v>
      </c>
      <c r="C23" s="0"/>
      <c r="D23" s="1">
        <v>0</v>
      </c>
      <c r="E23" s="0">
        <v>10</v>
      </c>
      <c r="F23" s="1">
        <v>12</v>
      </c>
      <c r="G23" s="0">
        <v>16</v>
      </c>
      <c r="H23" s="0">
        <v>21</v>
      </c>
      <c r="I23" s="1">
        <v>0</v>
      </c>
      <c r="J23" s="1">
        <v>6</v>
      </c>
      <c r="K23" s="0">
        <v>0.12734</v>
      </c>
      <c r="L23" s="1" t="s">
        <v>16</v>
      </c>
    </row>
    <row r="24">
      <c r="A24" s="3" t="s">
        <v>23</v>
      </c>
      <c r="B24" s="3" t="s">
        <v>13</v>
      </c>
      <c r="C24" s="3"/>
      <c r="D24" s="3"/>
      <c r="E24" s="3"/>
      <c r="F24" s="3"/>
      <c r="G24" s="3"/>
      <c r="H24" s="3"/>
      <c r="I24" s="3"/>
      <c r="J24" s="3"/>
      <c r="K24" s="3">
        <v>148.6554</v>
      </c>
      <c r="L24" s="3" t="s">
        <v>14</v>
      </c>
      <c r="M24" s="3" t="s">
        <v>40</v>
      </c>
    </row>
    <row r="25">
      <c r="A25" s="3" t="s">
        <v>23</v>
      </c>
      <c r="B25" s="3" t="s">
        <v>15</v>
      </c>
      <c r="C25" s="3"/>
      <c r="D25" s="3">
        <v>0</v>
      </c>
      <c r="E25" s="3">
        <v>1</v>
      </c>
      <c r="F25" s="3">
        <v>3</v>
      </c>
      <c r="G25" s="3">
        <v>0</v>
      </c>
      <c r="H25" s="3">
        <v>24</v>
      </c>
      <c r="I25" s="3">
        <v>0</v>
      </c>
      <c r="J25" s="3">
        <v>6</v>
      </c>
      <c r="K25" s="3">
        <v>1.68736</v>
      </c>
      <c r="L25" s="3" t="s">
        <v>24</v>
      </c>
      <c r="M25" s="3"/>
    </row>
    <row r="26">
      <c r="A26" s="3" t="s">
        <v>23</v>
      </c>
      <c r="B26" s="3" t="s">
        <v>15</v>
      </c>
      <c r="C26" s="3"/>
      <c r="D26" s="3">
        <v>0</v>
      </c>
      <c r="E26" s="3">
        <v>4</v>
      </c>
      <c r="F26" s="3">
        <v>10</v>
      </c>
      <c r="G26" s="3">
        <v>0</v>
      </c>
      <c r="H26" s="3">
        <v>24</v>
      </c>
      <c r="I26" s="3">
        <v>0</v>
      </c>
      <c r="J26" s="3">
        <v>6</v>
      </c>
      <c r="K26" s="3">
        <v>1.54031</v>
      </c>
      <c r="L26" s="3" t="s">
        <v>24</v>
      </c>
      <c r="M26" s="3"/>
    </row>
    <row r="27">
      <c r="A27" s="3" t="s">
        <v>23</v>
      </c>
      <c r="B27" s="3" t="s">
        <v>15</v>
      </c>
      <c r="C27" s="3"/>
      <c r="D27" s="3">
        <v>0</v>
      </c>
      <c r="E27" s="3">
        <v>11</v>
      </c>
      <c r="F27" s="3">
        <v>12</v>
      </c>
      <c r="G27" s="3">
        <v>0</v>
      </c>
      <c r="H27" s="3">
        <v>24</v>
      </c>
      <c r="I27" s="3">
        <v>0</v>
      </c>
      <c r="J27" s="3">
        <v>6</v>
      </c>
      <c r="K27" s="3">
        <v>1.68736</v>
      </c>
      <c r="L27" s="3" t="s">
        <v>24</v>
      </c>
      <c r="M27" s="3"/>
    </row>
    <row r="28">
      <c r="A28" s="3" t="s">
        <v>23</v>
      </c>
      <c r="B28" s="3" t="s">
        <v>15</v>
      </c>
      <c r="C28" s="3"/>
      <c r="D28" s="3">
        <v>4000</v>
      </c>
      <c r="E28" s="3">
        <v>1</v>
      </c>
      <c r="F28" s="3">
        <v>3</v>
      </c>
      <c r="G28" s="3">
        <v>0</v>
      </c>
      <c r="H28" s="3">
        <v>24</v>
      </c>
      <c r="I28" s="3">
        <v>0</v>
      </c>
      <c r="J28" s="3">
        <v>6</v>
      </c>
      <c r="K28" s="3">
        <v>1.3126</v>
      </c>
      <c r="L28" s="3" t="s">
        <v>24</v>
      </c>
      <c r="M28" s="3"/>
    </row>
    <row r="29">
      <c r="A29" s="3" t="s">
        <v>23</v>
      </c>
      <c r="B29" s="3" t="s">
        <v>15</v>
      </c>
      <c r="C29" s="3"/>
      <c r="D29" s="3">
        <v>4000</v>
      </c>
      <c r="E29" s="3">
        <v>4</v>
      </c>
      <c r="F29" s="3">
        <v>10</v>
      </c>
      <c r="G29" s="3">
        <v>0</v>
      </c>
      <c r="H29" s="3">
        <v>24</v>
      </c>
      <c r="I29" s="3">
        <v>0</v>
      </c>
      <c r="J29" s="3">
        <v>6</v>
      </c>
      <c r="K29" s="3">
        <v>1.22418</v>
      </c>
      <c r="L29" s="3" t="s">
        <v>24</v>
      </c>
      <c r="M29" s="3"/>
    </row>
    <row r="30">
      <c r="A30" s="3" t="s">
        <v>23</v>
      </c>
      <c r="B30" s="3" t="s">
        <v>15</v>
      </c>
      <c r="C30" s="3"/>
      <c r="D30" s="3">
        <v>4000</v>
      </c>
      <c r="E30" s="3">
        <v>11</v>
      </c>
      <c r="F30" s="3">
        <v>12</v>
      </c>
      <c r="G30" s="3">
        <v>0</v>
      </c>
      <c r="H30" s="3">
        <v>24</v>
      </c>
      <c r="I30" s="3">
        <v>0</v>
      </c>
      <c r="J30" s="3">
        <v>6</v>
      </c>
      <c r="K30" s="3">
        <v>1.3126</v>
      </c>
      <c r="L30" s="3" t="s">
        <v>24</v>
      </c>
      <c r="M30" s="3"/>
    </row>
  </sheetData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370.81+21.54</f>
        <v>392.35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46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1.7531</v>
      </c>
      <c r="L4" s="1" t="s">
        <v>19</v>
      </c>
      <c r="M4" s="1" t="s">
        <v>47</v>
      </c>
    </row>
    <row r="5">
      <c r="A5" s="1" t="s">
        <v>12</v>
      </c>
      <c r="B5" s="1" t="s">
        <v>17</v>
      </c>
      <c r="C5" s="1" t="s">
        <v>44</v>
      </c>
      <c r="D5" s="1">
        <v>0</v>
      </c>
      <c r="E5" s="1">
        <v>6</v>
      </c>
      <c r="F5" s="1">
        <v>9</v>
      </c>
      <c r="G5" s="1">
        <v>7</v>
      </c>
      <c r="H5" s="1">
        <v>21</v>
      </c>
      <c r="I5" s="1">
        <v>0</v>
      </c>
      <c r="J5" s="1">
        <v>4</v>
      </c>
      <c r="K5" s="1">
        <v>9.7321</v>
      </c>
      <c r="L5" s="1" t="s">
        <v>19</v>
      </c>
    </row>
    <row r="6">
      <c r="A6" s="1" t="s">
        <v>23</v>
      </c>
      <c r="B6" s="1" t="s">
        <v>13</v>
      </c>
      <c r="K6" s="1">
        <v>17.75</v>
      </c>
      <c r="L6" s="1" t="s">
        <v>14</v>
      </c>
    </row>
    <row r="7">
      <c r="A7" s="1" t="s">
        <v>23</v>
      </c>
      <c r="B7" s="1" t="s">
        <v>15</v>
      </c>
      <c r="K7" s="1">
        <v>0.325056</v>
      </c>
      <c r="L7" s="1" t="s">
        <v>24</v>
      </c>
    </row>
  </sheetData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375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9</v>
      </c>
      <c r="I3" s="1">
        <v>0</v>
      </c>
      <c r="J3" s="1">
        <v>6</v>
      </c>
      <c r="K3" s="1">
        <f>0.014523+0.0492</f>
        <v>0.063723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12</v>
      </c>
      <c r="G4" s="1">
        <v>9</v>
      </c>
      <c r="H4" s="1">
        <v>17</v>
      </c>
      <c r="I4" s="1">
        <v>0</v>
      </c>
      <c r="J4" s="1">
        <v>6</v>
      </c>
      <c r="K4" s="1">
        <f>0.014523-0.0008</f>
        <v>0.013723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12</v>
      </c>
      <c r="G5" s="1">
        <v>17</v>
      </c>
      <c r="H5" s="1">
        <v>22</v>
      </c>
      <c r="I5" s="1">
        <v>0</v>
      </c>
      <c r="J5" s="1">
        <v>6</v>
      </c>
      <c r="K5" s="1">
        <f>0.014523+0.0792</f>
        <v>0.093723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12</v>
      </c>
      <c r="G6" s="1">
        <v>22</v>
      </c>
      <c r="H6" s="1">
        <v>24</v>
      </c>
      <c r="I6" s="1">
        <v>0</v>
      </c>
      <c r="J6" s="1">
        <v>6</v>
      </c>
      <c r="K6" s="1">
        <f>0.014523+0.0492</f>
        <v>0.063723</v>
      </c>
      <c r="L6" s="1" t="s">
        <v>16</v>
      </c>
    </row>
    <row r="7">
      <c r="A7" s="1" t="s">
        <v>12</v>
      </c>
      <c r="B7" s="1" t="s">
        <v>17</v>
      </c>
      <c r="C7" s="1" t="s">
        <v>26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26.5</v>
      </c>
      <c r="L7" s="1" t="s">
        <v>19</v>
      </c>
    </row>
    <row r="8">
      <c r="A8" s="1" t="s">
        <v>23</v>
      </c>
      <c r="B8" s="1" t="s">
        <v>13</v>
      </c>
      <c r="K8" s="1">
        <v>500</v>
      </c>
      <c r="L8" s="1" t="s">
        <v>14</v>
      </c>
    </row>
    <row r="9">
      <c r="A9" s="1" t="s">
        <v>23</v>
      </c>
      <c r="B9" s="1" t="s">
        <v>15</v>
      </c>
      <c r="D9" s="1">
        <v>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4</v>
      </c>
      <c r="K9" s="1">
        <v>2.78582</v>
      </c>
      <c r="L9" s="1" t="s">
        <v>24</v>
      </c>
    </row>
  </sheetData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15.57+36.15</f>
        <v>51.72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68</v>
      </c>
    </row>
    <row r="4">
      <c r="A4" s="1" t="s">
        <v>12</v>
      </c>
      <c r="B4" s="1" t="s">
        <v>17</v>
      </c>
      <c r="C4" s="1" t="s">
        <v>37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f>3.795846+1.779077</f>
        <v>5.574923</v>
      </c>
      <c r="L4" s="1" t="s">
        <v>19</v>
      </c>
    </row>
    <row r="5">
      <c r="A5" s="1" t="s">
        <v>23</v>
      </c>
      <c r="B5" s="1" t="s">
        <v>13</v>
      </c>
      <c r="K5" s="1">
        <v>970.75</v>
      </c>
      <c r="L5" s="1" t="s">
        <v>14</v>
      </c>
    </row>
    <row r="6">
      <c r="A6" s="1" t="s">
        <v>23</v>
      </c>
      <c r="B6" s="1" t="s">
        <v>15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0.02846</v>
      </c>
      <c r="L6" s="1" t="s">
        <v>24</v>
      </c>
      <c r="M6" s="1" t="s">
        <v>75</v>
      </c>
    </row>
    <row r="7">
      <c r="A7" s="1" t="s">
        <v>23</v>
      </c>
      <c r="B7" s="1" t="s">
        <v>15</v>
      </c>
      <c r="D7" s="1">
        <v>15000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0.02075</v>
      </c>
      <c r="L7" s="1" t="s">
        <v>24</v>
      </c>
    </row>
    <row r="8">
      <c r="A8" s="1" t="s">
        <v>23</v>
      </c>
      <c r="B8" s="1" t="s">
        <v>15</v>
      </c>
      <c r="D8" s="1">
        <v>50000</v>
      </c>
      <c r="E8" s="1">
        <v>1</v>
      </c>
      <c r="F8" s="1">
        <v>12</v>
      </c>
      <c r="G8" s="1">
        <v>0</v>
      </c>
      <c r="H8" s="1">
        <v>24</v>
      </c>
      <c r="I8" s="1">
        <v>0</v>
      </c>
      <c r="J8" s="1">
        <v>6</v>
      </c>
      <c r="K8" s="1">
        <v>0.00327</v>
      </c>
      <c r="L8" s="1" t="s">
        <v>24</v>
      </c>
    </row>
  </sheetData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150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68</v>
      </c>
    </row>
    <row r="4">
      <c r="A4" s="1" t="s">
        <v>12</v>
      </c>
      <c r="B4" s="1" t="s">
        <v>17</v>
      </c>
      <c r="C4" s="1" t="s">
        <v>37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2.255</v>
      </c>
      <c r="L4" s="1" t="s">
        <v>19</v>
      </c>
    </row>
    <row r="5">
      <c r="A5" s="1" t="s">
        <v>23</v>
      </c>
      <c r="B5" s="1" t="s">
        <v>13</v>
      </c>
      <c r="K5" s="1">
        <v>60</v>
      </c>
      <c r="L5" s="1" t="s">
        <v>14</v>
      </c>
    </row>
    <row r="6">
      <c r="A6" s="1" t="s">
        <v>23</v>
      </c>
      <c r="B6" s="1" t="s">
        <v>15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f>(1.25+5.597)/10.37</f>
        <v>0.660270009643201</v>
      </c>
      <c r="L6" s="1" t="s">
        <v>24</v>
      </c>
      <c r="M6" s="1" t="s">
        <v>76</v>
      </c>
    </row>
    <row r="7">
      <c r="A7" s="1" t="s">
        <v>23</v>
      </c>
      <c r="B7" s="1" t="s">
        <v>15</v>
      </c>
      <c r="D7" s="1">
        <f>100*10.37</f>
        <v>1037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f>(0.97+5.597)/10.37</f>
        <v>0.633269045323047</v>
      </c>
      <c r="L7" s="1" t="s">
        <v>24</v>
      </c>
    </row>
    <row r="8">
      <c r="A8" s="1" t="s">
        <v>23</v>
      </c>
      <c r="B8" s="1" t="s">
        <v>15</v>
      </c>
      <c r="D8" s="1">
        <f>500*10.37</f>
        <v>5185</v>
      </c>
      <c r="E8" s="1">
        <v>1</v>
      </c>
      <c r="F8" s="1">
        <v>12</v>
      </c>
      <c r="G8" s="1">
        <v>0</v>
      </c>
      <c r="H8" s="1">
        <v>24</v>
      </c>
      <c r="I8" s="1">
        <v>0</v>
      </c>
      <c r="J8" s="1">
        <v>6</v>
      </c>
      <c r="K8" s="1">
        <f>(0.82+5.597)/10.37</f>
        <v>0.618804243008679</v>
      </c>
      <c r="L8" s="1" t="s">
        <v>24</v>
      </c>
    </row>
  </sheetData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32.9</v>
      </c>
      <c r="L11" s="1" t="s">
        <v>24</v>
      </c>
    </row>
    <row r="12">
      <c r="A12" s="1" t="s">
        <v>23</v>
      </c>
      <c r="B12" s="1" t="s">
        <v>15</v>
      </c>
      <c r="D12" s="1">
        <v>3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0.9223</v>
      </c>
      <c r="L12" s="1" t="s">
        <v>24</v>
      </c>
    </row>
    <row r="13">
      <c r="A13" s="1" t="s">
        <v>23</v>
      </c>
      <c r="B13" s="1" t="s">
        <v>15</v>
      </c>
      <c r="D13" s="1">
        <v>90</v>
      </c>
      <c r="E13" s="1">
        <v>1</v>
      </c>
      <c r="F13" s="1">
        <v>12</v>
      </c>
      <c r="G13" s="1">
        <v>0</v>
      </c>
      <c r="H13" s="1">
        <v>24</v>
      </c>
      <c r="I13" s="1">
        <v>0</v>
      </c>
      <c r="J13" s="1">
        <v>6</v>
      </c>
      <c r="K13" s="1">
        <v>0.484</v>
      </c>
      <c r="L13" s="1" t="s">
        <v>24</v>
      </c>
    </row>
    <row r="14">
      <c r="A14" s="1" t="s">
        <v>23</v>
      </c>
      <c r="B14" s="1" t="s">
        <v>15</v>
      </c>
      <c r="D14" s="1">
        <v>3000</v>
      </c>
      <c r="E14" s="1">
        <v>1</v>
      </c>
      <c r="F14" s="1">
        <v>12</v>
      </c>
      <c r="G14" s="1">
        <v>0</v>
      </c>
      <c r="H14" s="1">
        <v>24</v>
      </c>
      <c r="I14" s="1">
        <v>0</v>
      </c>
      <c r="J14" s="1">
        <v>6</v>
      </c>
      <c r="K14" s="1">
        <v>0.3335</v>
      </c>
      <c r="L14" s="1" t="s">
        <v>24</v>
      </c>
    </row>
  </sheetData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5" sqref="A5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115.29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68</v>
      </c>
    </row>
    <row r="4">
      <c r="A4" s="1" t="s">
        <v>12</v>
      </c>
      <c r="B4" s="1" t="s">
        <v>17</v>
      </c>
      <c r="C4" s="1" t="s">
        <v>37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3.183</v>
      </c>
      <c r="L4" s="1" t="s">
        <v>19</v>
      </c>
    </row>
    <row r="5">
      <c r="A5" s="1"/>
      <c r="B5" s="1"/>
      <c r="K5" s="1"/>
      <c r="L5" s="1"/>
    </row>
    <row r="6">
      <c r="A6" s="1"/>
      <c r="B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"/>
      <c r="D7" s="1"/>
      <c r="E7" s="1"/>
      <c r="F7" s="1"/>
      <c r="G7" s="1"/>
      <c r="H7" s="1"/>
      <c r="I7" s="1"/>
      <c r="J7" s="1"/>
      <c r="K7" s="1"/>
      <c r="L7" s="1"/>
    </row>
    <row r="8">
      <c r="A8" s="1"/>
      <c r="B8" s="1"/>
      <c r="D8" s="1"/>
      <c r="E8" s="1"/>
      <c r="F8" s="1"/>
      <c r="G8" s="1"/>
      <c r="H8" s="1"/>
      <c r="I8" s="1"/>
      <c r="J8" s="1"/>
      <c r="K8" s="1"/>
      <c r="L8" s="1"/>
    </row>
    <row r="9">
      <c r="A9" s="1"/>
      <c r="B9" s="1"/>
      <c r="D9" s="1"/>
      <c r="E9" s="1"/>
      <c r="F9" s="1"/>
      <c r="G9" s="1"/>
      <c r="H9" s="1"/>
      <c r="I9" s="1"/>
      <c r="J9" s="1"/>
      <c r="K9" s="1"/>
      <c r="L9" s="1"/>
    </row>
  </sheetData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N1" sqref="N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6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50.48874*30</f>
        <v>1514.6622</v>
      </c>
      <c r="L2" s="1" t="s">
        <v>14</v>
      </c>
      <c r="M2" s="1" t="s">
        <v>27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0">
        <v>6</v>
      </c>
      <c r="F3" s="0">
        <v>9</v>
      </c>
      <c r="G3" s="0">
        <v>16</v>
      </c>
      <c r="H3" s="0">
        <v>21</v>
      </c>
      <c r="I3" s="1">
        <v>0</v>
      </c>
      <c r="J3" s="0">
        <v>6</v>
      </c>
      <c r="K3" s="0">
        <v>26.8</v>
      </c>
      <c r="L3" s="1" t="s">
        <v>19</v>
      </c>
    </row>
    <row r="4">
      <c r="A4" s="1" t="s">
        <v>12</v>
      </c>
      <c r="B4" s="1" t="s">
        <v>17</v>
      </c>
      <c r="C4" s="1" t="s">
        <v>35</v>
      </c>
      <c r="D4" s="1">
        <v>0</v>
      </c>
      <c r="E4" s="0">
        <v>6</v>
      </c>
      <c r="F4" s="0">
        <v>9</v>
      </c>
      <c r="G4" s="0">
        <v>14</v>
      </c>
      <c r="H4" s="0">
        <v>16</v>
      </c>
      <c r="I4" s="1">
        <v>0</v>
      </c>
      <c r="J4" s="0">
        <v>6</v>
      </c>
      <c r="K4" s="0">
        <v>5.32</v>
      </c>
      <c r="L4" s="1" t="s">
        <v>19</v>
      </c>
    </row>
    <row r="5">
      <c r="A5" s="1" t="s">
        <v>12</v>
      </c>
      <c r="B5" s="1" t="s">
        <v>17</v>
      </c>
      <c r="C5" s="1" t="s">
        <v>35</v>
      </c>
      <c r="D5" s="1">
        <v>0</v>
      </c>
      <c r="E5" s="0">
        <v>6</v>
      </c>
      <c r="F5" s="0">
        <v>9</v>
      </c>
      <c r="G5" s="0">
        <v>21</v>
      </c>
      <c r="H5" s="0">
        <v>23</v>
      </c>
      <c r="I5" s="1">
        <v>0</v>
      </c>
      <c r="J5" s="0">
        <v>6</v>
      </c>
      <c r="K5" s="0">
        <v>5.32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0">
        <v>1</v>
      </c>
      <c r="F6" s="0">
        <v>12</v>
      </c>
      <c r="G6" s="1">
        <v>0</v>
      </c>
      <c r="H6" s="1">
        <v>24</v>
      </c>
      <c r="I6" s="1">
        <v>0</v>
      </c>
      <c r="J6" s="1">
        <v>6</v>
      </c>
      <c r="K6" s="0">
        <v>20.7</v>
      </c>
      <c r="L6" s="1" t="s">
        <v>19</v>
      </c>
    </row>
    <row r="7">
      <c r="A7" s="1" t="s">
        <v>12</v>
      </c>
      <c r="B7" s="1" t="s">
        <v>17</v>
      </c>
      <c r="C7" s="0" t="s">
        <v>41</v>
      </c>
      <c r="D7" s="1">
        <v>0</v>
      </c>
      <c r="E7" s="0">
        <v>1</v>
      </c>
      <c r="F7" s="0">
        <v>5</v>
      </c>
      <c r="G7" s="0">
        <v>16</v>
      </c>
      <c r="H7" s="0">
        <v>21</v>
      </c>
      <c r="I7" s="1">
        <v>0</v>
      </c>
      <c r="J7" s="0">
        <v>6</v>
      </c>
      <c r="K7" s="0">
        <v>1.78</v>
      </c>
      <c r="L7" s="1" t="s">
        <v>19</v>
      </c>
    </row>
    <row r="8">
      <c r="A8" s="1" t="s">
        <v>12</v>
      </c>
      <c r="B8" s="1" t="s">
        <v>17</v>
      </c>
      <c r="C8" s="0" t="s">
        <v>42</v>
      </c>
      <c r="D8" s="1">
        <v>0</v>
      </c>
      <c r="E8" s="0">
        <v>10</v>
      </c>
      <c r="F8" s="1">
        <v>12</v>
      </c>
      <c r="G8" s="0">
        <v>16</v>
      </c>
      <c r="H8" s="0">
        <v>21</v>
      </c>
      <c r="I8" s="1">
        <v>0</v>
      </c>
      <c r="J8" s="0">
        <v>6</v>
      </c>
      <c r="K8" s="0">
        <v>1.78</v>
      </c>
      <c r="L8" s="1" t="s">
        <v>19</v>
      </c>
    </row>
    <row r="9">
      <c r="A9" s="1" t="s">
        <v>12</v>
      </c>
      <c r="B9" s="1" t="s">
        <v>15</v>
      </c>
      <c r="D9" s="1">
        <v>0</v>
      </c>
      <c r="E9" s="0">
        <v>6</v>
      </c>
      <c r="F9" s="0">
        <v>9</v>
      </c>
      <c r="G9" s="1">
        <v>0</v>
      </c>
      <c r="H9" s="0">
        <v>14</v>
      </c>
      <c r="I9" s="1">
        <v>0</v>
      </c>
      <c r="J9" s="0">
        <v>6</v>
      </c>
      <c r="K9" s="0">
        <v>0.09816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0">
        <v>6</v>
      </c>
      <c r="F10" s="0">
        <v>9</v>
      </c>
      <c r="G10" s="0">
        <v>14</v>
      </c>
      <c r="H10" s="0">
        <v>16</v>
      </c>
      <c r="I10" s="1">
        <v>0</v>
      </c>
      <c r="J10" s="0">
        <v>6</v>
      </c>
      <c r="K10" s="0">
        <v>0.11735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0">
        <v>6</v>
      </c>
      <c r="F11" s="0">
        <v>9</v>
      </c>
      <c r="G11" s="0">
        <v>16</v>
      </c>
      <c r="H11" s="0">
        <v>21</v>
      </c>
      <c r="I11" s="1">
        <v>0</v>
      </c>
      <c r="J11" s="0">
        <v>6</v>
      </c>
      <c r="K11" s="0">
        <v>0.14484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0">
        <v>6</v>
      </c>
      <c r="F12" s="0">
        <v>9</v>
      </c>
      <c r="G12" s="0">
        <v>21</v>
      </c>
      <c r="H12" s="0">
        <v>23</v>
      </c>
      <c r="I12" s="1">
        <v>0</v>
      </c>
      <c r="J12" s="1">
        <v>6</v>
      </c>
      <c r="K12" s="0">
        <v>0.11735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0">
        <v>6</v>
      </c>
      <c r="F13" s="0">
        <v>9</v>
      </c>
      <c r="G13" s="0">
        <v>23</v>
      </c>
      <c r="H13" s="0">
        <v>24</v>
      </c>
      <c r="I13" s="1">
        <v>0</v>
      </c>
      <c r="J13" s="1">
        <v>6</v>
      </c>
      <c r="K13" s="0">
        <v>0.09816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</v>
      </c>
      <c r="F14" s="0">
        <v>2</v>
      </c>
      <c r="G14" s="1">
        <v>0</v>
      </c>
      <c r="H14" s="0">
        <v>16</v>
      </c>
      <c r="I14" s="1">
        <v>0</v>
      </c>
      <c r="J14" s="0">
        <v>6</v>
      </c>
      <c r="K14" s="0">
        <v>0.09822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</v>
      </c>
      <c r="F15" s="0">
        <v>2</v>
      </c>
      <c r="G15" s="0">
        <v>21</v>
      </c>
      <c r="H15" s="0">
        <v>24</v>
      </c>
      <c r="I15" s="1">
        <v>0</v>
      </c>
      <c r="J15" s="0">
        <v>6</v>
      </c>
      <c r="K15" s="0">
        <v>0.09822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0">
        <v>1</v>
      </c>
      <c r="F16" s="0">
        <v>5</v>
      </c>
      <c r="G16" s="0">
        <v>16</v>
      </c>
      <c r="H16" s="0">
        <v>21</v>
      </c>
      <c r="I16" s="1">
        <v>0</v>
      </c>
      <c r="J16" s="1">
        <v>6</v>
      </c>
      <c r="K16" s="0">
        <v>0.12734</v>
      </c>
      <c r="L16" s="1" t="s">
        <v>16</v>
      </c>
    </row>
    <row r="17">
      <c r="A17" s="1" t="s">
        <v>12</v>
      </c>
      <c r="B17" s="1" t="s">
        <v>15</v>
      </c>
      <c r="D17" s="1">
        <v>0</v>
      </c>
      <c r="E17" s="0">
        <v>3</v>
      </c>
      <c r="F17" s="0">
        <v>5</v>
      </c>
      <c r="G17" s="0">
        <v>0</v>
      </c>
      <c r="H17" s="0">
        <v>9</v>
      </c>
      <c r="I17" s="1">
        <v>0</v>
      </c>
      <c r="J17" s="1">
        <v>6</v>
      </c>
      <c r="K17" s="0">
        <v>0.09822</v>
      </c>
      <c r="L17" s="1" t="s">
        <v>16</v>
      </c>
    </row>
    <row r="18">
      <c r="A18" s="1" t="s">
        <v>12</v>
      </c>
      <c r="B18" s="1" t="s">
        <v>15</v>
      </c>
      <c r="D18" s="1">
        <v>0</v>
      </c>
      <c r="E18" s="0">
        <v>3</v>
      </c>
      <c r="F18" s="0">
        <v>5</v>
      </c>
      <c r="G18" s="0">
        <v>9</v>
      </c>
      <c r="H18" s="0">
        <v>14</v>
      </c>
      <c r="I18" s="1">
        <v>0</v>
      </c>
      <c r="J18" s="1">
        <v>6</v>
      </c>
      <c r="K18" s="0">
        <v>0.0569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0">
        <v>3</v>
      </c>
      <c r="F19" s="0">
        <v>5</v>
      </c>
      <c r="G19" s="0">
        <v>14</v>
      </c>
      <c r="H19" s="0">
        <v>16</v>
      </c>
      <c r="I19" s="1">
        <v>0</v>
      </c>
      <c r="J19" s="0">
        <v>6</v>
      </c>
      <c r="K19" s="0">
        <v>0.09822</v>
      </c>
      <c r="L19" s="1" t="s">
        <v>16</v>
      </c>
    </row>
    <row r="20">
      <c r="A20" s="1" t="s">
        <v>12</v>
      </c>
      <c r="B20" s="1" t="s">
        <v>15</v>
      </c>
      <c r="D20" s="1">
        <v>0</v>
      </c>
      <c r="E20" s="0">
        <v>3</v>
      </c>
      <c r="F20" s="0">
        <v>5</v>
      </c>
      <c r="G20" s="0">
        <v>21</v>
      </c>
      <c r="H20" s="0">
        <v>24</v>
      </c>
      <c r="I20" s="1">
        <v>0</v>
      </c>
      <c r="J20" s="0">
        <v>6</v>
      </c>
      <c r="K20" s="0">
        <v>0.09822</v>
      </c>
      <c r="L20" s="1" t="s">
        <v>16</v>
      </c>
    </row>
    <row r="21">
      <c r="A21" s="1" t="s">
        <v>12</v>
      </c>
      <c r="B21" s="1" t="s">
        <v>15</v>
      </c>
      <c r="D21" s="1">
        <v>0</v>
      </c>
      <c r="E21" s="0">
        <v>10</v>
      </c>
      <c r="F21" s="1">
        <v>12</v>
      </c>
      <c r="G21" s="1">
        <v>0</v>
      </c>
      <c r="H21" s="0">
        <v>16</v>
      </c>
      <c r="I21" s="1">
        <v>0</v>
      </c>
      <c r="J21" s="1">
        <v>6</v>
      </c>
      <c r="K21" s="0">
        <v>0.09822</v>
      </c>
      <c r="L21" s="1" t="s">
        <v>16</v>
      </c>
      <c r="M21" s="0"/>
    </row>
    <row r="22">
      <c r="A22" s="1" t="s">
        <v>12</v>
      </c>
      <c r="B22" s="1" t="s">
        <v>15</v>
      </c>
      <c r="C22" s="0"/>
      <c r="D22" s="1">
        <v>0</v>
      </c>
      <c r="E22" s="0">
        <v>10</v>
      </c>
      <c r="F22" s="1">
        <v>12</v>
      </c>
      <c r="G22" s="0">
        <v>21</v>
      </c>
      <c r="H22" s="0">
        <v>24</v>
      </c>
      <c r="I22" s="1">
        <v>0</v>
      </c>
      <c r="J22" s="1">
        <v>6</v>
      </c>
      <c r="K22" s="0">
        <v>0.09822</v>
      </c>
      <c r="L22" s="1" t="s">
        <v>16</v>
      </c>
    </row>
    <row r="23">
      <c r="A23" s="1" t="s">
        <v>12</v>
      </c>
      <c r="B23" s="1" t="s">
        <v>15</v>
      </c>
      <c r="C23" s="0"/>
      <c r="D23" s="1">
        <v>0</v>
      </c>
      <c r="E23" s="0">
        <v>10</v>
      </c>
      <c r="F23" s="1">
        <v>12</v>
      </c>
      <c r="G23" s="0">
        <v>16</v>
      </c>
      <c r="H23" s="0">
        <v>21</v>
      </c>
      <c r="I23" s="1">
        <v>0</v>
      </c>
      <c r="J23" s="1">
        <v>6</v>
      </c>
      <c r="K23" s="0">
        <v>0.12734</v>
      </c>
      <c r="L23" s="1" t="s">
        <v>16</v>
      </c>
    </row>
    <row r="24">
      <c r="A24" s="3" t="s">
        <v>23</v>
      </c>
      <c r="B24" s="3" t="s">
        <v>13</v>
      </c>
      <c r="C24" s="3"/>
      <c r="D24" s="3"/>
      <c r="E24" s="3"/>
      <c r="F24" s="3"/>
      <c r="G24" s="3"/>
      <c r="H24" s="3"/>
      <c r="I24" s="3"/>
      <c r="J24" s="3"/>
      <c r="K24" s="3">
        <v>148.6554</v>
      </c>
      <c r="L24" s="3" t="s">
        <v>14</v>
      </c>
      <c r="M24" s="3" t="s">
        <v>40</v>
      </c>
    </row>
    <row r="25">
      <c r="A25" s="3" t="s">
        <v>23</v>
      </c>
      <c r="B25" s="3" t="s">
        <v>15</v>
      </c>
      <c r="C25" s="3"/>
      <c r="D25" s="3">
        <v>0</v>
      </c>
      <c r="E25" s="3">
        <v>1</v>
      </c>
      <c r="F25" s="3">
        <v>3</v>
      </c>
      <c r="G25" s="3">
        <v>0</v>
      </c>
      <c r="H25" s="3">
        <v>24</v>
      </c>
      <c r="I25" s="3">
        <v>0</v>
      </c>
      <c r="J25" s="3">
        <v>6</v>
      </c>
      <c r="K25" s="3">
        <v>1.68736</v>
      </c>
      <c r="L25" s="3" t="s">
        <v>24</v>
      </c>
      <c r="M25" s="3"/>
    </row>
    <row r="26">
      <c r="A26" s="3" t="s">
        <v>23</v>
      </c>
      <c r="B26" s="3" t="s">
        <v>15</v>
      </c>
      <c r="C26" s="3"/>
      <c r="D26" s="3">
        <v>0</v>
      </c>
      <c r="E26" s="3">
        <v>4</v>
      </c>
      <c r="F26" s="3">
        <v>10</v>
      </c>
      <c r="G26" s="3">
        <v>0</v>
      </c>
      <c r="H26" s="3">
        <v>24</v>
      </c>
      <c r="I26" s="3">
        <v>0</v>
      </c>
      <c r="J26" s="3">
        <v>6</v>
      </c>
      <c r="K26" s="3">
        <v>1.54031</v>
      </c>
      <c r="L26" s="3" t="s">
        <v>24</v>
      </c>
      <c r="M26" s="3"/>
    </row>
    <row r="27">
      <c r="A27" s="3" t="s">
        <v>23</v>
      </c>
      <c r="B27" s="3" t="s">
        <v>15</v>
      </c>
      <c r="C27" s="3"/>
      <c r="D27" s="3">
        <v>0</v>
      </c>
      <c r="E27" s="3">
        <v>11</v>
      </c>
      <c r="F27" s="3">
        <v>12</v>
      </c>
      <c r="G27" s="3">
        <v>0</v>
      </c>
      <c r="H27" s="3">
        <v>24</v>
      </c>
      <c r="I27" s="3">
        <v>0</v>
      </c>
      <c r="J27" s="3">
        <v>6</v>
      </c>
      <c r="K27" s="3">
        <v>1.68736</v>
      </c>
      <c r="L27" s="3" t="s">
        <v>24</v>
      </c>
      <c r="M27" s="3"/>
    </row>
    <row r="28">
      <c r="A28" s="3" t="s">
        <v>23</v>
      </c>
      <c r="B28" s="3" t="s">
        <v>15</v>
      </c>
      <c r="C28" s="3"/>
      <c r="D28" s="3">
        <v>4000</v>
      </c>
      <c r="E28" s="3">
        <v>1</v>
      </c>
      <c r="F28" s="3">
        <v>3</v>
      </c>
      <c r="G28" s="3">
        <v>0</v>
      </c>
      <c r="H28" s="3">
        <v>24</v>
      </c>
      <c r="I28" s="3">
        <v>0</v>
      </c>
      <c r="J28" s="3">
        <v>6</v>
      </c>
      <c r="K28" s="3">
        <v>1.3126</v>
      </c>
      <c r="L28" s="3" t="s">
        <v>24</v>
      </c>
      <c r="M28" s="3"/>
    </row>
    <row r="29">
      <c r="A29" s="3" t="s">
        <v>23</v>
      </c>
      <c r="B29" s="3" t="s">
        <v>15</v>
      </c>
      <c r="C29" s="3"/>
      <c r="D29" s="3">
        <v>4000</v>
      </c>
      <c r="E29" s="3">
        <v>4</v>
      </c>
      <c r="F29" s="3">
        <v>10</v>
      </c>
      <c r="G29" s="3">
        <v>0</v>
      </c>
      <c r="H29" s="3">
        <v>24</v>
      </c>
      <c r="I29" s="3">
        <v>0</v>
      </c>
      <c r="J29" s="3">
        <v>6</v>
      </c>
      <c r="K29" s="3">
        <v>1.22418</v>
      </c>
      <c r="L29" s="3" t="s">
        <v>24</v>
      </c>
      <c r="M29" s="3"/>
    </row>
    <row r="30">
      <c r="A30" s="3" t="s">
        <v>23</v>
      </c>
      <c r="B30" s="3" t="s">
        <v>15</v>
      </c>
      <c r="C30" s="3"/>
      <c r="D30" s="3">
        <v>4000</v>
      </c>
      <c r="E30" s="3">
        <v>11</v>
      </c>
      <c r="F30" s="3">
        <v>12</v>
      </c>
      <c r="G30" s="3">
        <v>0</v>
      </c>
      <c r="H30" s="3">
        <v>24</v>
      </c>
      <c r="I30" s="3">
        <v>0</v>
      </c>
      <c r="J30" s="3">
        <v>6</v>
      </c>
      <c r="K30" s="3">
        <v>1.3126</v>
      </c>
      <c r="L30" s="3" t="s">
        <v>24</v>
      </c>
      <c r="M30" s="3"/>
    </row>
  </sheetData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N1" sqref="N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6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50.48874*30</f>
        <v>1514.6622</v>
      </c>
      <c r="L2" s="1" t="s">
        <v>14</v>
      </c>
      <c r="M2" s="1" t="s">
        <v>27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0">
        <v>6</v>
      </c>
      <c r="F3" s="0">
        <v>9</v>
      </c>
      <c r="G3" s="0">
        <v>16</v>
      </c>
      <c r="H3" s="0">
        <v>21</v>
      </c>
      <c r="I3" s="1">
        <v>0</v>
      </c>
      <c r="J3" s="0">
        <v>6</v>
      </c>
      <c r="K3" s="0">
        <v>26.8</v>
      </c>
      <c r="L3" s="1" t="s">
        <v>19</v>
      </c>
    </row>
    <row r="4">
      <c r="A4" s="1" t="s">
        <v>12</v>
      </c>
      <c r="B4" s="1" t="s">
        <v>17</v>
      </c>
      <c r="C4" s="1" t="s">
        <v>35</v>
      </c>
      <c r="D4" s="1">
        <v>0</v>
      </c>
      <c r="E4" s="0">
        <v>6</v>
      </c>
      <c r="F4" s="0">
        <v>9</v>
      </c>
      <c r="G4" s="0">
        <v>14</v>
      </c>
      <c r="H4" s="0">
        <v>16</v>
      </c>
      <c r="I4" s="1">
        <v>0</v>
      </c>
      <c r="J4" s="0">
        <v>6</v>
      </c>
      <c r="K4" s="0">
        <v>5.32</v>
      </c>
      <c r="L4" s="1" t="s">
        <v>19</v>
      </c>
    </row>
    <row r="5">
      <c r="A5" s="1" t="s">
        <v>12</v>
      </c>
      <c r="B5" s="1" t="s">
        <v>17</v>
      </c>
      <c r="C5" s="1" t="s">
        <v>35</v>
      </c>
      <c r="D5" s="1">
        <v>0</v>
      </c>
      <c r="E5" s="0">
        <v>6</v>
      </c>
      <c r="F5" s="0">
        <v>9</v>
      </c>
      <c r="G5" s="0">
        <v>21</v>
      </c>
      <c r="H5" s="0">
        <v>23</v>
      </c>
      <c r="I5" s="1">
        <v>0</v>
      </c>
      <c r="J5" s="0">
        <v>6</v>
      </c>
      <c r="K5" s="0">
        <v>5.32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0">
        <v>1</v>
      </c>
      <c r="F6" s="0">
        <v>12</v>
      </c>
      <c r="G6" s="1">
        <v>0</v>
      </c>
      <c r="H6" s="1">
        <v>24</v>
      </c>
      <c r="I6" s="1">
        <v>0</v>
      </c>
      <c r="J6" s="1">
        <v>6</v>
      </c>
      <c r="K6" s="0">
        <v>20.7</v>
      </c>
      <c r="L6" s="1" t="s">
        <v>19</v>
      </c>
    </row>
    <row r="7">
      <c r="A7" s="1" t="s">
        <v>12</v>
      </c>
      <c r="B7" s="1" t="s">
        <v>17</v>
      </c>
      <c r="C7" s="0" t="s">
        <v>41</v>
      </c>
      <c r="D7" s="1">
        <v>0</v>
      </c>
      <c r="E7" s="0">
        <v>1</v>
      </c>
      <c r="F7" s="0">
        <v>5</v>
      </c>
      <c r="G7" s="0">
        <v>16</v>
      </c>
      <c r="H7" s="0">
        <v>21</v>
      </c>
      <c r="I7" s="1">
        <v>0</v>
      </c>
      <c r="J7" s="0">
        <v>6</v>
      </c>
      <c r="K7" s="0">
        <v>1.78</v>
      </c>
      <c r="L7" s="1" t="s">
        <v>19</v>
      </c>
    </row>
    <row r="8">
      <c r="A8" s="1" t="s">
        <v>12</v>
      </c>
      <c r="B8" s="1" t="s">
        <v>17</v>
      </c>
      <c r="C8" s="0" t="s">
        <v>42</v>
      </c>
      <c r="D8" s="1">
        <v>0</v>
      </c>
      <c r="E8" s="0">
        <v>10</v>
      </c>
      <c r="F8" s="1">
        <v>12</v>
      </c>
      <c r="G8" s="0">
        <v>16</v>
      </c>
      <c r="H8" s="0">
        <v>21</v>
      </c>
      <c r="I8" s="1">
        <v>0</v>
      </c>
      <c r="J8" s="0">
        <v>6</v>
      </c>
      <c r="K8" s="0">
        <v>1.78</v>
      </c>
      <c r="L8" s="1" t="s">
        <v>19</v>
      </c>
    </row>
    <row r="9">
      <c r="A9" s="1" t="s">
        <v>12</v>
      </c>
      <c r="B9" s="1" t="s">
        <v>15</v>
      </c>
      <c r="D9" s="1">
        <v>0</v>
      </c>
      <c r="E9" s="0">
        <v>6</v>
      </c>
      <c r="F9" s="0">
        <v>9</v>
      </c>
      <c r="G9" s="1">
        <v>0</v>
      </c>
      <c r="H9" s="0">
        <v>14</v>
      </c>
      <c r="I9" s="1">
        <v>0</v>
      </c>
      <c r="J9" s="0">
        <v>6</v>
      </c>
      <c r="K9" s="0">
        <v>0.09816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0">
        <v>6</v>
      </c>
      <c r="F10" s="0">
        <v>9</v>
      </c>
      <c r="G10" s="0">
        <v>14</v>
      </c>
      <c r="H10" s="0">
        <v>16</v>
      </c>
      <c r="I10" s="1">
        <v>0</v>
      </c>
      <c r="J10" s="0">
        <v>6</v>
      </c>
      <c r="K10" s="0">
        <v>0.11735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0">
        <v>6</v>
      </c>
      <c r="F11" s="0">
        <v>9</v>
      </c>
      <c r="G11" s="0">
        <v>16</v>
      </c>
      <c r="H11" s="0">
        <v>21</v>
      </c>
      <c r="I11" s="1">
        <v>0</v>
      </c>
      <c r="J11" s="0">
        <v>6</v>
      </c>
      <c r="K11" s="0">
        <v>0.14484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0">
        <v>6</v>
      </c>
      <c r="F12" s="0">
        <v>9</v>
      </c>
      <c r="G12" s="0">
        <v>21</v>
      </c>
      <c r="H12" s="0">
        <v>23</v>
      </c>
      <c r="I12" s="1">
        <v>0</v>
      </c>
      <c r="J12" s="1">
        <v>6</v>
      </c>
      <c r="K12" s="0">
        <v>0.11735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0">
        <v>6</v>
      </c>
      <c r="F13" s="0">
        <v>9</v>
      </c>
      <c r="G13" s="0">
        <v>23</v>
      </c>
      <c r="H13" s="0">
        <v>24</v>
      </c>
      <c r="I13" s="1">
        <v>0</v>
      </c>
      <c r="J13" s="1">
        <v>6</v>
      </c>
      <c r="K13" s="0">
        <v>0.09816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</v>
      </c>
      <c r="F14" s="0">
        <v>2</v>
      </c>
      <c r="G14" s="1">
        <v>0</v>
      </c>
      <c r="H14" s="0">
        <v>16</v>
      </c>
      <c r="I14" s="1">
        <v>0</v>
      </c>
      <c r="J14" s="0">
        <v>6</v>
      </c>
      <c r="K14" s="0">
        <v>0.09822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</v>
      </c>
      <c r="F15" s="0">
        <v>2</v>
      </c>
      <c r="G15" s="0">
        <v>21</v>
      </c>
      <c r="H15" s="0">
        <v>24</v>
      </c>
      <c r="I15" s="1">
        <v>0</v>
      </c>
      <c r="J15" s="0">
        <v>6</v>
      </c>
      <c r="K15" s="0">
        <v>0.09822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0">
        <v>1</v>
      </c>
      <c r="F16" s="0">
        <v>5</v>
      </c>
      <c r="G16" s="0">
        <v>16</v>
      </c>
      <c r="H16" s="0">
        <v>21</v>
      </c>
      <c r="I16" s="1">
        <v>0</v>
      </c>
      <c r="J16" s="1">
        <v>6</v>
      </c>
      <c r="K16" s="0">
        <v>0.12734</v>
      </c>
      <c r="L16" s="1" t="s">
        <v>16</v>
      </c>
    </row>
    <row r="17">
      <c r="A17" s="1" t="s">
        <v>12</v>
      </c>
      <c r="B17" s="1" t="s">
        <v>15</v>
      </c>
      <c r="D17" s="1">
        <v>0</v>
      </c>
      <c r="E17" s="0">
        <v>3</v>
      </c>
      <c r="F17" s="0">
        <v>5</v>
      </c>
      <c r="G17" s="0">
        <v>0</v>
      </c>
      <c r="H17" s="0">
        <v>9</v>
      </c>
      <c r="I17" s="1">
        <v>0</v>
      </c>
      <c r="J17" s="1">
        <v>6</v>
      </c>
      <c r="K17" s="0">
        <v>0.09822</v>
      </c>
      <c r="L17" s="1" t="s">
        <v>16</v>
      </c>
    </row>
    <row r="18">
      <c r="A18" s="1" t="s">
        <v>12</v>
      </c>
      <c r="B18" s="1" t="s">
        <v>15</v>
      </c>
      <c r="D18" s="1">
        <v>0</v>
      </c>
      <c r="E18" s="0">
        <v>3</v>
      </c>
      <c r="F18" s="0">
        <v>5</v>
      </c>
      <c r="G18" s="0">
        <v>9</v>
      </c>
      <c r="H18" s="0">
        <v>14</v>
      </c>
      <c r="I18" s="1">
        <v>0</v>
      </c>
      <c r="J18" s="1">
        <v>6</v>
      </c>
      <c r="K18" s="0">
        <v>0.0569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0">
        <v>3</v>
      </c>
      <c r="F19" s="0">
        <v>5</v>
      </c>
      <c r="G19" s="0">
        <v>14</v>
      </c>
      <c r="H19" s="0">
        <v>16</v>
      </c>
      <c r="I19" s="1">
        <v>0</v>
      </c>
      <c r="J19" s="0">
        <v>6</v>
      </c>
      <c r="K19" s="0">
        <v>0.09822</v>
      </c>
      <c r="L19" s="1" t="s">
        <v>16</v>
      </c>
    </row>
    <row r="20">
      <c r="A20" s="1" t="s">
        <v>12</v>
      </c>
      <c r="B20" s="1" t="s">
        <v>15</v>
      </c>
      <c r="D20" s="1">
        <v>0</v>
      </c>
      <c r="E20" s="0">
        <v>3</v>
      </c>
      <c r="F20" s="0">
        <v>5</v>
      </c>
      <c r="G20" s="0">
        <v>21</v>
      </c>
      <c r="H20" s="0">
        <v>24</v>
      </c>
      <c r="I20" s="1">
        <v>0</v>
      </c>
      <c r="J20" s="0">
        <v>6</v>
      </c>
      <c r="K20" s="0">
        <v>0.09822</v>
      </c>
      <c r="L20" s="1" t="s">
        <v>16</v>
      </c>
    </row>
    <row r="21">
      <c r="A21" s="1" t="s">
        <v>12</v>
      </c>
      <c r="B21" s="1" t="s">
        <v>15</v>
      </c>
      <c r="D21" s="1">
        <v>0</v>
      </c>
      <c r="E21" s="0">
        <v>10</v>
      </c>
      <c r="F21" s="1">
        <v>12</v>
      </c>
      <c r="G21" s="1">
        <v>0</v>
      </c>
      <c r="H21" s="0">
        <v>16</v>
      </c>
      <c r="I21" s="1">
        <v>0</v>
      </c>
      <c r="J21" s="1">
        <v>6</v>
      </c>
      <c r="K21" s="0">
        <v>0.09822</v>
      </c>
      <c r="L21" s="1" t="s">
        <v>16</v>
      </c>
      <c r="M21" s="0"/>
    </row>
    <row r="22">
      <c r="A22" s="1" t="s">
        <v>12</v>
      </c>
      <c r="B22" s="1" t="s">
        <v>15</v>
      </c>
      <c r="C22" s="0"/>
      <c r="D22" s="1">
        <v>0</v>
      </c>
      <c r="E22" s="0">
        <v>10</v>
      </c>
      <c r="F22" s="1">
        <v>12</v>
      </c>
      <c r="G22" s="0">
        <v>21</v>
      </c>
      <c r="H22" s="0">
        <v>24</v>
      </c>
      <c r="I22" s="1">
        <v>0</v>
      </c>
      <c r="J22" s="1">
        <v>6</v>
      </c>
      <c r="K22" s="0">
        <v>0.09822</v>
      </c>
      <c r="L22" s="1" t="s">
        <v>16</v>
      </c>
    </row>
    <row r="23">
      <c r="A23" s="1" t="s">
        <v>12</v>
      </c>
      <c r="B23" s="1" t="s">
        <v>15</v>
      </c>
      <c r="C23" s="0"/>
      <c r="D23" s="1">
        <v>0</v>
      </c>
      <c r="E23" s="0">
        <v>10</v>
      </c>
      <c r="F23" s="1">
        <v>12</v>
      </c>
      <c r="G23" s="0">
        <v>16</v>
      </c>
      <c r="H23" s="0">
        <v>21</v>
      </c>
      <c r="I23" s="1">
        <v>0</v>
      </c>
      <c r="J23" s="1">
        <v>6</v>
      </c>
      <c r="K23" s="0">
        <v>0.12734</v>
      </c>
      <c r="L23" s="1" t="s">
        <v>16</v>
      </c>
    </row>
    <row r="24">
      <c r="A24" s="3" t="s">
        <v>23</v>
      </c>
      <c r="B24" s="3" t="s">
        <v>13</v>
      </c>
      <c r="C24" s="3"/>
      <c r="D24" s="3"/>
      <c r="E24" s="3"/>
      <c r="F24" s="3"/>
      <c r="G24" s="3"/>
      <c r="H24" s="3"/>
      <c r="I24" s="3"/>
      <c r="J24" s="3"/>
      <c r="K24" s="3">
        <v>148.6554</v>
      </c>
      <c r="L24" s="3" t="s">
        <v>14</v>
      </c>
      <c r="M24" s="3" t="s">
        <v>40</v>
      </c>
    </row>
    <row r="25">
      <c r="A25" s="3" t="s">
        <v>23</v>
      </c>
      <c r="B25" s="3" t="s">
        <v>15</v>
      </c>
      <c r="C25" s="3"/>
      <c r="D25" s="3">
        <v>0</v>
      </c>
      <c r="E25" s="3">
        <v>1</v>
      </c>
      <c r="F25" s="3">
        <v>3</v>
      </c>
      <c r="G25" s="3">
        <v>0</v>
      </c>
      <c r="H25" s="3">
        <v>24</v>
      </c>
      <c r="I25" s="3">
        <v>0</v>
      </c>
      <c r="J25" s="3">
        <v>6</v>
      </c>
      <c r="K25" s="3">
        <v>1.68736</v>
      </c>
      <c r="L25" s="3" t="s">
        <v>24</v>
      </c>
      <c r="M25" s="3"/>
    </row>
    <row r="26">
      <c r="A26" s="3" t="s">
        <v>23</v>
      </c>
      <c r="B26" s="3" t="s">
        <v>15</v>
      </c>
      <c r="C26" s="3"/>
      <c r="D26" s="3">
        <v>0</v>
      </c>
      <c r="E26" s="3">
        <v>4</v>
      </c>
      <c r="F26" s="3">
        <v>10</v>
      </c>
      <c r="G26" s="3">
        <v>0</v>
      </c>
      <c r="H26" s="3">
        <v>24</v>
      </c>
      <c r="I26" s="3">
        <v>0</v>
      </c>
      <c r="J26" s="3">
        <v>6</v>
      </c>
      <c r="K26" s="3">
        <v>1.54031</v>
      </c>
      <c r="L26" s="3" t="s">
        <v>24</v>
      </c>
      <c r="M26" s="3"/>
    </row>
    <row r="27">
      <c r="A27" s="3" t="s">
        <v>23</v>
      </c>
      <c r="B27" s="3" t="s">
        <v>15</v>
      </c>
      <c r="C27" s="3"/>
      <c r="D27" s="3">
        <v>0</v>
      </c>
      <c r="E27" s="3">
        <v>11</v>
      </c>
      <c r="F27" s="3">
        <v>12</v>
      </c>
      <c r="G27" s="3">
        <v>0</v>
      </c>
      <c r="H27" s="3">
        <v>24</v>
      </c>
      <c r="I27" s="3">
        <v>0</v>
      </c>
      <c r="J27" s="3">
        <v>6</v>
      </c>
      <c r="K27" s="3">
        <v>1.68736</v>
      </c>
      <c r="L27" s="3" t="s">
        <v>24</v>
      </c>
      <c r="M27" s="3"/>
    </row>
    <row r="28">
      <c r="A28" s="3" t="s">
        <v>23</v>
      </c>
      <c r="B28" s="3" t="s">
        <v>15</v>
      </c>
      <c r="C28" s="3"/>
      <c r="D28" s="3">
        <v>4000</v>
      </c>
      <c r="E28" s="3">
        <v>1</v>
      </c>
      <c r="F28" s="3">
        <v>3</v>
      </c>
      <c r="G28" s="3">
        <v>0</v>
      </c>
      <c r="H28" s="3">
        <v>24</v>
      </c>
      <c r="I28" s="3">
        <v>0</v>
      </c>
      <c r="J28" s="3">
        <v>6</v>
      </c>
      <c r="K28" s="3">
        <v>1.3126</v>
      </c>
      <c r="L28" s="3" t="s">
        <v>24</v>
      </c>
      <c r="M28" s="3"/>
    </row>
    <row r="29">
      <c r="A29" s="3" t="s">
        <v>23</v>
      </c>
      <c r="B29" s="3" t="s">
        <v>15</v>
      </c>
      <c r="C29" s="3"/>
      <c r="D29" s="3">
        <v>4000</v>
      </c>
      <c r="E29" s="3">
        <v>4</v>
      </c>
      <c r="F29" s="3">
        <v>10</v>
      </c>
      <c r="G29" s="3">
        <v>0</v>
      </c>
      <c r="H29" s="3">
        <v>24</v>
      </c>
      <c r="I29" s="3">
        <v>0</v>
      </c>
      <c r="J29" s="3">
        <v>6</v>
      </c>
      <c r="K29" s="3">
        <v>1.22418</v>
      </c>
      <c r="L29" s="3" t="s">
        <v>24</v>
      </c>
      <c r="M29" s="3"/>
    </row>
    <row r="30">
      <c r="A30" s="3" t="s">
        <v>23</v>
      </c>
      <c r="B30" s="3" t="s">
        <v>15</v>
      </c>
      <c r="C30" s="3"/>
      <c r="D30" s="3">
        <v>4000</v>
      </c>
      <c r="E30" s="3">
        <v>11</v>
      </c>
      <c r="F30" s="3">
        <v>12</v>
      </c>
      <c r="G30" s="3">
        <v>0</v>
      </c>
      <c r="H30" s="3">
        <v>24</v>
      </c>
      <c r="I30" s="3">
        <v>0</v>
      </c>
      <c r="J30" s="3">
        <v>6</v>
      </c>
      <c r="K30" s="3">
        <v>1.3126</v>
      </c>
      <c r="L30" s="3" t="s">
        <v>24</v>
      </c>
      <c r="M30" s="3"/>
    </row>
  </sheetData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M1" sqref="M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(10.97+7.95)*30</f>
        <v>567.6</v>
      </c>
      <c r="L2" s="1" t="s">
        <v>14</v>
      </c>
      <c r="M2" s="1" t="s">
        <v>27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7</v>
      </c>
      <c r="I3" s="1">
        <v>0</v>
      </c>
      <c r="J3" s="1">
        <v>6</v>
      </c>
      <c r="K3" s="1">
        <v>0.117135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5</v>
      </c>
      <c r="G4" s="1">
        <v>7</v>
      </c>
      <c r="H4" s="1">
        <v>24</v>
      </c>
      <c r="I4" s="1">
        <v>0</v>
      </c>
      <c r="J4" s="1">
        <v>6</v>
      </c>
      <c r="K4" s="1">
        <f>0.0221+0.113535</f>
        <v>0.135635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6</v>
      </c>
      <c r="F5" s="1">
        <v>9</v>
      </c>
      <c r="G5" s="1">
        <v>7</v>
      </c>
      <c r="H5" s="1">
        <v>10</v>
      </c>
      <c r="I5" s="1">
        <v>0</v>
      </c>
      <c r="J5" s="1">
        <v>5</v>
      </c>
      <c r="K5" s="1">
        <f>0.0221+0.113535</f>
        <v>0.135635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6</v>
      </c>
      <c r="F6" s="1">
        <v>9</v>
      </c>
      <c r="G6" s="1">
        <v>10</v>
      </c>
      <c r="H6" s="1">
        <v>22</v>
      </c>
      <c r="I6" s="1">
        <v>0</v>
      </c>
      <c r="J6" s="1">
        <v>5</v>
      </c>
      <c r="K6" s="1">
        <f>0.0344+0.113535</f>
        <v>0.147935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6</v>
      </c>
      <c r="F7" s="1">
        <v>9</v>
      </c>
      <c r="G7" s="1">
        <v>22</v>
      </c>
      <c r="H7" s="1">
        <v>24</v>
      </c>
      <c r="I7" s="1">
        <v>0</v>
      </c>
      <c r="J7" s="1">
        <v>5</v>
      </c>
      <c r="K7" s="1">
        <f>0.0221+0.113535</f>
        <v>0.135635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9</v>
      </c>
      <c r="G8" s="1">
        <v>7</v>
      </c>
      <c r="H8" s="1">
        <v>24</v>
      </c>
      <c r="I8" s="1">
        <v>6</v>
      </c>
      <c r="J8" s="1">
        <v>6</v>
      </c>
      <c r="K8" s="1">
        <f>0.0221+0.113535</f>
        <v>0.135635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10</v>
      </c>
      <c r="F9" s="1">
        <v>12</v>
      </c>
      <c r="G9" s="1">
        <v>7</v>
      </c>
      <c r="H9" s="1">
        <v>24</v>
      </c>
      <c r="I9" s="1">
        <v>0</v>
      </c>
      <c r="J9" s="1">
        <v>6</v>
      </c>
      <c r="K9" s="1">
        <f>0.0221+0.113535</f>
        <v>0.135635</v>
      </c>
      <c r="L9" s="1" t="s">
        <v>16</v>
      </c>
    </row>
    <row r="10">
      <c r="A10" s="1" t="s">
        <v>12</v>
      </c>
      <c r="B10" s="1" t="s">
        <v>17</v>
      </c>
      <c r="C10" s="1" t="s">
        <v>22</v>
      </c>
      <c r="D10" s="1">
        <v>0</v>
      </c>
      <c r="E10" s="1">
        <v>1</v>
      </c>
      <c r="F10" s="1">
        <v>12</v>
      </c>
      <c r="G10" s="1">
        <v>0</v>
      </c>
      <c r="H10" s="1">
        <v>7</v>
      </c>
      <c r="I10" s="1">
        <v>0</v>
      </c>
      <c r="J10" s="1">
        <v>6</v>
      </c>
      <c r="K10" s="1">
        <v>0</v>
      </c>
      <c r="L10" s="1" t="s">
        <v>19</v>
      </c>
    </row>
    <row r="11">
      <c r="A11" s="1" t="s">
        <v>12</v>
      </c>
      <c r="B11" s="1" t="s">
        <v>17</v>
      </c>
      <c r="C11" s="1" t="s">
        <v>28</v>
      </c>
      <c r="D11" s="1">
        <v>0</v>
      </c>
      <c r="E11" s="1">
        <v>1</v>
      </c>
      <c r="F11" s="1">
        <v>5</v>
      </c>
      <c r="G11" s="1">
        <v>7</v>
      </c>
      <c r="H11" s="1">
        <v>24</v>
      </c>
      <c r="I11" s="1">
        <v>0</v>
      </c>
      <c r="J11" s="1">
        <v>6</v>
      </c>
      <c r="K11" s="1">
        <v>6.28</v>
      </c>
      <c r="L11" s="1" t="s">
        <v>19</v>
      </c>
    </row>
    <row r="12">
      <c r="A12" s="1" t="s">
        <v>12</v>
      </c>
      <c r="B12" s="1" t="s">
        <v>17</v>
      </c>
      <c r="C12" s="1" t="s">
        <v>29</v>
      </c>
      <c r="D12" s="1">
        <v>0</v>
      </c>
      <c r="E12" s="1">
        <v>6</v>
      </c>
      <c r="F12" s="1">
        <v>9</v>
      </c>
      <c r="G12" s="1">
        <v>7</v>
      </c>
      <c r="H12" s="1">
        <v>10</v>
      </c>
      <c r="I12" s="1">
        <v>0</v>
      </c>
      <c r="J12" s="1">
        <v>5</v>
      </c>
      <c r="K12" s="1">
        <v>6.28</v>
      </c>
      <c r="L12" s="1" t="s">
        <v>19</v>
      </c>
    </row>
    <row r="13">
      <c r="A13" s="1" t="s">
        <v>12</v>
      </c>
      <c r="B13" s="1" t="s">
        <v>17</v>
      </c>
      <c r="C13" s="1" t="s">
        <v>30</v>
      </c>
      <c r="D13" s="1">
        <v>0</v>
      </c>
      <c r="E13" s="1">
        <v>6</v>
      </c>
      <c r="F13" s="1">
        <v>9</v>
      </c>
      <c r="G13" s="1">
        <v>10</v>
      </c>
      <c r="H13" s="1">
        <v>22</v>
      </c>
      <c r="I13" s="1">
        <v>0</v>
      </c>
      <c r="J13" s="1">
        <v>5</v>
      </c>
      <c r="K13" s="1">
        <v>25.63</v>
      </c>
      <c r="L13" s="1" t="s">
        <v>19</v>
      </c>
    </row>
    <row r="14">
      <c r="A14" s="1" t="s">
        <v>12</v>
      </c>
      <c r="B14" s="1" t="s">
        <v>17</v>
      </c>
      <c r="C14" s="1" t="s">
        <v>29</v>
      </c>
      <c r="D14" s="1">
        <v>0</v>
      </c>
      <c r="E14" s="1">
        <v>6</v>
      </c>
      <c r="F14" s="1">
        <v>9</v>
      </c>
      <c r="G14" s="1">
        <v>22</v>
      </c>
      <c r="H14" s="1">
        <v>24</v>
      </c>
      <c r="I14" s="1">
        <v>0</v>
      </c>
      <c r="J14" s="1">
        <v>5</v>
      </c>
      <c r="K14" s="1">
        <v>6.28</v>
      </c>
      <c r="L14" s="1" t="s">
        <v>19</v>
      </c>
    </row>
    <row r="15">
      <c r="A15" s="1" t="s">
        <v>12</v>
      </c>
      <c r="B15" s="1" t="s">
        <v>17</v>
      </c>
      <c r="C15" s="1" t="s">
        <v>31</v>
      </c>
      <c r="D15" s="1">
        <v>0</v>
      </c>
      <c r="E15" s="1">
        <v>1</v>
      </c>
      <c r="F15" s="1">
        <v>5</v>
      </c>
      <c r="G15" s="1">
        <v>7</v>
      </c>
      <c r="H15" s="1">
        <v>24</v>
      </c>
      <c r="I15" s="1">
        <v>0</v>
      </c>
      <c r="J15" s="1">
        <v>6</v>
      </c>
      <c r="K15" s="1">
        <v>6.28</v>
      </c>
      <c r="L15" s="1" t="s">
        <v>19</v>
      </c>
    </row>
  </sheetData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I15" sqref="I15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13.67</v>
      </c>
      <c r="L2" s="1" t="s">
        <v>14</v>
      </c>
      <c r="M2" s="1" t="s">
        <v>27</v>
      </c>
    </row>
    <row r="3">
      <c r="A3" s="1" t="s">
        <v>12</v>
      </c>
      <c r="B3" s="1" t="s">
        <v>17</v>
      </c>
      <c r="C3" s="1" t="s">
        <v>22</v>
      </c>
      <c r="D3" s="1">
        <v>0</v>
      </c>
      <c r="E3" s="1">
        <v>1</v>
      </c>
      <c r="F3" s="1">
        <v>12</v>
      </c>
      <c r="G3" s="1">
        <v>0</v>
      </c>
      <c r="H3" s="1">
        <v>11</v>
      </c>
      <c r="I3" s="1">
        <v>0</v>
      </c>
      <c r="J3" s="1">
        <v>4</v>
      </c>
      <c r="K3" s="1">
        <f>(14.07+17.1+2.92)/4.5</f>
        <v>7.57555555555556</v>
      </c>
      <c r="L3" s="1" t="s">
        <v>19</v>
      </c>
    </row>
    <row r="4">
      <c r="A4" s="1" t="s">
        <v>12</v>
      </c>
      <c r="B4" s="1" t="s">
        <v>17</v>
      </c>
      <c r="C4" s="1" t="s">
        <v>64</v>
      </c>
      <c r="D4" s="1">
        <v>0</v>
      </c>
      <c r="E4" s="1">
        <v>1</v>
      </c>
      <c r="F4" s="1">
        <v>12</v>
      </c>
      <c r="G4" s="1">
        <v>11</v>
      </c>
      <c r="H4" s="1">
        <v>19</v>
      </c>
      <c r="I4" s="1">
        <v>0</v>
      </c>
      <c r="J4" s="1">
        <v>4</v>
      </c>
      <c r="K4" s="1">
        <f>14.07+17.1+2.92</f>
        <v>34.09</v>
      </c>
      <c r="L4" s="1" t="s">
        <v>19</v>
      </c>
    </row>
    <row r="5">
      <c r="A5" s="1" t="s">
        <v>12</v>
      </c>
      <c r="B5" s="1" t="s">
        <v>17</v>
      </c>
      <c r="C5" s="1" t="s">
        <v>22</v>
      </c>
      <c r="D5" s="1">
        <v>0</v>
      </c>
      <c r="E5" s="1">
        <v>1</v>
      </c>
      <c r="F5" s="1">
        <v>12</v>
      </c>
      <c r="G5" s="1">
        <v>19</v>
      </c>
      <c r="H5" s="1">
        <v>24</v>
      </c>
      <c r="I5" s="1">
        <v>0</v>
      </c>
      <c r="J5" s="1">
        <v>4</v>
      </c>
      <c r="K5" s="1">
        <f>(14.07+17.1+2.92)/4.5</f>
        <v>7.57555555555556</v>
      </c>
      <c r="L5" s="1" t="s">
        <v>19</v>
      </c>
    </row>
    <row r="6">
      <c r="A6" s="1" t="s">
        <v>12</v>
      </c>
      <c r="B6" s="1" t="s">
        <v>17</v>
      </c>
      <c r="C6" s="1" t="s">
        <v>22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5</v>
      </c>
      <c r="J6" s="1">
        <v>6</v>
      </c>
      <c r="K6" s="1">
        <f>(14.07+17.1+2.92)/4.5</f>
        <v>7.57555555555556</v>
      </c>
      <c r="L6" s="1" t="s">
        <v>19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0.04171</v>
      </c>
      <c r="L7" s="1" t="s">
        <v>16</v>
      </c>
    </row>
  </sheetData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1149.23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24</v>
      </c>
      <c r="I3" s="1">
        <v>0</v>
      </c>
      <c r="J3" s="1">
        <v>6</v>
      </c>
      <c r="K3" s="1">
        <v>0.07412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6</v>
      </c>
      <c r="F4" s="1">
        <v>9</v>
      </c>
      <c r="G4" s="1">
        <v>0</v>
      </c>
      <c r="H4" s="1">
        <v>24</v>
      </c>
      <c r="I4" s="1">
        <v>0</v>
      </c>
      <c r="J4" s="1">
        <v>6</v>
      </c>
      <c r="K4" s="1">
        <v>0.08744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10</v>
      </c>
      <c r="F5" s="1">
        <v>12</v>
      </c>
      <c r="G5" s="1">
        <v>0</v>
      </c>
      <c r="H5" s="1">
        <v>24</v>
      </c>
      <c r="I5" s="1">
        <v>0</v>
      </c>
      <c r="J5" s="1">
        <v>6</v>
      </c>
      <c r="K5" s="1">
        <v>0.07412</v>
      </c>
      <c r="L5" s="1" t="s">
        <v>16</v>
      </c>
    </row>
    <row r="6">
      <c r="A6" s="1" t="s">
        <v>12</v>
      </c>
      <c r="B6" s="1" t="s">
        <v>17</v>
      </c>
      <c r="C6" s="1" t="s">
        <v>43</v>
      </c>
      <c r="D6" s="1">
        <v>0</v>
      </c>
      <c r="E6" s="1">
        <v>1</v>
      </c>
      <c r="F6" s="1">
        <v>5</v>
      </c>
      <c r="G6" s="1">
        <v>0</v>
      </c>
      <c r="H6" s="1">
        <v>24</v>
      </c>
      <c r="I6" s="1">
        <v>0</v>
      </c>
      <c r="J6" s="1">
        <v>6</v>
      </c>
      <c r="K6" s="1">
        <v>9.915</v>
      </c>
      <c r="L6" s="1" t="s">
        <v>19</v>
      </c>
    </row>
    <row r="7">
      <c r="A7" s="1" t="s">
        <v>12</v>
      </c>
      <c r="B7" s="1" t="s">
        <v>17</v>
      </c>
      <c r="C7" s="1" t="s">
        <v>44</v>
      </c>
      <c r="D7" s="1">
        <v>0</v>
      </c>
      <c r="E7" s="1">
        <v>6</v>
      </c>
      <c r="F7" s="1">
        <v>9</v>
      </c>
      <c r="G7" s="1">
        <v>0</v>
      </c>
      <c r="H7" s="1">
        <v>24</v>
      </c>
      <c r="I7" s="1">
        <v>0</v>
      </c>
      <c r="J7" s="1">
        <v>6</v>
      </c>
      <c r="K7" s="1">
        <v>14.589</v>
      </c>
      <c r="L7" s="1" t="s">
        <v>19</v>
      </c>
    </row>
    <row r="8">
      <c r="A8" s="1" t="s">
        <v>12</v>
      </c>
      <c r="B8" s="1" t="s">
        <v>17</v>
      </c>
      <c r="C8" s="1" t="s">
        <v>45</v>
      </c>
      <c r="D8" s="1">
        <v>0</v>
      </c>
      <c r="E8" s="1">
        <v>10</v>
      </c>
      <c r="F8" s="1">
        <v>12</v>
      </c>
      <c r="G8" s="1">
        <v>0</v>
      </c>
      <c r="H8" s="1">
        <v>24</v>
      </c>
      <c r="I8" s="1">
        <v>0</v>
      </c>
      <c r="J8" s="1">
        <v>6</v>
      </c>
      <c r="K8" s="1">
        <v>9.915</v>
      </c>
      <c r="L8" s="1" t="s">
        <v>19</v>
      </c>
    </row>
    <row r="9">
      <c r="A9" s="1" t="s">
        <v>12</v>
      </c>
      <c r="B9" s="1" t="s">
        <v>17</v>
      </c>
      <c r="C9" s="1" t="s">
        <v>43</v>
      </c>
      <c r="D9" s="1">
        <v>2500</v>
      </c>
      <c r="E9" s="1">
        <v>1</v>
      </c>
      <c r="F9" s="1">
        <v>5</v>
      </c>
      <c r="G9" s="1">
        <v>0</v>
      </c>
      <c r="H9" s="1">
        <v>24</v>
      </c>
      <c r="I9" s="1">
        <v>0</v>
      </c>
      <c r="J9" s="1">
        <v>6</v>
      </c>
      <c r="K9" s="1">
        <v>7.74</v>
      </c>
      <c r="L9" s="1" t="s">
        <v>19</v>
      </c>
    </row>
    <row r="10">
      <c r="A10" s="1" t="s">
        <v>12</v>
      </c>
      <c r="B10" s="1" t="s">
        <v>17</v>
      </c>
      <c r="C10" s="1" t="s">
        <v>44</v>
      </c>
      <c r="D10" s="1">
        <v>2500</v>
      </c>
      <c r="E10" s="1">
        <v>6</v>
      </c>
      <c r="F10" s="1">
        <v>9</v>
      </c>
      <c r="G10" s="1">
        <v>0</v>
      </c>
      <c r="H10" s="1">
        <v>24</v>
      </c>
      <c r="I10" s="1">
        <v>0</v>
      </c>
      <c r="J10" s="1">
        <v>6</v>
      </c>
      <c r="K10" s="1">
        <v>11.672</v>
      </c>
      <c r="L10" s="1" t="s">
        <v>19</v>
      </c>
    </row>
    <row r="11">
      <c r="A11" s="1" t="s">
        <v>12</v>
      </c>
      <c r="B11" s="1" t="s">
        <v>17</v>
      </c>
      <c r="C11" s="1" t="s">
        <v>45</v>
      </c>
      <c r="D11" s="1">
        <v>2500</v>
      </c>
      <c r="E11" s="1">
        <v>10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7.74</v>
      </c>
      <c r="L11" s="1" t="s">
        <v>19</v>
      </c>
    </row>
    <row r="12">
      <c r="A12" s="1" t="s">
        <v>12</v>
      </c>
      <c r="B12" s="1" t="s">
        <v>17</v>
      </c>
      <c r="C12" s="1" t="s">
        <v>43</v>
      </c>
      <c r="D12" s="1">
        <v>5000</v>
      </c>
      <c r="E12" s="1">
        <v>1</v>
      </c>
      <c r="F12" s="1">
        <v>5</v>
      </c>
      <c r="G12" s="1">
        <v>0</v>
      </c>
      <c r="H12" s="1">
        <v>24</v>
      </c>
      <c r="I12" s="1">
        <v>0</v>
      </c>
      <c r="J12" s="1">
        <v>6</v>
      </c>
      <c r="K12" s="1">
        <v>6.827</v>
      </c>
      <c r="L12" s="1" t="s">
        <v>19</v>
      </c>
    </row>
    <row r="13">
      <c r="A13" s="1" t="s">
        <v>12</v>
      </c>
      <c r="B13" s="1" t="s">
        <v>17</v>
      </c>
      <c r="C13" s="1" t="s">
        <v>44</v>
      </c>
      <c r="D13" s="1">
        <v>5000</v>
      </c>
      <c r="E13" s="1">
        <v>6</v>
      </c>
      <c r="F13" s="1">
        <v>9</v>
      </c>
      <c r="G13" s="1">
        <v>0</v>
      </c>
      <c r="H13" s="1">
        <v>24</v>
      </c>
      <c r="I13" s="1">
        <v>0</v>
      </c>
      <c r="J13" s="1">
        <v>6</v>
      </c>
      <c r="K13" s="1">
        <v>9.776</v>
      </c>
      <c r="L13" s="1" t="s">
        <v>19</v>
      </c>
    </row>
    <row r="14">
      <c r="A14" s="1" t="s">
        <v>12</v>
      </c>
      <c r="B14" s="1" t="s">
        <v>17</v>
      </c>
      <c r="C14" s="1" t="s">
        <v>45</v>
      </c>
      <c r="D14" s="1">
        <v>5000</v>
      </c>
      <c r="E14" s="1">
        <v>10</v>
      </c>
      <c r="F14" s="1">
        <v>12</v>
      </c>
      <c r="G14" s="1">
        <v>0</v>
      </c>
      <c r="H14" s="1">
        <v>24</v>
      </c>
      <c r="I14" s="1">
        <v>0</v>
      </c>
      <c r="J14" s="1">
        <v>6</v>
      </c>
      <c r="K14" s="1">
        <v>6.827</v>
      </c>
      <c r="L14" s="1" t="s">
        <v>19</v>
      </c>
    </row>
    <row r="15">
      <c r="A15" s="1" t="s">
        <v>12</v>
      </c>
      <c r="B15" s="1" t="s">
        <v>17</v>
      </c>
      <c r="C15" s="1" t="s">
        <v>43</v>
      </c>
      <c r="D15" s="1">
        <v>7500</v>
      </c>
      <c r="E15" s="1">
        <v>1</v>
      </c>
      <c r="F15" s="1">
        <v>5</v>
      </c>
      <c r="G15" s="1">
        <v>0</v>
      </c>
      <c r="H15" s="1">
        <v>24</v>
      </c>
      <c r="I15" s="1">
        <v>0</v>
      </c>
      <c r="J15" s="1">
        <v>6</v>
      </c>
      <c r="K15" s="1">
        <v>5.257</v>
      </c>
      <c r="L15" s="1" t="s">
        <v>19</v>
      </c>
    </row>
    <row r="16">
      <c r="A16" s="1" t="s">
        <v>12</v>
      </c>
      <c r="B16" s="1" t="s">
        <v>17</v>
      </c>
      <c r="C16" s="1" t="s">
        <v>44</v>
      </c>
      <c r="D16" s="1">
        <v>7500</v>
      </c>
      <c r="E16" s="1">
        <v>6</v>
      </c>
      <c r="F16" s="1">
        <v>9</v>
      </c>
      <c r="G16" s="1">
        <v>0</v>
      </c>
      <c r="H16" s="1">
        <v>24</v>
      </c>
      <c r="I16" s="1">
        <v>0</v>
      </c>
      <c r="J16" s="1">
        <v>6</v>
      </c>
      <c r="K16" s="1">
        <v>7.138</v>
      </c>
      <c r="L16" s="1" t="s">
        <v>19</v>
      </c>
    </row>
    <row r="17">
      <c r="A17" s="1" t="s">
        <v>12</v>
      </c>
      <c r="B17" s="1" t="s">
        <v>17</v>
      </c>
      <c r="C17" s="1" t="s">
        <v>45</v>
      </c>
      <c r="D17" s="1">
        <v>7500</v>
      </c>
      <c r="E17" s="1">
        <v>10</v>
      </c>
      <c r="F17" s="1">
        <v>12</v>
      </c>
      <c r="G17" s="1">
        <v>0</v>
      </c>
      <c r="H17" s="1">
        <v>24</v>
      </c>
      <c r="I17" s="1">
        <v>0</v>
      </c>
      <c r="J17" s="1">
        <v>6</v>
      </c>
      <c r="K17" s="1">
        <v>5.257</v>
      </c>
      <c r="L17" s="1" t="s">
        <v>19</v>
      </c>
    </row>
  </sheetData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0">
        <v>747.89</v>
      </c>
      <c r="L2" s="1" t="s">
        <v>14</v>
      </c>
      <c r="M2" s="1" t="s">
        <v>48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1">
        <v>6</v>
      </c>
      <c r="F3" s="1">
        <v>9</v>
      </c>
      <c r="G3" s="1">
        <v>16</v>
      </c>
      <c r="H3" s="1">
        <v>21</v>
      </c>
      <c r="I3" s="1">
        <v>0</v>
      </c>
      <c r="J3" s="1">
        <v>4</v>
      </c>
      <c r="K3" s="1">
        <v>14.05</v>
      </c>
      <c r="L3" s="1" t="s">
        <v>19</v>
      </c>
      <c r="M3" s="1" t="s">
        <v>49</v>
      </c>
    </row>
    <row r="4">
      <c r="A4" s="1" t="s">
        <v>12</v>
      </c>
      <c r="B4" s="1" t="s">
        <v>17</v>
      </c>
      <c r="C4" s="1" t="s">
        <v>38</v>
      </c>
      <c r="D4" s="1">
        <v>0</v>
      </c>
      <c r="E4" s="1">
        <v>1</v>
      </c>
      <c r="F4" s="1">
        <v>5</v>
      </c>
      <c r="G4" s="1">
        <v>16</v>
      </c>
      <c r="H4" s="1">
        <v>21</v>
      </c>
      <c r="I4" s="1">
        <v>0</v>
      </c>
      <c r="J4" s="1">
        <v>4</v>
      </c>
      <c r="K4" s="1">
        <v>4.58</v>
      </c>
      <c r="L4" s="1" t="s">
        <v>19</v>
      </c>
      <c r="M4" s="1" t="s">
        <v>50</v>
      </c>
    </row>
    <row r="5">
      <c r="A5" s="1" t="s">
        <v>12</v>
      </c>
      <c r="B5" s="1" t="s">
        <v>17</v>
      </c>
      <c r="C5" s="1" t="s">
        <v>39</v>
      </c>
      <c r="D5" s="1">
        <v>0</v>
      </c>
      <c r="E5" s="1">
        <v>10</v>
      </c>
      <c r="F5" s="1">
        <v>12</v>
      </c>
      <c r="G5" s="1">
        <v>16</v>
      </c>
      <c r="H5" s="1">
        <v>21</v>
      </c>
      <c r="I5" s="1">
        <v>0</v>
      </c>
      <c r="J5" s="1">
        <v>4</v>
      </c>
      <c r="K5" s="1">
        <v>4.58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16.97</v>
      </c>
      <c r="L6" s="1" t="s">
        <v>19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0.0402</v>
      </c>
      <c r="L7" s="1" t="s">
        <v>16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</sheetData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2" workbookViewId="0">
      <selection pane="topLeft" activeCell="J38" sqref="J38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370.81+21.54</f>
        <v>392.35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46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1.7531</v>
      </c>
      <c r="L4" s="1" t="s">
        <v>19</v>
      </c>
      <c r="M4" s="1" t="s">
        <v>47</v>
      </c>
    </row>
    <row r="5">
      <c r="A5" s="1" t="s">
        <v>12</v>
      </c>
      <c r="B5" s="1" t="s">
        <v>17</v>
      </c>
      <c r="C5" s="1" t="s">
        <v>44</v>
      </c>
      <c r="D5" s="1">
        <v>0</v>
      </c>
      <c r="E5" s="1">
        <v>6</v>
      </c>
      <c r="F5" s="1">
        <v>9</v>
      </c>
      <c r="G5" s="1">
        <v>7</v>
      </c>
      <c r="H5" s="1">
        <v>21</v>
      </c>
      <c r="I5" s="1">
        <v>0</v>
      </c>
      <c r="J5" s="1">
        <v>4</v>
      </c>
      <c r="K5" s="1">
        <v>9.7321</v>
      </c>
      <c r="L5" s="1" t="s">
        <v>19</v>
      </c>
    </row>
    <row r="6">
      <c r="A6" s="1" t="s">
        <v>23</v>
      </c>
      <c r="B6" s="1" t="s">
        <v>13</v>
      </c>
      <c r="K6" s="1">
        <v>17.75</v>
      </c>
      <c r="L6" s="1" t="s">
        <v>14</v>
      </c>
    </row>
    <row r="7">
      <c r="A7" s="1" t="s">
        <v>23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0.325056</v>
      </c>
      <c r="L7" s="1" t="s">
        <v>24</v>
      </c>
    </row>
  </sheetData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150</v>
      </c>
      <c r="L2" s="1" t="s">
        <v>14</v>
      </c>
    </row>
    <row r="3">
      <c r="A3" s="1" t="s">
        <v>12</v>
      </c>
      <c r="B3" s="1" t="s">
        <v>17</v>
      </c>
      <c r="C3" s="1" t="s">
        <v>37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1.7328</v>
      </c>
      <c r="L3" s="1" t="s">
        <v>19</v>
      </c>
    </row>
    <row r="4">
      <c r="A4" s="1" t="s">
        <v>23</v>
      </c>
      <c r="B4" s="1" t="s">
        <v>13</v>
      </c>
      <c r="K4" s="1">
        <v>559.53</v>
      </c>
      <c r="L4" s="1" t="s">
        <v>14</v>
      </c>
    </row>
    <row r="5">
      <c r="A5" s="1" t="s">
        <v>23</v>
      </c>
      <c r="B5" s="1" t="s">
        <v>15</v>
      </c>
      <c r="D5" s="1">
        <v>0</v>
      </c>
      <c r="E5" s="1">
        <v>1</v>
      </c>
      <c r="F5" s="1">
        <v>12</v>
      </c>
      <c r="G5" s="1">
        <v>0</v>
      </c>
      <c r="H5" s="1">
        <v>24</v>
      </c>
      <c r="I5" s="1">
        <v>0</v>
      </c>
      <c r="J5" s="1">
        <v>6</v>
      </c>
      <c r="K5" s="1">
        <f>0.3865/10.87</f>
        <v>0.0355565777368905</v>
      </c>
      <c r="L5" s="1" t="s">
        <v>24</v>
      </c>
    </row>
    <row r="6">
      <c r="A6" s="1" t="s">
        <v>23</v>
      </c>
      <c r="B6" s="1" t="s">
        <v>15</v>
      </c>
      <c r="D6" s="1">
        <f>2000*10.87</f>
        <v>21740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f>0.237/10.87</f>
        <v>0.021803127874885</v>
      </c>
      <c r="L6" s="1" t="s">
        <v>24</v>
      </c>
    </row>
    <row r="7">
      <c r="A7" s="1" t="s">
        <v>23</v>
      </c>
      <c r="B7" s="1" t="s">
        <v>15</v>
      </c>
      <c r="D7" s="1">
        <f>13000*10.87+D6</f>
        <v>163050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f>0.2068/10.87</f>
        <v>0.0190248390064397</v>
      </c>
      <c r="L7" s="1" t="s">
        <v>24</v>
      </c>
    </row>
    <row r="8">
      <c r="A8" s="1" t="s">
        <v>23</v>
      </c>
      <c r="B8" s="1" t="s">
        <v>15</v>
      </c>
      <c r="D8" s="1">
        <f>85000*10.87+D7</f>
        <v>1087000</v>
      </c>
      <c r="E8" s="1">
        <v>1</v>
      </c>
      <c r="F8" s="1">
        <v>12</v>
      </c>
      <c r="G8" s="1">
        <v>0</v>
      </c>
      <c r="H8" s="1">
        <v>24</v>
      </c>
      <c r="I8" s="1">
        <v>0</v>
      </c>
      <c r="J8" s="1">
        <v>6</v>
      </c>
      <c r="K8" s="1">
        <f>0.1635/10.87</f>
        <v>0.0150413983440662</v>
      </c>
      <c r="L8" s="1" t="s">
        <v>24</v>
      </c>
    </row>
  </sheetData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5" sqref="A5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2000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0.04932</v>
      </c>
      <c r="L3" s="1" t="s">
        <v>16</v>
      </c>
      <c r="M3" s="1" t="s">
        <v>67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10.77</v>
      </c>
      <c r="L4" s="1" t="s">
        <v>19</v>
      </c>
    </row>
    <row r="5">
      <c r="A5" s="1"/>
      <c r="B5" s="1"/>
      <c r="K5" s="1"/>
      <c r="L5" s="1"/>
    </row>
    <row r="6">
      <c r="A6" s="1"/>
      <c r="B6" s="1"/>
      <c r="D6" s="1"/>
      <c r="E6" s="1"/>
      <c r="F6" s="1"/>
      <c r="G6" s="1"/>
      <c r="H6" s="1"/>
      <c r="I6" s="1"/>
      <c r="J6" s="1"/>
      <c r="K6" s="1"/>
      <c r="L6" s="1"/>
    </row>
    <row r="7">
      <c r="A7" s="2"/>
      <c r="B7" s="1"/>
    </row>
  </sheetData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250</v>
      </c>
      <c r="L11" s="1" t="s">
        <v>24</v>
      </c>
    </row>
    <row r="12">
      <c r="A12" s="1" t="s">
        <v>23</v>
      </c>
      <c r="B12" s="1" t="s">
        <v>15</v>
      </c>
      <c r="D12" s="1">
        <v>10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0.2632</v>
      </c>
      <c r="L12" s="1" t="s">
        <v>24</v>
      </c>
    </row>
  </sheetData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C10" sqref="C10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6" t="s">
        <v>1</v>
      </c>
      <c r="D1" s="2" t="s">
        <v>2</v>
      </c>
      <c r="E1" s="2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>
      <c r="A2" s="3" t="s">
        <v>12</v>
      </c>
      <c r="B2" s="3" t="s">
        <v>13</v>
      </c>
      <c r="D2" s="3"/>
      <c r="E2" s="4"/>
      <c r="K2" s="0">
        <v>230</v>
      </c>
      <c r="L2" s="0" t="s">
        <v>14</v>
      </c>
    </row>
    <row r="3">
      <c r="A3" s="3" t="s">
        <v>12</v>
      </c>
      <c r="B3" s="3" t="s">
        <v>15</v>
      </c>
      <c r="D3" s="0">
        <v>0</v>
      </c>
      <c r="E3" s="3">
        <v>1</v>
      </c>
      <c r="F3" s="0">
        <v>12</v>
      </c>
      <c r="G3" s="0">
        <v>0</v>
      </c>
      <c r="H3" s="0">
        <v>24</v>
      </c>
      <c r="I3" s="0">
        <v>0</v>
      </c>
      <c r="J3" s="0">
        <v>6</v>
      </c>
      <c r="K3" s="0">
        <v>0.134901</v>
      </c>
      <c r="L3" s="0" t="s">
        <v>16</v>
      </c>
    </row>
    <row r="4">
      <c r="A4" s="3" t="s">
        <v>12</v>
      </c>
      <c r="B4" s="3" t="s">
        <v>15</v>
      </c>
      <c r="D4" s="0">
        <v>3000</v>
      </c>
      <c r="E4" s="0">
        <v>1</v>
      </c>
      <c r="F4" s="0">
        <v>12</v>
      </c>
      <c r="G4" s="0">
        <v>0</v>
      </c>
      <c r="H4" s="0">
        <v>24</v>
      </c>
      <c r="I4" s="0">
        <v>0</v>
      </c>
      <c r="J4" s="0">
        <v>6</v>
      </c>
      <c r="K4" s="0">
        <v>0.12234</v>
      </c>
      <c r="L4" s="0" t="s">
        <v>16</v>
      </c>
    </row>
    <row r="5">
      <c r="A5" s="3" t="s">
        <v>12</v>
      </c>
      <c r="B5" s="7" t="s">
        <v>15</v>
      </c>
      <c r="D5" s="0">
        <v>10000</v>
      </c>
      <c r="E5" s="0">
        <v>1</v>
      </c>
      <c r="F5" s="0">
        <v>12</v>
      </c>
      <c r="G5" s="0">
        <v>0</v>
      </c>
      <c r="H5" s="0">
        <v>24</v>
      </c>
      <c r="I5" s="0">
        <v>0</v>
      </c>
      <c r="J5" s="0">
        <v>6</v>
      </c>
      <c r="K5" s="0">
        <v>0.104345</v>
      </c>
      <c r="L5" s="0" t="s">
        <v>16</v>
      </c>
    </row>
    <row r="6">
      <c r="A6" s="3" t="s">
        <v>12</v>
      </c>
      <c r="B6" s="3" t="s">
        <v>15</v>
      </c>
      <c r="D6" s="0">
        <v>200000</v>
      </c>
      <c r="E6" s="0">
        <v>1</v>
      </c>
      <c r="F6" s="0">
        <v>12</v>
      </c>
      <c r="G6" s="0">
        <v>0</v>
      </c>
      <c r="H6" s="0">
        <v>24</v>
      </c>
      <c r="I6" s="0">
        <v>0</v>
      </c>
      <c r="J6" s="0">
        <v>6</v>
      </c>
      <c r="K6" s="0">
        <v>0.080448</v>
      </c>
      <c r="L6" s="0" t="s">
        <v>16</v>
      </c>
    </row>
    <row r="7">
      <c r="A7" s="3" t="s">
        <v>12</v>
      </c>
      <c r="B7" s="3" t="s">
        <v>15</v>
      </c>
      <c r="D7" s="0">
        <v>1276333.33333333</v>
      </c>
      <c r="E7" s="0">
        <v>1</v>
      </c>
      <c r="F7" s="0">
        <v>12</v>
      </c>
      <c r="G7" s="0">
        <v>0</v>
      </c>
      <c r="H7" s="0">
        <v>24</v>
      </c>
      <c r="I7" s="0">
        <v>0</v>
      </c>
      <c r="J7" s="0">
        <v>6</v>
      </c>
      <c r="K7" s="0">
        <v>0.013858</v>
      </c>
      <c r="L7" s="0" t="s">
        <v>16</v>
      </c>
    </row>
    <row r="8">
      <c r="A8" s="0" t="s">
        <v>12</v>
      </c>
      <c r="B8" s="0" t="s">
        <v>15</v>
      </c>
      <c r="D8" s="0">
        <v>2552666.66666667</v>
      </c>
      <c r="E8" s="0">
        <v>1</v>
      </c>
      <c r="F8" s="0">
        <v>12</v>
      </c>
      <c r="G8" s="0">
        <v>0</v>
      </c>
      <c r="H8" s="0">
        <v>24</v>
      </c>
      <c r="I8" s="0">
        <v>0</v>
      </c>
      <c r="J8" s="0">
        <v>6</v>
      </c>
      <c r="K8" s="0">
        <v>0.010449</v>
      </c>
      <c r="L8" s="0" t="s">
        <v>16</v>
      </c>
    </row>
    <row r="9">
      <c r="A9" s="3" t="s">
        <v>12</v>
      </c>
      <c r="B9" s="3" t="s">
        <v>15</v>
      </c>
      <c r="C9" s="3"/>
      <c r="D9" s="3">
        <v>3829000</v>
      </c>
      <c r="E9" s="3">
        <v>1</v>
      </c>
      <c r="F9" s="3">
        <v>12</v>
      </c>
      <c r="G9" s="3">
        <v>0</v>
      </c>
      <c r="H9" s="3">
        <v>24</v>
      </c>
      <c r="I9" s="3">
        <v>0</v>
      </c>
      <c r="J9" s="3">
        <v>6</v>
      </c>
      <c r="K9" s="3">
        <v>0.007841</v>
      </c>
      <c r="L9" s="3" t="s">
        <v>16</v>
      </c>
      <c r="M9" s="2"/>
    </row>
    <row r="10">
      <c r="A10" s="3" t="s">
        <v>12</v>
      </c>
      <c r="B10" s="3" t="s">
        <v>17</v>
      </c>
      <c r="C10" s="0" t="s">
        <v>26</v>
      </c>
      <c r="D10" s="0">
        <v>0</v>
      </c>
      <c r="E10" s="0">
        <v>1</v>
      </c>
      <c r="F10" s="0">
        <v>12</v>
      </c>
      <c r="G10" s="0">
        <v>0</v>
      </c>
      <c r="H10" s="0">
        <v>24</v>
      </c>
      <c r="I10" s="0">
        <v>0</v>
      </c>
      <c r="J10" s="0">
        <v>6</v>
      </c>
      <c r="K10" s="3">
        <v>9.7</v>
      </c>
      <c r="L10" s="3" t="s">
        <v>19</v>
      </c>
    </row>
    <row r="11">
      <c r="A11" s="3" t="s">
        <v>23</v>
      </c>
      <c r="B11" s="3" t="s">
        <v>13</v>
      </c>
      <c r="D11" s="3"/>
      <c r="E11" s="3"/>
      <c r="F11" s="3"/>
      <c r="G11" s="3"/>
      <c r="H11" s="3"/>
      <c r="I11" s="3"/>
      <c r="J11" s="3"/>
      <c r="K11" s="3">
        <v>1263.96</v>
      </c>
      <c r="L11" s="3" t="s">
        <v>14</v>
      </c>
    </row>
    <row r="12">
      <c r="A12" s="3" t="s">
        <v>23</v>
      </c>
      <c r="B12" s="3" t="s">
        <v>15</v>
      </c>
      <c r="D12" s="3">
        <v>0</v>
      </c>
      <c r="E12" s="3">
        <v>1</v>
      </c>
      <c r="F12" s="3">
        <v>12</v>
      </c>
      <c r="G12" s="3">
        <v>0</v>
      </c>
      <c r="H12" s="3">
        <v>24</v>
      </c>
      <c r="I12" s="3">
        <v>0</v>
      </c>
      <c r="J12" s="3">
        <v>6</v>
      </c>
      <c r="K12" s="3">
        <v>1.1292</v>
      </c>
      <c r="L12" s="3" t="s">
        <v>24</v>
      </c>
    </row>
    <row r="13">
      <c r="A13" s="1"/>
      <c r="B13" s="1"/>
      <c r="D13" s="1"/>
      <c r="E13" s="1"/>
      <c r="F13" s="1"/>
      <c r="G13" s="1"/>
      <c r="H13" s="1"/>
      <c r="I13" s="1"/>
      <c r="J13" s="1"/>
      <c r="K13" s="1"/>
      <c r="L13" s="1"/>
    </row>
    <row r="14">
      <c r="A14" s="1"/>
      <c r="B14" s="1"/>
      <c r="D14" s="1"/>
      <c r="E14" s="1"/>
      <c r="F14" s="1"/>
      <c r="G14" s="1"/>
      <c r="H14" s="1"/>
      <c r="I14" s="1"/>
      <c r="J14" s="1"/>
      <c r="K14" s="1"/>
      <c r="L14" s="1"/>
    </row>
    <row r="15">
      <c r="A15" s="1"/>
      <c r="B15" s="1"/>
      <c r="D15" s="1"/>
      <c r="E15" s="1"/>
      <c r="F15" s="1"/>
      <c r="G15" s="1"/>
      <c r="H15" s="1"/>
      <c r="I15" s="1"/>
      <c r="J15" s="1"/>
      <c r="K15" s="1"/>
      <c r="L15" s="1"/>
    </row>
    <row r="16">
      <c r="A16" s="1"/>
      <c r="B16" s="1"/>
      <c r="D16" s="1"/>
      <c r="E16" s="1"/>
      <c r="F16" s="1"/>
      <c r="G16" s="1"/>
      <c r="H16" s="1"/>
      <c r="I16" s="1"/>
      <c r="J16" s="1"/>
      <c r="K16" s="1"/>
      <c r="L16" s="1"/>
    </row>
    <row r="17">
      <c r="A17" s="1"/>
      <c r="B17" s="1"/>
      <c r="D17" s="1"/>
      <c r="E17" s="1"/>
      <c r="F17" s="1"/>
      <c r="G17" s="1"/>
      <c r="H17" s="1"/>
      <c r="I17" s="1"/>
      <c r="J17" s="1"/>
      <c r="K17" s="1"/>
      <c r="L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>
      <c r="A19" s="1"/>
      <c r="B19" s="1"/>
      <c r="K19" s="1"/>
      <c r="L19" s="1"/>
    </row>
    <row r="20">
      <c r="A20" s="1"/>
      <c r="B20" s="1"/>
      <c r="D20" s="1"/>
      <c r="E20" s="1"/>
      <c r="F20" s="1"/>
      <c r="G20" s="1"/>
      <c r="H20" s="1"/>
      <c r="I20" s="1"/>
      <c r="J20" s="1"/>
      <c r="K20" s="1"/>
      <c r="L20" s="1"/>
    </row>
  </sheetData>
  <hyperlinks>
    <hyperlink ref="E2" r:id="rId1"/>
  </hyperlinks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0">
        <v>747.89</v>
      </c>
      <c r="L2" s="1" t="s">
        <v>14</v>
      </c>
      <c r="M2" s="1" t="s">
        <v>48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1">
        <v>6</v>
      </c>
      <c r="F3" s="1">
        <v>9</v>
      </c>
      <c r="G3" s="1">
        <v>16</v>
      </c>
      <c r="H3" s="1">
        <v>21</v>
      </c>
      <c r="I3" s="1">
        <v>0</v>
      </c>
      <c r="J3" s="1">
        <v>4</v>
      </c>
      <c r="K3" s="1">
        <v>14.05</v>
      </c>
      <c r="L3" s="1" t="s">
        <v>19</v>
      </c>
      <c r="M3" s="1" t="s">
        <v>49</v>
      </c>
    </row>
    <row r="4">
      <c r="A4" s="1" t="s">
        <v>12</v>
      </c>
      <c r="B4" s="1" t="s">
        <v>17</v>
      </c>
      <c r="C4" s="1" t="s">
        <v>38</v>
      </c>
      <c r="D4" s="1">
        <v>0</v>
      </c>
      <c r="E4" s="1">
        <v>1</v>
      </c>
      <c r="F4" s="1">
        <v>5</v>
      </c>
      <c r="G4" s="1">
        <v>16</v>
      </c>
      <c r="H4" s="1">
        <v>21</v>
      </c>
      <c r="I4" s="1">
        <v>0</v>
      </c>
      <c r="J4" s="1">
        <v>4</v>
      </c>
      <c r="K4" s="1">
        <v>4.58</v>
      </c>
      <c r="L4" s="1" t="s">
        <v>19</v>
      </c>
      <c r="M4" s="1" t="s">
        <v>50</v>
      </c>
    </row>
    <row r="5">
      <c r="A5" s="1" t="s">
        <v>12</v>
      </c>
      <c r="B5" s="1" t="s">
        <v>17</v>
      </c>
      <c r="C5" s="1" t="s">
        <v>39</v>
      </c>
      <c r="D5" s="1">
        <v>0</v>
      </c>
      <c r="E5" s="1">
        <v>10</v>
      </c>
      <c r="F5" s="1">
        <v>12</v>
      </c>
      <c r="G5" s="1">
        <v>16</v>
      </c>
      <c r="H5" s="1">
        <v>21</v>
      </c>
      <c r="I5" s="1">
        <v>0</v>
      </c>
      <c r="J5" s="1">
        <v>4</v>
      </c>
      <c r="K5" s="1">
        <v>4.58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16.97</v>
      </c>
      <c r="L6" s="1" t="s">
        <v>19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0.0402</v>
      </c>
      <c r="L7" s="1" t="s">
        <v>16</v>
      </c>
    </row>
    <row r="8">
      <c r="A8" s="1" t="s">
        <v>23</v>
      </c>
      <c r="B8" s="1" t="s">
        <v>13</v>
      </c>
      <c r="K8" s="1">
        <f>0.49315*30</f>
        <v>14.7945</v>
      </c>
      <c r="L8" s="1" t="s">
        <v>14</v>
      </c>
      <c r="M8" s="1" t="s">
        <v>27</v>
      </c>
    </row>
    <row r="9">
      <c r="A9" s="1" t="s">
        <v>23</v>
      </c>
      <c r="B9" s="1" t="s">
        <v>15</v>
      </c>
      <c r="C9" s="2"/>
      <c r="D9" s="1">
        <v>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1.61662</v>
      </c>
      <c r="L9" s="1" t="s">
        <v>24</v>
      </c>
    </row>
    <row r="10">
      <c r="A10" s="1" t="s">
        <v>23</v>
      </c>
      <c r="B10" s="1" t="s">
        <v>15</v>
      </c>
      <c r="C10" s="2"/>
      <c r="D10" s="1">
        <v>250</v>
      </c>
      <c r="E10" s="1">
        <v>1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1.17731</v>
      </c>
      <c r="L10" s="1" t="s">
        <v>24</v>
      </c>
      <c r="M10" s="2"/>
    </row>
    <row r="11">
      <c r="A11" s="1" t="s">
        <v>23</v>
      </c>
      <c r="B11" s="1" t="s">
        <v>15</v>
      </c>
      <c r="D11" s="1">
        <v>4167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0.88276</v>
      </c>
      <c r="L11" s="1" t="s">
        <v>24</v>
      </c>
    </row>
  </sheetData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214.1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24</v>
      </c>
      <c r="I3" s="1">
        <v>0</v>
      </c>
      <c r="J3" s="1">
        <v>6</v>
      </c>
      <c r="K3" s="1">
        <v>0.04591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6</v>
      </c>
      <c r="F4" s="1">
        <v>9</v>
      </c>
      <c r="G4" s="1">
        <v>0</v>
      </c>
      <c r="H4" s="1">
        <v>10</v>
      </c>
      <c r="I4" s="1">
        <v>0</v>
      </c>
      <c r="J4" s="1">
        <v>6</v>
      </c>
      <c r="K4" s="1">
        <v>0.04428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6</v>
      </c>
      <c r="F5" s="1">
        <v>9</v>
      </c>
      <c r="G5" s="1">
        <v>10</v>
      </c>
      <c r="H5" s="1">
        <v>13</v>
      </c>
      <c r="I5" s="1">
        <v>0</v>
      </c>
      <c r="J5" s="1">
        <v>6</v>
      </c>
      <c r="K5" s="1">
        <v>0.05612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6</v>
      </c>
      <c r="F6" s="1">
        <v>9</v>
      </c>
      <c r="G6" s="1">
        <v>13</v>
      </c>
      <c r="H6" s="1">
        <v>19</v>
      </c>
      <c r="I6" s="1">
        <v>0</v>
      </c>
      <c r="J6" s="1">
        <v>6</v>
      </c>
      <c r="K6" s="1">
        <v>0.08168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6</v>
      </c>
      <c r="F7" s="1">
        <v>9</v>
      </c>
      <c r="G7" s="1">
        <v>19</v>
      </c>
      <c r="H7" s="1">
        <v>22</v>
      </c>
      <c r="I7" s="1">
        <v>0</v>
      </c>
      <c r="J7" s="1">
        <v>6</v>
      </c>
      <c r="K7" s="1">
        <v>0.05612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9</v>
      </c>
      <c r="G8" s="1">
        <v>22</v>
      </c>
      <c r="H8" s="1">
        <v>24</v>
      </c>
      <c r="I8" s="1">
        <v>0</v>
      </c>
      <c r="J8" s="1">
        <v>6</v>
      </c>
      <c r="K8" s="1">
        <v>0.04428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10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0.04591</v>
      </c>
      <c r="L9" s="1" t="s">
        <v>16</v>
      </c>
    </row>
    <row r="10">
      <c r="A10" s="1" t="s">
        <v>12</v>
      </c>
      <c r="B10" s="1" t="s">
        <v>17</v>
      </c>
      <c r="C10" s="1" t="s">
        <v>43</v>
      </c>
      <c r="D10" s="1">
        <v>0</v>
      </c>
      <c r="E10" s="1">
        <v>1</v>
      </c>
      <c r="F10" s="1">
        <v>5</v>
      </c>
      <c r="G10" s="1">
        <v>0</v>
      </c>
      <c r="H10" s="1">
        <v>24</v>
      </c>
      <c r="I10" s="1">
        <v>0</v>
      </c>
      <c r="J10" s="1">
        <v>6</v>
      </c>
      <c r="K10" s="1">
        <f>2.73+0.85</f>
        <v>3.58</v>
      </c>
      <c r="L10" s="1" t="s">
        <v>19</v>
      </c>
    </row>
    <row r="11">
      <c r="A11" s="1" t="s">
        <v>12</v>
      </c>
      <c r="B11" s="1" t="s">
        <v>17</v>
      </c>
      <c r="C11" s="1" t="s">
        <v>62</v>
      </c>
      <c r="D11" s="1">
        <v>0</v>
      </c>
      <c r="E11" s="1">
        <v>6</v>
      </c>
      <c r="F11" s="1">
        <v>9</v>
      </c>
      <c r="G11" s="1">
        <v>0</v>
      </c>
      <c r="H11" s="1">
        <v>10</v>
      </c>
      <c r="I11" s="1">
        <v>0</v>
      </c>
      <c r="J11" s="1">
        <v>6</v>
      </c>
      <c r="K11" s="1">
        <f>2.73</f>
        <v>2.73</v>
      </c>
      <c r="L11" s="1" t="s">
        <v>19</v>
      </c>
    </row>
    <row r="12">
      <c r="A12" s="1" t="s">
        <v>12</v>
      </c>
      <c r="B12" s="1" t="s">
        <v>17</v>
      </c>
      <c r="C12" s="1" t="s">
        <v>29</v>
      </c>
      <c r="D12" s="1">
        <v>0</v>
      </c>
      <c r="E12" s="1">
        <v>6</v>
      </c>
      <c r="F12" s="1">
        <v>9</v>
      </c>
      <c r="G12" s="1">
        <v>10</v>
      </c>
      <c r="H12" s="1">
        <v>13</v>
      </c>
      <c r="I12" s="1">
        <v>0</v>
      </c>
      <c r="J12" s="1">
        <v>6</v>
      </c>
      <c r="K12" s="1">
        <f>2.73+3.36</f>
        <v>6.09</v>
      </c>
      <c r="L12" s="1" t="s">
        <v>19</v>
      </c>
    </row>
    <row r="13">
      <c r="A13" s="1" t="s">
        <v>12</v>
      </c>
      <c r="B13" s="1" t="s">
        <v>17</v>
      </c>
      <c r="C13" s="1" t="s">
        <v>63</v>
      </c>
      <c r="D13" s="1">
        <v>0</v>
      </c>
      <c r="E13" s="1">
        <v>6</v>
      </c>
      <c r="F13" s="1">
        <v>9</v>
      </c>
      <c r="G13" s="1">
        <v>13</v>
      </c>
      <c r="H13" s="1">
        <v>19</v>
      </c>
      <c r="I13" s="1">
        <v>0</v>
      </c>
      <c r="J13" s="1">
        <v>6</v>
      </c>
      <c r="K13" s="1">
        <f>2.73+13.61</f>
        <v>16.34</v>
      </c>
      <c r="L13" s="1" t="s">
        <v>19</v>
      </c>
    </row>
    <row r="14">
      <c r="A14" s="1" t="s">
        <v>12</v>
      </c>
      <c r="B14" s="1" t="s">
        <v>17</v>
      </c>
      <c r="C14" s="1" t="s">
        <v>29</v>
      </c>
      <c r="D14" s="1">
        <v>0</v>
      </c>
      <c r="E14" s="1">
        <v>6</v>
      </c>
      <c r="F14" s="1">
        <v>9</v>
      </c>
      <c r="G14" s="1">
        <v>19</v>
      </c>
      <c r="H14" s="1">
        <v>22</v>
      </c>
      <c r="I14" s="1">
        <v>0</v>
      </c>
      <c r="J14" s="1">
        <v>6</v>
      </c>
      <c r="K14" s="1">
        <f>2.73+3.36</f>
        <v>6.09</v>
      </c>
      <c r="L14" s="1" t="s">
        <v>19</v>
      </c>
    </row>
    <row r="15">
      <c r="A15" s="1" t="s">
        <v>12</v>
      </c>
      <c r="B15" s="1" t="s">
        <v>17</v>
      </c>
      <c r="C15" s="1" t="s">
        <v>62</v>
      </c>
      <c r="D15" s="1">
        <v>0</v>
      </c>
      <c r="E15" s="1">
        <v>6</v>
      </c>
      <c r="F15" s="1">
        <v>9</v>
      </c>
      <c r="G15" s="1">
        <v>22</v>
      </c>
      <c r="H15" s="1">
        <v>24</v>
      </c>
      <c r="I15" s="1">
        <v>0</v>
      </c>
      <c r="J15" s="1">
        <v>6</v>
      </c>
      <c r="K15" s="1">
        <f>2.73</f>
        <v>2.73</v>
      </c>
      <c r="L15" s="1" t="s">
        <v>19</v>
      </c>
    </row>
    <row r="16">
      <c r="A16" s="1" t="s">
        <v>12</v>
      </c>
      <c r="B16" s="1" t="s">
        <v>17</v>
      </c>
      <c r="C16" s="1" t="s">
        <v>45</v>
      </c>
      <c r="D16" s="1">
        <v>0</v>
      </c>
      <c r="E16" s="1">
        <v>10</v>
      </c>
      <c r="F16" s="1">
        <v>12</v>
      </c>
      <c r="G16" s="1">
        <v>0</v>
      </c>
      <c r="H16" s="1">
        <v>24</v>
      </c>
      <c r="I16" s="1">
        <v>0</v>
      </c>
      <c r="J16" s="1">
        <v>6</v>
      </c>
      <c r="K16" s="1">
        <f>2.73+0.85</f>
        <v>3.58</v>
      </c>
      <c r="L16" s="1" t="s">
        <v>19</v>
      </c>
    </row>
  </sheetData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(10.97+7.95)*30</f>
        <v>567.6</v>
      </c>
      <c r="L2" s="1" t="s">
        <v>14</v>
      </c>
      <c r="M2" s="1" t="s">
        <v>27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0.113535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12</v>
      </c>
      <c r="G4" s="1">
        <v>0</v>
      </c>
      <c r="H4" s="1">
        <v>7</v>
      </c>
      <c r="I4" s="1">
        <v>0</v>
      </c>
      <c r="J4" s="1">
        <v>6</v>
      </c>
      <c r="K4" s="1">
        <v>0.0036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5</v>
      </c>
      <c r="G5" s="1">
        <v>7</v>
      </c>
      <c r="H5" s="1">
        <v>24</v>
      </c>
      <c r="I5" s="1">
        <v>0</v>
      </c>
      <c r="J5" s="1">
        <v>6</v>
      </c>
      <c r="K5" s="1">
        <v>0.0221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6</v>
      </c>
      <c r="F6" s="1">
        <v>9</v>
      </c>
      <c r="G6" s="1">
        <v>7</v>
      </c>
      <c r="H6" s="1">
        <v>10</v>
      </c>
      <c r="I6" s="1">
        <v>0</v>
      </c>
      <c r="J6" s="1">
        <v>5</v>
      </c>
      <c r="K6" s="1">
        <v>0.0221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6</v>
      </c>
      <c r="F7" s="1">
        <v>9</v>
      </c>
      <c r="G7" s="1">
        <v>10</v>
      </c>
      <c r="H7" s="1">
        <v>22</v>
      </c>
      <c r="I7" s="1">
        <v>0</v>
      </c>
      <c r="J7" s="1">
        <v>5</v>
      </c>
      <c r="K7" s="1">
        <v>0.0344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9</v>
      </c>
      <c r="G8" s="1">
        <v>22</v>
      </c>
      <c r="H8" s="1">
        <v>24</v>
      </c>
      <c r="I8" s="1">
        <v>0</v>
      </c>
      <c r="J8" s="1">
        <v>5</v>
      </c>
      <c r="K8" s="1">
        <v>0.0221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6</v>
      </c>
      <c r="F9" s="1">
        <v>9</v>
      </c>
      <c r="G9" s="1">
        <v>7</v>
      </c>
      <c r="H9" s="1">
        <v>24</v>
      </c>
      <c r="I9" s="1">
        <v>6</v>
      </c>
      <c r="J9" s="1">
        <v>6</v>
      </c>
      <c r="K9" s="1">
        <v>0.0221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10</v>
      </c>
      <c r="F10" s="1">
        <v>12</v>
      </c>
      <c r="G10" s="1">
        <v>7</v>
      </c>
      <c r="H10" s="1">
        <v>24</v>
      </c>
      <c r="I10" s="1">
        <v>0</v>
      </c>
      <c r="J10" s="1">
        <v>6</v>
      </c>
      <c r="K10" s="1">
        <v>0.0221</v>
      </c>
      <c r="L10" s="1" t="s">
        <v>16</v>
      </c>
    </row>
    <row r="11">
      <c r="A11" s="1" t="s">
        <v>12</v>
      </c>
      <c r="B11" s="1" t="s">
        <v>17</v>
      </c>
      <c r="C11" s="1" t="s">
        <v>22</v>
      </c>
      <c r="D11" s="1">
        <v>0</v>
      </c>
      <c r="E11" s="1">
        <v>1</v>
      </c>
      <c r="F11" s="1">
        <v>12</v>
      </c>
      <c r="G11" s="1">
        <v>0</v>
      </c>
      <c r="H11" s="1">
        <v>7</v>
      </c>
      <c r="I11" s="1">
        <v>0</v>
      </c>
      <c r="J11" s="1">
        <v>6</v>
      </c>
      <c r="K11" s="1">
        <v>0</v>
      </c>
      <c r="L11" s="1" t="s">
        <v>19</v>
      </c>
    </row>
    <row r="12">
      <c r="A12" s="1" t="s">
        <v>12</v>
      </c>
      <c r="B12" s="1" t="s">
        <v>17</v>
      </c>
      <c r="C12" s="1" t="s">
        <v>28</v>
      </c>
      <c r="D12" s="1">
        <v>0</v>
      </c>
      <c r="E12" s="1">
        <v>1</v>
      </c>
      <c r="F12" s="1">
        <v>5</v>
      </c>
      <c r="G12" s="1">
        <v>7</v>
      </c>
      <c r="H12" s="1">
        <v>24</v>
      </c>
      <c r="I12" s="1">
        <v>0</v>
      </c>
      <c r="J12" s="1">
        <v>6</v>
      </c>
      <c r="K12" s="1">
        <v>6.28</v>
      </c>
      <c r="L12" s="1" t="s">
        <v>19</v>
      </c>
    </row>
    <row r="13">
      <c r="A13" s="1" t="s">
        <v>12</v>
      </c>
      <c r="B13" s="1" t="s">
        <v>17</v>
      </c>
      <c r="C13" s="1" t="s">
        <v>29</v>
      </c>
      <c r="D13" s="1">
        <v>0</v>
      </c>
      <c r="E13" s="1">
        <v>6</v>
      </c>
      <c r="F13" s="1">
        <v>9</v>
      </c>
      <c r="G13" s="1">
        <v>7</v>
      </c>
      <c r="H13" s="1">
        <v>10</v>
      </c>
      <c r="I13" s="1">
        <v>0</v>
      </c>
      <c r="J13" s="1">
        <v>5</v>
      </c>
      <c r="K13" s="1">
        <v>6.28</v>
      </c>
      <c r="L13" s="1" t="s">
        <v>19</v>
      </c>
    </row>
    <row r="14">
      <c r="A14" s="1" t="s">
        <v>12</v>
      </c>
      <c r="B14" s="1" t="s">
        <v>17</v>
      </c>
      <c r="C14" s="1" t="s">
        <v>30</v>
      </c>
      <c r="D14" s="1">
        <v>0</v>
      </c>
      <c r="E14" s="1">
        <v>6</v>
      </c>
      <c r="F14" s="1">
        <v>9</v>
      </c>
      <c r="G14" s="1">
        <v>10</v>
      </c>
      <c r="H14" s="1">
        <v>22</v>
      </c>
      <c r="I14" s="1">
        <v>0</v>
      </c>
      <c r="J14" s="1">
        <v>5</v>
      </c>
      <c r="K14" s="1">
        <v>25.63</v>
      </c>
      <c r="L14" s="1" t="s">
        <v>19</v>
      </c>
    </row>
    <row r="15">
      <c r="A15" s="1" t="s">
        <v>12</v>
      </c>
      <c r="B15" s="1" t="s">
        <v>17</v>
      </c>
      <c r="C15" s="1" t="s">
        <v>29</v>
      </c>
      <c r="D15" s="1">
        <v>0</v>
      </c>
      <c r="E15" s="1">
        <v>6</v>
      </c>
      <c r="F15" s="1">
        <v>9</v>
      </c>
      <c r="G15" s="1">
        <v>22</v>
      </c>
      <c r="H15" s="1">
        <v>24</v>
      </c>
      <c r="I15" s="1">
        <v>0</v>
      </c>
      <c r="J15" s="1">
        <v>5</v>
      </c>
      <c r="K15" s="1">
        <v>6.28</v>
      </c>
      <c r="L15" s="1" t="s">
        <v>19</v>
      </c>
    </row>
    <row r="16">
      <c r="A16" s="1" t="s">
        <v>12</v>
      </c>
      <c r="B16" s="1" t="s">
        <v>17</v>
      </c>
      <c r="C16" s="1" t="s">
        <v>31</v>
      </c>
      <c r="D16" s="1">
        <v>0</v>
      </c>
      <c r="E16" s="1">
        <v>1</v>
      </c>
      <c r="F16" s="1">
        <v>5</v>
      </c>
      <c r="G16" s="1">
        <v>7</v>
      </c>
      <c r="H16" s="1">
        <v>24</v>
      </c>
      <c r="I16" s="1">
        <v>0</v>
      </c>
      <c r="J16" s="1">
        <v>6</v>
      </c>
      <c r="K16" s="1">
        <v>6.28</v>
      </c>
      <c r="L16" s="1" t="s">
        <v>19</v>
      </c>
    </row>
  </sheetData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1655.26+350</f>
        <v>2005.26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3</v>
      </c>
      <c r="G3" s="1">
        <v>0</v>
      </c>
      <c r="H3" s="1">
        <v>4</v>
      </c>
      <c r="I3" s="1">
        <v>0</v>
      </c>
      <c r="J3" s="1">
        <v>4</v>
      </c>
      <c r="K3" s="1">
        <v>0.04639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3</v>
      </c>
      <c r="G4" s="1">
        <v>4</v>
      </c>
      <c r="H4" s="1">
        <v>10</v>
      </c>
      <c r="I4" s="1">
        <v>0</v>
      </c>
      <c r="J4" s="1">
        <v>4</v>
      </c>
      <c r="K4" s="1">
        <v>0.07332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3</v>
      </c>
      <c r="G5" s="1">
        <v>10</v>
      </c>
      <c r="H5" s="1">
        <v>24</v>
      </c>
      <c r="I5" s="1">
        <v>0</v>
      </c>
      <c r="J5" s="1">
        <v>4</v>
      </c>
      <c r="K5" s="1">
        <v>0.04639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4</v>
      </c>
      <c r="F6" s="1">
        <v>10</v>
      </c>
      <c r="G6" s="1">
        <v>0</v>
      </c>
      <c r="H6" s="1">
        <v>13</v>
      </c>
      <c r="I6" s="1">
        <v>0</v>
      </c>
      <c r="J6" s="1">
        <v>4</v>
      </c>
      <c r="K6" s="1">
        <v>0.04639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4</v>
      </c>
      <c r="F7" s="1">
        <v>10</v>
      </c>
      <c r="G7" s="1">
        <v>13</v>
      </c>
      <c r="H7" s="1">
        <v>19</v>
      </c>
      <c r="I7" s="1">
        <v>0</v>
      </c>
      <c r="J7" s="1">
        <v>4</v>
      </c>
      <c r="K7" s="1">
        <v>0.07332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4</v>
      </c>
      <c r="F8" s="1">
        <v>10</v>
      </c>
      <c r="G8" s="1">
        <v>20</v>
      </c>
      <c r="H8" s="1">
        <v>24</v>
      </c>
      <c r="I8" s="1">
        <v>0</v>
      </c>
      <c r="J8" s="1">
        <v>4</v>
      </c>
      <c r="K8" s="1">
        <v>0.04639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11</v>
      </c>
      <c r="F9" s="1">
        <v>12</v>
      </c>
      <c r="G9" s="1">
        <v>0</v>
      </c>
      <c r="H9" s="1">
        <v>4</v>
      </c>
      <c r="I9" s="1">
        <v>0</v>
      </c>
      <c r="J9" s="1">
        <v>4</v>
      </c>
      <c r="K9" s="1">
        <v>0.04639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11</v>
      </c>
      <c r="F10" s="1">
        <v>12</v>
      </c>
      <c r="G10" s="1">
        <v>4</v>
      </c>
      <c r="H10" s="1">
        <v>10</v>
      </c>
      <c r="I10" s="1">
        <v>0</v>
      </c>
      <c r="J10" s="1">
        <v>4</v>
      </c>
      <c r="K10" s="1">
        <v>0.07332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11</v>
      </c>
      <c r="F11" s="1">
        <v>12</v>
      </c>
      <c r="G11" s="1">
        <v>10</v>
      </c>
      <c r="H11" s="1">
        <v>24</v>
      </c>
      <c r="I11" s="1">
        <v>0</v>
      </c>
      <c r="J11" s="1">
        <v>4</v>
      </c>
      <c r="K11" s="1">
        <v>0.04639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</v>
      </c>
      <c r="F12" s="1">
        <v>12</v>
      </c>
      <c r="G12" s="1">
        <v>0</v>
      </c>
      <c r="H12" s="1">
        <v>24</v>
      </c>
      <c r="I12" s="1">
        <v>5</v>
      </c>
      <c r="J12" s="1">
        <v>6</v>
      </c>
      <c r="K12" s="1">
        <v>0.04639</v>
      </c>
      <c r="L12" s="1" t="s">
        <v>16</v>
      </c>
    </row>
    <row r="13">
      <c r="A13" s="1" t="s">
        <v>12</v>
      </c>
      <c r="B13" s="1" t="s">
        <v>17</v>
      </c>
      <c r="C13" s="1" t="s">
        <v>18</v>
      </c>
      <c r="D13" s="1">
        <v>0</v>
      </c>
      <c r="E13" s="1">
        <v>1</v>
      </c>
      <c r="F13" s="1">
        <v>3</v>
      </c>
      <c r="G13" s="1">
        <v>4</v>
      </c>
      <c r="H13" s="1">
        <v>10</v>
      </c>
      <c r="I13" s="1">
        <v>0</v>
      </c>
      <c r="J13" s="1">
        <v>4</v>
      </c>
      <c r="K13" s="1">
        <v>11.74</v>
      </c>
      <c r="L13" s="1" t="s">
        <v>19</v>
      </c>
    </row>
    <row r="14">
      <c r="A14" s="1" t="s">
        <v>12</v>
      </c>
      <c r="B14" s="1" t="s">
        <v>17</v>
      </c>
      <c r="C14" s="1" t="s">
        <v>20</v>
      </c>
      <c r="D14" s="1">
        <v>0</v>
      </c>
      <c r="E14" s="1">
        <v>4</v>
      </c>
      <c r="F14" s="1">
        <v>10</v>
      </c>
      <c r="G14" s="1">
        <v>13</v>
      </c>
      <c r="H14" s="1">
        <v>19</v>
      </c>
      <c r="I14" s="1">
        <v>0</v>
      </c>
      <c r="J14" s="1">
        <v>4</v>
      </c>
      <c r="K14" s="1">
        <v>11.74</v>
      </c>
      <c r="L14" s="1" t="s">
        <v>19</v>
      </c>
    </row>
    <row r="15">
      <c r="A15" s="1" t="s">
        <v>12</v>
      </c>
      <c r="B15" s="1" t="s">
        <v>17</v>
      </c>
      <c r="C15" s="1" t="s">
        <v>21</v>
      </c>
      <c r="D15" s="1">
        <v>0</v>
      </c>
      <c r="E15" s="1">
        <v>11</v>
      </c>
      <c r="F15" s="1">
        <v>12</v>
      </c>
      <c r="G15" s="1">
        <v>4</v>
      </c>
      <c r="H15" s="1">
        <v>10</v>
      </c>
      <c r="I15" s="1">
        <v>0</v>
      </c>
      <c r="J15" s="1">
        <v>4</v>
      </c>
      <c r="K15" s="1">
        <v>11.74</v>
      </c>
      <c r="L15" s="1" t="s">
        <v>19</v>
      </c>
    </row>
    <row r="16">
      <c r="A16" s="1" t="s">
        <v>12</v>
      </c>
      <c r="B16" s="1" t="s">
        <v>17</v>
      </c>
      <c r="C16" s="1" t="s">
        <v>37</v>
      </c>
      <c r="D16" s="1">
        <v>0</v>
      </c>
      <c r="E16" s="1">
        <v>1</v>
      </c>
      <c r="F16" s="1">
        <v>12</v>
      </c>
      <c r="G16" s="1">
        <v>0</v>
      </c>
      <c r="H16" s="1">
        <v>24</v>
      </c>
      <c r="I16" s="1">
        <v>0</v>
      </c>
      <c r="J16" s="1">
        <v>6</v>
      </c>
      <c r="K16" s="1">
        <v>5.6</v>
      </c>
      <c r="L16" s="1" t="s">
        <v>19</v>
      </c>
    </row>
  </sheetData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L24" sqref="L24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2000+350</f>
        <v>2350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3</v>
      </c>
      <c r="G3" s="1">
        <v>0</v>
      </c>
      <c r="H3" s="1">
        <v>4</v>
      </c>
      <c r="I3" s="1">
        <v>0</v>
      </c>
      <c r="J3" s="1">
        <v>4</v>
      </c>
      <c r="K3" s="1">
        <v>0.06514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3</v>
      </c>
      <c r="G4" s="1">
        <v>4</v>
      </c>
      <c r="H4" s="1">
        <v>10</v>
      </c>
      <c r="I4" s="1">
        <v>0</v>
      </c>
      <c r="J4" s="1">
        <v>4</v>
      </c>
      <c r="K4" s="1">
        <v>0.07648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3</v>
      </c>
      <c r="G5" s="1">
        <v>10</v>
      </c>
      <c r="H5" s="1">
        <v>24</v>
      </c>
      <c r="I5" s="1">
        <v>0</v>
      </c>
      <c r="J5" s="1">
        <v>4</v>
      </c>
      <c r="K5" s="1">
        <v>0.06514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3</v>
      </c>
      <c r="G6" s="1">
        <v>0</v>
      </c>
      <c r="H6" s="1">
        <v>24</v>
      </c>
      <c r="I6" s="1">
        <v>5</v>
      </c>
      <c r="J6" s="1">
        <v>4</v>
      </c>
      <c r="K6" s="1">
        <v>0.06514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4</v>
      </c>
      <c r="F7" s="1">
        <v>5</v>
      </c>
      <c r="G7" s="1">
        <v>0</v>
      </c>
      <c r="H7" s="1">
        <v>24</v>
      </c>
      <c r="I7" s="1">
        <v>0</v>
      </c>
      <c r="J7" s="1">
        <v>6</v>
      </c>
      <c r="K7" s="1">
        <v>0.0626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9</v>
      </c>
      <c r="G8" s="1">
        <v>0</v>
      </c>
      <c r="H8" s="1">
        <v>13</v>
      </c>
      <c r="I8" s="1">
        <v>0</v>
      </c>
      <c r="J8" s="1">
        <v>4</v>
      </c>
      <c r="K8" s="1">
        <v>0.06292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6</v>
      </c>
      <c r="F9" s="1">
        <v>9</v>
      </c>
      <c r="G9" s="1">
        <v>13</v>
      </c>
      <c r="H9" s="1">
        <v>19</v>
      </c>
      <c r="I9" s="1">
        <v>0</v>
      </c>
      <c r="J9" s="1">
        <v>4</v>
      </c>
      <c r="K9" s="1">
        <v>0.08783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6</v>
      </c>
      <c r="F10" s="1">
        <v>9</v>
      </c>
      <c r="G10" s="1">
        <v>20</v>
      </c>
      <c r="H10" s="1">
        <v>24</v>
      </c>
      <c r="I10" s="1">
        <v>0</v>
      </c>
      <c r="J10" s="1">
        <v>4</v>
      </c>
      <c r="K10" s="1">
        <v>0.06292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6</v>
      </c>
      <c r="F11" s="1">
        <v>9</v>
      </c>
      <c r="G11" s="1">
        <v>0</v>
      </c>
      <c r="H11" s="1">
        <v>24</v>
      </c>
      <c r="I11" s="1">
        <v>5</v>
      </c>
      <c r="J11" s="1">
        <v>6</v>
      </c>
      <c r="K11" s="1">
        <v>0.06292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10</v>
      </c>
      <c r="F12" s="1">
        <v>11</v>
      </c>
      <c r="G12" s="1">
        <v>0</v>
      </c>
      <c r="H12" s="1">
        <v>24</v>
      </c>
      <c r="I12" s="1">
        <v>0</v>
      </c>
      <c r="J12" s="1">
        <v>6</v>
      </c>
      <c r="K12" s="1">
        <v>0.0626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12</v>
      </c>
      <c r="F13" s="1">
        <v>12</v>
      </c>
      <c r="G13" s="1">
        <v>0</v>
      </c>
      <c r="H13" s="1">
        <v>4</v>
      </c>
      <c r="I13" s="1">
        <v>0</v>
      </c>
      <c r="J13" s="1">
        <v>4</v>
      </c>
      <c r="K13" s="1">
        <v>0.06514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12</v>
      </c>
      <c r="F14" s="1">
        <v>12</v>
      </c>
      <c r="G14" s="1">
        <v>4</v>
      </c>
      <c r="H14" s="1">
        <v>10</v>
      </c>
      <c r="I14" s="1">
        <v>0</v>
      </c>
      <c r="J14" s="1">
        <v>4</v>
      </c>
      <c r="K14" s="1">
        <v>0.07648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12</v>
      </c>
      <c r="F15" s="1">
        <v>12</v>
      </c>
      <c r="G15" s="1">
        <v>10</v>
      </c>
      <c r="H15" s="1">
        <v>24</v>
      </c>
      <c r="I15" s="1">
        <v>0</v>
      </c>
      <c r="J15" s="1">
        <v>4</v>
      </c>
      <c r="K15" s="1">
        <v>0.06514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12</v>
      </c>
      <c r="F16" s="1">
        <v>12</v>
      </c>
      <c r="G16" s="1">
        <v>0</v>
      </c>
      <c r="H16" s="1">
        <v>24</v>
      </c>
      <c r="I16" s="1">
        <v>5</v>
      </c>
      <c r="J16" s="1">
        <v>6</v>
      </c>
      <c r="K16" s="1">
        <v>0.06514</v>
      </c>
      <c r="L16" s="1" t="s">
        <v>16</v>
      </c>
    </row>
    <row r="17">
      <c r="A17" s="1" t="s">
        <v>12</v>
      </c>
      <c r="B17" s="1" t="s">
        <v>17</v>
      </c>
      <c r="C17" s="1" t="s">
        <v>18</v>
      </c>
      <c r="D17" s="1">
        <v>0</v>
      </c>
      <c r="E17" s="1">
        <v>1</v>
      </c>
      <c r="F17" s="1">
        <v>3</v>
      </c>
      <c r="G17" s="1">
        <v>4</v>
      </c>
      <c r="H17" s="1">
        <v>10</v>
      </c>
      <c r="I17" s="1">
        <v>0</v>
      </c>
      <c r="J17" s="1">
        <v>4</v>
      </c>
      <c r="K17" s="1">
        <v>9.9</v>
      </c>
      <c r="L17" s="1" t="s">
        <v>19</v>
      </c>
    </row>
    <row r="18">
      <c r="A18" s="1" t="s">
        <v>12</v>
      </c>
      <c r="B18" s="1" t="s">
        <v>17</v>
      </c>
      <c r="C18" s="1" t="s">
        <v>65</v>
      </c>
      <c r="D18" s="1">
        <v>0</v>
      </c>
      <c r="E18" s="1">
        <v>4</v>
      </c>
      <c r="F18" s="1">
        <v>5</v>
      </c>
      <c r="G18" s="1">
        <v>13</v>
      </c>
      <c r="H18" s="1">
        <v>19</v>
      </c>
      <c r="I18" s="1">
        <v>0</v>
      </c>
      <c r="J18" s="1">
        <v>4</v>
      </c>
      <c r="K18" s="1">
        <v>9.9</v>
      </c>
      <c r="L18" s="1" t="s">
        <v>19</v>
      </c>
    </row>
    <row r="19">
      <c r="A19" s="1" t="s">
        <v>12</v>
      </c>
      <c r="B19" s="1" t="s">
        <v>17</v>
      </c>
      <c r="C19" s="1" t="s">
        <v>20</v>
      </c>
      <c r="D19" s="1">
        <v>0</v>
      </c>
      <c r="E19" s="1">
        <v>6</v>
      </c>
      <c r="F19" s="1">
        <v>9</v>
      </c>
      <c r="G19" s="1">
        <v>13</v>
      </c>
      <c r="H19" s="1">
        <v>19</v>
      </c>
      <c r="I19" s="1">
        <v>0</v>
      </c>
      <c r="J19" s="1">
        <v>4</v>
      </c>
      <c r="K19" s="1">
        <v>10.87</v>
      </c>
      <c r="L19" s="1" t="s">
        <v>19</v>
      </c>
    </row>
    <row r="20">
      <c r="A20" s="1" t="s">
        <v>12</v>
      </c>
      <c r="B20" s="1" t="s">
        <v>17</v>
      </c>
      <c r="C20" s="1" t="s">
        <v>65</v>
      </c>
      <c r="D20" s="1">
        <v>0</v>
      </c>
      <c r="E20" s="1">
        <v>10</v>
      </c>
      <c r="F20" s="1">
        <v>10</v>
      </c>
      <c r="G20" s="1">
        <v>13</v>
      </c>
      <c r="H20" s="1">
        <v>19</v>
      </c>
      <c r="I20" s="1">
        <v>0</v>
      </c>
      <c r="J20" s="1">
        <v>4</v>
      </c>
      <c r="K20" s="1">
        <v>9.9</v>
      </c>
      <c r="L20" s="1" t="s">
        <v>19</v>
      </c>
    </row>
    <row r="21">
      <c r="A21" s="1" t="s">
        <v>12</v>
      </c>
      <c r="B21" s="1" t="s">
        <v>17</v>
      </c>
      <c r="C21" s="1" t="s">
        <v>21</v>
      </c>
      <c r="D21" s="1">
        <v>0</v>
      </c>
      <c r="E21" s="1">
        <v>11</v>
      </c>
      <c r="F21" s="1">
        <v>12</v>
      </c>
      <c r="G21" s="1">
        <v>4</v>
      </c>
      <c r="H21" s="1">
        <v>10</v>
      </c>
      <c r="I21" s="1">
        <v>0</v>
      </c>
      <c r="J21" s="1">
        <v>4</v>
      </c>
      <c r="K21" s="1">
        <v>9.9</v>
      </c>
      <c r="L21" s="1" t="s">
        <v>19</v>
      </c>
    </row>
    <row r="22">
      <c r="A22" s="1" t="s">
        <v>12</v>
      </c>
      <c r="B22" s="1" t="s">
        <v>17</v>
      </c>
      <c r="C22" s="1" t="s">
        <v>37</v>
      </c>
      <c r="D22" s="1">
        <v>0</v>
      </c>
      <c r="E22" s="1">
        <v>1</v>
      </c>
      <c r="F22" s="1">
        <v>12</v>
      </c>
      <c r="G22" s="1">
        <v>0</v>
      </c>
      <c r="H22" s="1">
        <v>24</v>
      </c>
      <c r="I22" s="1">
        <v>0</v>
      </c>
      <c r="J22" s="1">
        <v>6</v>
      </c>
      <c r="K22" s="1">
        <v>5.38</v>
      </c>
      <c r="L22" s="1" t="s">
        <v>19</v>
      </c>
    </row>
    <row r="23">
      <c r="A23" s="1" t="s">
        <v>23</v>
      </c>
      <c r="B23" s="1" t="s">
        <v>13</v>
      </c>
      <c r="K23" s="1">
        <v>800</v>
      </c>
      <c r="L23" s="1" t="s">
        <v>14</v>
      </c>
    </row>
    <row r="24">
      <c r="A24" s="1" t="s">
        <v>23</v>
      </c>
      <c r="B24" s="1" t="s">
        <v>17</v>
      </c>
      <c r="C24" s="1" t="s">
        <v>37</v>
      </c>
      <c r="K24" s="1">
        <v>0.8</v>
      </c>
      <c r="L24" s="1" t="s">
        <v>89</v>
      </c>
    </row>
    <row r="25">
      <c r="A25" s="1" t="s">
        <v>23</v>
      </c>
      <c r="B25" s="1" t="s">
        <v>15</v>
      </c>
      <c r="D25" s="1">
        <v>0</v>
      </c>
      <c r="E25" s="1">
        <v>1</v>
      </c>
      <c r="F25" s="1">
        <v>12</v>
      </c>
      <c r="G25" s="1">
        <v>0</v>
      </c>
      <c r="H25" s="1">
        <v>24</v>
      </c>
      <c r="I25" s="1">
        <v>0</v>
      </c>
      <c r="J25" s="1">
        <v>6</v>
      </c>
      <c r="K25" s="1">
        <v>0.187</v>
      </c>
      <c r="L25" s="1" t="s">
        <v>24</v>
      </c>
    </row>
    <row r="26">
      <c r="A26" s="1" t="s">
        <v>23</v>
      </c>
      <c r="B26" s="1" t="s">
        <v>15</v>
      </c>
      <c r="D26" s="1">
        <v>15000</v>
      </c>
      <c r="E26" s="1">
        <v>1</v>
      </c>
      <c r="F26" s="1">
        <v>12</v>
      </c>
      <c r="G26" s="1">
        <v>0</v>
      </c>
      <c r="H26" s="1">
        <v>24</v>
      </c>
      <c r="I26" s="1">
        <v>0</v>
      </c>
      <c r="J26" s="1">
        <v>6</v>
      </c>
      <c r="K26" s="1">
        <v>0.168</v>
      </c>
      <c r="L26" s="1" t="s">
        <v>24</v>
      </c>
    </row>
    <row r="27">
      <c r="A27" s="1" t="s">
        <v>23</v>
      </c>
      <c r="B27" s="1" t="s">
        <v>15</v>
      </c>
      <c r="D27" s="1">
        <v>40000</v>
      </c>
      <c r="E27" s="1">
        <v>1</v>
      </c>
      <c r="F27" s="1">
        <v>12</v>
      </c>
      <c r="G27" s="1">
        <v>0</v>
      </c>
      <c r="H27" s="1">
        <v>24</v>
      </c>
      <c r="I27" s="1">
        <v>0</v>
      </c>
      <c r="J27" s="1">
        <v>6</v>
      </c>
      <c r="K27" s="1">
        <v>0.14</v>
      </c>
      <c r="L27" s="1" t="s">
        <v>24</v>
      </c>
    </row>
    <row r="28">
      <c r="A28" s="1" t="s">
        <v>23</v>
      </c>
      <c r="B28" s="1" t="s">
        <v>15</v>
      </c>
      <c r="D28" s="1">
        <v>90000</v>
      </c>
      <c r="E28" s="1">
        <v>1</v>
      </c>
      <c r="F28" s="1">
        <v>12</v>
      </c>
      <c r="G28" s="1">
        <v>0</v>
      </c>
      <c r="H28" s="1">
        <v>24</v>
      </c>
      <c r="I28" s="1">
        <v>0</v>
      </c>
      <c r="J28" s="1">
        <v>6</v>
      </c>
      <c r="K28" s="1">
        <v>0.08</v>
      </c>
      <c r="L28" s="1" t="s">
        <v>24</v>
      </c>
    </row>
  </sheetData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283.03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3</v>
      </c>
      <c r="G3" s="1">
        <v>0</v>
      </c>
      <c r="H3" s="1">
        <v>6</v>
      </c>
      <c r="I3" s="1">
        <v>0</v>
      </c>
      <c r="J3" s="1">
        <v>4</v>
      </c>
      <c r="K3" s="1">
        <f>0.00999+0.00114+0.02635</f>
        <v>0.03748</v>
      </c>
      <c r="L3" s="1" t="s">
        <v>16</v>
      </c>
      <c r="M3" s="1" t="s">
        <v>70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3</v>
      </c>
      <c r="G4" s="1">
        <v>6</v>
      </c>
      <c r="H4" s="1">
        <v>10</v>
      </c>
      <c r="I4" s="1">
        <v>0</v>
      </c>
      <c r="J4" s="1">
        <v>4</v>
      </c>
      <c r="K4" s="1">
        <f>0.01007+0.00114+0.03229</f>
        <v>0.0435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3</v>
      </c>
      <c r="G5" s="1">
        <v>10</v>
      </c>
      <c r="H5" s="1">
        <v>18</v>
      </c>
      <c r="I5" s="1">
        <v>0</v>
      </c>
      <c r="J5" s="1">
        <v>4</v>
      </c>
      <c r="K5" s="1">
        <f>0.00999+0.00114+0.02635</f>
        <v>0.03748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3</v>
      </c>
      <c r="G6" s="1">
        <v>18</v>
      </c>
      <c r="H6" s="1">
        <v>22</v>
      </c>
      <c r="I6" s="1">
        <v>0</v>
      </c>
      <c r="J6" s="1">
        <v>4</v>
      </c>
      <c r="K6" s="1">
        <f>0.01007+0.00114+0.03229</f>
        <v>0.0435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3</v>
      </c>
      <c r="G7" s="1">
        <v>22</v>
      </c>
      <c r="H7" s="1">
        <v>24</v>
      </c>
      <c r="I7" s="1">
        <v>0</v>
      </c>
      <c r="J7" s="1">
        <v>4</v>
      </c>
      <c r="K7" s="1">
        <f>0.00999+0.00114+0.02635</f>
        <v>0.03748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4</v>
      </c>
      <c r="F8" s="1">
        <v>10</v>
      </c>
      <c r="G8" s="1">
        <v>0</v>
      </c>
      <c r="H8" s="1">
        <v>12</v>
      </c>
      <c r="I8" s="1">
        <v>0</v>
      </c>
      <c r="J8" s="1">
        <v>4</v>
      </c>
      <c r="K8" s="1">
        <f>0.00999+0.00114+0.02635</f>
        <v>0.03748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4</v>
      </c>
      <c r="F9" s="1">
        <v>10</v>
      </c>
      <c r="G9" s="1">
        <v>12</v>
      </c>
      <c r="H9" s="1">
        <v>21</v>
      </c>
      <c r="I9" s="1">
        <v>0</v>
      </c>
      <c r="J9" s="1">
        <v>4</v>
      </c>
      <c r="K9" s="1">
        <f>0.01007+0.00114+0.03229</f>
        <v>0.0435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4</v>
      </c>
      <c r="F10" s="1">
        <v>10</v>
      </c>
      <c r="G10" s="1">
        <v>21</v>
      </c>
      <c r="H10" s="1">
        <v>24</v>
      </c>
      <c r="I10" s="1">
        <v>0</v>
      </c>
      <c r="J10" s="1">
        <v>4</v>
      </c>
      <c r="K10" s="1">
        <f>0.00999+0.00114+0.02635</f>
        <v>0.03748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11</v>
      </c>
      <c r="F11" s="1">
        <v>12</v>
      </c>
      <c r="G11" s="1">
        <v>0</v>
      </c>
      <c r="H11" s="1">
        <v>6</v>
      </c>
      <c r="I11" s="1">
        <v>0</v>
      </c>
      <c r="J11" s="1">
        <v>4</v>
      </c>
      <c r="K11" s="1">
        <f>0.00999+0.00114+0.02635</f>
        <v>0.03748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11</v>
      </c>
      <c r="F12" s="1">
        <v>12</v>
      </c>
      <c r="G12" s="1">
        <v>6</v>
      </c>
      <c r="H12" s="1">
        <v>10</v>
      </c>
      <c r="I12" s="1">
        <v>0</v>
      </c>
      <c r="J12" s="1">
        <v>4</v>
      </c>
      <c r="K12" s="1">
        <f>0.01007+0.00114+0.03229</f>
        <v>0.0435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11</v>
      </c>
      <c r="F13" s="1">
        <v>12</v>
      </c>
      <c r="G13" s="1">
        <v>10</v>
      </c>
      <c r="H13" s="1">
        <v>18</v>
      </c>
      <c r="I13" s="1">
        <v>0</v>
      </c>
      <c r="J13" s="1">
        <v>4</v>
      </c>
      <c r="K13" s="1">
        <f>0.00999+0.00114+0.02635</f>
        <v>0.03748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11</v>
      </c>
      <c r="F14" s="1">
        <v>12</v>
      </c>
      <c r="G14" s="1">
        <v>18</v>
      </c>
      <c r="H14" s="1">
        <v>22</v>
      </c>
      <c r="I14" s="1">
        <v>0</v>
      </c>
      <c r="J14" s="1">
        <v>4</v>
      </c>
      <c r="K14" s="1">
        <f>0.01007+0.00114+0.03229</f>
        <v>0.0435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11</v>
      </c>
      <c r="F15" s="1">
        <v>12</v>
      </c>
      <c r="G15" s="1">
        <v>22</v>
      </c>
      <c r="H15" s="1">
        <v>24</v>
      </c>
      <c r="I15" s="1">
        <v>0</v>
      </c>
      <c r="J15" s="1">
        <v>4</v>
      </c>
      <c r="K15" s="1">
        <f>0.00999+0.00114+0.02635</f>
        <v>0.03748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1</v>
      </c>
      <c r="F16" s="1">
        <v>12</v>
      </c>
      <c r="G16" s="1">
        <v>0</v>
      </c>
      <c r="H16" s="1">
        <v>24</v>
      </c>
      <c r="I16" s="1">
        <v>5</v>
      </c>
      <c r="J16" s="1">
        <v>6</v>
      </c>
      <c r="K16" s="1">
        <f>0.00999+0.00114+0.02635</f>
        <v>0.03748</v>
      </c>
      <c r="L16" s="1" t="s">
        <v>16</v>
      </c>
    </row>
    <row r="17">
      <c r="A17" s="1" t="s">
        <v>12</v>
      </c>
      <c r="B17" s="1" t="s">
        <v>17</v>
      </c>
      <c r="C17" s="1" t="s">
        <v>18</v>
      </c>
      <c r="D17" s="1">
        <v>0</v>
      </c>
      <c r="E17" s="1">
        <v>1</v>
      </c>
      <c r="F17" s="1">
        <v>3</v>
      </c>
      <c r="G17" s="1">
        <v>6</v>
      </c>
      <c r="H17" s="1">
        <v>10</v>
      </c>
      <c r="I17" s="1">
        <v>0</v>
      </c>
      <c r="J17" s="1">
        <v>4</v>
      </c>
      <c r="K17" s="1">
        <f>12.89+0.57+0.73+0.15</f>
        <v>14.34</v>
      </c>
      <c r="L17" s="1" t="s">
        <v>19</v>
      </c>
      <c r="M17" s="1" t="s">
        <v>71</v>
      </c>
    </row>
    <row r="18">
      <c r="A18" s="1" t="s">
        <v>12</v>
      </c>
      <c r="B18" s="1" t="s">
        <v>17</v>
      </c>
      <c r="C18" s="1" t="s">
        <v>18</v>
      </c>
      <c r="D18" s="1">
        <v>0</v>
      </c>
      <c r="E18" s="1">
        <v>1</v>
      </c>
      <c r="F18" s="1">
        <v>3</v>
      </c>
      <c r="G18" s="1">
        <v>18</v>
      </c>
      <c r="H18" s="1">
        <v>22</v>
      </c>
      <c r="I18" s="1">
        <v>0</v>
      </c>
      <c r="J18" s="1">
        <v>4</v>
      </c>
      <c r="K18" s="1">
        <f>12.89+0.57+0.73+0.15</f>
        <v>14.34</v>
      </c>
      <c r="L18" s="1" t="s">
        <v>19</v>
      </c>
    </row>
    <row r="19">
      <c r="A19" s="1" t="s">
        <v>12</v>
      </c>
      <c r="B19" s="1" t="s">
        <v>17</v>
      </c>
      <c r="C19" s="1" t="s">
        <v>20</v>
      </c>
      <c r="D19" s="1">
        <v>0</v>
      </c>
      <c r="E19" s="1">
        <v>4</v>
      </c>
      <c r="F19" s="1">
        <v>10</v>
      </c>
      <c r="G19" s="1">
        <v>12</v>
      </c>
      <c r="H19" s="1">
        <v>21</v>
      </c>
      <c r="I19" s="1">
        <v>0</v>
      </c>
      <c r="J19" s="1">
        <v>4</v>
      </c>
      <c r="K19" s="1">
        <f>12.89+0.57+0.73+0.15</f>
        <v>14.34</v>
      </c>
      <c r="L19" s="1" t="s">
        <v>19</v>
      </c>
    </row>
    <row r="20">
      <c r="A20" s="1" t="s">
        <v>12</v>
      </c>
      <c r="B20" s="1" t="s">
        <v>17</v>
      </c>
      <c r="C20" s="1" t="s">
        <v>21</v>
      </c>
      <c r="D20" s="1">
        <v>0</v>
      </c>
      <c r="E20" s="1">
        <v>11</v>
      </c>
      <c r="F20" s="1">
        <v>12</v>
      </c>
      <c r="G20" s="1">
        <v>6</v>
      </c>
      <c r="H20" s="1">
        <v>10</v>
      </c>
      <c r="I20" s="1">
        <v>0</v>
      </c>
      <c r="J20" s="1">
        <v>4</v>
      </c>
      <c r="K20" s="1">
        <f>12.89+0.57+0.73+0.15</f>
        <v>14.34</v>
      </c>
      <c r="L20" s="1" t="s">
        <v>19</v>
      </c>
    </row>
    <row r="21">
      <c r="A21" s="1" t="s">
        <v>12</v>
      </c>
      <c r="B21" s="1" t="s">
        <v>17</v>
      </c>
      <c r="C21" s="1" t="s">
        <v>21</v>
      </c>
      <c r="D21" s="1">
        <v>0</v>
      </c>
      <c r="E21" s="1">
        <v>11</v>
      </c>
      <c r="F21" s="1">
        <v>12</v>
      </c>
      <c r="G21" s="1">
        <v>18</v>
      </c>
      <c r="H21" s="1">
        <v>22</v>
      </c>
      <c r="I21" s="1">
        <v>0</v>
      </c>
      <c r="J21" s="1">
        <v>4</v>
      </c>
      <c r="K21" s="1">
        <f>12.89+0.57+0.73+0.15</f>
        <v>14.34</v>
      </c>
      <c r="L21" s="1" t="s">
        <v>19</v>
      </c>
    </row>
    <row r="22">
      <c r="A22" s="1" t="s">
        <v>12</v>
      </c>
      <c r="B22" s="1" t="s">
        <v>17</v>
      </c>
      <c r="C22" s="1" t="s">
        <v>37</v>
      </c>
      <c r="D22" s="1">
        <v>0</v>
      </c>
      <c r="E22" s="1">
        <v>1</v>
      </c>
      <c r="F22" s="1">
        <v>12</v>
      </c>
      <c r="G22" s="1">
        <v>0</v>
      </c>
      <c r="H22" s="1">
        <v>24</v>
      </c>
      <c r="I22" s="1">
        <v>0</v>
      </c>
      <c r="J22" s="1">
        <v>6</v>
      </c>
      <c r="K22" s="1">
        <v>2.74</v>
      </c>
      <c r="L22" s="1" t="s">
        <v>19</v>
      </c>
    </row>
  </sheetData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678.31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0.06781</v>
      </c>
      <c r="L3" s="1" t="s">
        <v>16</v>
      </c>
    </row>
    <row r="4">
      <c r="A4" s="1" t="s">
        <v>12</v>
      </c>
      <c r="B4" s="1" t="s">
        <v>15</v>
      </c>
      <c r="D4" s="1">
        <v>5000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0.03661</v>
      </c>
      <c r="L4" s="1" t="s">
        <v>16</v>
      </c>
    </row>
    <row r="5">
      <c r="A5" s="1" t="s">
        <v>12</v>
      </c>
      <c r="B5" s="1" t="s">
        <v>15</v>
      </c>
      <c r="D5" s="1">
        <v>15000</v>
      </c>
      <c r="E5" s="1">
        <v>1</v>
      </c>
      <c r="F5" s="1">
        <v>12</v>
      </c>
      <c r="G5" s="1">
        <v>0</v>
      </c>
      <c r="H5" s="1">
        <v>24</v>
      </c>
      <c r="I5" s="1">
        <v>0</v>
      </c>
      <c r="J5" s="1">
        <v>6</v>
      </c>
      <c r="K5" s="1">
        <v>0.03537</v>
      </c>
      <c r="L5" s="1" t="s">
        <v>16</v>
      </c>
    </row>
    <row r="6">
      <c r="A6" s="1" t="s">
        <v>12</v>
      </c>
      <c r="B6" s="1" t="s">
        <v>15</v>
      </c>
      <c r="D6" s="1">
        <v>30000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0.03502</v>
      </c>
      <c r="L6" s="1" t="s">
        <v>16</v>
      </c>
    </row>
    <row r="7">
      <c r="A7" s="1" t="s">
        <v>12</v>
      </c>
      <c r="B7" s="1" t="s">
        <v>17</v>
      </c>
      <c r="C7" s="1" t="s">
        <v>37</v>
      </c>
      <c r="D7" s="1">
        <v>50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11.45</v>
      </c>
      <c r="L7" s="1" t="s">
        <v>19</v>
      </c>
    </row>
    <row r="8">
      <c r="A8" s="1" t="s">
        <v>12</v>
      </c>
      <c r="B8" s="1" t="s">
        <v>17</v>
      </c>
      <c r="C8" s="1" t="s">
        <v>37</v>
      </c>
      <c r="D8" s="1">
        <v>100</v>
      </c>
      <c r="E8" s="1">
        <v>1</v>
      </c>
      <c r="F8" s="1">
        <v>12</v>
      </c>
      <c r="G8" s="1">
        <v>0</v>
      </c>
      <c r="H8" s="1">
        <v>24</v>
      </c>
      <c r="I8" s="1">
        <v>0</v>
      </c>
      <c r="J8" s="1">
        <v>6</v>
      </c>
      <c r="K8" s="1">
        <v>10.71</v>
      </c>
      <c r="L8" s="1" t="s">
        <v>19</v>
      </c>
    </row>
    <row r="9">
      <c r="A9" s="1" t="s">
        <v>12</v>
      </c>
      <c r="B9" s="1" t="s">
        <v>17</v>
      </c>
      <c r="C9" s="1" t="s">
        <v>37</v>
      </c>
      <c r="D9" s="1">
        <v>200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10.27</v>
      </c>
      <c r="L9" s="1" t="s">
        <v>19</v>
      </c>
    </row>
  </sheetData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250</v>
      </c>
      <c r="L11" s="1" t="s">
        <v>24</v>
      </c>
    </row>
    <row r="12">
      <c r="A12" s="1" t="s">
        <v>23</v>
      </c>
      <c r="B12" s="1" t="s">
        <v>15</v>
      </c>
      <c r="D12" s="1">
        <v>10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0.2632</v>
      </c>
      <c r="L12" s="1" t="s">
        <v>24</v>
      </c>
    </row>
  </sheetData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C13" sqref="C13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295.95</v>
      </c>
      <c r="L2" s="1" t="s">
        <v>14</v>
      </c>
      <c r="M2" s="1" t="s">
        <v>77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0.0006</v>
      </c>
      <c r="L3" s="1" t="s">
        <v>16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f>7.26+0.63</f>
        <v>7.89</v>
      </c>
      <c r="L4" s="1" t="s">
        <v>19</v>
      </c>
    </row>
    <row r="5">
      <c r="A5" s="2"/>
      <c r="B5" s="5"/>
    </row>
    <row r="6">
      <c r="A6" s="2"/>
      <c r="B6" s="1"/>
    </row>
    <row r="7">
      <c r="A7" s="2"/>
      <c r="B7" s="1"/>
    </row>
  </sheetData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L26" sqref="L26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283.03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3</v>
      </c>
      <c r="G3" s="1">
        <v>0</v>
      </c>
      <c r="H3" s="1">
        <v>6</v>
      </c>
      <c r="I3" s="1">
        <v>0</v>
      </c>
      <c r="J3" s="1">
        <v>4</v>
      </c>
      <c r="K3" s="1">
        <f>0.00999+0.00114+0.02635</f>
        <v>0.03748</v>
      </c>
      <c r="L3" s="1" t="s">
        <v>16</v>
      </c>
      <c r="M3" s="1" t="s">
        <v>70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3</v>
      </c>
      <c r="G4" s="1">
        <v>6</v>
      </c>
      <c r="H4" s="1">
        <v>10</v>
      </c>
      <c r="I4" s="1">
        <v>0</v>
      </c>
      <c r="J4" s="1">
        <v>4</v>
      </c>
      <c r="K4" s="1">
        <f>0.01007+0.00114+0.03229</f>
        <v>0.0435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3</v>
      </c>
      <c r="G5" s="1">
        <v>10</v>
      </c>
      <c r="H5" s="1">
        <v>18</v>
      </c>
      <c r="I5" s="1">
        <v>0</v>
      </c>
      <c r="J5" s="1">
        <v>4</v>
      </c>
      <c r="K5" s="1">
        <f>0.00999+0.00114+0.02635</f>
        <v>0.03748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3</v>
      </c>
      <c r="G6" s="1">
        <v>18</v>
      </c>
      <c r="H6" s="1">
        <v>22</v>
      </c>
      <c r="I6" s="1">
        <v>0</v>
      </c>
      <c r="J6" s="1">
        <v>4</v>
      </c>
      <c r="K6" s="1">
        <f>0.01007+0.00114+0.03229</f>
        <v>0.0435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3</v>
      </c>
      <c r="G7" s="1">
        <v>22</v>
      </c>
      <c r="H7" s="1">
        <v>24</v>
      </c>
      <c r="I7" s="1">
        <v>0</v>
      </c>
      <c r="J7" s="1">
        <v>4</v>
      </c>
      <c r="K7" s="1">
        <f>0.00999+0.00114+0.02635</f>
        <v>0.03748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4</v>
      </c>
      <c r="F8" s="1">
        <v>10</v>
      </c>
      <c r="G8" s="1">
        <v>0</v>
      </c>
      <c r="H8" s="1">
        <v>12</v>
      </c>
      <c r="I8" s="1">
        <v>0</v>
      </c>
      <c r="J8" s="1">
        <v>4</v>
      </c>
      <c r="K8" s="1">
        <f>0.00999+0.00114+0.02635</f>
        <v>0.03748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4</v>
      </c>
      <c r="F9" s="1">
        <v>10</v>
      </c>
      <c r="G9" s="1">
        <v>12</v>
      </c>
      <c r="H9" s="1">
        <v>21</v>
      </c>
      <c r="I9" s="1">
        <v>0</v>
      </c>
      <c r="J9" s="1">
        <v>4</v>
      </c>
      <c r="K9" s="1">
        <f>0.01007+0.00114+0.03229</f>
        <v>0.0435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4</v>
      </c>
      <c r="F10" s="1">
        <v>10</v>
      </c>
      <c r="G10" s="1">
        <v>21</v>
      </c>
      <c r="H10" s="1">
        <v>24</v>
      </c>
      <c r="I10" s="1">
        <v>0</v>
      </c>
      <c r="J10" s="1">
        <v>4</v>
      </c>
      <c r="K10" s="1">
        <f>0.00999+0.00114+0.02635</f>
        <v>0.03748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11</v>
      </c>
      <c r="F11" s="1">
        <v>12</v>
      </c>
      <c r="G11" s="1">
        <v>0</v>
      </c>
      <c r="H11" s="1">
        <v>6</v>
      </c>
      <c r="I11" s="1">
        <v>0</v>
      </c>
      <c r="J11" s="1">
        <v>4</v>
      </c>
      <c r="K11" s="1">
        <f>0.00999+0.00114+0.02635</f>
        <v>0.03748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11</v>
      </c>
      <c r="F12" s="1">
        <v>12</v>
      </c>
      <c r="G12" s="1">
        <v>6</v>
      </c>
      <c r="H12" s="1">
        <v>10</v>
      </c>
      <c r="I12" s="1">
        <v>0</v>
      </c>
      <c r="J12" s="1">
        <v>4</v>
      </c>
      <c r="K12" s="1">
        <f>0.01007+0.00114+0.03229</f>
        <v>0.0435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11</v>
      </c>
      <c r="F13" s="1">
        <v>12</v>
      </c>
      <c r="G13" s="1">
        <v>10</v>
      </c>
      <c r="H13" s="1">
        <v>18</v>
      </c>
      <c r="I13" s="1">
        <v>0</v>
      </c>
      <c r="J13" s="1">
        <v>4</v>
      </c>
      <c r="K13" s="1">
        <f>0.00999+0.00114+0.02635</f>
        <v>0.03748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11</v>
      </c>
      <c r="F14" s="1">
        <v>12</v>
      </c>
      <c r="G14" s="1">
        <v>18</v>
      </c>
      <c r="H14" s="1">
        <v>22</v>
      </c>
      <c r="I14" s="1">
        <v>0</v>
      </c>
      <c r="J14" s="1">
        <v>4</v>
      </c>
      <c r="K14" s="1">
        <f>0.01007+0.00114+0.03229</f>
        <v>0.0435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11</v>
      </c>
      <c r="F15" s="1">
        <v>12</v>
      </c>
      <c r="G15" s="1">
        <v>22</v>
      </c>
      <c r="H15" s="1">
        <v>24</v>
      </c>
      <c r="I15" s="1">
        <v>0</v>
      </c>
      <c r="J15" s="1">
        <v>4</v>
      </c>
      <c r="K15" s="1">
        <f>0.00999+0.00114+0.02635</f>
        <v>0.03748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1</v>
      </c>
      <c r="F16" s="1">
        <v>12</v>
      </c>
      <c r="G16" s="1">
        <v>0</v>
      </c>
      <c r="H16" s="1">
        <v>24</v>
      </c>
      <c r="I16" s="1">
        <v>5</v>
      </c>
      <c r="J16" s="1">
        <v>6</v>
      </c>
      <c r="K16" s="1">
        <f>0.00999+0.00114+0.02635</f>
        <v>0.03748</v>
      </c>
      <c r="L16" s="1" t="s">
        <v>16</v>
      </c>
    </row>
    <row r="17">
      <c r="A17" s="1" t="s">
        <v>12</v>
      </c>
      <c r="B17" s="1" t="s">
        <v>17</v>
      </c>
      <c r="C17" s="1" t="s">
        <v>18</v>
      </c>
      <c r="D17" s="1">
        <v>0</v>
      </c>
      <c r="E17" s="1">
        <v>1</v>
      </c>
      <c r="F17" s="1">
        <v>3</v>
      </c>
      <c r="G17" s="1">
        <v>6</v>
      </c>
      <c r="H17" s="1">
        <v>10</v>
      </c>
      <c r="I17" s="1">
        <v>0</v>
      </c>
      <c r="J17" s="1">
        <v>4</v>
      </c>
      <c r="K17" s="1">
        <f>12.89+0.57+0.73+0.15</f>
        <v>14.34</v>
      </c>
      <c r="L17" s="1" t="s">
        <v>19</v>
      </c>
      <c r="M17" s="1" t="s">
        <v>71</v>
      </c>
    </row>
    <row r="18">
      <c r="A18" s="1" t="s">
        <v>12</v>
      </c>
      <c r="B18" s="1" t="s">
        <v>17</v>
      </c>
      <c r="C18" s="1" t="s">
        <v>18</v>
      </c>
      <c r="D18" s="1">
        <v>0</v>
      </c>
      <c r="E18" s="1">
        <v>1</v>
      </c>
      <c r="F18" s="1">
        <v>3</v>
      </c>
      <c r="G18" s="1">
        <v>18</v>
      </c>
      <c r="H18" s="1">
        <v>22</v>
      </c>
      <c r="I18" s="1">
        <v>0</v>
      </c>
      <c r="J18" s="1">
        <v>4</v>
      </c>
      <c r="K18" s="1">
        <f>12.89+0.57+0.73+0.15</f>
        <v>14.34</v>
      </c>
      <c r="L18" s="1" t="s">
        <v>19</v>
      </c>
    </row>
    <row r="19">
      <c r="A19" s="1" t="s">
        <v>12</v>
      </c>
      <c r="B19" s="1" t="s">
        <v>17</v>
      </c>
      <c r="C19" s="1" t="s">
        <v>20</v>
      </c>
      <c r="D19" s="1">
        <v>0</v>
      </c>
      <c r="E19" s="1">
        <v>4</v>
      </c>
      <c r="F19" s="1">
        <v>10</v>
      </c>
      <c r="G19" s="1">
        <v>12</v>
      </c>
      <c r="H19" s="1">
        <v>21</v>
      </c>
      <c r="I19" s="1">
        <v>0</v>
      </c>
      <c r="J19" s="1">
        <v>4</v>
      </c>
      <c r="K19" s="1">
        <f>12.89+0.57+0.73+0.15</f>
        <v>14.34</v>
      </c>
      <c r="L19" s="1" t="s">
        <v>19</v>
      </c>
    </row>
    <row r="20">
      <c r="A20" s="1" t="s">
        <v>12</v>
      </c>
      <c r="B20" s="1" t="s">
        <v>17</v>
      </c>
      <c r="C20" s="1" t="s">
        <v>21</v>
      </c>
      <c r="D20" s="1">
        <v>0</v>
      </c>
      <c r="E20" s="1">
        <v>11</v>
      </c>
      <c r="F20" s="1">
        <v>12</v>
      </c>
      <c r="G20" s="1">
        <v>6</v>
      </c>
      <c r="H20" s="1">
        <v>10</v>
      </c>
      <c r="I20" s="1">
        <v>0</v>
      </c>
      <c r="J20" s="1">
        <v>4</v>
      </c>
      <c r="K20" s="1">
        <f>12.89+0.57+0.73+0.15</f>
        <v>14.34</v>
      </c>
      <c r="L20" s="1" t="s">
        <v>19</v>
      </c>
    </row>
    <row r="21">
      <c r="A21" s="1" t="s">
        <v>12</v>
      </c>
      <c r="B21" s="1" t="s">
        <v>17</v>
      </c>
      <c r="C21" s="1" t="s">
        <v>21</v>
      </c>
      <c r="D21" s="1">
        <v>0</v>
      </c>
      <c r="E21" s="1">
        <v>11</v>
      </c>
      <c r="F21" s="1">
        <v>12</v>
      </c>
      <c r="G21" s="1">
        <v>18</v>
      </c>
      <c r="H21" s="1">
        <v>22</v>
      </c>
      <c r="I21" s="1">
        <v>0</v>
      </c>
      <c r="J21" s="1">
        <v>4</v>
      </c>
      <c r="K21" s="1">
        <f>12.89+0.57+0.73+0.15</f>
        <v>14.34</v>
      </c>
      <c r="L21" s="1" t="s">
        <v>19</v>
      </c>
    </row>
    <row r="22">
      <c r="A22" s="1" t="s">
        <v>12</v>
      </c>
      <c r="B22" s="1" t="s">
        <v>17</v>
      </c>
      <c r="C22" s="1" t="s">
        <v>37</v>
      </c>
      <c r="D22" s="1">
        <v>0</v>
      </c>
      <c r="E22" s="1">
        <v>1</v>
      </c>
      <c r="F22" s="1">
        <v>12</v>
      </c>
      <c r="G22" s="1">
        <v>0</v>
      </c>
      <c r="H22" s="1">
        <v>24</v>
      </c>
      <c r="I22" s="1">
        <v>0</v>
      </c>
      <c r="J22" s="1">
        <v>6</v>
      </c>
      <c r="K22" s="1">
        <v>2.74</v>
      </c>
      <c r="L22" s="1" t="s">
        <v>19</v>
      </c>
    </row>
    <row r="23">
      <c r="A23" s="1" t="s">
        <v>23</v>
      </c>
      <c r="B23" s="1" t="s">
        <v>13</v>
      </c>
      <c r="K23" s="1">
        <v>300</v>
      </c>
      <c r="L23" s="1" t="s">
        <v>14</v>
      </c>
    </row>
    <row r="24">
      <c r="A24" s="1" t="s">
        <v>23</v>
      </c>
      <c r="B24" s="1" t="s">
        <v>15</v>
      </c>
      <c r="D24" s="1">
        <v>0</v>
      </c>
      <c r="E24" s="1">
        <v>1</v>
      </c>
      <c r="F24" s="1">
        <v>12</v>
      </c>
      <c r="G24" s="1">
        <v>0</v>
      </c>
      <c r="H24" s="1">
        <v>24</v>
      </c>
      <c r="I24" s="1">
        <v>0</v>
      </c>
      <c r="J24" s="1">
        <v>6</v>
      </c>
      <c r="K24" s="1">
        <v>0.19379</v>
      </c>
      <c r="L24" s="1" t="s">
        <v>24</v>
      </c>
    </row>
    <row r="25">
      <c r="A25" s="1" t="s">
        <v>23</v>
      </c>
      <c r="B25" s="1" t="s">
        <v>17</v>
      </c>
      <c r="D25" s="1">
        <v>0</v>
      </c>
      <c r="E25" s="1">
        <v>1</v>
      </c>
      <c r="F25" s="1">
        <v>12</v>
      </c>
      <c r="G25" s="1">
        <v>0</v>
      </c>
      <c r="H25" s="1">
        <v>24</v>
      </c>
      <c r="I25" s="1">
        <v>0</v>
      </c>
      <c r="J25" s="1">
        <v>6</v>
      </c>
      <c r="K25" s="1">
        <v>0.575</v>
      </c>
      <c r="L25" s="1" t="s">
        <v>89</v>
      </c>
    </row>
  </sheetData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N16" sqref="N16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115.29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68</v>
      </c>
    </row>
    <row r="4">
      <c r="A4" s="1" t="s">
        <v>12</v>
      </c>
      <c r="B4" s="1" t="s">
        <v>17</v>
      </c>
      <c r="C4" s="1" t="s">
        <v>37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3.183</v>
      </c>
      <c r="L4" s="1" t="s">
        <v>19</v>
      </c>
    </row>
    <row r="5">
      <c r="A5" s="1"/>
      <c r="B5" s="1"/>
      <c r="K5" s="1"/>
      <c r="L5" s="1"/>
    </row>
    <row r="6">
      <c r="A6" s="1"/>
      <c r="B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"/>
      <c r="D7" s="1"/>
      <c r="E7" s="1"/>
      <c r="F7" s="1"/>
      <c r="G7" s="1"/>
      <c r="H7" s="1"/>
      <c r="I7" s="1"/>
      <c r="J7" s="1"/>
      <c r="K7" s="1"/>
      <c r="L7" s="1"/>
    </row>
    <row r="8">
      <c r="A8" s="1"/>
      <c r="B8" s="1"/>
      <c r="D8" s="1"/>
      <c r="E8" s="1"/>
      <c r="F8" s="1"/>
      <c r="G8" s="1"/>
      <c r="H8" s="1"/>
      <c r="I8" s="1"/>
      <c r="J8" s="1"/>
      <c r="K8" s="1"/>
      <c r="L8" s="1"/>
    </row>
    <row r="9">
      <c r="A9" s="1"/>
      <c r="B9" s="1"/>
      <c r="D9" s="1"/>
      <c r="E9" s="1"/>
      <c r="F9" s="1"/>
      <c r="G9" s="1"/>
      <c r="H9" s="1"/>
      <c r="I9" s="1"/>
      <c r="J9" s="1"/>
      <c r="K9" s="1"/>
      <c r="L9" s="1"/>
    </row>
  </sheetData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C12" sqref="C12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284.78+4.51</f>
        <v>289.29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68</v>
      </c>
    </row>
    <row r="4">
      <c r="A4" s="1" t="s">
        <v>12</v>
      </c>
      <c r="B4" s="1" t="s">
        <v>17</v>
      </c>
      <c r="C4" s="1" t="s">
        <v>37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2.33454</v>
      </c>
      <c r="L4" s="1" t="s">
        <v>19</v>
      </c>
    </row>
    <row r="5">
      <c r="A5" s="2"/>
      <c r="B5" s="5"/>
    </row>
    <row r="6">
      <c r="A6" s="2"/>
      <c r="B6" s="1"/>
    </row>
    <row r="7">
      <c r="A7" s="2"/>
      <c r="B7" s="1"/>
    </row>
  </sheetData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I16" sqref="I16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250</v>
      </c>
      <c r="L11" s="1" t="s">
        <v>24</v>
      </c>
    </row>
    <row r="12">
      <c r="A12" s="1" t="s">
        <v>23</v>
      </c>
      <c r="B12" s="1" t="s">
        <v>15</v>
      </c>
      <c r="D12" s="1">
        <v>10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0.2632</v>
      </c>
      <c r="L12" s="1" t="s">
        <v>24</v>
      </c>
    </row>
  </sheetData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4200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12</v>
      </c>
      <c r="I3" s="1">
        <v>0</v>
      </c>
      <c r="J3" s="1">
        <v>4</v>
      </c>
      <c r="K3" s="1">
        <v>0.00622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12</v>
      </c>
      <c r="G4" s="1">
        <v>12</v>
      </c>
      <c r="H4" s="1">
        <v>20</v>
      </c>
      <c r="I4" s="1">
        <v>0</v>
      </c>
      <c r="J4" s="1">
        <v>4</v>
      </c>
      <c r="K4" s="1">
        <v>0.02908</v>
      </c>
      <c r="L4" s="1" t="s">
        <v>16</v>
      </c>
      <c r="M4" s="1" t="s">
        <v>32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12</v>
      </c>
      <c r="G5" s="1">
        <v>20</v>
      </c>
      <c r="H5" s="1">
        <v>24</v>
      </c>
      <c r="I5" s="1">
        <v>0</v>
      </c>
      <c r="J5" s="1">
        <v>4</v>
      </c>
      <c r="K5" s="1">
        <v>0.00622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5</v>
      </c>
      <c r="J6" s="1">
        <v>6</v>
      </c>
      <c r="K6" s="1">
        <v>0.00622</v>
      </c>
      <c r="L6" s="1" t="s">
        <v>16</v>
      </c>
    </row>
    <row r="7">
      <c r="A7" s="1" t="s">
        <v>12</v>
      </c>
      <c r="B7" s="1" t="s">
        <v>17</v>
      </c>
      <c r="C7" s="1" t="s">
        <v>26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0">
        <f>10.5+0.55+7.53-0.51</f>
        <v>18.07</v>
      </c>
      <c r="L7" s="1" t="s">
        <v>19</v>
      </c>
      <c r="M7" s="1" t="s">
        <v>33</v>
      </c>
    </row>
  </sheetData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10.84*30</f>
        <v>325.2</v>
      </c>
      <c r="L2" s="1" t="s">
        <v>14</v>
      </c>
      <c r="M2" s="1" t="s">
        <v>27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0.02662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4</v>
      </c>
      <c r="G4" s="1">
        <v>6</v>
      </c>
      <c r="H4" s="1">
        <v>22</v>
      </c>
      <c r="I4" s="1">
        <v>0</v>
      </c>
      <c r="J4" s="1">
        <v>4</v>
      </c>
      <c r="K4" s="1">
        <v>7.49</v>
      </c>
      <c r="L4" s="1" t="s">
        <v>19</v>
      </c>
    </row>
    <row r="5">
      <c r="A5" s="1" t="s">
        <v>12</v>
      </c>
      <c r="B5" s="1" t="s">
        <v>17</v>
      </c>
      <c r="C5" s="1" t="s">
        <v>78</v>
      </c>
      <c r="D5" s="1">
        <v>0</v>
      </c>
      <c r="E5" s="1">
        <v>1</v>
      </c>
      <c r="F5" s="1">
        <v>4</v>
      </c>
      <c r="G5" s="1">
        <v>6</v>
      </c>
      <c r="H5" s="1">
        <v>12</v>
      </c>
      <c r="I5" s="1">
        <v>0</v>
      </c>
      <c r="J5" s="1">
        <v>4</v>
      </c>
      <c r="K5" s="1">
        <v>9.78</v>
      </c>
      <c r="L5" s="1" t="s">
        <v>19</v>
      </c>
    </row>
    <row r="6">
      <c r="A6" s="1" t="s">
        <v>12</v>
      </c>
      <c r="B6" s="1" t="s">
        <v>17</v>
      </c>
      <c r="C6" s="1" t="s">
        <v>51</v>
      </c>
      <c r="D6" s="1">
        <v>0</v>
      </c>
      <c r="E6" s="1">
        <v>1</v>
      </c>
      <c r="F6" s="1">
        <v>5</v>
      </c>
      <c r="G6" s="1">
        <v>0</v>
      </c>
      <c r="H6" s="1">
        <v>24</v>
      </c>
      <c r="I6" s="1">
        <v>0</v>
      </c>
      <c r="J6" s="1">
        <v>6</v>
      </c>
      <c r="K6" s="1">
        <v>2.45</v>
      </c>
      <c r="L6" s="1" t="s">
        <v>19</v>
      </c>
    </row>
    <row r="7">
      <c r="A7" s="1" t="s">
        <v>12</v>
      </c>
      <c r="B7" s="1" t="s">
        <v>17</v>
      </c>
      <c r="C7" s="1" t="s">
        <v>20</v>
      </c>
      <c r="D7" s="1">
        <v>0</v>
      </c>
      <c r="E7" s="1">
        <v>6</v>
      </c>
      <c r="F7" s="1">
        <v>9</v>
      </c>
      <c r="G7" s="1">
        <v>10</v>
      </c>
      <c r="H7" s="1">
        <v>22</v>
      </c>
      <c r="I7" s="1">
        <v>0</v>
      </c>
      <c r="J7" s="1">
        <v>4</v>
      </c>
      <c r="K7" s="1">
        <v>7.49</v>
      </c>
      <c r="L7" s="1" t="s">
        <v>19</v>
      </c>
    </row>
    <row r="8">
      <c r="A8" s="1" t="s">
        <v>12</v>
      </c>
      <c r="B8" s="1" t="s">
        <v>17</v>
      </c>
      <c r="C8" s="1" t="s">
        <v>52</v>
      </c>
      <c r="D8" s="1">
        <v>0</v>
      </c>
      <c r="E8" s="1">
        <v>6</v>
      </c>
      <c r="F8" s="1">
        <v>9</v>
      </c>
      <c r="G8" s="1">
        <v>13</v>
      </c>
      <c r="H8" s="1">
        <v>19</v>
      </c>
      <c r="I8" s="1">
        <v>0</v>
      </c>
      <c r="J8" s="1">
        <v>4</v>
      </c>
      <c r="K8" s="1">
        <v>9.78</v>
      </c>
      <c r="L8" s="1" t="s">
        <v>19</v>
      </c>
    </row>
    <row r="9">
      <c r="A9" s="1" t="s">
        <v>12</v>
      </c>
      <c r="B9" s="1" t="s">
        <v>17</v>
      </c>
      <c r="C9" s="1" t="s">
        <v>53</v>
      </c>
      <c r="D9" s="1">
        <v>0</v>
      </c>
      <c r="E9" s="1">
        <v>6</v>
      </c>
      <c r="F9" s="1">
        <v>9</v>
      </c>
      <c r="G9" s="1">
        <v>0</v>
      </c>
      <c r="H9" s="1">
        <v>24</v>
      </c>
      <c r="I9" s="1">
        <v>0</v>
      </c>
      <c r="J9" s="1">
        <v>6</v>
      </c>
      <c r="K9" s="1">
        <v>2.45</v>
      </c>
      <c r="L9" s="1" t="s">
        <v>19</v>
      </c>
    </row>
    <row r="10">
      <c r="A10" s="1" t="s">
        <v>12</v>
      </c>
      <c r="B10" s="1" t="s">
        <v>17</v>
      </c>
      <c r="C10" s="1" t="s">
        <v>21</v>
      </c>
      <c r="D10" s="1">
        <v>0</v>
      </c>
      <c r="E10" s="1">
        <v>10</v>
      </c>
      <c r="F10" s="1">
        <v>12</v>
      </c>
      <c r="G10" s="1">
        <v>6</v>
      </c>
      <c r="H10" s="1">
        <v>22</v>
      </c>
      <c r="I10" s="1">
        <v>0</v>
      </c>
      <c r="J10" s="1">
        <v>4</v>
      </c>
      <c r="K10" s="1">
        <v>7.49</v>
      </c>
      <c r="L10" s="1" t="s">
        <v>19</v>
      </c>
    </row>
    <row r="11">
      <c r="A11" s="1" t="s">
        <v>12</v>
      </c>
      <c r="B11" s="1" t="s">
        <v>17</v>
      </c>
      <c r="C11" s="1" t="s">
        <v>79</v>
      </c>
      <c r="D11" s="1">
        <v>0</v>
      </c>
      <c r="E11" s="1">
        <v>10</v>
      </c>
      <c r="F11" s="1">
        <v>12</v>
      </c>
      <c r="G11" s="1">
        <v>6</v>
      </c>
      <c r="H11" s="1">
        <v>12</v>
      </c>
      <c r="I11" s="1">
        <v>0</v>
      </c>
      <c r="J11" s="1">
        <v>4</v>
      </c>
      <c r="K11" s="1">
        <v>9.78</v>
      </c>
      <c r="L11" s="1" t="s">
        <v>19</v>
      </c>
    </row>
    <row r="12">
      <c r="A12" s="1" t="s">
        <v>12</v>
      </c>
      <c r="B12" s="1" t="s">
        <v>17</v>
      </c>
      <c r="C12" s="1" t="s">
        <v>54</v>
      </c>
      <c r="D12" s="1">
        <v>0</v>
      </c>
      <c r="E12" s="1">
        <v>10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2.45</v>
      </c>
      <c r="L12" s="1" t="s">
        <v>19</v>
      </c>
    </row>
  </sheetData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975.57</v>
      </c>
      <c r="L2" s="1" t="s">
        <v>14</v>
      </c>
      <c r="M2" s="1"/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6</v>
      </c>
      <c r="I3" s="1">
        <v>0</v>
      </c>
      <c r="J3" s="1">
        <v>5</v>
      </c>
      <c r="K3" s="1">
        <v>0.0606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12</v>
      </c>
      <c r="G4" s="1">
        <v>6</v>
      </c>
      <c r="H4" s="1">
        <v>22</v>
      </c>
      <c r="I4" s="1">
        <v>0</v>
      </c>
      <c r="J4" s="1">
        <v>5</v>
      </c>
      <c r="K4" s="1">
        <v>0.093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12</v>
      </c>
      <c r="G5" s="1">
        <v>22</v>
      </c>
      <c r="H5" s="1">
        <v>24</v>
      </c>
      <c r="I5" s="1">
        <v>0</v>
      </c>
      <c r="J5" s="1">
        <v>5</v>
      </c>
      <c r="K5" s="1">
        <v>0.0606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6</v>
      </c>
      <c r="J6" s="1">
        <v>6</v>
      </c>
      <c r="K6" s="1">
        <v>0.0606</v>
      </c>
      <c r="L6" s="1" t="s">
        <v>16</v>
      </c>
    </row>
    <row r="7">
      <c r="A7" s="1" t="s">
        <v>12</v>
      </c>
      <c r="B7" s="1" t="s">
        <v>17</v>
      </c>
      <c r="C7" s="1" t="s">
        <v>22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5</v>
      </c>
      <c r="K7" s="1">
        <v>0.28</v>
      </c>
      <c r="L7" s="1" t="s">
        <v>19</v>
      </c>
    </row>
    <row r="8">
      <c r="A8" s="1" t="s">
        <v>12</v>
      </c>
      <c r="B8" s="1" t="s">
        <v>17</v>
      </c>
      <c r="C8" s="1" t="s">
        <v>64</v>
      </c>
      <c r="D8" s="1">
        <v>0</v>
      </c>
      <c r="E8" s="1">
        <v>1</v>
      </c>
      <c r="F8" s="1">
        <v>12</v>
      </c>
      <c r="G8" s="1">
        <v>6</v>
      </c>
      <c r="H8" s="1">
        <v>22</v>
      </c>
      <c r="I8" s="1">
        <v>0</v>
      </c>
      <c r="J8" s="1">
        <v>5</v>
      </c>
      <c r="K8" s="1">
        <v>4</v>
      </c>
      <c r="L8" s="1" t="s">
        <v>19</v>
      </c>
    </row>
    <row r="9">
      <c r="A9" s="1" t="s">
        <v>12</v>
      </c>
      <c r="B9" s="1" t="s">
        <v>17</v>
      </c>
      <c r="C9" s="1" t="s">
        <v>22</v>
      </c>
      <c r="D9" s="1">
        <v>0</v>
      </c>
      <c r="E9" s="1">
        <v>1</v>
      </c>
      <c r="F9" s="1">
        <v>12</v>
      </c>
      <c r="G9" s="1">
        <v>22</v>
      </c>
      <c r="H9" s="1">
        <v>24</v>
      </c>
      <c r="I9" s="1">
        <v>0</v>
      </c>
      <c r="J9" s="1">
        <v>5</v>
      </c>
      <c r="K9" s="1">
        <v>0.28</v>
      </c>
      <c r="L9" s="1" t="s">
        <v>19</v>
      </c>
    </row>
    <row r="10">
      <c r="A10" s="1" t="s">
        <v>12</v>
      </c>
      <c r="B10" s="1" t="s">
        <v>17</v>
      </c>
      <c r="C10" s="1" t="s">
        <v>22</v>
      </c>
      <c r="D10" s="1">
        <v>0</v>
      </c>
      <c r="E10" s="1">
        <v>1</v>
      </c>
      <c r="F10" s="1">
        <v>12</v>
      </c>
      <c r="G10" s="1">
        <v>0</v>
      </c>
      <c r="H10" s="1">
        <v>24</v>
      </c>
      <c r="I10" s="1">
        <v>6</v>
      </c>
      <c r="J10" s="1">
        <v>6</v>
      </c>
      <c r="K10" s="1">
        <v>0.28</v>
      </c>
      <c r="L10" s="1" t="s">
        <v>19</v>
      </c>
    </row>
    <row r="11">
      <c r="A11" s="1" t="s">
        <v>23</v>
      </c>
      <c r="B11" s="1" t="s">
        <v>13</v>
      </c>
      <c r="K11" s="1">
        <v>33.84</v>
      </c>
      <c r="L11" s="1" t="s">
        <v>14</v>
      </c>
    </row>
    <row r="12">
      <c r="A12" s="1" t="s">
        <v>23</v>
      </c>
      <c r="B12" s="1" t="s">
        <v>15</v>
      </c>
      <c r="D12" s="1">
        <v>0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0.91728</v>
      </c>
      <c r="L12" s="1" t="s">
        <v>24</v>
      </c>
    </row>
  </sheetData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N1" sqref="N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2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323.82+21.08</f>
        <v>344.9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10</v>
      </c>
      <c r="I3" s="1">
        <v>0</v>
      </c>
      <c r="J3" s="1">
        <v>4</v>
      </c>
      <c r="K3" s="1">
        <f>0.03-0.0018</f>
        <v>0.0282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5</v>
      </c>
      <c r="G4" s="1">
        <v>10</v>
      </c>
      <c r="H4" s="1">
        <v>22</v>
      </c>
      <c r="I4" s="1">
        <v>0</v>
      </c>
      <c r="J4" s="1">
        <v>4</v>
      </c>
      <c r="K4" s="1">
        <f>0.03+0.0029</f>
        <v>0.0329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5</v>
      </c>
      <c r="G5" s="1">
        <v>22</v>
      </c>
      <c r="H5" s="1">
        <v>24</v>
      </c>
      <c r="I5" s="1">
        <v>0</v>
      </c>
      <c r="J5" s="1">
        <v>4</v>
      </c>
      <c r="K5" s="1">
        <f>0.03-0.0018</f>
        <v>0.0282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5</v>
      </c>
      <c r="G6" s="1">
        <v>0</v>
      </c>
      <c r="H6" s="1">
        <v>24</v>
      </c>
      <c r="I6" s="1">
        <v>5</v>
      </c>
      <c r="J6" s="1">
        <v>6</v>
      </c>
      <c r="K6" s="1">
        <f>0.03-0.0018</f>
        <v>0.0282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6</v>
      </c>
      <c r="F7" s="1">
        <v>9</v>
      </c>
      <c r="G7" s="1">
        <v>0</v>
      </c>
      <c r="H7" s="1">
        <v>10</v>
      </c>
      <c r="I7" s="1">
        <v>0</v>
      </c>
      <c r="J7" s="1">
        <v>4</v>
      </c>
      <c r="K7" s="1">
        <f>0.0328-0.0035</f>
        <v>0.0293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9</v>
      </c>
      <c r="G8" s="1">
        <v>10</v>
      </c>
      <c r="H8" s="1">
        <v>22</v>
      </c>
      <c r="I8" s="1">
        <v>0</v>
      </c>
      <c r="J8" s="1">
        <v>4</v>
      </c>
      <c r="K8" s="1">
        <f>0.0328-0.0035</f>
        <v>0.0293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6</v>
      </c>
      <c r="F9" s="1">
        <v>9</v>
      </c>
      <c r="G9" s="1">
        <v>22</v>
      </c>
      <c r="H9" s="1">
        <v>24</v>
      </c>
      <c r="I9" s="1">
        <v>0</v>
      </c>
      <c r="J9" s="1">
        <v>4</v>
      </c>
      <c r="K9" s="1">
        <f>0.0328+0.0064</f>
        <v>0.0392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6</v>
      </c>
      <c r="F10" s="1">
        <v>9</v>
      </c>
      <c r="G10" s="1">
        <v>0</v>
      </c>
      <c r="H10" s="1">
        <v>24</v>
      </c>
      <c r="I10" s="1">
        <v>5</v>
      </c>
      <c r="J10" s="1">
        <v>6</v>
      </c>
      <c r="K10" s="1">
        <f>0.0328-0.0035</f>
        <v>0.0293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10</v>
      </c>
      <c r="F11" s="1">
        <v>12</v>
      </c>
      <c r="G11" s="1">
        <v>0</v>
      </c>
      <c r="H11" s="1">
        <v>10</v>
      </c>
      <c r="I11" s="1">
        <v>0</v>
      </c>
      <c r="J11" s="1">
        <v>4</v>
      </c>
      <c r="K11" s="1">
        <f>0.03-0.0018</f>
        <v>0.0282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10</v>
      </c>
      <c r="F12" s="1">
        <v>12</v>
      </c>
      <c r="G12" s="1">
        <v>10</v>
      </c>
      <c r="H12" s="1">
        <v>22</v>
      </c>
      <c r="I12" s="1">
        <v>0</v>
      </c>
      <c r="J12" s="1">
        <v>4</v>
      </c>
      <c r="K12" s="1">
        <f>0.03+0.0029</f>
        <v>0.0329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10</v>
      </c>
      <c r="F13" s="1">
        <v>12</v>
      </c>
      <c r="G13" s="1">
        <v>22</v>
      </c>
      <c r="H13" s="1">
        <v>24</v>
      </c>
      <c r="I13" s="1">
        <v>0</v>
      </c>
      <c r="J13" s="1">
        <v>4</v>
      </c>
      <c r="K13" s="1">
        <f>0.03-0.0018</f>
        <v>0.0282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10</v>
      </c>
      <c r="F14" s="1">
        <v>12</v>
      </c>
      <c r="G14" s="1">
        <v>0</v>
      </c>
      <c r="H14" s="1">
        <v>24</v>
      </c>
      <c r="I14" s="1">
        <v>5</v>
      </c>
      <c r="J14" s="1">
        <v>6</v>
      </c>
      <c r="K14" s="1">
        <f>0.03-0.0018</f>
        <v>0.0282</v>
      </c>
      <c r="L14" s="1" t="s">
        <v>16</v>
      </c>
    </row>
    <row r="15">
      <c r="A15" s="1" t="s">
        <v>12</v>
      </c>
      <c r="B15" s="1" t="s">
        <v>17</v>
      </c>
      <c r="C15" s="1" t="s">
        <v>80</v>
      </c>
      <c r="D15" s="1">
        <v>0</v>
      </c>
      <c r="E15" s="1">
        <v>1</v>
      </c>
      <c r="F15" s="1">
        <v>5</v>
      </c>
      <c r="G15" s="1">
        <v>10</v>
      </c>
      <c r="H15" s="1">
        <v>22</v>
      </c>
      <c r="I15" s="1">
        <v>0</v>
      </c>
      <c r="J15" s="1">
        <v>6</v>
      </c>
      <c r="K15" s="1">
        <v>8.58</v>
      </c>
      <c r="L15" s="1" t="s">
        <v>19</v>
      </c>
    </row>
    <row r="16">
      <c r="A16" s="1" t="s">
        <v>12</v>
      </c>
      <c r="B16" s="1" t="s">
        <v>17</v>
      </c>
      <c r="C16" s="1" t="s">
        <v>20</v>
      </c>
      <c r="D16" s="1">
        <v>0</v>
      </c>
      <c r="E16" s="1">
        <v>6</v>
      </c>
      <c r="F16" s="1">
        <v>9</v>
      </c>
      <c r="G16" s="1">
        <v>10</v>
      </c>
      <c r="H16" s="1">
        <v>22</v>
      </c>
      <c r="I16" s="1">
        <v>0</v>
      </c>
      <c r="J16" s="1">
        <v>6</v>
      </c>
      <c r="K16" s="1">
        <v>19.27</v>
      </c>
      <c r="L16" s="1" t="s">
        <v>19</v>
      </c>
    </row>
    <row r="17">
      <c r="A17" s="1" t="s">
        <v>12</v>
      </c>
      <c r="B17" s="1" t="s">
        <v>17</v>
      </c>
      <c r="C17" s="1" t="s">
        <v>21</v>
      </c>
      <c r="D17" s="1">
        <v>0</v>
      </c>
      <c r="E17" s="1">
        <v>10</v>
      </c>
      <c r="F17" s="1">
        <v>12</v>
      </c>
      <c r="G17" s="1">
        <v>10</v>
      </c>
      <c r="H17" s="1">
        <v>22</v>
      </c>
      <c r="I17" s="1">
        <v>0</v>
      </c>
      <c r="J17" s="1">
        <v>6</v>
      </c>
      <c r="K17" s="1">
        <v>8.58</v>
      </c>
      <c r="L17" s="1" t="s">
        <v>19</v>
      </c>
    </row>
    <row r="18">
      <c r="A18" s="1"/>
      <c r="B18" s="1"/>
      <c r="K18" s="1"/>
      <c r="L18" s="1"/>
    </row>
    <row r="19">
      <c r="A19" s="1"/>
      <c r="B19" s="1"/>
      <c r="D19" s="1"/>
      <c r="E19" s="1"/>
      <c r="F19" s="1"/>
      <c r="G19" s="1"/>
      <c r="H19" s="1"/>
      <c r="I19" s="1"/>
      <c r="J19" s="1"/>
      <c r="K19" s="1"/>
      <c r="L19" s="1"/>
    </row>
    <row r="20">
      <c r="A20" s="1"/>
      <c r="B20" s="1"/>
      <c r="D20" s="1"/>
      <c r="E20" s="1"/>
      <c r="F20" s="1"/>
      <c r="G20" s="1"/>
      <c r="H20" s="1"/>
      <c r="I20" s="1"/>
      <c r="J20" s="1"/>
      <c r="K20" s="1"/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N1" sqref="N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3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323.82+21.08</f>
        <v>344.9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10</v>
      </c>
      <c r="I3" s="1">
        <v>0</v>
      </c>
      <c r="J3" s="1">
        <v>4</v>
      </c>
      <c r="K3" s="1">
        <f>0.03-0.0018</f>
        <v>0.0282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5</v>
      </c>
      <c r="G4" s="1">
        <v>10</v>
      </c>
      <c r="H4" s="1">
        <v>22</v>
      </c>
      <c r="I4" s="1">
        <v>0</v>
      </c>
      <c r="J4" s="1">
        <v>4</v>
      </c>
      <c r="K4" s="1">
        <f>0.03+0.0029</f>
        <v>0.0329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5</v>
      </c>
      <c r="G5" s="1">
        <v>22</v>
      </c>
      <c r="H5" s="1">
        <v>24</v>
      </c>
      <c r="I5" s="1">
        <v>0</v>
      </c>
      <c r="J5" s="1">
        <v>4</v>
      </c>
      <c r="K5" s="1">
        <f>0.03-0.0018</f>
        <v>0.0282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5</v>
      </c>
      <c r="G6" s="1">
        <v>0</v>
      </c>
      <c r="H6" s="1">
        <v>24</v>
      </c>
      <c r="I6" s="1">
        <v>5</v>
      </c>
      <c r="J6" s="1">
        <v>6</v>
      </c>
      <c r="K6" s="1">
        <f>0.03-0.0018</f>
        <v>0.0282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6</v>
      </c>
      <c r="F7" s="1">
        <v>9</v>
      </c>
      <c r="G7" s="1">
        <v>0</v>
      </c>
      <c r="H7" s="1">
        <v>10</v>
      </c>
      <c r="I7" s="1">
        <v>0</v>
      </c>
      <c r="J7" s="1">
        <v>4</v>
      </c>
      <c r="K7" s="1">
        <f>0.0328-0.0035</f>
        <v>0.0293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9</v>
      </c>
      <c r="G8" s="1">
        <v>10</v>
      </c>
      <c r="H8" s="1">
        <v>22</v>
      </c>
      <c r="I8" s="1">
        <v>0</v>
      </c>
      <c r="J8" s="1">
        <v>4</v>
      </c>
      <c r="K8" s="1">
        <f>0.0328-0.0035</f>
        <v>0.0293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6</v>
      </c>
      <c r="F9" s="1">
        <v>9</v>
      </c>
      <c r="G9" s="1">
        <v>22</v>
      </c>
      <c r="H9" s="1">
        <v>24</v>
      </c>
      <c r="I9" s="1">
        <v>0</v>
      </c>
      <c r="J9" s="1">
        <v>4</v>
      </c>
      <c r="K9" s="1">
        <f>0.0328+0.0064</f>
        <v>0.0392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6</v>
      </c>
      <c r="F10" s="1">
        <v>9</v>
      </c>
      <c r="G10" s="1">
        <v>0</v>
      </c>
      <c r="H10" s="1">
        <v>24</v>
      </c>
      <c r="I10" s="1">
        <v>5</v>
      </c>
      <c r="J10" s="1">
        <v>6</v>
      </c>
      <c r="K10" s="1">
        <f>0.0328-0.0035</f>
        <v>0.0293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10</v>
      </c>
      <c r="F11" s="1">
        <v>12</v>
      </c>
      <c r="G11" s="1">
        <v>0</v>
      </c>
      <c r="H11" s="1">
        <v>10</v>
      </c>
      <c r="I11" s="1">
        <v>0</v>
      </c>
      <c r="J11" s="1">
        <v>4</v>
      </c>
      <c r="K11" s="1">
        <f>0.03-0.0018</f>
        <v>0.0282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10</v>
      </c>
      <c r="F12" s="1">
        <v>12</v>
      </c>
      <c r="G12" s="1">
        <v>10</v>
      </c>
      <c r="H12" s="1">
        <v>22</v>
      </c>
      <c r="I12" s="1">
        <v>0</v>
      </c>
      <c r="J12" s="1">
        <v>4</v>
      </c>
      <c r="K12" s="1">
        <f>0.03+0.0029</f>
        <v>0.0329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10</v>
      </c>
      <c r="F13" s="1">
        <v>12</v>
      </c>
      <c r="G13" s="1">
        <v>22</v>
      </c>
      <c r="H13" s="1">
        <v>24</v>
      </c>
      <c r="I13" s="1">
        <v>0</v>
      </c>
      <c r="J13" s="1">
        <v>4</v>
      </c>
      <c r="K13" s="1">
        <f>0.03-0.0018</f>
        <v>0.0282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10</v>
      </c>
      <c r="F14" s="1">
        <v>12</v>
      </c>
      <c r="G14" s="1">
        <v>0</v>
      </c>
      <c r="H14" s="1">
        <v>24</v>
      </c>
      <c r="I14" s="1">
        <v>5</v>
      </c>
      <c r="J14" s="1">
        <v>6</v>
      </c>
      <c r="K14" s="1">
        <f>0.03-0.0018</f>
        <v>0.0282</v>
      </c>
      <c r="L14" s="1" t="s">
        <v>16</v>
      </c>
    </row>
    <row r="15">
      <c r="A15" s="1" t="s">
        <v>12</v>
      </c>
      <c r="B15" s="1" t="s">
        <v>17</v>
      </c>
      <c r="C15" s="1" t="s">
        <v>80</v>
      </c>
      <c r="D15" s="1">
        <v>0</v>
      </c>
      <c r="E15" s="1">
        <v>1</v>
      </c>
      <c r="F15" s="1">
        <v>5</v>
      </c>
      <c r="G15" s="1">
        <v>10</v>
      </c>
      <c r="H15" s="1">
        <v>22</v>
      </c>
      <c r="I15" s="1">
        <v>0</v>
      </c>
      <c r="J15" s="1">
        <v>6</v>
      </c>
      <c r="K15" s="1">
        <v>8.58</v>
      </c>
      <c r="L15" s="1" t="s">
        <v>19</v>
      </c>
    </row>
    <row r="16">
      <c r="A16" s="1" t="s">
        <v>12</v>
      </c>
      <c r="B16" s="1" t="s">
        <v>17</v>
      </c>
      <c r="C16" s="1" t="s">
        <v>20</v>
      </c>
      <c r="D16" s="1">
        <v>0</v>
      </c>
      <c r="E16" s="1">
        <v>6</v>
      </c>
      <c r="F16" s="1">
        <v>9</v>
      </c>
      <c r="G16" s="1">
        <v>10</v>
      </c>
      <c r="H16" s="1">
        <v>22</v>
      </c>
      <c r="I16" s="1">
        <v>0</v>
      </c>
      <c r="J16" s="1">
        <v>6</v>
      </c>
      <c r="K16" s="1">
        <v>19.27</v>
      </c>
      <c r="L16" s="1" t="s">
        <v>19</v>
      </c>
    </row>
    <row r="17">
      <c r="A17" s="1" t="s">
        <v>12</v>
      </c>
      <c r="B17" s="1" t="s">
        <v>17</v>
      </c>
      <c r="C17" s="1" t="s">
        <v>21</v>
      </c>
      <c r="D17" s="1">
        <v>0</v>
      </c>
      <c r="E17" s="1">
        <v>10</v>
      </c>
      <c r="F17" s="1">
        <v>12</v>
      </c>
      <c r="G17" s="1">
        <v>10</v>
      </c>
      <c r="H17" s="1">
        <v>22</v>
      </c>
      <c r="I17" s="1">
        <v>0</v>
      </c>
      <c r="J17" s="1">
        <v>6</v>
      </c>
      <c r="K17" s="1">
        <v>8.58</v>
      </c>
      <c r="L17" s="1" t="s">
        <v>19</v>
      </c>
    </row>
    <row r="18">
      <c r="A18" s="1"/>
      <c r="B18" s="1"/>
      <c r="K18" s="1"/>
      <c r="L18" s="1"/>
    </row>
    <row r="19">
      <c r="A19" s="1"/>
      <c r="B19" s="1"/>
      <c r="D19" s="1"/>
      <c r="E19" s="1"/>
      <c r="F19" s="1"/>
      <c r="G19" s="1"/>
      <c r="H19" s="1"/>
      <c r="I19" s="1"/>
      <c r="J19" s="1"/>
      <c r="K19" s="1"/>
      <c r="L19" s="1"/>
    </row>
    <row r="20">
      <c r="A20" s="1"/>
      <c r="B20" s="1"/>
      <c r="D20" s="1"/>
      <c r="E20" s="1"/>
      <c r="F20" s="1"/>
      <c r="G20" s="1"/>
      <c r="H20" s="1"/>
      <c r="I20" s="1"/>
      <c r="J20" s="1"/>
      <c r="K20" s="1"/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120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0.036204</v>
      </c>
      <c r="L3" s="1" t="s">
        <v>16</v>
      </c>
    </row>
    <row r="4">
      <c r="A4" s="1" t="s">
        <v>12</v>
      </c>
      <c r="B4" s="1" t="s">
        <v>17</v>
      </c>
      <c r="C4" s="1" t="s">
        <v>37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23.23</v>
      </c>
      <c r="L4" s="1" t="s">
        <v>19</v>
      </c>
    </row>
    <row r="5">
      <c r="A5" s="2"/>
      <c r="B5" s="5"/>
    </row>
    <row r="6">
      <c r="A6" s="2"/>
      <c r="B6" s="1"/>
    </row>
    <row r="7">
      <c r="A7" s="2"/>
      <c r="B7" s="1"/>
    </row>
  </sheetData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32.9</v>
      </c>
      <c r="L11" s="1" t="s">
        <v>24</v>
      </c>
    </row>
    <row r="12">
      <c r="A12" s="1" t="s">
        <v>23</v>
      </c>
      <c r="B12" s="1" t="s">
        <v>15</v>
      </c>
      <c r="D12" s="1">
        <v>3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0.9223</v>
      </c>
      <c r="L12" s="1" t="s">
        <v>24</v>
      </c>
    </row>
    <row r="13">
      <c r="A13" s="1" t="s">
        <v>23</v>
      </c>
      <c r="B13" s="1" t="s">
        <v>15</v>
      </c>
      <c r="D13" s="1">
        <v>90</v>
      </c>
      <c r="E13" s="1">
        <v>1</v>
      </c>
      <c r="F13" s="1">
        <v>12</v>
      </c>
      <c r="G13" s="1">
        <v>0</v>
      </c>
      <c r="H13" s="1">
        <v>24</v>
      </c>
      <c r="I13" s="1">
        <v>0</v>
      </c>
      <c r="J13" s="1">
        <v>6</v>
      </c>
      <c r="K13" s="1">
        <v>0.6882</v>
      </c>
      <c r="L13" s="1" t="s">
        <v>24</v>
      </c>
    </row>
    <row r="14">
      <c r="A14" s="1" t="s">
        <v>23</v>
      </c>
      <c r="B14" s="1" t="s">
        <v>15</v>
      </c>
      <c r="D14" s="1">
        <v>3000</v>
      </c>
      <c r="E14" s="1">
        <v>1</v>
      </c>
      <c r="F14" s="1">
        <v>12</v>
      </c>
      <c r="G14" s="1">
        <v>0</v>
      </c>
      <c r="H14" s="1">
        <v>24</v>
      </c>
      <c r="I14" s="1">
        <v>0</v>
      </c>
      <c r="J14" s="1">
        <v>6</v>
      </c>
      <c r="K14" s="1">
        <v>0.3335</v>
      </c>
      <c r="L14" s="1" t="s">
        <v>24</v>
      </c>
    </row>
  </sheetData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O4" sqref="O4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15.57+36.15</f>
        <v>51.72</v>
      </c>
      <c r="L2" s="1" t="s">
        <v>14</v>
      </c>
    </row>
    <row r="3">
      <c r="A3" s="1" t="s">
        <v>12</v>
      </c>
      <c r="B3" s="1" t="s">
        <v>17</v>
      </c>
      <c r="C3" s="1" t="s">
        <v>37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f>3.795846+1.779077</f>
        <v>5.574923</v>
      </c>
      <c r="L3" s="1" t="s">
        <v>19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0</v>
      </c>
      <c r="L4" s="1" t="s">
        <v>16</v>
      </c>
      <c r="M4" s="1" t="s">
        <v>68</v>
      </c>
    </row>
    <row r="5">
      <c r="A5" s="2"/>
      <c r="B5" s="5"/>
    </row>
    <row r="6">
      <c r="A6" s="2"/>
      <c r="B6" s="1"/>
    </row>
    <row r="7">
      <c r="A7" s="2"/>
      <c r="B7" s="1"/>
    </row>
  </sheetData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L26" sqref="L26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283.03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3</v>
      </c>
      <c r="G3" s="1">
        <v>0</v>
      </c>
      <c r="H3" s="1">
        <v>6</v>
      </c>
      <c r="I3" s="1">
        <v>0</v>
      </c>
      <c r="J3" s="1">
        <v>4</v>
      </c>
      <c r="K3" s="1">
        <f>0.00999+0.00114+0.02635</f>
        <v>0.03748</v>
      </c>
      <c r="L3" s="1" t="s">
        <v>16</v>
      </c>
      <c r="M3" s="1" t="s">
        <v>70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3</v>
      </c>
      <c r="G4" s="1">
        <v>6</v>
      </c>
      <c r="H4" s="1">
        <v>10</v>
      </c>
      <c r="I4" s="1">
        <v>0</v>
      </c>
      <c r="J4" s="1">
        <v>4</v>
      </c>
      <c r="K4" s="1">
        <f>0.01007+0.00114+0.03229</f>
        <v>0.0435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3</v>
      </c>
      <c r="G5" s="1">
        <v>10</v>
      </c>
      <c r="H5" s="1">
        <v>18</v>
      </c>
      <c r="I5" s="1">
        <v>0</v>
      </c>
      <c r="J5" s="1">
        <v>4</v>
      </c>
      <c r="K5" s="1">
        <f>0.00999+0.00114+0.02635</f>
        <v>0.03748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3</v>
      </c>
      <c r="G6" s="1">
        <v>18</v>
      </c>
      <c r="H6" s="1">
        <v>22</v>
      </c>
      <c r="I6" s="1">
        <v>0</v>
      </c>
      <c r="J6" s="1">
        <v>4</v>
      </c>
      <c r="K6" s="1">
        <f>0.01007+0.00114+0.03229</f>
        <v>0.0435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3</v>
      </c>
      <c r="G7" s="1">
        <v>22</v>
      </c>
      <c r="H7" s="1">
        <v>24</v>
      </c>
      <c r="I7" s="1">
        <v>0</v>
      </c>
      <c r="J7" s="1">
        <v>4</v>
      </c>
      <c r="K7" s="1">
        <f>0.00999+0.00114+0.02635</f>
        <v>0.03748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4</v>
      </c>
      <c r="F8" s="1">
        <v>10</v>
      </c>
      <c r="G8" s="1">
        <v>0</v>
      </c>
      <c r="H8" s="1">
        <v>12</v>
      </c>
      <c r="I8" s="1">
        <v>0</v>
      </c>
      <c r="J8" s="1">
        <v>4</v>
      </c>
      <c r="K8" s="1">
        <f>0.00999+0.00114+0.02635</f>
        <v>0.03748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4</v>
      </c>
      <c r="F9" s="1">
        <v>10</v>
      </c>
      <c r="G9" s="1">
        <v>12</v>
      </c>
      <c r="H9" s="1">
        <v>21</v>
      </c>
      <c r="I9" s="1">
        <v>0</v>
      </c>
      <c r="J9" s="1">
        <v>4</v>
      </c>
      <c r="K9" s="1">
        <f>0.01007+0.00114+0.03229</f>
        <v>0.0435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4</v>
      </c>
      <c r="F10" s="1">
        <v>10</v>
      </c>
      <c r="G10" s="1">
        <v>21</v>
      </c>
      <c r="H10" s="1">
        <v>24</v>
      </c>
      <c r="I10" s="1">
        <v>0</v>
      </c>
      <c r="J10" s="1">
        <v>4</v>
      </c>
      <c r="K10" s="1">
        <f>0.00999+0.00114+0.02635</f>
        <v>0.03748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11</v>
      </c>
      <c r="F11" s="1">
        <v>12</v>
      </c>
      <c r="G11" s="1">
        <v>0</v>
      </c>
      <c r="H11" s="1">
        <v>6</v>
      </c>
      <c r="I11" s="1">
        <v>0</v>
      </c>
      <c r="J11" s="1">
        <v>4</v>
      </c>
      <c r="K11" s="1">
        <f>0.00999+0.00114+0.02635</f>
        <v>0.03748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11</v>
      </c>
      <c r="F12" s="1">
        <v>12</v>
      </c>
      <c r="G12" s="1">
        <v>6</v>
      </c>
      <c r="H12" s="1">
        <v>10</v>
      </c>
      <c r="I12" s="1">
        <v>0</v>
      </c>
      <c r="J12" s="1">
        <v>4</v>
      </c>
      <c r="K12" s="1">
        <f>0.01007+0.00114+0.03229</f>
        <v>0.0435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11</v>
      </c>
      <c r="F13" s="1">
        <v>12</v>
      </c>
      <c r="G13" s="1">
        <v>10</v>
      </c>
      <c r="H13" s="1">
        <v>18</v>
      </c>
      <c r="I13" s="1">
        <v>0</v>
      </c>
      <c r="J13" s="1">
        <v>4</v>
      </c>
      <c r="K13" s="1">
        <f>0.00999+0.00114+0.02635</f>
        <v>0.03748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11</v>
      </c>
      <c r="F14" s="1">
        <v>12</v>
      </c>
      <c r="G14" s="1">
        <v>18</v>
      </c>
      <c r="H14" s="1">
        <v>22</v>
      </c>
      <c r="I14" s="1">
        <v>0</v>
      </c>
      <c r="J14" s="1">
        <v>4</v>
      </c>
      <c r="K14" s="1">
        <f>0.01007+0.00114+0.03229</f>
        <v>0.0435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11</v>
      </c>
      <c r="F15" s="1">
        <v>12</v>
      </c>
      <c r="G15" s="1">
        <v>22</v>
      </c>
      <c r="H15" s="1">
        <v>24</v>
      </c>
      <c r="I15" s="1">
        <v>0</v>
      </c>
      <c r="J15" s="1">
        <v>4</v>
      </c>
      <c r="K15" s="1">
        <f>0.00999+0.00114+0.02635</f>
        <v>0.03748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1</v>
      </c>
      <c r="F16" s="1">
        <v>12</v>
      </c>
      <c r="G16" s="1">
        <v>0</v>
      </c>
      <c r="H16" s="1">
        <v>24</v>
      </c>
      <c r="I16" s="1">
        <v>5</v>
      </c>
      <c r="J16" s="1">
        <v>6</v>
      </c>
      <c r="K16" s="1">
        <f>0.00999+0.00114+0.02635</f>
        <v>0.03748</v>
      </c>
      <c r="L16" s="1" t="s">
        <v>16</v>
      </c>
    </row>
    <row r="17">
      <c r="A17" s="1" t="s">
        <v>12</v>
      </c>
      <c r="B17" s="1" t="s">
        <v>17</v>
      </c>
      <c r="C17" s="1" t="s">
        <v>18</v>
      </c>
      <c r="D17" s="1">
        <v>0</v>
      </c>
      <c r="E17" s="1">
        <v>1</v>
      </c>
      <c r="F17" s="1">
        <v>3</v>
      </c>
      <c r="G17" s="1">
        <v>6</v>
      </c>
      <c r="H17" s="1">
        <v>10</v>
      </c>
      <c r="I17" s="1">
        <v>0</v>
      </c>
      <c r="J17" s="1">
        <v>4</v>
      </c>
      <c r="K17" s="1">
        <f>12.89+0.57+0.73+0.15</f>
        <v>14.34</v>
      </c>
      <c r="L17" s="1" t="s">
        <v>19</v>
      </c>
      <c r="M17" s="1" t="s">
        <v>71</v>
      </c>
    </row>
    <row r="18">
      <c r="A18" s="1" t="s">
        <v>12</v>
      </c>
      <c r="B18" s="1" t="s">
        <v>17</v>
      </c>
      <c r="C18" s="1" t="s">
        <v>18</v>
      </c>
      <c r="D18" s="1">
        <v>0</v>
      </c>
      <c r="E18" s="1">
        <v>1</v>
      </c>
      <c r="F18" s="1">
        <v>3</v>
      </c>
      <c r="G18" s="1">
        <v>18</v>
      </c>
      <c r="H18" s="1">
        <v>22</v>
      </c>
      <c r="I18" s="1">
        <v>0</v>
      </c>
      <c r="J18" s="1">
        <v>4</v>
      </c>
      <c r="K18" s="1">
        <f>12.89+0.57+0.73+0.15</f>
        <v>14.34</v>
      </c>
      <c r="L18" s="1" t="s">
        <v>19</v>
      </c>
    </row>
    <row r="19">
      <c r="A19" s="1" t="s">
        <v>12</v>
      </c>
      <c r="B19" s="1" t="s">
        <v>17</v>
      </c>
      <c r="C19" s="1" t="s">
        <v>20</v>
      </c>
      <c r="D19" s="1">
        <v>0</v>
      </c>
      <c r="E19" s="1">
        <v>4</v>
      </c>
      <c r="F19" s="1">
        <v>10</v>
      </c>
      <c r="G19" s="1">
        <v>12</v>
      </c>
      <c r="H19" s="1">
        <v>21</v>
      </c>
      <c r="I19" s="1">
        <v>0</v>
      </c>
      <c r="J19" s="1">
        <v>4</v>
      </c>
      <c r="K19" s="1">
        <f>12.89+0.57+0.73+0.15</f>
        <v>14.34</v>
      </c>
      <c r="L19" s="1" t="s">
        <v>19</v>
      </c>
    </row>
    <row r="20">
      <c r="A20" s="1" t="s">
        <v>12</v>
      </c>
      <c r="B20" s="1" t="s">
        <v>17</v>
      </c>
      <c r="C20" s="1" t="s">
        <v>21</v>
      </c>
      <c r="D20" s="1">
        <v>0</v>
      </c>
      <c r="E20" s="1">
        <v>11</v>
      </c>
      <c r="F20" s="1">
        <v>12</v>
      </c>
      <c r="G20" s="1">
        <v>6</v>
      </c>
      <c r="H20" s="1">
        <v>10</v>
      </c>
      <c r="I20" s="1">
        <v>0</v>
      </c>
      <c r="J20" s="1">
        <v>4</v>
      </c>
      <c r="K20" s="1">
        <f>12.89+0.57+0.73+0.15</f>
        <v>14.34</v>
      </c>
      <c r="L20" s="1" t="s">
        <v>19</v>
      </c>
    </row>
    <row r="21">
      <c r="A21" s="1" t="s">
        <v>12</v>
      </c>
      <c r="B21" s="1" t="s">
        <v>17</v>
      </c>
      <c r="C21" s="1" t="s">
        <v>21</v>
      </c>
      <c r="D21" s="1">
        <v>0</v>
      </c>
      <c r="E21" s="1">
        <v>11</v>
      </c>
      <c r="F21" s="1">
        <v>12</v>
      </c>
      <c r="G21" s="1">
        <v>18</v>
      </c>
      <c r="H21" s="1">
        <v>22</v>
      </c>
      <c r="I21" s="1">
        <v>0</v>
      </c>
      <c r="J21" s="1">
        <v>4</v>
      </c>
      <c r="K21" s="1">
        <f>12.89+0.57+0.73+0.15</f>
        <v>14.34</v>
      </c>
      <c r="L21" s="1" t="s">
        <v>19</v>
      </c>
    </row>
    <row r="22">
      <c r="A22" s="1" t="s">
        <v>12</v>
      </c>
      <c r="B22" s="1" t="s">
        <v>17</v>
      </c>
      <c r="C22" s="1" t="s">
        <v>37</v>
      </c>
      <c r="D22" s="1">
        <v>0</v>
      </c>
      <c r="E22" s="1">
        <v>1</v>
      </c>
      <c r="F22" s="1">
        <v>12</v>
      </c>
      <c r="G22" s="1">
        <v>0</v>
      </c>
      <c r="H22" s="1">
        <v>24</v>
      </c>
      <c r="I22" s="1">
        <v>0</v>
      </c>
      <c r="J22" s="1">
        <v>6</v>
      </c>
      <c r="K22" s="1">
        <v>2.74</v>
      </c>
      <c r="L22" s="1" t="s">
        <v>19</v>
      </c>
    </row>
    <row r="23">
      <c r="A23" s="1" t="s">
        <v>23</v>
      </c>
      <c r="B23" s="1" t="s">
        <v>13</v>
      </c>
      <c r="K23" s="1">
        <v>300</v>
      </c>
      <c r="L23" s="1" t="s">
        <v>14</v>
      </c>
    </row>
    <row r="24">
      <c r="A24" s="1" t="s">
        <v>23</v>
      </c>
      <c r="B24" s="1" t="s">
        <v>15</v>
      </c>
      <c r="D24" s="1">
        <v>0</v>
      </c>
      <c r="E24" s="1">
        <v>1</v>
      </c>
      <c r="F24" s="1">
        <v>12</v>
      </c>
      <c r="G24" s="1">
        <v>0</v>
      </c>
      <c r="H24" s="1">
        <v>24</v>
      </c>
      <c r="I24" s="1">
        <v>0</v>
      </c>
      <c r="J24" s="1">
        <v>6</v>
      </c>
      <c r="K24" s="1">
        <v>0.19379</v>
      </c>
      <c r="L24" s="1" t="s">
        <v>24</v>
      </c>
    </row>
    <row r="25">
      <c r="A25" s="1" t="s">
        <v>23</v>
      </c>
      <c r="B25" s="1" t="s">
        <v>17</v>
      </c>
      <c r="D25" s="1">
        <v>0</v>
      </c>
      <c r="E25" s="1">
        <v>1</v>
      </c>
      <c r="F25" s="1">
        <v>12</v>
      </c>
      <c r="G25" s="1">
        <v>0</v>
      </c>
      <c r="H25" s="1">
        <v>24</v>
      </c>
      <c r="I25" s="1">
        <v>0</v>
      </c>
      <c r="J25" s="1">
        <v>6</v>
      </c>
      <c r="K25" s="1">
        <v>0.575</v>
      </c>
      <c r="L25" s="1" t="s">
        <v>89</v>
      </c>
    </row>
  </sheetData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250</v>
      </c>
      <c r="L11" s="1" t="s">
        <v>24</v>
      </c>
    </row>
    <row r="12">
      <c r="A12" s="1" t="s">
        <v>23</v>
      </c>
      <c r="B12" s="1" t="s">
        <v>15</v>
      </c>
      <c r="D12" s="1">
        <v>10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0.2632</v>
      </c>
      <c r="L12" s="1" t="s">
        <v>24</v>
      </c>
    </row>
  </sheetData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N16" sqref="N16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15</v>
      </c>
      <c r="D2" s="1">
        <v>0</v>
      </c>
      <c r="E2" s="1">
        <v>1</v>
      </c>
      <c r="F2" s="1">
        <v>5</v>
      </c>
      <c r="G2" s="1">
        <v>0</v>
      </c>
      <c r="H2" s="1">
        <v>24</v>
      </c>
      <c r="I2" s="1">
        <v>0</v>
      </c>
      <c r="J2" s="1">
        <v>6</v>
      </c>
      <c r="K2" s="1">
        <v>0</v>
      </c>
      <c r="L2" s="1" t="s">
        <v>16</v>
      </c>
    </row>
    <row r="3">
      <c r="A3" s="1" t="s">
        <v>12</v>
      </c>
      <c r="B3" s="1" t="s">
        <v>15</v>
      </c>
      <c r="D3" s="1">
        <v>115</v>
      </c>
      <c r="E3" s="1">
        <v>1</v>
      </c>
      <c r="F3" s="1">
        <v>5</v>
      </c>
      <c r="G3" s="1">
        <v>0</v>
      </c>
      <c r="H3" s="1">
        <v>24</v>
      </c>
      <c r="I3" s="1">
        <v>0</v>
      </c>
      <c r="J3" s="1">
        <v>6</v>
      </c>
      <c r="K3" s="1">
        <v>0.0092</v>
      </c>
      <c r="L3" s="1" t="s">
        <v>16</v>
      </c>
    </row>
    <row r="4">
      <c r="A4" s="1" t="s">
        <v>12</v>
      </c>
      <c r="B4" s="1" t="s">
        <v>15</v>
      </c>
      <c r="D4" s="1">
        <v>305</v>
      </c>
      <c r="E4" s="1">
        <v>1</v>
      </c>
      <c r="F4" s="1">
        <v>5</v>
      </c>
      <c r="G4" s="1">
        <v>0</v>
      </c>
      <c r="H4" s="1">
        <v>24</v>
      </c>
      <c r="I4" s="1">
        <v>0</v>
      </c>
      <c r="J4" s="1">
        <v>6</v>
      </c>
      <c r="K4" s="1">
        <v>0.0053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6</v>
      </c>
      <c r="F5" s="1">
        <v>10</v>
      </c>
      <c r="G5" s="1">
        <v>0</v>
      </c>
      <c r="H5" s="1">
        <v>24</v>
      </c>
      <c r="I5" s="1">
        <v>0</v>
      </c>
      <c r="J5" s="1">
        <v>6</v>
      </c>
      <c r="K5" s="1">
        <v>0</v>
      </c>
      <c r="L5" s="1" t="s">
        <v>16</v>
      </c>
    </row>
    <row r="6">
      <c r="A6" s="1" t="s">
        <v>12</v>
      </c>
      <c r="B6" s="1" t="s">
        <v>15</v>
      </c>
      <c r="D6" s="1">
        <v>115</v>
      </c>
      <c r="E6" s="1">
        <v>6</v>
      </c>
      <c r="F6" s="1">
        <v>10</v>
      </c>
      <c r="G6" s="1">
        <v>0</v>
      </c>
      <c r="H6" s="1">
        <v>24</v>
      </c>
      <c r="I6" s="1">
        <v>0</v>
      </c>
      <c r="J6" s="1">
        <v>6</v>
      </c>
      <c r="K6" s="1">
        <v>0.0115</v>
      </c>
      <c r="L6" s="1" t="s">
        <v>16</v>
      </c>
    </row>
    <row r="7">
      <c r="A7" s="1" t="s">
        <v>12</v>
      </c>
      <c r="B7" s="1" t="s">
        <v>15</v>
      </c>
      <c r="D7" s="1">
        <v>305</v>
      </c>
      <c r="E7" s="1">
        <v>6</v>
      </c>
      <c r="F7" s="1">
        <v>10</v>
      </c>
      <c r="G7" s="1">
        <v>0</v>
      </c>
      <c r="H7" s="1">
        <v>24</v>
      </c>
      <c r="I7" s="1">
        <v>0</v>
      </c>
      <c r="J7" s="1">
        <v>6</v>
      </c>
      <c r="K7" s="1">
        <v>0.005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11</v>
      </c>
      <c r="F8" s="1">
        <v>12</v>
      </c>
      <c r="G8" s="1">
        <v>0</v>
      </c>
      <c r="H8" s="1">
        <v>24</v>
      </c>
      <c r="I8" s="1">
        <v>0</v>
      </c>
      <c r="J8" s="1">
        <v>6</v>
      </c>
      <c r="K8" s="1">
        <v>0</v>
      </c>
      <c r="L8" s="1" t="s">
        <v>16</v>
      </c>
    </row>
    <row r="9">
      <c r="A9" s="1" t="s">
        <v>12</v>
      </c>
      <c r="B9" s="1" t="s">
        <v>15</v>
      </c>
      <c r="D9" s="1">
        <v>115</v>
      </c>
      <c r="E9" s="1">
        <v>11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0.0092</v>
      </c>
      <c r="L9" s="1" t="s">
        <v>16</v>
      </c>
    </row>
    <row r="10">
      <c r="A10" s="1" t="s">
        <v>12</v>
      </c>
      <c r="B10" s="1" t="s">
        <v>15</v>
      </c>
      <c r="D10" s="1">
        <v>305</v>
      </c>
      <c r="E10" s="1">
        <v>11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0.0053</v>
      </c>
      <c r="L10" s="1" t="s">
        <v>16</v>
      </c>
    </row>
    <row r="11">
      <c r="A11" s="1" t="s">
        <v>12</v>
      </c>
      <c r="B11" s="1" t="s">
        <v>17</v>
      </c>
      <c r="C11" s="1" t="s">
        <v>43</v>
      </c>
      <c r="D11" s="1">
        <v>0</v>
      </c>
      <c r="E11" s="1">
        <v>1</v>
      </c>
      <c r="F11" s="1">
        <v>5</v>
      </c>
      <c r="G11" s="1">
        <v>0</v>
      </c>
      <c r="H11" s="1">
        <v>24</v>
      </c>
      <c r="I11" s="1">
        <v>0</v>
      </c>
      <c r="J11" s="1">
        <v>6</v>
      </c>
      <c r="K11" s="1">
        <v>7.35</v>
      </c>
      <c r="L11" s="1" t="s">
        <v>19</v>
      </c>
    </row>
    <row r="12">
      <c r="A12" s="1" t="s">
        <v>12</v>
      </c>
      <c r="B12" s="1" t="s">
        <v>17</v>
      </c>
      <c r="C12" s="1" t="s">
        <v>44</v>
      </c>
      <c r="D12" s="1">
        <v>0</v>
      </c>
      <c r="E12" s="1">
        <v>6</v>
      </c>
      <c r="F12" s="1">
        <v>10</v>
      </c>
      <c r="G12" s="1">
        <v>0</v>
      </c>
      <c r="H12" s="1">
        <v>24</v>
      </c>
      <c r="I12" s="1">
        <v>0</v>
      </c>
      <c r="J12" s="1">
        <v>6</v>
      </c>
      <c r="K12" s="1">
        <v>8.15</v>
      </c>
      <c r="L12" s="1" t="s">
        <v>19</v>
      </c>
    </row>
    <row r="13">
      <c r="A13" s="1" t="s">
        <v>12</v>
      </c>
      <c r="B13" s="1" t="s">
        <v>17</v>
      </c>
      <c r="C13" s="1" t="s">
        <v>45</v>
      </c>
      <c r="D13" s="1">
        <v>0</v>
      </c>
      <c r="E13" s="1">
        <v>11</v>
      </c>
      <c r="F13" s="1">
        <v>12</v>
      </c>
      <c r="G13" s="1">
        <v>0</v>
      </c>
      <c r="H13" s="1">
        <v>24</v>
      </c>
      <c r="I13" s="1">
        <v>0</v>
      </c>
      <c r="J13" s="1">
        <v>6</v>
      </c>
      <c r="K13" s="1">
        <v>7.35</v>
      </c>
      <c r="L13" s="1" t="s">
        <v>19</v>
      </c>
    </row>
    <row r="14">
      <c r="A14" s="1" t="s">
        <v>12</v>
      </c>
      <c r="B14" s="1" t="s">
        <v>17</v>
      </c>
      <c r="C14" s="1" t="s">
        <v>43</v>
      </c>
      <c r="D14" s="1">
        <v>10000</v>
      </c>
      <c r="E14" s="1">
        <v>1</v>
      </c>
      <c r="F14" s="1">
        <v>5</v>
      </c>
      <c r="G14" s="1">
        <v>0</v>
      </c>
      <c r="H14" s="1">
        <v>24</v>
      </c>
      <c r="I14" s="1">
        <v>0</v>
      </c>
      <c r="J14" s="1">
        <v>6</v>
      </c>
      <c r="K14" s="1">
        <v>7.09</v>
      </c>
      <c r="L14" s="1" t="s">
        <v>19</v>
      </c>
    </row>
    <row r="15">
      <c r="A15" s="1" t="s">
        <v>12</v>
      </c>
      <c r="B15" s="1" t="s">
        <v>17</v>
      </c>
      <c r="C15" s="1" t="s">
        <v>44</v>
      </c>
      <c r="D15" s="1">
        <v>10000</v>
      </c>
      <c r="E15" s="1">
        <v>6</v>
      </c>
      <c r="F15" s="1">
        <v>10</v>
      </c>
      <c r="G15" s="1">
        <v>0</v>
      </c>
      <c r="H15" s="1">
        <v>24</v>
      </c>
      <c r="I15" s="1">
        <v>0</v>
      </c>
      <c r="J15" s="1">
        <v>6</v>
      </c>
      <c r="K15" s="1">
        <v>7.85</v>
      </c>
      <c r="L15" s="1" t="s">
        <v>19</v>
      </c>
    </row>
    <row r="16">
      <c r="A16" s="1" t="s">
        <v>12</v>
      </c>
      <c r="B16" s="1" t="s">
        <v>17</v>
      </c>
      <c r="C16" s="1" t="s">
        <v>45</v>
      </c>
      <c r="D16" s="1">
        <v>10000</v>
      </c>
      <c r="E16" s="1">
        <v>11</v>
      </c>
      <c r="F16" s="1">
        <v>12</v>
      </c>
      <c r="G16" s="1">
        <v>0</v>
      </c>
      <c r="H16" s="1">
        <v>24</v>
      </c>
      <c r="I16" s="1">
        <v>0</v>
      </c>
      <c r="J16" s="1">
        <v>6</v>
      </c>
      <c r="K16" s="1">
        <v>7.09</v>
      </c>
      <c r="L16" s="1" t="s">
        <v>19</v>
      </c>
    </row>
  </sheetData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L23" sqref="L23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6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50.48874*30</f>
        <v>1514.6622</v>
      </c>
      <c r="L2" s="1" t="s">
        <v>14</v>
      </c>
      <c r="M2" s="1" t="s">
        <v>27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0">
        <v>6</v>
      </c>
      <c r="F3" s="0">
        <v>9</v>
      </c>
      <c r="G3" s="0">
        <v>16</v>
      </c>
      <c r="H3" s="0">
        <v>21</v>
      </c>
      <c r="I3" s="1">
        <v>0</v>
      </c>
      <c r="J3" s="0">
        <v>6</v>
      </c>
      <c r="K3" s="0">
        <v>26.8</v>
      </c>
      <c r="L3" s="1" t="s">
        <v>19</v>
      </c>
    </row>
    <row r="4">
      <c r="A4" s="1" t="s">
        <v>12</v>
      </c>
      <c r="B4" s="1" t="s">
        <v>17</v>
      </c>
      <c r="C4" s="1" t="s">
        <v>35</v>
      </c>
      <c r="D4" s="1">
        <v>0</v>
      </c>
      <c r="E4" s="0">
        <v>6</v>
      </c>
      <c r="F4" s="0">
        <v>9</v>
      </c>
      <c r="G4" s="0">
        <v>14</v>
      </c>
      <c r="H4" s="0">
        <v>16</v>
      </c>
      <c r="I4" s="1">
        <v>0</v>
      </c>
      <c r="J4" s="0">
        <v>6</v>
      </c>
      <c r="K4" s="0">
        <v>5.32</v>
      </c>
      <c r="L4" s="1" t="s">
        <v>19</v>
      </c>
    </row>
    <row r="5">
      <c r="A5" s="1" t="s">
        <v>12</v>
      </c>
      <c r="B5" s="1" t="s">
        <v>17</v>
      </c>
      <c r="C5" s="1" t="s">
        <v>35</v>
      </c>
      <c r="D5" s="1">
        <v>0</v>
      </c>
      <c r="E5" s="0">
        <v>6</v>
      </c>
      <c r="F5" s="0">
        <v>9</v>
      </c>
      <c r="G5" s="0">
        <v>21</v>
      </c>
      <c r="H5" s="0">
        <v>23</v>
      </c>
      <c r="I5" s="1">
        <v>0</v>
      </c>
      <c r="J5" s="0">
        <v>6</v>
      </c>
      <c r="K5" s="0">
        <v>5.32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0">
        <v>1</v>
      </c>
      <c r="F6" s="0">
        <v>12</v>
      </c>
      <c r="G6" s="1">
        <v>0</v>
      </c>
      <c r="H6" s="1">
        <v>24</v>
      </c>
      <c r="I6" s="1">
        <v>0</v>
      </c>
      <c r="J6" s="1">
        <v>6</v>
      </c>
      <c r="K6" s="0">
        <v>20.7</v>
      </c>
      <c r="L6" s="1" t="s">
        <v>19</v>
      </c>
    </row>
    <row r="7">
      <c r="A7" s="1" t="s">
        <v>12</v>
      </c>
      <c r="B7" s="1" t="s">
        <v>17</v>
      </c>
      <c r="C7" s="0" t="s">
        <v>41</v>
      </c>
      <c r="D7" s="1">
        <v>0</v>
      </c>
      <c r="E7" s="0">
        <v>1</v>
      </c>
      <c r="F7" s="0">
        <v>5</v>
      </c>
      <c r="G7" s="0">
        <v>16</v>
      </c>
      <c r="H7" s="0">
        <v>21</v>
      </c>
      <c r="I7" s="1">
        <v>0</v>
      </c>
      <c r="J7" s="0">
        <v>6</v>
      </c>
      <c r="K7" s="0">
        <v>1.78</v>
      </c>
      <c r="L7" s="1" t="s">
        <v>19</v>
      </c>
    </row>
    <row r="8">
      <c r="A8" s="1" t="s">
        <v>12</v>
      </c>
      <c r="B8" s="1" t="s">
        <v>17</v>
      </c>
      <c r="C8" s="0" t="s">
        <v>42</v>
      </c>
      <c r="D8" s="1">
        <v>0</v>
      </c>
      <c r="E8" s="0">
        <v>10</v>
      </c>
      <c r="F8" s="1">
        <v>12</v>
      </c>
      <c r="G8" s="0">
        <v>16</v>
      </c>
      <c r="H8" s="0">
        <v>21</v>
      </c>
      <c r="I8" s="1">
        <v>0</v>
      </c>
      <c r="J8" s="0">
        <v>6</v>
      </c>
      <c r="K8" s="0">
        <v>1.78</v>
      </c>
      <c r="L8" s="1" t="s">
        <v>19</v>
      </c>
    </row>
    <row r="9">
      <c r="A9" s="1" t="s">
        <v>12</v>
      </c>
      <c r="B9" s="1" t="s">
        <v>15</v>
      </c>
      <c r="D9" s="1">
        <v>0</v>
      </c>
      <c r="E9" s="0">
        <v>6</v>
      </c>
      <c r="F9" s="0">
        <v>9</v>
      </c>
      <c r="G9" s="1">
        <v>0</v>
      </c>
      <c r="H9" s="0">
        <v>14</v>
      </c>
      <c r="I9" s="1">
        <v>0</v>
      </c>
      <c r="J9" s="0">
        <v>6</v>
      </c>
      <c r="K9" s="0">
        <v>0.09816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0">
        <v>6</v>
      </c>
      <c r="F10" s="0">
        <v>9</v>
      </c>
      <c r="G10" s="0">
        <v>14</v>
      </c>
      <c r="H10" s="0">
        <v>16</v>
      </c>
      <c r="I10" s="1">
        <v>0</v>
      </c>
      <c r="J10" s="0">
        <v>6</v>
      </c>
      <c r="K10" s="0">
        <v>0.11735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0">
        <v>6</v>
      </c>
      <c r="F11" s="0">
        <v>9</v>
      </c>
      <c r="G11" s="0">
        <v>16</v>
      </c>
      <c r="H11" s="0">
        <v>21</v>
      </c>
      <c r="I11" s="1">
        <v>0</v>
      </c>
      <c r="J11" s="0">
        <v>6</v>
      </c>
      <c r="K11" s="0">
        <v>0.14484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0">
        <v>6</v>
      </c>
      <c r="F12" s="0">
        <v>9</v>
      </c>
      <c r="G12" s="0">
        <v>21</v>
      </c>
      <c r="H12" s="0">
        <v>23</v>
      </c>
      <c r="I12" s="1">
        <v>0</v>
      </c>
      <c r="J12" s="1">
        <v>6</v>
      </c>
      <c r="K12" s="0">
        <v>0.11735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0">
        <v>6</v>
      </c>
      <c r="F13" s="0">
        <v>9</v>
      </c>
      <c r="G13" s="0">
        <v>23</v>
      </c>
      <c r="H13" s="0">
        <v>24</v>
      </c>
      <c r="I13" s="1">
        <v>0</v>
      </c>
      <c r="J13" s="1">
        <v>6</v>
      </c>
      <c r="K13" s="0">
        <v>0.09816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</v>
      </c>
      <c r="F14" s="0">
        <v>2</v>
      </c>
      <c r="G14" s="1">
        <v>0</v>
      </c>
      <c r="H14" s="0">
        <v>16</v>
      </c>
      <c r="I14" s="1">
        <v>0</v>
      </c>
      <c r="J14" s="0">
        <v>6</v>
      </c>
      <c r="K14" s="0">
        <v>0.09822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</v>
      </c>
      <c r="F15" s="0">
        <v>2</v>
      </c>
      <c r="G15" s="0">
        <v>21</v>
      </c>
      <c r="H15" s="0">
        <v>24</v>
      </c>
      <c r="I15" s="1">
        <v>0</v>
      </c>
      <c r="J15" s="0">
        <v>6</v>
      </c>
      <c r="K15" s="0">
        <v>0.09822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0">
        <v>1</v>
      </c>
      <c r="F16" s="0">
        <v>5</v>
      </c>
      <c r="G16" s="0">
        <v>16</v>
      </c>
      <c r="H16" s="0">
        <v>21</v>
      </c>
      <c r="I16" s="1">
        <v>0</v>
      </c>
      <c r="J16" s="1">
        <v>6</v>
      </c>
      <c r="K16" s="0">
        <v>0.12734</v>
      </c>
      <c r="L16" s="1" t="s">
        <v>16</v>
      </c>
    </row>
    <row r="17">
      <c r="A17" s="1" t="s">
        <v>12</v>
      </c>
      <c r="B17" s="1" t="s">
        <v>15</v>
      </c>
      <c r="D17" s="1">
        <v>0</v>
      </c>
      <c r="E17" s="0">
        <v>3</v>
      </c>
      <c r="F17" s="0">
        <v>5</v>
      </c>
      <c r="G17" s="0">
        <v>0</v>
      </c>
      <c r="H17" s="0">
        <v>9</v>
      </c>
      <c r="I17" s="1">
        <v>0</v>
      </c>
      <c r="J17" s="1">
        <v>6</v>
      </c>
      <c r="K17" s="0">
        <v>0.09822</v>
      </c>
      <c r="L17" s="1" t="s">
        <v>16</v>
      </c>
    </row>
    <row r="18">
      <c r="A18" s="1" t="s">
        <v>12</v>
      </c>
      <c r="B18" s="1" t="s">
        <v>15</v>
      </c>
      <c r="D18" s="1">
        <v>0</v>
      </c>
      <c r="E18" s="0">
        <v>3</v>
      </c>
      <c r="F18" s="0">
        <v>5</v>
      </c>
      <c r="G18" s="0">
        <v>9</v>
      </c>
      <c r="H18" s="0">
        <v>14</v>
      </c>
      <c r="I18" s="1">
        <v>0</v>
      </c>
      <c r="J18" s="1">
        <v>6</v>
      </c>
      <c r="K18" s="0">
        <v>0.0569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0">
        <v>3</v>
      </c>
      <c r="F19" s="0">
        <v>5</v>
      </c>
      <c r="G19" s="0">
        <v>14</v>
      </c>
      <c r="H19" s="0">
        <v>16</v>
      </c>
      <c r="I19" s="1">
        <v>0</v>
      </c>
      <c r="J19" s="0">
        <v>6</v>
      </c>
      <c r="K19" s="0">
        <v>0.09822</v>
      </c>
      <c r="L19" s="1" t="s">
        <v>16</v>
      </c>
    </row>
    <row r="20">
      <c r="A20" s="1" t="s">
        <v>12</v>
      </c>
      <c r="B20" s="1" t="s">
        <v>15</v>
      </c>
      <c r="D20" s="1">
        <v>0</v>
      </c>
      <c r="E20" s="0">
        <v>3</v>
      </c>
      <c r="F20" s="0">
        <v>5</v>
      </c>
      <c r="G20" s="0">
        <v>21</v>
      </c>
      <c r="H20" s="0">
        <v>24</v>
      </c>
      <c r="I20" s="1">
        <v>0</v>
      </c>
      <c r="J20" s="0">
        <v>6</v>
      </c>
      <c r="K20" s="0">
        <v>0.09822</v>
      </c>
      <c r="L20" s="1" t="s">
        <v>16</v>
      </c>
    </row>
    <row r="21">
      <c r="A21" s="1" t="s">
        <v>12</v>
      </c>
      <c r="B21" s="1" t="s">
        <v>15</v>
      </c>
      <c r="D21" s="1">
        <v>0</v>
      </c>
      <c r="E21" s="0">
        <v>10</v>
      </c>
      <c r="F21" s="1">
        <v>12</v>
      </c>
      <c r="G21" s="1">
        <v>0</v>
      </c>
      <c r="H21" s="0">
        <v>16</v>
      </c>
      <c r="I21" s="1">
        <v>0</v>
      </c>
      <c r="J21" s="1">
        <v>6</v>
      </c>
      <c r="K21" s="0">
        <v>0.09822</v>
      </c>
      <c r="L21" s="1" t="s">
        <v>16</v>
      </c>
    </row>
    <row r="22">
      <c r="A22" s="1" t="s">
        <v>12</v>
      </c>
      <c r="B22" s="1" t="s">
        <v>15</v>
      </c>
      <c r="D22" s="1">
        <v>0</v>
      </c>
      <c r="E22" s="0">
        <v>10</v>
      </c>
      <c r="F22" s="1">
        <v>12</v>
      </c>
      <c r="G22" s="0">
        <v>21</v>
      </c>
      <c r="H22" s="0">
        <v>24</v>
      </c>
      <c r="I22" s="1">
        <v>0</v>
      </c>
      <c r="J22" s="1">
        <v>6</v>
      </c>
      <c r="K22" s="0">
        <v>0.09822</v>
      </c>
      <c r="L22" s="1" t="s">
        <v>16</v>
      </c>
    </row>
    <row r="23">
      <c r="A23" s="1" t="s">
        <v>12</v>
      </c>
      <c r="B23" s="1" t="s">
        <v>15</v>
      </c>
      <c r="D23" s="1">
        <v>0</v>
      </c>
      <c r="E23" s="0">
        <v>10</v>
      </c>
      <c r="F23" s="1">
        <v>12</v>
      </c>
      <c r="G23" s="0">
        <v>16</v>
      </c>
      <c r="H23" s="0">
        <v>21</v>
      </c>
      <c r="I23" s="1">
        <v>0</v>
      </c>
      <c r="J23" s="1">
        <v>6</v>
      </c>
      <c r="K23" s="0">
        <v>0.12734</v>
      </c>
      <c r="L23" s="1" t="s">
        <v>16</v>
      </c>
    </row>
    <row r="24">
      <c r="A24" s="3" t="s">
        <v>23</v>
      </c>
      <c r="B24" s="3" t="s">
        <v>13</v>
      </c>
      <c r="C24" s="3"/>
      <c r="D24" s="3"/>
      <c r="E24" s="3"/>
      <c r="F24" s="3"/>
      <c r="G24" s="3"/>
      <c r="H24" s="3"/>
      <c r="I24" s="3"/>
      <c r="J24" s="3"/>
      <c r="K24" s="3">
        <v>148.6554</v>
      </c>
      <c r="L24" s="3" t="s">
        <v>14</v>
      </c>
      <c r="M24" s="3" t="s">
        <v>40</v>
      </c>
    </row>
    <row r="25">
      <c r="A25" s="3" t="s">
        <v>23</v>
      </c>
      <c r="B25" s="3" t="s">
        <v>15</v>
      </c>
      <c r="C25" s="3"/>
      <c r="D25" s="3">
        <v>0</v>
      </c>
      <c r="E25" s="3">
        <v>1</v>
      </c>
      <c r="F25" s="3">
        <v>3</v>
      </c>
      <c r="G25" s="3">
        <v>0</v>
      </c>
      <c r="H25" s="3">
        <v>24</v>
      </c>
      <c r="I25" s="3">
        <v>0</v>
      </c>
      <c r="J25" s="3">
        <v>6</v>
      </c>
      <c r="K25" s="3">
        <v>1.68736</v>
      </c>
      <c r="L25" s="3" t="s">
        <v>24</v>
      </c>
      <c r="M25" s="3"/>
    </row>
    <row r="26">
      <c r="A26" s="3" t="s">
        <v>23</v>
      </c>
      <c r="B26" s="3" t="s">
        <v>15</v>
      </c>
      <c r="C26" s="3"/>
      <c r="D26" s="3">
        <v>0</v>
      </c>
      <c r="E26" s="3">
        <v>4</v>
      </c>
      <c r="F26" s="3">
        <v>10</v>
      </c>
      <c r="G26" s="3">
        <v>0</v>
      </c>
      <c r="H26" s="3">
        <v>24</v>
      </c>
      <c r="I26" s="3">
        <v>0</v>
      </c>
      <c r="J26" s="3">
        <v>6</v>
      </c>
      <c r="K26" s="3">
        <v>1.54031</v>
      </c>
      <c r="L26" s="3" t="s">
        <v>24</v>
      </c>
      <c r="M26" s="3"/>
    </row>
    <row r="27">
      <c r="A27" s="3" t="s">
        <v>23</v>
      </c>
      <c r="B27" s="3" t="s">
        <v>15</v>
      </c>
      <c r="C27" s="3"/>
      <c r="D27" s="3">
        <v>0</v>
      </c>
      <c r="E27" s="3">
        <v>11</v>
      </c>
      <c r="F27" s="3">
        <v>12</v>
      </c>
      <c r="G27" s="3">
        <v>0</v>
      </c>
      <c r="H27" s="3">
        <v>24</v>
      </c>
      <c r="I27" s="3">
        <v>0</v>
      </c>
      <c r="J27" s="3">
        <v>6</v>
      </c>
      <c r="K27" s="3">
        <v>1.68736</v>
      </c>
      <c r="L27" s="3" t="s">
        <v>24</v>
      </c>
      <c r="M27" s="3"/>
    </row>
    <row r="28">
      <c r="A28" s="3" t="s">
        <v>23</v>
      </c>
      <c r="B28" s="3" t="s">
        <v>15</v>
      </c>
      <c r="C28" s="3"/>
      <c r="D28" s="3">
        <v>4000</v>
      </c>
      <c r="E28" s="3">
        <v>1</v>
      </c>
      <c r="F28" s="3">
        <v>3</v>
      </c>
      <c r="G28" s="3">
        <v>0</v>
      </c>
      <c r="H28" s="3">
        <v>24</v>
      </c>
      <c r="I28" s="3">
        <v>0</v>
      </c>
      <c r="J28" s="3">
        <v>6</v>
      </c>
      <c r="K28" s="3">
        <v>1.3126</v>
      </c>
      <c r="L28" s="3" t="s">
        <v>24</v>
      </c>
      <c r="M28" s="3"/>
    </row>
    <row r="29">
      <c r="A29" s="3" t="s">
        <v>23</v>
      </c>
      <c r="B29" s="3" t="s">
        <v>15</v>
      </c>
      <c r="C29" s="3"/>
      <c r="D29" s="3">
        <v>4000</v>
      </c>
      <c r="E29" s="3">
        <v>4</v>
      </c>
      <c r="F29" s="3">
        <v>10</v>
      </c>
      <c r="G29" s="3">
        <v>0</v>
      </c>
      <c r="H29" s="3">
        <v>24</v>
      </c>
      <c r="I29" s="3">
        <v>0</v>
      </c>
      <c r="J29" s="3">
        <v>6</v>
      </c>
      <c r="K29" s="3">
        <v>1.22418</v>
      </c>
      <c r="L29" s="3" t="s">
        <v>24</v>
      </c>
      <c r="M29" s="3"/>
    </row>
    <row r="30">
      <c r="A30" s="3" t="s">
        <v>23</v>
      </c>
      <c r="B30" s="3" t="s">
        <v>15</v>
      </c>
      <c r="C30" s="3"/>
      <c r="D30" s="3">
        <v>4000</v>
      </c>
      <c r="E30" s="3">
        <v>11</v>
      </c>
      <c r="F30" s="3">
        <v>12</v>
      </c>
      <c r="G30" s="3">
        <v>0</v>
      </c>
      <c r="H30" s="3">
        <v>24</v>
      </c>
      <c r="I30" s="3">
        <v>0</v>
      </c>
      <c r="J30" s="3">
        <v>6</v>
      </c>
      <c r="K30" s="3">
        <v>1.3126</v>
      </c>
      <c r="L30" s="3" t="s">
        <v>24</v>
      </c>
      <c r="M30" s="3"/>
    </row>
  </sheetData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15.57+36.15</f>
        <v>51.72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68</v>
      </c>
    </row>
    <row r="4">
      <c r="A4" s="1" t="s">
        <v>12</v>
      </c>
      <c r="B4" s="1" t="s">
        <v>17</v>
      </c>
      <c r="C4" s="1" t="s">
        <v>37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f>3.795846+1.779077</f>
        <v>5.574923</v>
      </c>
      <c r="L4" s="1" t="s">
        <v>19</v>
      </c>
    </row>
    <row r="5">
      <c r="A5" s="1" t="s">
        <v>23</v>
      </c>
      <c r="B5" s="1" t="s">
        <v>13</v>
      </c>
      <c r="K5" s="1">
        <v>970.75</v>
      </c>
      <c r="L5" s="1" t="s">
        <v>14</v>
      </c>
    </row>
    <row r="6">
      <c r="A6" s="1" t="s">
        <v>23</v>
      </c>
      <c r="B6" s="1" t="s">
        <v>15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0.02846</v>
      </c>
      <c r="L6" s="1" t="s">
        <v>24</v>
      </c>
      <c r="M6" s="1" t="s">
        <v>75</v>
      </c>
    </row>
    <row r="7">
      <c r="A7" s="1" t="s">
        <v>23</v>
      </c>
      <c r="B7" s="1" t="s">
        <v>15</v>
      </c>
      <c r="D7" s="1">
        <v>15000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0.02075</v>
      </c>
      <c r="L7" s="1" t="s">
        <v>24</v>
      </c>
    </row>
    <row r="8">
      <c r="A8" s="1" t="s">
        <v>23</v>
      </c>
      <c r="B8" s="1" t="s">
        <v>15</v>
      </c>
      <c r="D8" s="1">
        <v>50000</v>
      </c>
      <c r="E8" s="1">
        <v>1</v>
      </c>
      <c r="F8" s="1">
        <v>12</v>
      </c>
      <c r="G8" s="1">
        <v>0</v>
      </c>
      <c r="H8" s="1">
        <v>24</v>
      </c>
      <c r="I8" s="1">
        <v>0</v>
      </c>
      <c r="J8" s="1">
        <v>6</v>
      </c>
      <c r="K8" s="1">
        <v>0.00327</v>
      </c>
      <c r="L8" s="1" t="s">
        <v>24</v>
      </c>
    </row>
  </sheetData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7" workbookViewId="0">
      <selection pane="topLeft" activeCell="L38" sqref="L38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807.57</v>
      </c>
      <c r="L2" s="1" t="s">
        <v>14</v>
      </c>
    </row>
    <row r="3">
      <c r="A3" s="1" t="s">
        <v>12</v>
      </c>
      <c r="B3" s="1" t="s">
        <v>17</v>
      </c>
      <c r="C3" s="1" t="s">
        <v>18</v>
      </c>
      <c r="D3" s="1">
        <v>0</v>
      </c>
      <c r="E3" s="1">
        <v>1</v>
      </c>
      <c r="F3" s="1">
        <v>4</v>
      </c>
      <c r="G3" s="1">
        <v>5</v>
      </c>
      <c r="H3" s="1">
        <v>9</v>
      </c>
      <c r="I3" s="1">
        <v>0</v>
      </c>
      <c r="J3" s="1">
        <v>4</v>
      </c>
      <c r="K3" s="1">
        <f>1.77</f>
        <v>1.77</v>
      </c>
      <c r="L3" s="1" t="s">
        <v>19</v>
      </c>
    </row>
    <row r="4">
      <c r="A4" s="1" t="s">
        <v>12</v>
      </c>
      <c r="B4" s="1" t="s">
        <v>17</v>
      </c>
      <c r="C4" s="1" t="s">
        <v>81</v>
      </c>
      <c r="D4" s="1">
        <v>0</v>
      </c>
      <c r="E4" s="1">
        <v>5</v>
      </c>
      <c r="F4" s="1">
        <v>6</v>
      </c>
      <c r="G4" s="1">
        <v>14</v>
      </c>
      <c r="H4" s="1">
        <v>19</v>
      </c>
      <c r="I4" s="1">
        <v>0</v>
      </c>
      <c r="J4" s="1">
        <v>6</v>
      </c>
      <c r="K4" s="1">
        <f>6.53</f>
        <v>6.53</v>
      </c>
      <c r="L4" s="1" t="s">
        <v>19</v>
      </c>
    </row>
    <row r="5">
      <c r="A5" s="1" t="s">
        <v>12</v>
      </c>
      <c r="B5" s="1" t="s">
        <v>17</v>
      </c>
      <c r="C5" s="1" t="s">
        <v>52</v>
      </c>
      <c r="D5" s="1">
        <v>0</v>
      </c>
      <c r="E5" s="1">
        <v>7</v>
      </c>
      <c r="F5" s="1">
        <v>8</v>
      </c>
      <c r="G5" s="1">
        <v>14</v>
      </c>
      <c r="H5" s="1">
        <v>19</v>
      </c>
      <c r="I5" s="1">
        <v>0</v>
      </c>
      <c r="J5" s="1">
        <v>6</v>
      </c>
      <c r="K5" s="1">
        <f>10.13</f>
        <v>10.13</v>
      </c>
      <c r="L5" s="1" t="s">
        <v>19</v>
      </c>
    </row>
    <row r="6">
      <c r="A6" s="1" t="s">
        <v>12</v>
      </c>
      <c r="B6" s="1" t="s">
        <v>17</v>
      </c>
      <c r="C6" s="1" t="s">
        <v>82</v>
      </c>
      <c r="D6" s="1">
        <v>0</v>
      </c>
      <c r="E6" s="1">
        <v>9</v>
      </c>
      <c r="F6" s="1">
        <v>10</v>
      </c>
      <c r="G6" s="1">
        <v>14</v>
      </c>
      <c r="H6" s="1">
        <v>19</v>
      </c>
      <c r="I6" s="1">
        <v>0</v>
      </c>
      <c r="J6" s="1">
        <v>6</v>
      </c>
      <c r="K6" s="1">
        <f>6.53</f>
        <v>6.53</v>
      </c>
      <c r="L6" s="1" t="s">
        <v>19</v>
      </c>
    </row>
    <row r="7">
      <c r="A7" s="1" t="s">
        <v>12</v>
      </c>
      <c r="B7" s="1" t="s">
        <v>17</v>
      </c>
      <c r="C7" s="1" t="s">
        <v>21</v>
      </c>
      <c r="D7" s="1">
        <v>0</v>
      </c>
      <c r="E7" s="1">
        <v>11</v>
      </c>
      <c r="F7" s="1">
        <v>12</v>
      </c>
      <c r="G7" s="1">
        <v>5</v>
      </c>
      <c r="H7" s="1">
        <v>9</v>
      </c>
      <c r="I7" s="1">
        <v>0</v>
      </c>
      <c r="J7" s="1">
        <v>4</v>
      </c>
      <c r="K7" s="1">
        <f>1.77</f>
        <v>1.77</v>
      </c>
      <c r="L7" s="1" t="s">
        <v>19</v>
      </c>
    </row>
    <row r="8">
      <c r="A8" s="1" t="s">
        <v>12</v>
      </c>
      <c r="B8" s="1" t="s">
        <v>17</v>
      </c>
      <c r="C8" s="1" t="s">
        <v>37</v>
      </c>
      <c r="D8" s="1">
        <v>0</v>
      </c>
      <c r="E8" s="1">
        <v>1</v>
      </c>
      <c r="F8" s="1">
        <v>12</v>
      </c>
      <c r="G8" s="1">
        <v>0</v>
      </c>
      <c r="H8" s="1">
        <v>24</v>
      </c>
      <c r="I8" s="1">
        <v>0</v>
      </c>
      <c r="J8" s="1">
        <v>6</v>
      </c>
      <c r="K8" s="1">
        <v>2.49</v>
      </c>
      <c r="L8" s="1" t="s">
        <v>19</v>
      </c>
    </row>
    <row r="9">
      <c r="A9" s="1" t="s">
        <v>12</v>
      </c>
      <c r="B9" s="1" t="s">
        <v>15</v>
      </c>
      <c r="D9" s="1">
        <v>0</v>
      </c>
      <c r="E9" s="1">
        <v>1</v>
      </c>
      <c r="F9" s="1">
        <v>4</v>
      </c>
      <c r="G9" s="1">
        <v>0</v>
      </c>
      <c r="H9" s="1">
        <v>5</v>
      </c>
      <c r="I9" s="1">
        <v>0</v>
      </c>
      <c r="J9" s="1">
        <v>4</v>
      </c>
      <c r="K9" s="1">
        <v>0.0469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1</v>
      </c>
      <c r="F10" s="1">
        <v>4</v>
      </c>
      <c r="G10" s="1">
        <v>5</v>
      </c>
      <c r="H10" s="1">
        <v>9</v>
      </c>
      <c r="I10" s="1">
        <v>0</v>
      </c>
      <c r="J10" s="1">
        <v>4</v>
      </c>
      <c r="K10" s="1">
        <v>0.0701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</v>
      </c>
      <c r="F11" s="1">
        <v>4</v>
      </c>
      <c r="G11" s="1">
        <v>9</v>
      </c>
      <c r="H11" s="1">
        <v>17</v>
      </c>
      <c r="I11" s="1">
        <v>0</v>
      </c>
      <c r="J11" s="1">
        <v>4</v>
      </c>
      <c r="K11" s="1">
        <v>0.0469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</v>
      </c>
      <c r="F12" s="1">
        <v>4</v>
      </c>
      <c r="G12" s="1">
        <v>17</v>
      </c>
      <c r="H12" s="1">
        <v>21</v>
      </c>
      <c r="I12" s="1">
        <v>0</v>
      </c>
      <c r="J12" s="1">
        <v>4</v>
      </c>
      <c r="K12" s="1">
        <v>0.0672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</v>
      </c>
      <c r="F13" s="1">
        <v>4</v>
      </c>
      <c r="G13" s="1">
        <v>21</v>
      </c>
      <c r="H13" s="1">
        <v>24</v>
      </c>
      <c r="I13" s="1">
        <v>0</v>
      </c>
      <c r="J13" s="1">
        <v>4</v>
      </c>
      <c r="K13" s="1">
        <v>0.0469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</v>
      </c>
      <c r="F14" s="1">
        <v>4</v>
      </c>
      <c r="G14" s="1">
        <v>0</v>
      </c>
      <c r="H14" s="1">
        <v>24</v>
      </c>
      <c r="I14" s="1">
        <v>5</v>
      </c>
      <c r="J14" s="1">
        <v>6</v>
      </c>
      <c r="K14" s="1">
        <v>0.0469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5</v>
      </c>
      <c r="F15" s="1">
        <v>6</v>
      </c>
      <c r="G15" s="1">
        <v>0</v>
      </c>
      <c r="H15" s="1">
        <v>11</v>
      </c>
      <c r="I15" s="1">
        <v>0</v>
      </c>
      <c r="J15" s="1">
        <v>6</v>
      </c>
      <c r="K15" s="1">
        <v>0.0478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5</v>
      </c>
      <c r="F16" s="1">
        <v>6</v>
      </c>
      <c r="G16" s="1">
        <v>11</v>
      </c>
      <c r="H16" s="1">
        <v>14</v>
      </c>
      <c r="I16" s="1">
        <v>0</v>
      </c>
      <c r="J16" s="1">
        <v>6</v>
      </c>
      <c r="K16" s="1">
        <v>0.0721</v>
      </c>
      <c r="L16" s="1" t="s">
        <v>16</v>
      </c>
    </row>
    <row r="17">
      <c r="A17" s="1" t="s">
        <v>12</v>
      </c>
      <c r="B17" s="1" t="s">
        <v>15</v>
      </c>
      <c r="D17" s="1">
        <v>0</v>
      </c>
      <c r="E17" s="1">
        <v>5</v>
      </c>
      <c r="F17" s="1">
        <v>6</v>
      </c>
      <c r="G17" s="1">
        <v>14</v>
      </c>
      <c r="H17" s="1">
        <v>19</v>
      </c>
      <c r="I17" s="1">
        <v>0</v>
      </c>
      <c r="J17" s="1">
        <v>6</v>
      </c>
      <c r="K17" s="1">
        <v>0.0821</v>
      </c>
      <c r="L17" s="1" t="s">
        <v>16</v>
      </c>
    </row>
    <row r="18">
      <c r="A18" s="1" t="s">
        <v>12</v>
      </c>
      <c r="B18" s="1" t="s">
        <v>15</v>
      </c>
      <c r="D18" s="1">
        <v>0</v>
      </c>
      <c r="E18" s="1">
        <v>5</v>
      </c>
      <c r="F18" s="1">
        <v>6</v>
      </c>
      <c r="G18" s="1">
        <v>19</v>
      </c>
      <c r="H18" s="1">
        <v>23</v>
      </c>
      <c r="I18" s="1">
        <v>0</v>
      </c>
      <c r="J18" s="1">
        <v>6</v>
      </c>
      <c r="K18" s="1">
        <v>0.0721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1">
        <v>5</v>
      </c>
      <c r="F19" s="1">
        <v>6</v>
      </c>
      <c r="G19" s="1">
        <v>23</v>
      </c>
      <c r="H19" s="1">
        <v>24</v>
      </c>
      <c r="I19" s="1">
        <v>0</v>
      </c>
      <c r="J19" s="1">
        <v>6</v>
      </c>
      <c r="K19" s="1">
        <v>0.0478</v>
      </c>
      <c r="L19" s="1" t="s">
        <v>16</v>
      </c>
    </row>
    <row r="20">
      <c r="A20" s="1" t="s">
        <v>12</v>
      </c>
      <c r="B20" s="1" t="s">
        <v>15</v>
      </c>
      <c r="D20" s="1">
        <v>0</v>
      </c>
      <c r="E20" s="1">
        <v>7</v>
      </c>
      <c r="F20" s="1">
        <v>8</v>
      </c>
      <c r="G20" s="1">
        <v>0</v>
      </c>
      <c r="H20" s="1">
        <v>11</v>
      </c>
      <c r="I20" s="1">
        <v>0</v>
      </c>
      <c r="J20" s="1">
        <v>6</v>
      </c>
      <c r="K20" s="1">
        <v>0.0576</v>
      </c>
      <c r="L20" s="1" t="s">
        <v>16</v>
      </c>
    </row>
    <row r="21">
      <c r="A21" s="1" t="s">
        <v>12</v>
      </c>
      <c r="B21" s="1" t="s">
        <v>15</v>
      </c>
      <c r="D21" s="1">
        <v>0</v>
      </c>
      <c r="E21" s="1">
        <v>7</v>
      </c>
      <c r="F21" s="1">
        <v>8</v>
      </c>
      <c r="G21" s="1">
        <v>11</v>
      </c>
      <c r="H21" s="1">
        <v>14</v>
      </c>
      <c r="I21" s="1">
        <v>0</v>
      </c>
      <c r="J21" s="1">
        <v>6</v>
      </c>
      <c r="K21" s="1">
        <v>0.0929</v>
      </c>
      <c r="L21" s="1" t="s">
        <v>16</v>
      </c>
    </row>
    <row r="22">
      <c r="A22" s="1" t="s">
        <v>12</v>
      </c>
      <c r="B22" s="1" t="s">
        <v>15</v>
      </c>
      <c r="D22" s="1">
        <v>0</v>
      </c>
      <c r="E22" s="1">
        <v>7</v>
      </c>
      <c r="F22" s="1">
        <v>8</v>
      </c>
      <c r="G22" s="1">
        <v>14</v>
      </c>
      <c r="H22" s="1">
        <v>19</v>
      </c>
      <c r="I22" s="1">
        <v>0</v>
      </c>
      <c r="J22" s="1">
        <v>6</v>
      </c>
      <c r="K22" s="1">
        <v>0.1141</v>
      </c>
      <c r="L22" s="1" t="s">
        <v>16</v>
      </c>
    </row>
    <row r="23">
      <c r="A23" s="1" t="s">
        <v>12</v>
      </c>
      <c r="B23" s="1" t="s">
        <v>15</v>
      </c>
      <c r="D23" s="1">
        <v>0</v>
      </c>
      <c r="E23" s="1">
        <v>7</v>
      </c>
      <c r="F23" s="1">
        <v>8</v>
      </c>
      <c r="G23" s="1">
        <v>19</v>
      </c>
      <c r="H23" s="1">
        <v>23</v>
      </c>
      <c r="I23" s="1">
        <v>0</v>
      </c>
      <c r="J23" s="1">
        <v>6</v>
      </c>
      <c r="K23" s="1">
        <v>0.0929</v>
      </c>
      <c r="L23" s="1" t="s">
        <v>16</v>
      </c>
    </row>
    <row r="24">
      <c r="A24" s="1" t="s">
        <v>12</v>
      </c>
      <c r="B24" s="1" t="s">
        <v>15</v>
      </c>
      <c r="D24" s="1">
        <v>0</v>
      </c>
      <c r="E24" s="1">
        <v>7</v>
      </c>
      <c r="F24" s="1">
        <v>8</v>
      </c>
      <c r="G24" s="1">
        <v>23</v>
      </c>
      <c r="H24" s="1">
        <v>24</v>
      </c>
      <c r="I24" s="1">
        <v>0</v>
      </c>
      <c r="J24" s="1">
        <v>6</v>
      </c>
      <c r="K24" s="1">
        <v>0.0576</v>
      </c>
      <c r="L24" s="1" t="s">
        <v>16</v>
      </c>
    </row>
    <row r="25">
      <c r="A25" s="1" t="s">
        <v>12</v>
      </c>
      <c r="B25" s="1" t="s">
        <v>15</v>
      </c>
      <c r="D25" s="1">
        <v>0</v>
      </c>
      <c r="E25" s="1">
        <v>9</v>
      </c>
      <c r="F25" s="1">
        <v>10</v>
      </c>
      <c r="G25" s="1">
        <v>0</v>
      </c>
      <c r="H25" s="1">
        <v>11</v>
      </c>
      <c r="I25" s="1">
        <v>0</v>
      </c>
      <c r="J25" s="1">
        <v>6</v>
      </c>
      <c r="K25" s="1">
        <v>0.0478</v>
      </c>
      <c r="L25" s="1" t="s">
        <v>16</v>
      </c>
    </row>
    <row r="26">
      <c r="A26" s="1" t="s">
        <v>12</v>
      </c>
      <c r="B26" s="1" t="s">
        <v>15</v>
      </c>
      <c r="D26" s="1">
        <v>0</v>
      </c>
      <c r="E26" s="1">
        <v>9</v>
      </c>
      <c r="F26" s="1">
        <v>10</v>
      </c>
      <c r="G26" s="1">
        <v>11</v>
      </c>
      <c r="H26" s="1">
        <v>14</v>
      </c>
      <c r="I26" s="1">
        <v>0</v>
      </c>
      <c r="J26" s="1">
        <v>6</v>
      </c>
      <c r="K26" s="1">
        <v>0.0721</v>
      </c>
      <c r="L26" s="1" t="s">
        <v>16</v>
      </c>
    </row>
    <row r="27">
      <c r="A27" s="1" t="s">
        <v>12</v>
      </c>
      <c r="B27" s="1" t="s">
        <v>15</v>
      </c>
      <c r="D27" s="1">
        <v>0</v>
      </c>
      <c r="E27" s="1">
        <v>9</v>
      </c>
      <c r="F27" s="1">
        <v>10</v>
      </c>
      <c r="G27" s="1">
        <v>14</v>
      </c>
      <c r="H27" s="1">
        <v>19</v>
      </c>
      <c r="I27" s="1">
        <v>0</v>
      </c>
      <c r="J27" s="1">
        <v>6</v>
      </c>
      <c r="K27" s="1">
        <v>0.0821</v>
      </c>
      <c r="L27" s="1" t="s">
        <v>16</v>
      </c>
    </row>
    <row r="28">
      <c r="A28" s="1" t="s">
        <v>12</v>
      </c>
      <c r="B28" s="1" t="s">
        <v>15</v>
      </c>
      <c r="D28" s="1">
        <v>0</v>
      </c>
      <c r="E28" s="1">
        <v>9</v>
      </c>
      <c r="F28" s="1">
        <v>10</v>
      </c>
      <c r="G28" s="1">
        <v>19</v>
      </c>
      <c r="H28" s="1">
        <v>23</v>
      </c>
      <c r="I28" s="1">
        <v>0</v>
      </c>
      <c r="J28" s="1">
        <v>6</v>
      </c>
      <c r="K28" s="1">
        <v>0.0721</v>
      </c>
      <c r="L28" s="1" t="s">
        <v>16</v>
      </c>
    </row>
    <row r="29">
      <c r="A29" s="1" t="s">
        <v>12</v>
      </c>
      <c r="B29" s="1" t="s">
        <v>15</v>
      </c>
      <c r="D29" s="1">
        <v>0</v>
      </c>
      <c r="E29" s="1">
        <v>9</v>
      </c>
      <c r="F29" s="1">
        <v>10</v>
      </c>
      <c r="G29" s="1">
        <v>23</v>
      </c>
      <c r="H29" s="1">
        <v>24</v>
      </c>
      <c r="I29" s="1">
        <v>0</v>
      </c>
      <c r="J29" s="1">
        <v>6</v>
      </c>
      <c r="K29" s="1">
        <v>0.0478</v>
      </c>
      <c r="L29" s="1" t="s">
        <v>16</v>
      </c>
    </row>
    <row r="30">
      <c r="A30" s="1" t="s">
        <v>12</v>
      </c>
      <c r="B30" s="1" t="s">
        <v>15</v>
      </c>
      <c r="D30" s="1">
        <v>0</v>
      </c>
      <c r="E30" s="1">
        <v>11</v>
      </c>
      <c r="F30" s="1">
        <v>12</v>
      </c>
      <c r="G30" s="1">
        <v>0</v>
      </c>
      <c r="H30" s="1">
        <v>5</v>
      </c>
      <c r="I30" s="1">
        <v>0</v>
      </c>
      <c r="J30" s="1">
        <v>4</v>
      </c>
      <c r="K30" s="1">
        <v>0.0469</v>
      </c>
      <c r="L30" s="1" t="s">
        <v>16</v>
      </c>
    </row>
    <row r="31">
      <c r="A31" s="1" t="s">
        <v>12</v>
      </c>
      <c r="B31" s="1" t="s">
        <v>15</v>
      </c>
      <c r="D31" s="1">
        <v>0</v>
      </c>
      <c r="E31" s="1">
        <v>11</v>
      </c>
      <c r="F31" s="1">
        <v>12</v>
      </c>
      <c r="G31" s="1">
        <v>5</v>
      </c>
      <c r="H31" s="1">
        <v>9</v>
      </c>
      <c r="I31" s="1">
        <v>0</v>
      </c>
      <c r="J31" s="1">
        <v>4</v>
      </c>
      <c r="K31" s="1">
        <v>0.0701</v>
      </c>
      <c r="L31" s="1" t="s">
        <v>16</v>
      </c>
    </row>
    <row r="32">
      <c r="A32" s="1" t="s">
        <v>12</v>
      </c>
      <c r="B32" s="1" t="s">
        <v>15</v>
      </c>
      <c r="D32" s="1">
        <v>0</v>
      </c>
      <c r="E32" s="1">
        <v>11</v>
      </c>
      <c r="F32" s="1">
        <v>12</v>
      </c>
      <c r="G32" s="1">
        <v>9</v>
      </c>
      <c r="H32" s="1">
        <v>17</v>
      </c>
      <c r="I32" s="1">
        <v>0</v>
      </c>
      <c r="J32" s="1">
        <v>4</v>
      </c>
      <c r="K32" s="1">
        <v>0.0469</v>
      </c>
      <c r="L32" s="1" t="s">
        <v>16</v>
      </c>
    </row>
    <row r="33">
      <c r="A33" s="1" t="s">
        <v>12</v>
      </c>
      <c r="B33" s="1" t="s">
        <v>15</v>
      </c>
      <c r="D33" s="1">
        <v>0</v>
      </c>
      <c r="E33" s="1">
        <v>11</v>
      </c>
      <c r="F33" s="1">
        <v>12</v>
      </c>
      <c r="G33" s="1">
        <v>17</v>
      </c>
      <c r="H33" s="1">
        <v>21</v>
      </c>
      <c r="I33" s="1">
        <v>0</v>
      </c>
      <c r="J33" s="1">
        <v>4</v>
      </c>
      <c r="K33" s="1">
        <v>0.0672</v>
      </c>
      <c r="L33" s="1" t="s">
        <v>16</v>
      </c>
    </row>
    <row r="34">
      <c r="A34" s="1" t="s">
        <v>12</v>
      </c>
      <c r="B34" s="1" t="s">
        <v>15</v>
      </c>
      <c r="D34" s="1">
        <v>0</v>
      </c>
      <c r="E34" s="1">
        <v>11</v>
      </c>
      <c r="F34" s="1">
        <v>12</v>
      </c>
      <c r="G34" s="1">
        <v>21</v>
      </c>
      <c r="H34" s="1">
        <v>24</v>
      </c>
      <c r="I34" s="1">
        <v>0</v>
      </c>
      <c r="J34" s="1">
        <v>4</v>
      </c>
      <c r="K34" s="1">
        <v>0.0469</v>
      </c>
      <c r="L34" s="1" t="s">
        <v>16</v>
      </c>
    </row>
    <row r="35">
      <c r="A35" s="1" t="s">
        <v>12</v>
      </c>
      <c r="B35" s="1" t="s">
        <v>15</v>
      </c>
      <c r="D35" s="1">
        <v>0</v>
      </c>
      <c r="E35" s="1">
        <v>11</v>
      </c>
      <c r="F35" s="1">
        <v>12</v>
      </c>
      <c r="G35" s="1">
        <v>0</v>
      </c>
      <c r="H35" s="1">
        <v>24</v>
      </c>
      <c r="I35" s="1">
        <v>5</v>
      </c>
      <c r="J35" s="1">
        <v>6</v>
      </c>
      <c r="K35" s="1">
        <v>0.0469</v>
      </c>
      <c r="L35" s="1" t="s">
        <v>16</v>
      </c>
    </row>
    <row r="36">
      <c r="A36" s="1" t="s">
        <v>23</v>
      </c>
      <c r="B36" s="1" t="s">
        <v>13</v>
      </c>
      <c r="K36" s="1">
        <v>950</v>
      </c>
      <c r="L36" s="1" t="s">
        <v>14</v>
      </c>
    </row>
    <row r="37">
      <c r="A37" s="1" t="s">
        <v>23</v>
      </c>
      <c r="B37" s="1" t="s">
        <v>15</v>
      </c>
      <c r="D37" s="1">
        <v>0</v>
      </c>
      <c r="E37" s="1">
        <v>1</v>
      </c>
      <c r="F37" s="1">
        <v>12</v>
      </c>
      <c r="G37" s="1">
        <v>0</v>
      </c>
      <c r="H37" s="1">
        <v>24</v>
      </c>
      <c r="I37" s="1">
        <v>0</v>
      </c>
      <c r="J37" s="1">
        <v>6</v>
      </c>
      <c r="K37" s="1">
        <v>0.62851</v>
      </c>
      <c r="L37" s="1" t="s">
        <v>24</v>
      </c>
    </row>
    <row r="38">
      <c r="A38" s="1" t="s">
        <v>23</v>
      </c>
      <c r="B38" s="1" t="s">
        <v>17</v>
      </c>
      <c r="C38" s="1" t="s">
        <v>37</v>
      </c>
      <c r="D38" s="1">
        <v>0</v>
      </c>
      <c r="E38" s="1">
        <v>1</v>
      </c>
      <c r="F38" s="1">
        <v>12</v>
      </c>
      <c r="G38" s="1">
        <v>0</v>
      </c>
      <c r="H38" s="1">
        <v>24</v>
      </c>
      <c r="I38" s="1">
        <v>0</v>
      </c>
      <c r="J38" s="1">
        <v>6</v>
      </c>
      <c r="K38" s="1">
        <v>0.086705</v>
      </c>
      <c r="L38" s="1" t="s">
        <v>89</v>
      </c>
    </row>
  </sheetData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N1" sqref="N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6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50.48874*30</f>
        <v>1514.6622</v>
      </c>
      <c r="L2" s="1" t="s">
        <v>14</v>
      </c>
      <c r="M2" s="1" t="s">
        <v>27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0">
        <v>6</v>
      </c>
      <c r="F3" s="0">
        <v>9</v>
      </c>
      <c r="G3" s="0">
        <v>16</v>
      </c>
      <c r="H3" s="0">
        <v>21</v>
      </c>
      <c r="I3" s="1">
        <v>0</v>
      </c>
      <c r="J3" s="0">
        <v>6</v>
      </c>
      <c r="K3" s="0">
        <v>26.8</v>
      </c>
      <c r="L3" s="1" t="s">
        <v>19</v>
      </c>
    </row>
    <row r="4">
      <c r="A4" s="1" t="s">
        <v>12</v>
      </c>
      <c r="B4" s="1" t="s">
        <v>17</v>
      </c>
      <c r="C4" s="1" t="s">
        <v>35</v>
      </c>
      <c r="D4" s="1">
        <v>0</v>
      </c>
      <c r="E4" s="0">
        <v>6</v>
      </c>
      <c r="F4" s="0">
        <v>9</v>
      </c>
      <c r="G4" s="0">
        <v>14</v>
      </c>
      <c r="H4" s="0">
        <v>16</v>
      </c>
      <c r="I4" s="1">
        <v>0</v>
      </c>
      <c r="J4" s="0">
        <v>6</v>
      </c>
      <c r="K4" s="0">
        <v>5.32</v>
      </c>
      <c r="L4" s="1" t="s">
        <v>19</v>
      </c>
    </row>
    <row r="5">
      <c r="A5" s="1" t="s">
        <v>12</v>
      </c>
      <c r="B5" s="1" t="s">
        <v>17</v>
      </c>
      <c r="C5" s="1" t="s">
        <v>35</v>
      </c>
      <c r="D5" s="1">
        <v>0</v>
      </c>
      <c r="E5" s="0">
        <v>6</v>
      </c>
      <c r="F5" s="0">
        <v>9</v>
      </c>
      <c r="G5" s="0">
        <v>21</v>
      </c>
      <c r="H5" s="0">
        <v>23</v>
      </c>
      <c r="I5" s="1">
        <v>0</v>
      </c>
      <c r="J5" s="0">
        <v>6</v>
      </c>
      <c r="K5" s="0">
        <v>5.32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0">
        <v>1</v>
      </c>
      <c r="F6" s="0">
        <v>12</v>
      </c>
      <c r="G6" s="1">
        <v>0</v>
      </c>
      <c r="H6" s="1">
        <v>24</v>
      </c>
      <c r="I6" s="1">
        <v>0</v>
      </c>
      <c r="J6" s="1">
        <v>6</v>
      </c>
      <c r="K6" s="0">
        <v>20.7</v>
      </c>
      <c r="L6" s="1" t="s">
        <v>19</v>
      </c>
    </row>
    <row r="7">
      <c r="A7" s="1" t="s">
        <v>12</v>
      </c>
      <c r="B7" s="1" t="s">
        <v>17</v>
      </c>
      <c r="C7" s="0" t="s">
        <v>41</v>
      </c>
      <c r="D7" s="1">
        <v>0</v>
      </c>
      <c r="E7" s="0">
        <v>1</v>
      </c>
      <c r="F7" s="0">
        <v>5</v>
      </c>
      <c r="G7" s="0">
        <v>16</v>
      </c>
      <c r="H7" s="0">
        <v>21</v>
      </c>
      <c r="I7" s="1">
        <v>0</v>
      </c>
      <c r="J7" s="0">
        <v>6</v>
      </c>
      <c r="K7" s="0">
        <v>1.78</v>
      </c>
      <c r="L7" s="1" t="s">
        <v>19</v>
      </c>
    </row>
    <row r="8">
      <c r="A8" s="1" t="s">
        <v>12</v>
      </c>
      <c r="B8" s="1" t="s">
        <v>17</v>
      </c>
      <c r="C8" s="0" t="s">
        <v>42</v>
      </c>
      <c r="D8" s="1">
        <v>0</v>
      </c>
      <c r="E8" s="0">
        <v>10</v>
      </c>
      <c r="F8" s="1">
        <v>12</v>
      </c>
      <c r="G8" s="0">
        <v>16</v>
      </c>
      <c r="H8" s="0">
        <v>21</v>
      </c>
      <c r="I8" s="1">
        <v>0</v>
      </c>
      <c r="J8" s="0">
        <v>6</v>
      </c>
      <c r="K8" s="0">
        <v>1.78</v>
      </c>
      <c r="L8" s="1" t="s">
        <v>19</v>
      </c>
    </row>
    <row r="9">
      <c r="A9" s="1" t="s">
        <v>12</v>
      </c>
      <c r="B9" s="1" t="s">
        <v>15</v>
      </c>
      <c r="D9" s="1">
        <v>0</v>
      </c>
      <c r="E9" s="0">
        <v>6</v>
      </c>
      <c r="F9" s="0">
        <v>9</v>
      </c>
      <c r="G9" s="1">
        <v>0</v>
      </c>
      <c r="H9" s="0">
        <v>14</v>
      </c>
      <c r="I9" s="1">
        <v>0</v>
      </c>
      <c r="J9" s="0">
        <v>6</v>
      </c>
      <c r="K9" s="0">
        <v>0.09816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0">
        <v>6</v>
      </c>
      <c r="F10" s="0">
        <v>9</v>
      </c>
      <c r="G10" s="0">
        <v>14</v>
      </c>
      <c r="H10" s="0">
        <v>16</v>
      </c>
      <c r="I10" s="1">
        <v>0</v>
      </c>
      <c r="J10" s="0">
        <v>6</v>
      </c>
      <c r="K10" s="0">
        <v>0.11735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0">
        <v>6</v>
      </c>
      <c r="F11" s="0">
        <v>9</v>
      </c>
      <c r="G11" s="0">
        <v>16</v>
      </c>
      <c r="H11" s="0">
        <v>21</v>
      </c>
      <c r="I11" s="1">
        <v>0</v>
      </c>
      <c r="J11" s="0">
        <v>6</v>
      </c>
      <c r="K11" s="0">
        <v>0.14484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0">
        <v>6</v>
      </c>
      <c r="F12" s="0">
        <v>9</v>
      </c>
      <c r="G12" s="0">
        <v>21</v>
      </c>
      <c r="H12" s="0">
        <v>23</v>
      </c>
      <c r="I12" s="1">
        <v>0</v>
      </c>
      <c r="J12" s="1">
        <v>6</v>
      </c>
      <c r="K12" s="0">
        <v>0.11735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0">
        <v>6</v>
      </c>
      <c r="F13" s="0">
        <v>9</v>
      </c>
      <c r="G13" s="0">
        <v>23</v>
      </c>
      <c r="H13" s="0">
        <v>24</v>
      </c>
      <c r="I13" s="1">
        <v>0</v>
      </c>
      <c r="J13" s="1">
        <v>6</v>
      </c>
      <c r="K13" s="0">
        <v>0.09816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</v>
      </c>
      <c r="F14" s="0">
        <v>2</v>
      </c>
      <c r="G14" s="1">
        <v>0</v>
      </c>
      <c r="H14" s="0">
        <v>16</v>
      </c>
      <c r="I14" s="1">
        <v>0</v>
      </c>
      <c r="J14" s="0">
        <v>6</v>
      </c>
      <c r="K14" s="0">
        <v>0.09822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</v>
      </c>
      <c r="F15" s="0">
        <v>2</v>
      </c>
      <c r="G15" s="0">
        <v>21</v>
      </c>
      <c r="H15" s="0">
        <v>24</v>
      </c>
      <c r="I15" s="1">
        <v>0</v>
      </c>
      <c r="J15" s="0">
        <v>6</v>
      </c>
      <c r="K15" s="0">
        <v>0.09822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0">
        <v>1</v>
      </c>
      <c r="F16" s="0">
        <v>5</v>
      </c>
      <c r="G16" s="0">
        <v>16</v>
      </c>
      <c r="H16" s="0">
        <v>21</v>
      </c>
      <c r="I16" s="1">
        <v>0</v>
      </c>
      <c r="J16" s="1">
        <v>6</v>
      </c>
      <c r="K16" s="0">
        <v>0.12734</v>
      </c>
      <c r="L16" s="1" t="s">
        <v>16</v>
      </c>
    </row>
    <row r="17">
      <c r="A17" s="1" t="s">
        <v>12</v>
      </c>
      <c r="B17" s="1" t="s">
        <v>15</v>
      </c>
      <c r="D17" s="1">
        <v>0</v>
      </c>
      <c r="E17" s="0">
        <v>3</v>
      </c>
      <c r="F17" s="0">
        <v>5</v>
      </c>
      <c r="G17" s="0">
        <v>0</v>
      </c>
      <c r="H17" s="0">
        <v>9</v>
      </c>
      <c r="I17" s="1">
        <v>0</v>
      </c>
      <c r="J17" s="1">
        <v>6</v>
      </c>
      <c r="K17" s="0">
        <v>0.09822</v>
      </c>
      <c r="L17" s="1" t="s">
        <v>16</v>
      </c>
    </row>
    <row r="18">
      <c r="A18" s="1" t="s">
        <v>12</v>
      </c>
      <c r="B18" s="1" t="s">
        <v>15</v>
      </c>
      <c r="D18" s="1">
        <v>0</v>
      </c>
      <c r="E18" s="0">
        <v>3</v>
      </c>
      <c r="F18" s="0">
        <v>5</v>
      </c>
      <c r="G18" s="0">
        <v>9</v>
      </c>
      <c r="H18" s="0">
        <v>14</v>
      </c>
      <c r="I18" s="1">
        <v>0</v>
      </c>
      <c r="J18" s="1">
        <v>6</v>
      </c>
      <c r="K18" s="0">
        <v>0.0569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0">
        <v>3</v>
      </c>
      <c r="F19" s="0">
        <v>5</v>
      </c>
      <c r="G19" s="0">
        <v>14</v>
      </c>
      <c r="H19" s="0">
        <v>16</v>
      </c>
      <c r="I19" s="1">
        <v>0</v>
      </c>
      <c r="J19" s="0">
        <v>6</v>
      </c>
      <c r="K19" s="0">
        <v>0.09822</v>
      </c>
      <c r="L19" s="1" t="s">
        <v>16</v>
      </c>
    </row>
    <row r="20">
      <c r="A20" s="1" t="s">
        <v>12</v>
      </c>
      <c r="B20" s="1" t="s">
        <v>15</v>
      </c>
      <c r="D20" s="1">
        <v>0</v>
      </c>
      <c r="E20" s="0">
        <v>3</v>
      </c>
      <c r="F20" s="0">
        <v>5</v>
      </c>
      <c r="G20" s="0">
        <v>21</v>
      </c>
      <c r="H20" s="0">
        <v>24</v>
      </c>
      <c r="I20" s="1">
        <v>0</v>
      </c>
      <c r="J20" s="0">
        <v>6</v>
      </c>
      <c r="K20" s="0">
        <v>0.09822</v>
      </c>
      <c r="L20" s="1" t="s">
        <v>16</v>
      </c>
    </row>
    <row r="21">
      <c r="A21" s="1" t="s">
        <v>12</v>
      </c>
      <c r="B21" s="1" t="s">
        <v>15</v>
      </c>
      <c r="D21" s="1">
        <v>0</v>
      </c>
      <c r="E21" s="0">
        <v>10</v>
      </c>
      <c r="F21" s="1">
        <v>12</v>
      </c>
      <c r="G21" s="1">
        <v>0</v>
      </c>
      <c r="H21" s="0">
        <v>16</v>
      </c>
      <c r="I21" s="1">
        <v>0</v>
      </c>
      <c r="J21" s="1">
        <v>6</v>
      </c>
      <c r="K21" s="0">
        <v>0.09822</v>
      </c>
      <c r="L21" s="1" t="s">
        <v>16</v>
      </c>
      <c r="M21" s="0"/>
    </row>
    <row r="22">
      <c r="A22" s="1" t="s">
        <v>12</v>
      </c>
      <c r="B22" s="1" t="s">
        <v>15</v>
      </c>
      <c r="C22" s="0"/>
      <c r="D22" s="1">
        <v>0</v>
      </c>
      <c r="E22" s="0">
        <v>10</v>
      </c>
      <c r="F22" s="1">
        <v>12</v>
      </c>
      <c r="G22" s="0">
        <v>21</v>
      </c>
      <c r="H22" s="0">
        <v>24</v>
      </c>
      <c r="I22" s="1">
        <v>0</v>
      </c>
      <c r="J22" s="1">
        <v>6</v>
      </c>
      <c r="K22" s="0">
        <v>0.09822</v>
      </c>
      <c r="L22" s="1" t="s">
        <v>16</v>
      </c>
    </row>
    <row r="23">
      <c r="A23" s="1" t="s">
        <v>12</v>
      </c>
      <c r="B23" s="1" t="s">
        <v>15</v>
      </c>
      <c r="C23" s="0"/>
      <c r="D23" s="1">
        <v>0</v>
      </c>
      <c r="E23" s="0">
        <v>10</v>
      </c>
      <c r="F23" s="1">
        <v>12</v>
      </c>
      <c r="G23" s="0">
        <v>16</v>
      </c>
      <c r="H23" s="0">
        <v>21</v>
      </c>
      <c r="I23" s="1">
        <v>0</v>
      </c>
      <c r="J23" s="1">
        <v>6</v>
      </c>
      <c r="K23" s="0">
        <v>0.12734</v>
      </c>
      <c r="L23" s="1" t="s">
        <v>16</v>
      </c>
    </row>
    <row r="24">
      <c r="A24" s="3" t="s">
        <v>23</v>
      </c>
      <c r="B24" s="3" t="s">
        <v>13</v>
      </c>
      <c r="C24" s="3"/>
      <c r="D24" s="3"/>
      <c r="E24" s="3"/>
      <c r="F24" s="3"/>
      <c r="G24" s="3"/>
      <c r="H24" s="3"/>
      <c r="I24" s="3"/>
      <c r="J24" s="3"/>
      <c r="K24" s="3">
        <v>148.6554</v>
      </c>
      <c r="L24" s="3" t="s">
        <v>14</v>
      </c>
      <c r="M24" s="3" t="s">
        <v>40</v>
      </c>
    </row>
    <row r="25">
      <c r="A25" s="3" t="s">
        <v>23</v>
      </c>
      <c r="B25" s="3" t="s">
        <v>15</v>
      </c>
      <c r="C25" s="3"/>
      <c r="D25" s="3">
        <v>0</v>
      </c>
      <c r="E25" s="3">
        <v>1</v>
      </c>
      <c r="F25" s="3">
        <v>3</v>
      </c>
      <c r="G25" s="3">
        <v>0</v>
      </c>
      <c r="H25" s="3">
        <v>24</v>
      </c>
      <c r="I25" s="3">
        <v>0</v>
      </c>
      <c r="J25" s="3">
        <v>6</v>
      </c>
      <c r="K25" s="3">
        <v>1.68736</v>
      </c>
      <c r="L25" s="3" t="s">
        <v>24</v>
      </c>
      <c r="M25" s="3"/>
    </row>
    <row r="26">
      <c r="A26" s="3" t="s">
        <v>23</v>
      </c>
      <c r="B26" s="3" t="s">
        <v>15</v>
      </c>
      <c r="C26" s="3"/>
      <c r="D26" s="3">
        <v>0</v>
      </c>
      <c r="E26" s="3">
        <v>4</v>
      </c>
      <c r="F26" s="3">
        <v>10</v>
      </c>
      <c r="G26" s="3">
        <v>0</v>
      </c>
      <c r="H26" s="3">
        <v>24</v>
      </c>
      <c r="I26" s="3">
        <v>0</v>
      </c>
      <c r="J26" s="3">
        <v>6</v>
      </c>
      <c r="K26" s="3">
        <v>1.54031</v>
      </c>
      <c r="L26" s="3" t="s">
        <v>24</v>
      </c>
      <c r="M26" s="3"/>
    </row>
    <row r="27">
      <c r="A27" s="3" t="s">
        <v>23</v>
      </c>
      <c r="B27" s="3" t="s">
        <v>15</v>
      </c>
      <c r="C27" s="3"/>
      <c r="D27" s="3">
        <v>0</v>
      </c>
      <c r="E27" s="3">
        <v>11</v>
      </c>
      <c r="F27" s="3">
        <v>12</v>
      </c>
      <c r="G27" s="3">
        <v>0</v>
      </c>
      <c r="H27" s="3">
        <v>24</v>
      </c>
      <c r="I27" s="3">
        <v>0</v>
      </c>
      <c r="J27" s="3">
        <v>6</v>
      </c>
      <c r="K27" s="3">
        <v>1.68736</v>
      </c>
      <c r="L27" s="3" t="s">
        <v>24</v>
      </c>
      <c r="M27" s="3"/>
    </row>
    <row r="28">
      <c r="A28" s="3" t="s">
        <v>23</v>
      </c>
      <c r="B28" s="3" t="s">
        <v>15</v>
      </c>
      <c r="C28" s="3"/>
      <c r="D28" s="3">
        <v>4000</v>
      </c>
      <c r="E28" s="3">
        <v>1</v>
      </c>
      <c r="F28" s="3">
        <v>3</v>
      </c>
      <c r="G28" s="3">
        <v>0</v>
      </c>
      <c r="H28" s="3">
        <v>24</v>
      </c>
      <c r="I28" s="3">
        <v>0</v>
      </c>
      <c r="J28" s="3">
        <v>6</v>
      </c>
      <c r="K28" s="3">
        <v>1.3126</v>
      </c>
      <c r="L28" s="3" t="s">
        <v>24</v>
      </c>
      <c r="M28" s="3"/>
    </row>
    <row r="29">
      <c r="A29" s="3" t="s">
        <v>23</v>
      </c>
      <c r="B29" s="3" t="s">
        <v>15</v>
      </c>
      <c r="C29" s="3"/>
      <c r="D29" s="3">
        <v>4000</v>
      </c>
      <c r="E29" s="3">
        <v>4</v>
      </c>
      <c r="F29" s="3">
        <v>10</v>
      </c>
      <c r="G29" s="3">
        <v>0</v>
      </c>
      <c r="H29" s="3">
        <v>24</v>
      </c>
      <c r="I29" s="3">
        <v>0</v>
      </c>
      <c r="J29" s="3">
        <v>6</v>
      </c>
      <c r="K29" s="3">
        <v>1.22418</v>
      </c>
      <c r="L29" s="3" t="s">
        <v>24</v>
      </c>
      <c r="M29" s="3"/>
    </row>
    <row r="30">
      <c r="A30" s="3" t="s">
        <v>23</v>
      </c>
      <c r="B30" s="3" t="s">
        <v>15</v>
      </c>
      <c r="C30" s="3"/>
      <c r="D30" s="3">
        <v>4000</v>
      </c>
      <c r="E30" s="3">
        <v>11</v>
      </c>
      <c r="F30" s="3">
        <v>12</v>
      </c>
      <c r="G30" s="3">
        <v>0</v>
      </c>
      <c r="H30" s="3">
        <v>24</v>
      </c>
      <c r="I30" s="3">
        <v>0</v>
      </c>
      <c r="J30" s="3">
        <v>6</v>
      </c>
      <c r="K30" s="3">
        <v>1.3126</v>
      </c>
      <c r="L30" s="3" t="s">
        <v>24</v>
      </c>
      <c r="M30" s="3"/>
    </row>
  </sheetData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L11" sqref="L1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2000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0.04932</v>
      </c>
      <c r="L3" s="1" t="s">
        <v>16</v>
      </c>
      <c r="M3" s="1" t="s">
        <v>67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10.77</v>
      </c>
      <c r="L4" s="1" t="s">
        <v>19</v>
      </c>
    </row>
    <row r="5">
      <c r="A5" s="1"/>
      <c r="B5" s="1"/>
      <c r="K5" s="1"/>
      <c r="L5" s="1"/>
    </row>
    <row r="6">
      <c r="A6" s="1"/>
      <c r="B6" s="1"/>
      <c r="D6" s="1"/>
      <c r="E6" s="1"/>
      <c r="F6" s="1"/>
      <c r="G6" s="1"/>
      <c r="H6" s="1"/>
      <c r="I6" s="1"/>
      <c r="J6" s="1"/>
      <c r="K6" s="1"/>
      <c r="L6" s="1"/>
    </row>
    <row r="7">
      <c r="A7" s="2"/>
      <c r="B7" s="1"/>
    </row>
  </sheetData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C2" s="2"/>
      <c r="D2" s="2"/>
      <c r="E2" s="2"/>
      <c r="F2" s="2"/>
      <c r="G2" s="2"/>
      <c r="H2" s="2"/>
      <c r="I2" s="2"/>
      <c r="J2" s="2"/>
      <c r="K2" s="1">
        <v>100</v>
      </c>
      <c r="L2" s="1" t="s">
        <v>14</v>
      </c>
      <c r="M2" s="2"/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68</v>
      </c>
    </row>
    <row r="4">
      <c r="A4" s="1" t="s">
        <v>12</v>
      </c>
      <c r="B4" s="1" t="s">
        <v>17</v>
      </c>
      <c r="C4" s="1" t="s">
        <v>37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4.5704</v>
      </c>
      <c r="L4" s="1" t="s">
        <v>19</v>
      </c>
    </row>
  </sheetData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0">
        <v>747.89</v>
      </c>
      <c r="L2" s="1" t="s">
        <v>14</v>
      </c>
      <c r="M2" s="1" t="s">
        <v>48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1">
        <v>6</v>
      </c>
      <c r="F3" s="1">
        <v>9</v>
      </c>
      <c r="G3" s="1">
        <v>16</v>
      </c>
      <c r="H3" s="1">
        <v>21</v>
      </c>
      <c r="I3" s="1">
        <v>0</v>
      </c>
      <c r="J3" s="1">
        <v>4</v>
      </c>
      <c r="K3" s="1">
        <v>14.05</v>
      </c>
      <c r="L3" s="1" t="s">
        <v>19</v>
      </c>
      <c r="M3" s="1" t="s">
        <v>49</v>
      </c>
    </row>
    <row r="4">
      <c r="A4" s="1" t="s">
        <v>12</v>
      </c>
      <c r="B4" s="1" t="s">
        <v>17</v>
      </c>
      <c r="C4" s="1" t="s">
        <v>38</v>
      </c>
      <c r="D4" s="1">
        <v>0</v>
      </c>
      <c r="E4" s="1">
        <v>1</v>
      </c>
      <c r="F4" s="1">
        <v>5</v>
      </c>
      <c r="G4" s="1">
        <v>16</v>
      </c>
      <c r="H4" s="1">
        <v>21</v>
      </c>
      <c r="I4" s="1">
        <v>0</v>
      </c>
      <c r="J4" s="1">
        <v>4</v>
      </c>
      <c r="K4" s="1">
        <v>4.58</v>
      </c>
      <c r="L4" s="1" t="s">
        <v>19</v>
      </c>
      <c r="M4" s="1" t="s">
        <v>50</v>
      </c>
    </row>
    <row r="5">
      <c r="A5" s="1" t="s">
        <v>12</v>
      </c>
      <c r="B5" s="1" t="s">
        <v>17</v>
      </c>
      <c r="C5" s="1" t="s">
        <v>39</v>
      </c>
      <c r="D5" s="1">
        <v>0</v>
      </c>
      <c r="E5" s="1">
        <v>10</v>
      </c>
      <c r="F5" s="1">
        <v>12</v>
      </c>
      <c r="G5" s="1">
        <v>16</v>
      </c>
      <c r="H5" s="1">
        <v>21</v>
      </c>
      <c r="I5" s="1">
        <v>0</v>
      </c>
      <c r="J5" s="1">
        <v>4</v>
      </c>
      <c r="K5" s="1">
        <v>4.58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16.97</v>
      </c>
      <c r="L6" s="1" t="s">
        <v>19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0.0402</v>
      </c>
      <c r="L7" s="1" t="s">
        <v>16</v>
      </c>
    </row>
    <row r="8">
      <c r="A8" s="1" t="s">
        <v>23</v>
      </c>
      <c r="B8" s="1" t="s">
        <v>13</v>
      </c>
      <c r="K8" s="1">
        <f>0.49315*30</f>
        <v>14.7945</v>
      </c>
      <c r="L8" s="1" t="s">
        <v>14</v>
      </c>
      <c r="M8" s="1" t="s">
        <v>27</v>
      </c>
    </row>
    <row r="9">
      <c r="A9" s="1" t="s">
        <v>23</v>
      </c>
      <c r="B9" s="1" t="s">
        <v>15</v>
      </c>
      <c r="C9" s="2"/>
      <c r="D9" s="1">
        <v>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1.61662</v>
      </c>
      <c r="L9" s="1" t="s">
        <v>24</v>
      </c>
    </row>
    <row r="10">
      <c r="A10" s="1" t="s">
        <v>23</v>
      </c>
      <c r="B10" s="1" t="s">
        <v>15</v>
      </c>
      <c r="C10" s="2"/>
      <c r="D10" s="1">
        <v>250</v>
      </c>
      <c r="E10" s="1">
        <v>1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1.17731</v>
      </c>
      <c r="L10" s="1" t="s">
        <v>24</v>
      </c>
      <c r="M10" s="2"/>
    </row>
    <row r="11">
      <c r="A11" s="1" t="s">
        <v>23</v>
      </c>
      <c r="B11" s="1" t="s">
        <v>15</v>
      </c>
      <c r="D11" s="1">
        <v>4167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0.88276</v>
      </c>
      <c r="L11" s="1" t="s">
        <v>24</v>
      </c>
    </row>
  </sheetData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B11" sqref="B1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15.57+36.15</f>
        <v>51.72</v>
      </c>
      <c r="L2" s="1" t="s">
        <v>14</v>
      </c>
    </row>
    <row r="3">
      <c r="A3" s="1" t="s">
        <v>12</v>
      </c>
      <c r="B3" s="1" t="s">
        <v>17</v>
      </c>
      <c r="C3" s="1" t="s">
        <v>37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f>3.795846+1.779077</f>
        <v>5.574923</v>
      </c>
      <c r="L3" s="1" t="s">
        <v>19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0</v>
      </c>
      <c r="L4" s="1" t="s">
        <v>16</v>
      </c>
      <c r="M4" s="1" t="s">
        <v>68</v>
      </c>
    </row>
  </sheetData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L11" sqref="L1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346.29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0.00458</v>
      </c>
      <c r="L3" s="1" t="s">
        <v>16</v>
      </c>
    </row>
    <row r="4">
      <c r="A4" s="1" t="s">
        <v>12</v>
      </c>
      <c r="B4" s="1" t="s">
        <v>17</v>
      </c>
      <c r="C4" s="1" t="s">
        <v>43</v>
      </c>
      <c r="D4" s="1">
        <v>0</v>
      </c>
      <c r="E4" s="1">
        <v>1</v>
      </c>
      <c r="F4" s="1">
        <v>5</v>
      </c>
      <c r="G4" s="1">
        <v>0</v>
      </c>
      <c r="H4" s="1">
        <v>24</v>
      </c>
      <c r="I4" s="1">
        <v>0</v>
      </c>
      <c r="J4" s="1">
        <v>6</v>
      </c>
      <c r="K4" s="1">
        <v>9.55</v>
      </c>
      <c r="L4" s="1" t="s">
        <v>19</v>
      </c>
    </row>
    <row r="5">
      <c r="A5" s="1" t="s">
        <v>12</v>
      </c>
      <c r="B5" s="1" t="s">
        <v>17</v>
      </c>
      <c r="C5" s="1" t="s">
        <v>44</v>
      </c>
      <c r="D5" s="1">
        <v>0</v>
      </c>
      <c r="E5" s="1">
        <v>6</v>
      </c>
      <c r="F5" s="1">
        <v>9</v>
      </c>
      <c r="G5" s="1">
        <v>0</v>
      </c>
      <c r="H5" s="1">
        <v>24</v>
      </c>
      <c r="I5" s="1">
        <v>0</v>
      </c>
      <c r="J5" s="1">
        <v>6</v>
      </c>
      <c r="K5" s="1">
        <v>14.26</v>
      </c>
      <c r="L5" s="1" t="s">
        <v>19</v>
      </c>
    </row>
    <row r="6">
      <c r="A6" s="1" t="s">
        <v>12</v>
      </c>
      <c r="B6" s="1" t="s">
        <v>17</v>
      </c>
      <c r="C6" s="1" t="s">
        <v>45</v>
      </c>
      <c r="D6" s="1">
        <v>0</v>
      </c>
      <c r="E6" s="1">
        <v>10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9.55</v>
      </c>
      <c r="L6" s="1" t="s">
        <v>19</v>
      </c>
    </row>
    <row r="7">
      <c r="A7" s="1" t="s">
        <v>12</v>
      </c>
      <c r="B7" s="1" t="s">
        <v>17</v>
      </c>
      <c r="C7" s="1" t="s">
        <v>37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3.86</v>
      </c>
      <c r="L7" s="1" t="s">
        <v>19</v>
      </c>
    </row>
    <row r="8">
      <c r="A8" s="1" t="s">
        <v>23</v>
      </c>
      <c r="B8" s="1" t="s">
        <v>13</v>
      </c>
      <c r="K8" s="1">
        <v>136.22</v>
      </c>
      <c r="L8" s="1" t="s">
        <v>14</v>
      </c>
    </row>
    <row r="9">
      <c r="A9" s="1" t="s">
        <v>23</v>
      </c>
      <c r="B9" s="1" t="s">
        <v>15</v>
      </c>
      <c r="D9" s="1">
        <v>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0.02759</v>
      </c>
      <c r="L9" s="1" t="s">
        <v>24</v>
      </c>
    </row>
    <row r="10">
      <c r="A10" s="1" t="s">
        <v>23</v>
      </c>
      <c r="B10" s="1" t="s">
        <v>17</v>
      </c>
      <c r="C10" s="1" t="s">
        <v>37</v>
      </c>
      <c r="D10" s="1">
        <v>0</v>
      </c>
      <c r="E10" s="1">
        <v>1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1.1</v>
      </c>
      <c r="L10" s="1" t="s">
        <v>89</v>
      </c>
    </row>
  </sheetData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600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7</v>
      </c>
      <c r="I3" s="1">
        <v>0</v>
      </c>
      <c r="J3" s="1">
        <v>4</v>
      </c>
      <c r="K3" s="1">
        <f>0.00566+0.05161</f>
        <v>0.05727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5</v>
      </c>
      <c r="G4" s="1">
        <v>7</v>
      </c>
      <c r="H4" s="1">
        <v>11</v>
      </c>
      <c r="I4" s="1">
        <v>0</v>
      </c>
      <c r="J4" s="1">
        <v>4</v>
      </c>
      <c r="K4" s="1">
        <f>0.00566+0.08101</f>
        <v>0.08667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5</v>
      </c>
      <c r="G5" s="1">
        <v>11</v>
      </c>
      <c r="H5" s="1">
        <v>17</v>
      </c>
      <c r="I5" s="1">
        <v>0</v>
      </c>
      <c r="J5" s="1">
        <v>4</v>
      </c>
      <c r="K5" s="1">
        <f>0.00566+0.07322</f>
        <v>0.07888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5</v>
      </c>
      <c r="G6" s="1">
        <v>17</v>
      </c>
      <c r="H6" s="1">
        <v>21</v>
      </c>
      <c r="I6" s="1">
        <v>0</v>
      </c>
      <c r="J6" s="1">
        <v>4</v>
      </c>
      <c r="K6" s="1">
        <f>0.00566+0.08101</f>
        <v>0.08667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5</v>
      </c>
      <c r="G7" s="1">
        <v>21</v>
      </c>
      <c r="H7" s="1">
        <v>24</v>
      </c>
      <c r="I7" s="1">
        <v>0</v>
      </c>
      <c r="J7" s="1">
        <v>4</v>
      </c>
      <c r="K7" s="1">
        <f>0.00566+0.05161</f>
        <v>0.05727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1</v>
      </c>
      <c r="F8" s="1">
        <v>5</v>
      </c>
      <c r="G8" s="1">
        <v>0</v>
      </c>
      <c r="H8" s="1">
        <v>24</v>
      </c>
      <c r="I8" s="1">
        <v>5</v>
      </c>
      <c r="J8" s="1">
        <v>6</v>
      </c>
      <c r="K8" s="1">
        <f>0.00566+0.05161</f>
        <v>0.05727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6</v>
      </c>
      <c r="F9" s="1">
        <v>9</v>
      </c>
      <c r="G9" s="1">
        <v>0</v>
      </c>
      <c r="H9" s="1">
        <v>7</v>
      </c>
      <c r="I9" s="1">
        <v>0</v>
      </c>
      <c r="J9" s="1">
        <v>4</v>
      </c>
      <c r="K9" s="1">
        <f>0.00566+0.05161</f>
        <v>0.05727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6</v>
      </c>
      <c r="F10" s="1">
        <v>9</v>
      </c>
      <c r="G10" s="1">
        <v>7</v>
      </c>
      <c r="H10" s="1">
        <v>10</v>
      </c>
      <c r="I10" s="1">
        <v>0</v>
      </c>
      <c r="J10" s="1">
        <v>4</v>
      </c>
      <c r="K10" s="1">
        <f>0.00566+0.07322</f>
        <v>0.07888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6</v>
      </c>
      <c r="F11" s="1">
        <v>9</v>
      </c>
      <c r="G11" s="1">
        <v>10</v>
      </c>
      <c r="H11" s="1">
        <v>20</v>
      </c>
      <c r="I11" s="1">
        <v>0</v>
      </c>
      <c r="J11" s="1">
        <v>4</v>
      </c>
      <c r="K11" s="1">
        <f>0.00566+0.08101</f>
        <v>0.08667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6</v>
      </c>
      <c r="F12" s="1">
        <v>9</v>
      </c>
      <c r="G12" s="1">
        <v>20</v>
      </c>
      <c r="H12" s="1">
        <v>23</v>
      </c>
      <c r="I12" s="1">
        <v>0</v>
      </c>
      <c r="J12" s="1">
        <v>4</v>
      </c>
      <c r="K12" s="1">
        <f>0.00566+0.07322</f>
        <v>0.07888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6</v>
      </c>
      <c r="F13" s="1">
        <v>9</v>
      </c>
      <c r="G13" s="1">
        <v>23</v>
      </c>
      <c r="H13" s="1">
        <v>24</v>
      </c>
      <c r="I13" s="1">
        <v>0</v>
      </c>
      <c r="J13" s="1">
        <v>4</v>
      </c>
      <c r="K13" s="1">
        <f>0.00566+0.05161</f>
        <v>0.05727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6</v>
      </c>
      <c r="F14" s="1">
        <v>9</v>
      </c>
      <c r="G14" s="1">
        <v>0</v>
      </c>
      <c r="H14" s="1">
        <v>24</v>
      </c>
      <c r="I14" s="1">
        <v>5</v>
      </c>
      <c r="J14" s="1">
        <v>6</v>
      </c>
      <c r="K14" s="1">
        <f>0.00566+0.05161</f>
        <v>0.05727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10</v>
      </c>
      <c r="F15" s="1">
        <v>12</v>
      </c>
      <c r="G15" s="1">
        <v>0</v>
      </c>
      <c r="H15" s="1">
        <v>7</v>
      </c>
      <c r="I15" s="1">
        <v>0</v>
      </c>
      <c r="J15" s="1">
        <v>4</v>
      </c>
      <c r="K15" s="1">
        <f>0.00566+0.05161</f>
        <v>0.05727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10</v>
      </c>
      <c r="F16" s="1">
        <v>12</v>
      </c>
      <c r="G16" s="1">
        <v>7</v>
      </c>
      <c r="H16" s="1">
        <v>11</v>
      </c>
      <c r="I16" s="1">
        <v>0</v>
      </c>
      <c r="J16" s="1">
        <v>4</v>
      </c>
      <c r="K16" s="1">
        <f>0.00566+0.07322</f>
        <v>0.07888</v>
      </c>
      <c r="L16" s="1" t="s">
        <v>16</v>
      </c>
    </row>
    <row r="17">
      <c r="A17" s="1" t="s">
        <v>12</v>
      </c>
      <c r="B17" s="1" t="s">
        <v>15</v>
      </c>
      <c r="D17" s="1">
        <v>0</v>
      </c>
      <c r="E17" s="1">
        <v>10</v>
      </c>
      <c r="F17" s="1">
        <v>12</v>
      </c>
      <c r="G17" s="1">
        <v>11</v>
      </c>
      <c r="H17" s="1">
        <v>17</v>
      </c>
      <c r="I17" s="1">
        <v>0</v>
      </c>
      <c r="J17" s="1">
        <v>4</v>
      </c>
      <c r="K17" s="1">
        <f>0.00566+0.08101</f>
        <v>0.08667</v>
      </c>
      <c r="L17" s="1" t="s">
        <v>16</v>
      </c>
    </row>
    <row r="18">
      <c r="A18" s="1" t="s">
        <v>12</v>
      </c>
      <c r="B18" s="1" t="s">
        <v>15</v>
      </c>
      <c r="D18" s="1">
        <v>0</v>
      </c>
      <c r="E18" s="1">
        <v>10</v>
      </c>
      <c r="F18" s="1">
        <v>12</v>
      </c>
      <c r="G18" s="1">
        <v>17</v>
      </c>
      <c r="H18" s="1">
        <v>21</v>
      </c>
      <c r="I18" s="1">
        <v>0</v>
      </c>
      <c r="J18" s="1">
        <v>4</v>
      </c>
      <c r="K18" s="1">
        <f>0.00566+0.07322</f>
        <v>0.07888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1">
        <v>10</v>
      </c>
      <c r="F19" s="1">
        <v>12</v>
      </c>
      <c r="G19" s="1">
        <v>21</v>
      </c>
      <c r="H19" s="1">
        <v>24</v>
      </c>
      <c r="I19" s="1">
        <v>0</v>
      </c>
      <c r="J19" s="1">
        <v>4</v>
      </c>
      <c r="K19" s="1">
        <f>0.00566+0.05161</f>
        <v>0.05727</v>
      </c>
      <c r="L19" s="1" t="s">
        <v>16</v>
      </c>
    </row>
    <row r="20">
      <c r="A20" s="1" t="s">
        <v>12</v>
      </c>
      <c r="B20" s="1" t="s">
        <v>15</v>
      </c>
      <c r="D20" s="1">
        <v>0</v>
      </c>
      <c r="E20" s="1">
        <v>10</v>
      </c>
      <c r="F20" s="1">
        <v>12</v>
      </c>
      <c r="G20" s="1">
        <v>0</v>
      </c>
      <c r="H20" s="1">
        <v>24</v>
      </c>
      <c r="I20" s="1">
        <v>5</v>
      </c>
      <c r="J20" s="1">
        <v>6</v>
      </c>
      <c r="K20" s="1">
        <f>0.00566+0.05161</f>
        <v>0.05727</v>
      </c>
      <c r="L20" s="1" t="s">
        <v>16</v>
      </c>
    </row>
    <row r="21">
      <c r="A21" s="1" t="s">
        <v>12</v>
      </c>
      <c r="B21" s="1" t="s">
        <v>17</v>
      </c>
      <c r="C21" s="1" t="s">
        <v>26</v>
      </c>
      <c r="D21" s="1">
        <v>0</v>
      </c>
      <c r="E21" s="1">
        <v>1</v>
      </c>
      <c r="F21" s="1">
        <v>12</v>
      </c>
      <c r="G21" s="1">
        <v>0</v>
      </c>
      <c r="H21" s="1">
        <v>24</v>
      </c>
      <c r="I21" s="1">
        <v>0</v>
      </c>
      <c r="J21" s="1">
        <v>6</v>
      </c>
      <c r="K21" s="1">
        <f>3.11+3.93</f>
        <v>7.04</v>
      </c>
      <c r="L21" s="1" t="s">
        <v>19</v>
      </c>
    </row>
    <row r="22">
      <c r="A22" s="1" t="s">
        <v>23</v>
      </c>
      <c r="B22" s="1" t="s">
        <v>13</v>
      </c>
      <c r="K22" s="1">
        <f>36.3+65</f>
        <v>101.3</v>
      </c>
      <c r="L22" s="1" t="s">
        <v>14</v>
      </c>
    </row>
    <row r="23">
      <c r="A23" s="1" t="s">
        <v>23</v>
      </c>
      <c r="B23" s="1" t="s">
        <v>15</v>
      </c>
      <c r="D23" s="1">
        <v>0</v>
      </c>
      <c r="E23" s="1">
        <v>1</v>
      </c>
      <c r="F23" s="1">
        <v>12</v>
      </c>
      <c r="G23" s="1">
        <v>0</v>
      </c>
      <c r="H23" s="1">
        <v>24</v>
      </c>
      <c r="I23" s="1">
        <v>0</v>
      </c>
      <c r="J23" s="1">
        <v>6</v>
      </c>
      <c r="K23" s="1">
        <f>0.5357+0.0006</f>
        <v>0.5363</v>
      </c>
      <c r="L23" s="1" t="s">
        <v>24</v>
      </c>
    </row>
    <row r="24">
      <c r="A24" s="1" t="s">
        <v>23</v>
      </c>
      <c r="B24" s="1" t="s">
        <v>15</v>
      </c>
      <c r="D24" s="1">
        <v>10000</v>
      </c>
      <c r="E24" s="1">
        <v>1</v>
      </c>
      <c r="F24" s="1">
        <v>12</v>
      </c>
      <c r="G24" s="1">
        <v>0</v>
      </c>
      <c r="H24" s="1">
        <v>24</v>
      </c>
      <c r="I24" s="1">
        <v>0</v>
      </c>
      <c r="J24" s="1">
        <v>6</v>
      </c>
      <c r="K24" s="1">
        <f>0.2845+0.0006</f>
        <v>0.2851</v>
      </c>
      <c r="L24" s="1" t="s">
        <v>24</v>
      </c>
    </row>
  </sheetData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I38" sqref="I38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C2" s="2"/>
      <c r="D2" s="2"/>
      <c r="E2" s="2"/>
      <c r="F2" s="2"/>
      <c r="G2" s="2"/>
      <c r="H2" s="2"/>
      <c r="I2" s="2"/>
      <c r="J2" s="2"/>
      <c r="K2" s="0">
        <v>41800</v>
      </c>
      <c r="L2" s="1" t="s">
        <v>14</v>
      </c>
      <c r="M2" s="2"/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68</v>
      </c>
    </row>
    <row r="4">
      <c r="A4" s="1" t="s">
        <v>12</v>
      </c>
      <c r="B4" s="1" t="s">
        <v>17</v>
      </c>
      <c r="C4" s="1" t="s">
        <v>37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0</v>
      </c>
      <c r="L4" s="1" t="s">
        <v>19</v>
      </c>
      <c r="M4" s="1" t="s">
        <v>83</v>
      </c>
    </row>
    <row r="5">
      <c r="A5" s="1" t="s">
        <v>12</v>
      </c>
      <c r="B5" s="1" t="s">
        <v>17</v>
      </c>
      <c r="C5" s="1" t="s">
        <v>37</v>
      </c>
      <c r="D5" s="1">
        <v>5000</v>
      </c>
      <c r="E5" s="1">
        <v>1</v>
      </c>
      <c r="F5" s="1">
        <v>12</v>
      </c>
      <c r="G5" s="1">
        <v>0</v>
      </c>
      <c r="H5" s="1">
        <v>24</v>
      </c>
      <c r="I5" s="1">
        <v>0</v>
      </c>
      <c r="J5" s="1">
        <v>6</v>
      </c>
      <c r="K5" s="0">
        <v>16.63</v>
      </c>
      <c r="L5" s="1" t="s">
        <v>19</v>
      </c>
    </row>
    <row r="6">
      <c r="A6" s="2"/>
      <c r="B6" s="1"/>
    </row>
    <row r="7">
      <c r="A7" s="2"/>
      <c r="B7" s="1"/>
    </row>
  </sheetData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N16" sqref="N16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3074.01</v>
      </c>
      <c r="L2" s="1" t="s">
        <v>14</v>
      </c>
    </row>
    <row r="3">
      <c r="A3" s="1" t="s">
        <v>12</v>
      </c>
      <c r="B3" s="1" t="s">
        <v>17</v>
      </c>
      <c r="C3" s="1" t="s">
        <v>41</v>
      </c>
      <c r="D3" s="1">
        <v>0</v>
      </c>
      <c r="E3" s="1">
        <v>1</v>
      </c>
      <c r="F3" s="1">
        <v>5</v>
      </c>
      <c r="G3" s="1">
        <v>8</v>
      </c>
      <c r="H3" s="1">
        <v>20</v>
      </c>
      <c r="I3" s="1">
        <v>0</v>
      </c>
      <c r="J3" s="1">
        <v>4</v>
      </c>
      <c r="K3" s="1">
        <v>11.56</v>
      </c>
      <c r="L3" s="1" t="s">
        <v>19</v>
      </c>
    </row>
    <row r="4">
      <c r="A4" s="1" t="s">
        <v>12</v>
      </c>
      <c r="B4" s="1" t="s">
        <v>17</v>
      </c>
      <c r="C4" s="1" t="s">
        <v>34</v>
      </c>
      <c r="D4" s="1">
        <v>0</v>
      </c>
      <c r="E4" s="1">
        <v>6</v>
      </c>
      <c r="F4" s="1">
        <v>8</v>
      </c>
      <c r="G4" s="1">
        <v>8</v>
      </c>
      <c r="H4" s="1">
        <v>20</v>
      </c>
      <c r="I4" s="1">
        <v>0</v>
      </c>
      <c r="J4" s="1">
        <v>4</v>
      </c>
      <c r="K4" s="1">
        <v>19.03</v>
      </c>
      <c r="L4" s="1" t="s">
        <v>19</v>
      </c>
    </row>
    <row r="5">
      <c r="A5" s="1" t="s">
        <v>12</v>
      </c>
      <c r="B5" s="1" t="s">
        <v>17</v>
      </c>
      <c r="C5" s="1" t="s">
        <v>42</v>
      </c>
      <c r="D5" s="1">
        <v>0</v>
      </c>
      <c r="E5" s="1">
        <v>9</v>
      </c>
      <c r="F5" s="1">
        <v>12</v>
      </c>
      <c r="G5" s="1">
        <v>8</v>
      </c>
      <c r="H5" s="1">
        <v>20</v>
      </c>
      <c r="I5" s="1">
        <v>0</v>
      </c>
      <c r="J5" s="1">
        <v>4</v>
      </c>
      <c r="K5" s="1">
        <v>11.56</v>
      </c>
      <c r="L5" s="1" t="s">
        <v>19</v>
      </c>
    </row>
    <row r="6">
      <c r="A6" s="1" t="s">
        <v>12</v>
      </c>
      <c r="B6" s="1" t="s">
        <v>15</v>
      </c>
      <c r="D6" s="1">
        <v>0</v>
      </c>
      <c r="E6" s="1">
        <v>6</v>
      </c>
      <c r="F6" s="1">
        <v>8</v>
      </c>
      <c r="G6" s="1">
        <v>0</v>
      </c>
      <c r="H6" s="1">
        <v>8</v>
      </c>
      <c r="I6" s="1">
        <v>0</v>
      </c>
      <c r="J6" s="1">
        <v>4</v>
      </c>
      <c r="K6" s="1">
        <v>0.0146972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6</v>
      </c>
      <c r="F7" s="1">
        <v>8</v>
      </c>
      <c r="G7" s="1">
        <v>8</v>
      </c>
      <c r="H7" s="1">
        <v>20</v>
      </c>
      <c r="I7" s="1">
        <v>0</v>
      </c>
      <c r="J7" s="1">
        <v>4</v>
      </c>
      <c r="K7" s="1">
        <v>0.0331658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8</v>
      </c>
      <c r="G8" s="1">
        <v>20</v>
      </c>
      <c r="H8" s="1">
        <v>24</v>
      </c>
      <c r="I8" s="1">
        <v>0</v>
      </c>
      <c r="J8" s="1">
        <v>4</v>
      </c>
      <c r="K8" s="1">
        <v>0.0146972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6</v>
      </c>
      <c r="F9" s="1">
        <v>8</v>
      </c>
      <c r="G9" s="1">
        <v>0</v>
      </c>
      <c r="H9" s="1">
        <v>24</v>
      </c>
      <c r="I9" s="1">
        <v>5</v>
      </c>
      <c r="J9" s="1">
        <v>6</v>
      </c>
      <c r="K9" s="1">
        <v>0.0146972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1</v>
      </c>
      <c r="F10" s="1">
        <v>5</v>
      </c>
      <c r="G10" s="1">
        <v>0</v>
      </c>
      <c r="H10" s="1">
        <v>8</v>
      </c>
      <c r="I10" s="1">
        <v>0</v>
      </c>
      <c r="J10" s="1">
        <v>4</v>
      </c>
      <c r="K10" s="1">
        <v>0.0146972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1</v>
      </c>
      <c r="F11" s="1">
        <v>5</v>
      </c>
      <c r="G11" s="1">
        <v>8</v>
      </c>
      <c r="H11" s="1">
        <v>20</v>
      </c>
      <c r="I11" s="1">
        <v>0</v>
      </c>
      <c r="J11" s="1">
        <v>4</v>
      </c>
      <c r="K11" s="1">
        <v>0.0236715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1</v>
      </c>
      <c r="F12" s="1">
        <v>5</v>
      </c>
      <c r="G12" s="1">
        <v>20</v>
      </c>
      <c r="H12" s="1">
        <v>24</v>
      </c>
      <c r="I12" s="1">
        <v>0</v>
      </c>
      <c r="J12" s="1">
        <v>4</v>
      </c>
      <c r="K12" s="1">
        <v>0.0146972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1</v>
      </c>
      <c r="F13" s="1">
        <v>5</v>
      </c>
      <c r="G13" s="1">
        <v>0</v>
      </c>
      <c r="H13" s="1">
        <v>24</v>
      </c>
      <c r="I13" s="1">
        <v>5</v>
      </c>
      <c r="J13" s="1">
        <v>6</v>
      </c>
      <c r="K13" s="1">
        <v>0.0146972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9</v>
      </c>
      <c r="F14" s="1">
        <v>12</v>
      </c>
      <c r="G14" s="1">
        <v>0</v>
      </c>
      <c r="H14" s="1">
        <v>8</v>
      </c>
      <c r="I14" s="1">
        <v>0</v>
      </c>
      <c r="J14" s="1">
        <v>4</v>
      </c>
      <c r="K14" s="1">
        <v>0.0146972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9</v>
      </c>
      <c r="F15" s="1">
        <v>12</v>
      </c>
      <c r="G15" s="1">
        <v>8</v>
      </c>
      <c r="H15" s="1">
        <v>20</v>
      </c>
      <c r="I15" s="1">
        <v>0</v>
      </c>
      <c r="J15" s="1">
        <v>4</v>
      </c>
      <c r="K15" s="1">
        <v>0.0236715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9</v>
      </c>
      <c r="F16" s="1">
        <v>12</v>
      </c>
      <c r="G16" s="1">
        <v>20</v>
      </c>
      <c r="H16" s="1">
        <v>24</v>
      </c>
      <c r="I16" s="1">
        <v>0</v>
      </c>
      <c r="J16" s="1">
        <v>4</v>
      </c>
      <c r="K16" s="1">
        <v>0.0146972</v>
      </c>
      <c r="L16" s="1" t="s">
        <v>16</v>
      </c>
    </row>
    <row r="17">
      <c r="A17" s="1" t="s">
        <v>12</v>
      </c>
      <c r="B17" s="1" t="s">
        <v>15</v>
      </c>
      <c r="D17" s="1">
        <v>0</v>
      </c>
      <c r="E17" s="1">
        <v>9</v>
      </c>
      <c r="F17" s="1">
        <v>12</v>
      </c>
      <c r="G17" s="1">
        <v>0</v>
      </c>
      <c r="H17" s="1">
        <v>24</v>
      </c>
      <c r="I17" s="1">
        <v>5</v>
      </c>
      <c r="J17" s="1">
        <v>6</v>
      </c>
      <c r="K17" s="1">
        <v>0.0146972</v>
      </c>
      <c r="L17" s="1" t="s">
        <v>16</v>
      </c>
    </row>
    <row r="18">
      <c r="A18" s="1" t="s">
        <v>23</v>
      </c>
      <c r="B18" s="1" t="s">
        <v>13</v>
      </c>
      <c r="K18" s="1">
        <v>55</v>
      </c>
      <c r="L18" s="1" t="s">
        <v>14</v>
      </c>
    </row>
    <row r="19">
      <c r="A19" s="1" t="s">
        <v>23</v>
      </c>
      <c r="B19" s="1" t="s">
        <v>15</v>
      </c>
      <c r="D19" s="1">
        <v>0</v>
      </c>
      <c r="E19" s="1">
        <v>1</v>
      </c>
      <c r="F19" s="1">
        <v>1</v>
      </c>
      <c r="G19" s="1">
        <v>0</v>
      </c>
      <c r="H19" s="1">
        <v>24</v>
      </c>
      <c r="I19" s="1">
        <v>0</v>
      </c>
      <c r="J19" s="1">
        <v>6</v>
      </c>
      <c r="K19" s="1">
        <f>0.3081+0.0337</f>
        <v>0.3418</v>
      </c>
      <c r="L19" s="1" t="s">
        <v>24</v>
      </c>
    </row>
    <row r="20">
      <c r="A20" s="1" t="s">
        <v>23</v>
      </c>
      <c r="B20" s="1" t="s">
        <v>15</v>
      </c>
      <c r="D20" s="1">
        <v>0</v>
      </c>
      <c r="E20" s="1">
        <v>2</v>
      </c>
      <c r="F20" s="1">
        <v>2</v>
      </c>
      <c r="G20" s="1">
        <v>0</v>
      </c>
      <c r="H20" s="1">
        <v>24</v>
      </c>
      <c r="I20" s="1">
        <v>0</v>
      </c>
      <c r="J20" s="1">
        <v>6</v>
      </c>
      <c r="K20" s="1">
        <f>0.3124+0.0337</f>
        <v>0.3461</v>
      </c>
      <c r="L20" s="1" t="s">
        <v>24</v>
      </c>
    </row>
    <row r="21">
      <c r="A21" s="1" t="s">
        <v>23</v>
      </c>
      <c r="B21" s="1" t="s">
        <v>15</v>
      </c>
      <c r="D21" s="1">
        <v>0</v>
      </c>
      <c r="E21" s="1">
        <v>3</v>
      </c>
      <c r="F21" s="1">
        <v>3</v>
      </c>
      <c r="G21" s="1">
        <v>0</v>
      </c>
      <c r="H21" s="1">
        <v>24</v>
      </c>
      <c r="I21" s="1">
        <v>0</v>
      </c>
      <c r="J21" s="1">
        <v>6</v>
      </c>
      <c r="K21" s="1">
        <f>0.2499+0.0337</f>
        <v>0.2836</v>
      </c>
      <c r="L21" s="1" t="s">
        <v>24</v>
      </c>
    </row>
    <row r="22">
      <c r="A22" s="1" t="s">
        <v>23</v>
      </c>
      <c r="B22" s="1" t="s">
        <v>15</v>
      </c>
      <c r="D22" s="1">
        <v>0</v>
      </c>
      <c r="E22" s="1">
        <v>4</v>
      </c>
      <c r="F22" s="1">
        <v>4</v>
      </c>
      <c r="G22" s="1">
        <v>0</v>
      </c>
      <c r="H22" s="1">
        <v>24</v>
      </c>
      <c r="I22" s="1">
        <v>0</v>
      </c>
      <c r="J22" s="1">
        <v>6</v>
      </c>
      <c r="K22" s="1">
        <f>0.0409+0.0337</f>
        <v>0.0746</v>
      </c>
      <c r="L22" s="1" t="s">
        <v>24</v>
      </c>
    </row>
    <row r="23">
      <c r="A23" s="1" t="s">
        <v>23</v>
      </c>
      <c r="B23" s="1" t="s">
        <v>15</v>
      </c>
      <c r="D23" s="1">
        <v>0</v>
      </c>
      <c r="E23" s="1">
        <v>5</v>
      </c>
      <c r="F23" s="1">
        <v>5</v>
      </c>
      <c r="G23" s="1">
        <v>0</v>
      </c>
      <c r="H23" s="1">
        <v>24</v>
      </c>
      <c r="I23" s="1">
        <v>0</v>
      </c>
      <c r="J23" s="1">
        <v>6</v>
      </c>
      <c r="K23" s="1">
        <f>0.1001+0.0337</f>
        <v>0.1338</v>
      </c>
      <c r="L23" s="1" t="s">
        <v>24</v>
      </c>
    </row>
    <row r="24">
      <c r="A24" s="1" t="s">
        <v>23</v>
      </c>
      <c r="B24" s="1" t="s">
        <v>15</v>
      </c>
      <c r="D24" s="1">
        <v>0</v>
      </c>
      <c r="E24" s="1">
        <v>6</v>
      </c>
      <c r="F24" s="1">
        <v>6</v>
      </c>
      <c r="G24" s="1">
        <v>0</v>
      </c>
      <c r="H24" s="1">
        <v>24</v>
      </c>
      <c r="I24" s="1">
        <v>0</v>
      </c>
      <c r="J24" s="1">
        <v>6</v>
      </c>
      <c r="K24" s="1">
        <f>0.2154+0.0337</f>
        <v>0.2491</v>
      </c>
      <c r="L24" s="1" t="s">
        <v>24</v>
      </c>
    </row>
    <row r="25">
      <c r="A25" s="1" t="s">
        <v>23</v>
      </c>
      <c r="B25" s="1" t="s">
        <v>15</v>
      </c>
      <c r="D25" s="1">
        <v>0</v>
      </c>
      <c r="E25" s="1">
        <v>7</v>
      </c>
      <c r="F25" s="1">
        <v>7</v>
      </c>
      <c r="G25" s="1">
        <v>0</v>
      </c>
      <c r="H25" s="1">
        <v>24</v>
      </c>
      <c r="I25" s="1">
        <v>0</v>
      </c>
      <c r="J25" s="1">
        <v>6</v>
      </c>
      <c r="K25" s="1">
        <f>0.2531+0.0337</f>
        <v>0.2868</v>
      </c>
      <c r="L25" s="1" t="s">
        <v>24</v>
      </c>
    </row>
    <row r="26">
      <c r="A26" s="1" t="s">
        <v>23</v>
      </c>
      <c r="B26" s="1" t="s">
        <v>15</v>
      </c>
      <c r="D26" s="1">
        <v>0</v>
      </c>
      <c r="E26" s="1">
        <v>8</v>
      </c>
      <c r="F26" s="1">
        <v>8</v>
      </c>
      <c r="G26" s="1">
        <v>0</v>
      </c>
      <c r="H26" s="1">
        <v>24</v>
      </c>
      <c r="I26" s="1">
        <v>0</v>
      </c>
      <c r="J26" s="1">
        <v>6</v>
      </c>
      <c r="K26" s="1">
        <f>0.2576+0.0337</f>
        <v>0.2913</v>
      </c>
      <c r="L26" s="1" t="s">
        <v>24</v>
      </c>
    </row>
    <row r="27">
      <c r="A27" s="1" t="s">
        <v>23</v>
      </c>
      <c r="B27" s="1" t="s">
        <v>15</v>
      </c>
      <c r="D27" s="1">
        <v>0</v>
      </c>
      <c r="E27" s="1">
        <v>9</v>
      </c>
      <c r="F27" s="1">
        <v>9</v>
      </c>
      <c r="G27" s="1">
        <v>0</v>
      </c>
      <c r="H27" s="1">
        <v>24</v>
      </c>
      <c r="I27" s="1">
        <v>0</v>
      </c>
      <c r="J27" s="1">
        <v>6</v>
      </c>
      <c r="K27" s="1">
        <f>0.2572+0.0337</f>
        <v>0.2909</v>
      </c>
      <c r="L27" s="1" t="s">
        <v>24</v>
      </c>
    </row>
    <row r="28">
      <c r="A28" s="1" t="s">
        <v>23</v>
      </c>
      <c r="B28" s="1" t="s">
        <v>15</v>
      </c>
      <c r="D28" s="1">
        <v>0</v>
      </c>
      <c r="E28" s="1">
        <v>10</v>
      </c>
      <c r="F28" s="1">
        <v>10</v>
      </c>
      <c r="G28" s="1">
        <v>0</v>
      </c>
      <c r="H28" s="1">
        <v>24</v>
      </c>
      <c r="I28" s="1">
        <v>0</v>
      </c>
      <c r="J28" s="1">
        <v>6</v>
      </c>
      <c r="K28" s="1">
        <f>0.2474+0.0337</f>
        <v>0.2811</v>
      </c>
      <c r="L28" s="1" t="s">
        <v>24</v>
      </c>
    </row>
    <row r="29">
      <c r="A29" s="1" t="s">
        <v>23</v>
      </c>
      <c r="B29" s="1" t="s">
        <v>15</v>
      </c>
      <c r="D29" s="1">
        <v>0</v>
      </c>
      <c r="E29" s="1">
        <v>11</v>
      </c>
      <c r="F29" s="1">
        <v>11</v>
      </c>
      <c r="G29" s="1">
        <v>0</v>
      </c>
      <c r="H29" s="1">
        <v>24</v>
      </c>
      <c r="I29" s="1">
        <v>0</v>
      </c>
      <c r="J29" s="1">
        <v>6</v>
      </c>
      <c r="K29" s="1">
        <f>0.2962+0.0337</f>
        <v>0.3299</v>
      </c>
      <c r="L29" s="1" t="s">
        <v>24</v>
      </c>
    </row>
    <row r="30">
      <c r="A30" s="1" t="s">
        <v>23</v>
      </c>
      <c r="B30" s="1" t="s">
        <v>15</v>
      </c>
      <c r="D30" s="1">
        <v>0</v>
      </c>
      <c r="E30" s="1">
        <v>12</v>
      </c>
      <c r="F30" s="1">
        <v>12</v>
      </c>
      <c r="G30" s="1">
        <v>0</v>
      </c>
      <c r="H30" s="1">
        <v>24</v>
      </c>
      <c r="I30" s="1">
        <v>0</v>
      </c>
      <c r="J30" s="1">
        <v>6</v>
      </c>
      <c r="K30" s="1">
        <f>0.3558+0.0337</f>
        <v>0.3895</v>
      </c>
      <c r="L30" s="1" t="s">
        <v>24</v>
      </c>
    </row>
  </sheetData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K10" sqref="K10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50.48874*30</f>
        <v>1514.6622</v>
      </c>
      <c r="L2" s="1" t="s">
        <v>14</v>
      </c>
      <c r="M2" s="1" t="s">
        <v>27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0">
        <v>6</v>
      </c>
      <c r="F3" s="0">
        <v>9</v>
      </c>
      <c r="G3" s="0">
        <v>16</v>
      </c>
      <c r="H3" s="0">
        <v>21</v>
      </c>
      <c r="I3" s="1">
        <v>0</v>
      </c>
      <c r="J3" s="0">
        <v>6</v>
      </c>
      <c r="K3" s="0">
        <v>26.8</v>
      </c>
      <c r="L3" s="1" t="s">
        <v>19</v>
      </c>
    </row>
    <row r="4">
      <c r="A4" s="1" t="s">
        <v>12</v>
      </c>
      <c r="B4" s="1" t="s">
        <v>17</v>
      </c>
      <c r="C4" s="1" t="s">
        <v>35</v>
      </c>
      <c r="D4" s="1">
        <v>0</v>
      </c>
      <c r="E4" s="0">
        <v>6</v>
      </c>
      <c r="F4" s="0">
        <v>9</v>
      </c>
      <c r="G4" s="0">
        <v>14</v>
      </c>
      <c r="H4" s="0">
        <v>16</v>
      </c>
      <c r="I4" s="1">
        <v>0</v>
      </c>
      <c r="J4" s="0">
        <v>6</v>
      </c>
      <c r="K4" s="0">
        <v>5.32</v>
      </c>
      <c r="L4" s="1" t="s">
        <v>19</v>
      </c>
    </row>
    <row r="5">
      <c r="A5" s="1" t="s">
        <v>12</v>
      </c>
      <c r="B5" s="1" t="s">
        <v>17</v>
      </c>
      <c r="C5" s="1" t="s">
        <v>35</v>
      </c>
      <c r="D5" s="1">
        <v>0</v>
      </c>
      <c r="E5" s="0">
        <v>6</v>
      </c>
      <c r="F5" s="0">
        <v>9</v>
      </c>
      <c r="G5" s="0">
        <v>21</v>
      </c>
      <c r="H5" s="0">
        <v>23</v>
      </c>
      <c r="I5" s="1">
        <v>0</v>
      </c>
      <c r="J5" s="0">
        <v>6</v>
      </c>
      <c r="K5" s="0">
        <v>5.32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0">
        <v>1</v>
      </c>
      <c r="F6" s="0">
        <v>12</v>
      </c>
      <c r="G6" s="1">
        <v>0</v>
      </c>
      <c r="H6" s="1">
        <v>24</v>
      </c>
      <c r="I6" s="1">
        <v>0</v>
      </c>
      <c r="J6" s="1">
        <v>6</v>
      </c>
      <c r="K6" s="0">
        <v>20.7</v>
      </c>
      <c r="L6" s="1" t="s">
        <v>19</v>
      </c>
    </row>
    <row r="7">
      <c r="A7" s="1" t="s">
        <v>12</v>
      </c>
      <c r="B7" s="1" t="s">
        <v>17</v>
      </c>
      <c r="C7" s="0" t="s">
        <v>41</v>
      </c>
      <c r="D7" s="1">
        <v>0</v>
      </c>
      <c r="E7" s="0">
        <v>1</v>
      </c>
      <c r="F7" s="0">
        <v>5</v>
      </c>
      <c r="G7" s="0">
        <v>16</v>
      </c>
      <c r="H7" s="0">
        <v>21</v>
      </c>
      <c r="I7" s="1">
        <v>0</v>
      </c>
      <c r="J7" s="0">
        <v>6</v>
      </c>
      <c r="K7" s="0">
        <v>1.78</v>
      </c>
      <c r="L7" s="1" t="s">
        <v>19</v>
      </c>
    </row>
    <row r="8">
      <c r="A8" s="1" t="s">
        <v>12</v>
      </c>
      <c r="B8" s="1" t="s">
        <v>17</v>
      </c>
      <c r="C8" s="0" t="s">
        <v>42</v>
      </c>
      <c r="D8" s="1">
        <v>0</v>
      </c>
      <c r="E8" s="0">
        <v>10</v>
      </c>
      <c r="F8" s="1">
        <v>12</v>
      </c>
      <c r="G8" s="0">
        <v>16</v>
      </c>
      <c r="H8" s="0">
        <v>21</v>
      </c>
      <c r="I8" s="1">
        <v>0</v>
      </c>
      <c r="J8" s="0">
        <v>6</v>
      </c>
      <c r="K8" s="0">
        <v>1.78</v>
      </c>
      <c r="L8" s="1" t="s">
        <v>19</v>
      </c>
    </row>
    <row r="9">
      <c r="A9" s="1" t="s">
        <v>12</v>
      </c>
      <c r="B9" s="1" t="s">
        <v>15</v>
      </c>
      <c r="D9" s="1">
        <v>0</v>
      </c>
      <c r="E9" s="0">
        <v>6</v>
      </c>
      <c r="F9" s="0">
        <v>9</v>
      </c>
      <c r="G9" s="1">
        <v>0</v>
      </c>
      <c r="H9" s="0">
        <v>14</v>
      </c>
      <c r="I9" s="1">
        <v>0</v>
      </c>
      <c r="J9" s="0">
        <v>6</v>
      </c>
      <c r="K9" s="0">
        <v>0.09816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0">
        <v>6</v>
      </c>
      <c r="F10" s="0">
        <v>9</v>
      </c>
      <c r="G10" s="0">
        <v>14</v>
      </c>
      <c r="H10" s="0">
        <v>16</v>
      </c>
      <c r="I10" s="1">
        <v>0</v>
      </c>
      <c r="J10" s="0">
        <v>6</v>
      </c>
      <c r="K10" s="0">
        <v>0.11735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0">
        <v>6</v>
      </c>
      <c r="F11" s="0">
        <v>9</v>
      </c>
      <c r="G11" s="0">
        <v>16</v>
      </c>
      <c r="H11" s="0">
        <v>21</v>
      </c>
      <c r="I11" s="1">
        <v>0</v>
      </c>
      <c r="J11" s="0">
        <v>6</v>
      </c>
      <c r="K11" s="0">
        <v>0.14484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0">
        <v>6</v>
      </c>
      <c r="F12" s="0">
        <v>9</v>
      </c>
      <c r="G12" s="0">
        <v>21</v>
      </c>
      <c r="H12" s="0">
        <v>23</v>
      </c>
      <c r="I12" s="1">
        <v>0</v>
      </c>
      <c r="J12" s="1">
        <v>6</v>
      </c>
      <c r="K12" s="0">
        <v>0.11735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0">
        <v>6</v>
      </c>
      <c r="F13" s="0">
        <v>9</v>
      </c>
      <c r="G13" s="0">
        <v>23</v>
      </c>
      <c r="H13" s="0">
        <v>24</v>
      </c>
      <c r="I13" s="1">
        <v>0</v>
      </c>
      <c r="J13" s="1">
        <v>6</v>
      </c>
      <c r="K13" s="0">
        <v>0.09816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</v>
      </c>
      <c r="F14" s="0">
        <v>2</v>
      </c>
      <c r="G14" s="1">
        <v>0</v>
      </c>
      <c r="H14" s="0">
        <v>16</v>
      </c>
      <c r="I14" s="1">
        <v>0</v>
      </c>
      <c r="J14" s="0">
        <v>6</v>
      </c>
      <c r="K14" s="0">
        <v>0.09822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</v>
      </c>
      <c r="F15" s="0">
        <v>2</v>
      </c>
      <c r="G15" s="0">
        <v>21</v>
      </c>
      <c r="H15" s="0">
        <v>24</v>
      </c>
      <c r="I15" s="1">
        <v>0</v>
      </c>
      <c r="J15" s="0">
        <v>6</v>
      </c>
      <c r="K15" s="0">
        <v>0.09822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0">
        <v>1</v>
      </c>
      <c r="F16" s="0">
        <v>5</v>
      </c>
      <c r="G16" s="0">
        <v>16</v>
      </c>
      <c r="H16" s="0">
        <v>21</v>
      </c>
      <c r="I16" s="1">
        <v>0</v>
      </c>
      <c r="J16" s="1">
        <v>6</v>
      </c>
      <c r="K16" s="0">
        <v>0.12734</v>
      </c>
      <c r="L16" s="1" t="s">
        <v>16</v>
      </c>
    </row>
    <row r="17">
      <c r="A17" s="1" t="s">
        <v>12</v>
      </c>
      <c r="B17" s="1" t="s">
        <v>15</v>
      </c>
      <c r="C17" s="0"/>
      <c r="D17" s="1">
        <v>0</v>
      </c>
      <c r="E17" s="0">
        <v>3</v>
      </c>
      <c r="F17" s="0">
        <v>5</v>
      </c>
      <c r="G17" s="0">
        <v>0</v>
      </c>
      <c r="H17" s="0">
        <v>9</v>
      </c>
      <c r="I17" s="1">
        <v>0</v>
      </c>
      <c r="J17" s="1">
        <v>6</v>
      </c>
      <c r="K17" s="0">
        <v>0.09822</v>
      </c>
      <c r="L17" s="1" t="s">
        <v>16</v>
      </c>
    </row>
    <row r="18">
      <c r="A18" s="1" t="s">
        <v>12</v>
      </c>
      <c r="B18" s="1" t="s">
        <v>15</v>
      </c>
      <c r="C18" s="0"/>
      <c r="D18" s="1">
        <v>0</v>
      </c>
      <c r="E18" s="0">
        <v>3</v>
      </c>
      <c r="F18" s="0">
        <v>5</v>
      </c>
      <c r="G18" s="0">
        <v>9</v>
      </c>
      <c r="H18" s="0">
        <v>14</v>
      </c>
      <c r="I18" s="1">
        <v>0</v>
      </c>
      <c r="J18" s="1">
        <v>6</v>
      </c>
      <c r="K18" s="0">
        <v>0.0569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0">
        <v>3</v>
      </c>
      <c r="F19" s="0">
        <v>5</v>
      </c>
      <c r="G19" s="0">
        <v>14</v>
      </c>
      <c r="H19" s="0">
        <v>16</v>
      </c>
      <c r="I19" s="1">
        <v>0</v>
      </c>
      <c r="J19" s="0">
        <v>6</v>
      </c>
      <c r="K19" s="0">
        <v>0.09822</v>
      </c>
      <c r="L19" s="1" t="s">
        <v>16</v>
      </c>
      <c r="M19" s="0"/>
    </row>
    <row r="20">
      <c r="A20" s="1" t="s">
        <v>12</v>
      </c>
      <c r="B20" s="1" t="s">
        <v>15</v>
      </c>
      <c r="D20" s="1">
        <v>0</v>
      </c>
      <c r="E20" s="0">
        <v>3</v>
      </c>
      <c r="F20" s="0">
        <v>5</v>
      </c>
      <c r="G20" s="0">
        <v>21</v>
      </c>
      <c r="H20" s="0">
        <v>24</v>
      </c>
      <c r="I20" s="1">
        <v>0</v>
      </c>
      <c r="J20" s="0">
        <v>6</v>
      </c>
      <c r="K20" s="0">
        <v>0.09822</v>
      </c>
      <c r="L20" s="1" t="s">
        <v>16</v>
      </c>
    </row>
    <row r="21">
      <c r="A21" s="1" t="s">
        <v>12</v>
      </c>
      <c r="B21" s="1" t="s">
        <v>15</v>
      </c>
      <c r="D21" s="1">
        <v>0</v>
      </c>
      <c r="E21" s="0">
        <v>10</v>
      </c>
      <c r="F21" s="1">
        <v>12</v>
      </c>
      <c r="G21" s="1">
        <v>0</v>
      </c>
      <c r="H21" s="0">
        <v>16</v>
      </c>
      <c r="I21" s="1">
        <v>0</v>
      </c>
      <c r="J21" s="1">
        <v>6</v>
      </c>
      <c r="K21" s="0">
        <v>0.09822</v>
      </c>
      <c r="L21" s="1" t="s">
        <v>16</v>
      </c>
      <c r="M21" s="0"/>
    </row>
    <row r="22">
      <c r="A22" s="1" t="s">
        <v>12</v>
      </c>
      <c r="B22" s="1" t="s">
        <v>15</v>
      </c>
      <c r="C22" s="0"/>
      <c r="D22" s="1">
        <v>0</v>
      </c>
      <c r="E22" s="0">
        <v>10</v>
      </c>
      <c r="F22" s="1">
        <v>12</v>
      </c>
      <c r="G22" s="0">
        <v>21</v>
      </c>
      <c r="H22" s="0">
        <v>24</v>
      </c>
      <c r="I22" s="1">
        <v>0</v>
      </c>
      <c r="J22" s="1">
        <v>6</v>
      </c>
      <c r="K22" s="0">
        <v>0.09822</v>
      </c>
      <c r="L22" s="1" t="s">
        <v>16</v>
      </c>
    </row>
    <row r="23">
      <c r="A23" s="1" t="s">
        <v>12</v>
      </c>
      <c r="B23" s="1" t="s">
        <v>15</v>
      </c>
      <c r="C23" s="0"/>
      <c r="D23" s="1">
        <v>0</v>
      </c>
      <c r="E23" s="0">
        <v>10</v>
      </c>
      <c r="F23" s="1">
        <v>12</v>
      </c>
      <c r="G23" s="0">
        <v>16</v>
      </c>
      <c r="H23" s="0">
        <v>21</v>
      </c>
      <c r="I23" s="1">
        <v>0</v>
      </c>
      <c r="J23" s="1">
        <v>6</v>
      </c>
      <c r="K23" s="0">
        <v>0.12734</v>
      </c>
      <c r="L23" s="1" t="s">
        <v>16</v>
      </c>
    </row>
    <row r="24">
      <c r="A24" s="3" t="s">
        <v>23</v>
      </c>
      <c r="B24" s="3" t="s">
        <v>13</v>
      </c>
      <c r="C24" s="3"/>
      <c r="D24" s="3"/>
      <c r="E24" s="3"/>
      <c r="F24" s="3"/>
      <c r="G24" s="3"/>
      <c r="H24" s="3"/>
      <c r="I24" s="3"/>
      <c r="J24" s="3"/>
      <c r="K24" s="3">
        <v>148.6554</v>
      </c>
      <c r="L24" s="3" t="s">
        <v>14</v>
      </c>
      <c r="M24" s="3" t="s">
        <v>40</v>
      </c>
    </row>
    <row r="25">
      <c r="A25" s="3" t="s">
        <v>23</v>
      </c>
      <c r="B25" s="3" t="s">
        <v>15</v>
      </c>
      <c r="C25" s="3"/>
      <c r="D25" s="3">
        <v>0</v>
      </c>
      <c r="E25" s="3">
        <v>1</v>
      </c>
      <c r="F25" s="3">
        <v>3</v>
      </c>
      <c r="G25" s="3">
        <v>0</v>
      </c>
      <c r="H25" s="3">
        <v>24</v>
      </c>
      <c r="I25" s="3">
        <v>0</v>
      </c>
      <c r="J25" s="3">
        <v>6</v>
      </c>
      <c r="K25" s="3">
        <v>1.68736</v>
      </c>
      <c r="L25" s="3" t="s">
        <v>24</v>
      </c>
      <c r="M25" s="3"/>
    </row>
    <row r="26">
      <c r="A26" s="3" t="s">
        <v>23</v>
      </c>
      <c r="B26" s="3" t="s">
        <v>15</v>
      </c>
      <c r="C26" s="3"/>
      <c r="D26" s="3">
        <v>0</v>
      </c>
      <c r="E26" s="3">
        <v>4</v>
      </c>
      <c r="F26" s="3">
        <v>10</v>
      </c>
      <c r="G26" s="3">
        <v>0</v>
      </c>
      <c r="H26" s="3">
        <v>24</v>
      </c>
      <c r="I26" s="3">
        <v>0</v>
      </c>
      <c r="J26" s="3">
        <v>6</v>
      </c>
      <c r="K26" s="3">
        <v>1.54031</v>
      </c>
      <c r="L26" s="3" t="s">
        <v>24</v>
      </c>
      <c r="M26" s="3"/>
    </row>
    <row r="27">
      <c r="A27" s="3" t="s">
        <v>23</v>
      </c>
      <c r="B27" s="3" t="s">
        <v>15</v>
      </c>
      <c r="C27" s="3"/>
      <c r="D27" s="3">
        <v>0</v>
      </c>
      <c r="E27" s="3">
        <v>11</v>
      </c>
      <c r="F27" s="3">
        <v>12</v>
      </c>
      <c r="G27" s="3">
        <v>0</v>
      </c>
      <c r="H27" s="3">
        <v>24</v>
      </c>
      <c r="I27" s="3">
        <v>0</v>
      </c>
      <c r="J27" s="3">
        <v>6</v>
      </c>
      <c r="K27" s="3">
        <v>1.68736</v>
      </c>
      <c r="L27" s="3" t="s">
        <v>24</v>
      </c>
      <c r="M27" s="3"/>
    </row>
    <row r="28">
      <c r="A28" s="3" t="s">
        <v>23</v>
      </c>
      <c r="B28" s="3" t="s">
        <v>15</v>
      </c>
      <c r="C28" s="3"/>
      <c r="D28" s="3">
        <v>4000</v>
      </c>
      <c r="E28" s="3">
        <v>1</v>
      </c>
      <c r="F28" s="3">
        <v>3</v>
      </c>
      <c r="G28" s="3">
        <v>0</v>
      </c>
      <c r="H28" s="3">
        <v>24</v>
      </c>
      <c r="I28" s="3">
        <v>0</v>
      </c>
      <c r="J28" s="3">
        <v>6</v>
      </c>
      <c r="K28" s="3">
        <v>1.3126</v>
      </c>
      <c r="L28" s="3" t="s">
        <v>24</v>
      </c>
      <c r="M28" s="3"/>
    </row>
    <row r="29">
      <c r="A29" s="3" t="s">
        <v>23</v>
      </c>
      <c r="B29" s="3" t="s">
        <v>15</v>
      </c>
      <c r="C29" s="3"/>
      <c r="D29" s="3">
        <v>4000</v>
      </c>
      <c r="E29" s="3">
        <v>4</v>
      </c>
      <c r="F29" s="3">
        <v>10</v>
      </c>
      <c r="G29" s="3">
        <v>0</v>
      </c>
      <c r="H29" s="3">
        <v>24</v>
      </c>
      <c r="I29" s="3">
        <v>0</v>
      </c>
      <c r="J29" s="3">
        <v>6</v>
      </c>
      <c r="K29" s="3">
        <v>1.22418</v>
      </c>
      <c r="L29" s="3" t="s">
        <v>24</v>
      </c>
      <c r="M29" s="3"/>
    </row>
    <row r="30">
      <c r="A30" s="3" t="s">
        <v>23</v>
      </c>
      <c r="B30" s="3" t="s">
        <v>15</v>
      </c>
      <c r="C30" s="3"/>
      <c r="D30" s="3">
        <v>4000</v>
      </c>
      <c r="E30" s="3">
        <v>11</v>
      </c>
      <c r="F30" s="3">
        <v>12</v>
      </c>
      <c r="G30" s="3">
        <v>0</v>
      </c>
      <c r="H30" s="3">
        <v>24</v>
      </c>
      <c r="I30" s="3">
        <v>0</v>
      </c>
      <c r="J30" s="3">
        <v>6</v>
      </c>
      <c r="K30" s="3">
        <v>1.3126</v>
      </c>
      <c r="L30" s="3" t="s">
        <v>24</v>
      </c>
      <c r="M30" s="3"/>
    </row>
  </sheetData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N1" sqref="N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5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C2" s="0"/>
      <c r="D2" s="0"/>
      <c r="E2" s="0"/>
      <c r="F2" s="0"/>
      <c r="G2" s="0"/>
      <c r="H2" s="0"/>
      <c r="I2" s="0"/>
      <c r="J2" s="0"/>
      <c r="K2" s="1">
        <f>50.48874*30</f>
        <v>1514.6622</v>
      </c>
      <c r="L2" s="1" t="s">
        <v>14</v>
      </c>
      <c r="M2" s="1" t="s">
        <v>27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0">
        <v>6</v>
      </c>
      <c r="F3" s="0">
        <v>9</v>
      </c>
      <c r="G3" s="0">
        <v>16</v>
      </c>
      <c r="H3" s="0">
        <v>21</v>
      </c>
      <c r="I3" s="1">
        <v>0</v>
      </c>
      <c r="J3" s="0">
        <v>6</v>
      </c>
      <c r="K3" s="0">
        <v>26.8</v>
      </c>
      <c r="L3" s="1" t="s">
        <v>19</v>
      </c>
    </row>
    <row r="4">
      <c r="A4" s="1" t="s">
        <v>12</v>
      </c>
      <c r="B4" s="1" t="s">
        <v>17</v>
      </c>
      <c r="C4" s="1" t="s">
        <v>35</v>
      </c>
      <c r="D4" s="1">
        <v>0</v>
      </c>
      <c r="E4" s="0">
        <v>6</v>
      </c>
      <c r="F4" s="0">
        <v>9</v>
      </c>
      <c r="G4" s="0">
        <v>14</v>
      </c>
      <c r="H4" s="0">
        <v>16</v>
      </c>
      <c r="I4" s="1">
        <v>0</v>
      </c>
      <c r="J4" s="0">
        <v>6</v>
      </c>
      <c r="K4" s="0">
        <v>5.32</v>
      </c>
      <c r="L4" s="1" t="s">
        <v>19</v>
      </c>
    </row>
    <row r="5">
      <c r="A5" s="1" t="s">
        <v>12</v>
      </c>
      <c r="B5" s="1" t="s">
        <v>17</v>
      </c>
      <c r="C5" s="1" t="s">
        <v>35</v>
      </c>
      <c r="D5" s="1">
        <v>0</v>
      </c>
      <c r="E5" s="0">
        <v>6</v>
      </c>
      <c r="F5" s="0">
        <v>9</v>
      </c>
      <c r="G5" s="0">
        <v>21</v>
      </c>
      <c r="H5" s="0">
        <v>23</v>
      </c>
      <c r="I5" s="1">
        <v>0</v>
      </c>
      <c r="J5" s="0">
        <v>6</v>
      </c>
      <c r="K5" s="0">
        <v>5.32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0">
        <v>1</v>
      </c>
      <c r="F6" s="0">
        <v>12</v>
      </c>
      <c r="G6" s="1">
        <v>0</v>
      </c>
      <c r="H6" s="1">
        <v>24</v>
      </c>
      <c r="I6" s="1">
        <v>0</v>
      </c>
      <c r="J6" s="1">
        <v>6</v>
      </c>
      <c r="K6" s="0">
        <v>20.7</v>
      </c>
      <c r="L6" s="1" t="s">
        <v>19</v>
      </c>
    </row>
    <row r="7">
      <c r="A7" s="1" t="s">
        <v>12</v>
      </c>
      <c r="B7" s="1" t="s">
        <v>17</v>
      </c>
      <c r="C7" s="0" t="s">
        <v>41</v>
      </c>
      <c r="D7" s="1">
        <v>0</v>
      </c>
      <c r="E7" s="0">
        <v>1</v>
      </c>
      <c r="F7" s="0">
        <v>5</v>
      </c>
      <c r="G7" s="0">
        <v>16</v>
      </c>
      <c r="H7" s="0">
        <v>21</v>
      </c>
      <c r="I7" s="1">
        <v>0</v>
      </c>
      <c r="J7" s="0">
        <v>6</v>
      </c>
      <c r="K7" s="0">
        <v>1.78</v>
      </c>
      <c r="L7" s="1" t="s">
        <v>19</v>
      </c>
    </row>
    <row r="8">
      <c r="A8" s="1" t="s">
        <v>12</v>
      </c>
      <c r="B8" s="1" t="s">
        <v>17</v>
      </c>
      <c r="C8" s="0" t="s">
        <v>42</v>
      </c>
      <c r="D8" s="1">
        <v>0</v>
      </c>
      <c r="E8" s="0">
        <v>10</v>
      </c>
      <c r="F8" s="1">
        <v>12</v>
      </c>
      <c r="G8" s="0">
        <v>16</v>
      </c>
      <c r="H8" s="0">
        <v>21</v>
      </c>
      <c r="I8" s="1">
        <v>0</v>
      </c>
      <c r="J8" s="0">
        <v>6</v>
      </c>
      <c r="K8" s="0">
        <v>1.78</v>
      </c>
      <c r="L8" s="1" t="s">
        <v>19</v>
      </c>
    </row>
    <row r="9">
      <c r="A9" s="1" t="s">
        <v>12</v>
      </c>
      <c r="B9" s="1" t="s">
        <v>15</v>
      </c>
      <c r="D9" s="1">
        <v>0</v>
      </c>
      <c r="E9" s="0">
        <v>6</v>
      </c>
      <c r="F9" s="0">
        <v>9</v>
      </c>
      <c r="G9" s="1">
        <v>0</v>
      </c>
      <c r="H9" s="0">
        <v>14</v>
      </c>
      <c r="I9" s="1">
        <v>0</v>
      </c>
      <c r="J9" s="0">
        <v>6</v>
      </c>
      <c r="K9" s="0">
        <v>0.09816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0">
        <v>6</v>
      </c>
      <c r="F10" s="0">
        <v>9</v>
      </c>
      <c r="G10" s="0">
        <v>14</v>
      </c>
      <c r="H10" s="0">
        <v>16</v>
      </c>
      <c r="I10" s="1">
        <v>0</v>
      </c>
      <c r="J10" s="0">
        <v>6</v>
      </c>
      <c r="K10" s="0">
        <v>0.11735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0">
        <v>6</v>
      </c>
      <c r="F11" s="0">
        <v>9</v>
      </c>
      <c r="G11" s="0">
        <v>16</v>
      </c>
      <c r="H11" s="0">
        <v>21</v>
      </c>
      <c r="I11" s="1">
        <v>0</v>
      </c>
      <c r="J11" s="0">
        <v>6</v>
      </c>
      <c r="K11" s="0">
        <v>0.14484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0">
        <v>6</v>
      </c>
      <c r="F12" s="0">
        <v>9</v>
      </c>
      <c r="G12" s="0">
        <v>21</v>
      </c>
      <c r="H12" s="0">
        <v>23</v>
      </c>
      <c r="I12" s="1">
        <v>0</v>
      </c>
      <c r="J12" s="1">
        <v>6</v>
      </c>
      <c r="K12" s="0">
        <v>0.11735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0">
        <v>6</v>
      </c>
      <c r="F13" s="0">
        <v>9</v>
      </c>
      <c r="G13" s="0">
        <v>23</v>
      </c>
      <c r="H13" s="0">
        <v>24</v>
      </c>
      <c r="I13" s="1">
        <v>0</v>
      </c>
      <c r="J13" s="1">
        <v>6</v>
      </c>
      <c r="K13" s="0">
        <v>0.09816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1</v>
      </c>
      <c r="F14" s="0">
        <v>2</v>
      </c>
      <c r="G14" s="1">
        <v>0</v>
      </c>
      <c r="H14" s="0">
        <v>16</v>
      </c>
      <c r="I14" s="1">
        <v>0</v>
      </c>
      <c r="J14" s="0">
        <v>6</v>
      </c>
      <c r="K14" s="0">
        <v>0.09822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</v>
      </c>
      <c r="F15" s="0">
        <v>2</v>
      </c>
      <c r="G15" s="0">
        <v>21</v>
      </c>
      <c r="H15" s="0">
        <v>24</v>
      </c>
      <c r="I15" s="1">
        <v>0</v>
      </c>
      <c r="J15" s="0">
        <v>6</v>
      </c>
      <c r="K15" s="0">
        <v>0.09822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0">
        <v>1</v>
      </c>
      <c r="F16" s="0">
        <v>5</v>
      </c>
      <c r="G16" s="0">
        <v>16</v>
      </c>
      <c r="H16" s="0">
        <v>21</v>
      </c>
      <c r="I16" s="1">
        <v>0</v>
      </c>
      <c r="J16" s="1">
        <v>6</v>
      </c>
      <c r="K16" s="0">
        <v>0.12734</v>
      </c>
      <c r="L16" s="1" t="s">
        <v>16</v>
      </c>
    </row>
    <row r="17">
      <c r="A17" s="1" t="s">
        <v>12</v>
      </c>
      <c r="B17" s="1" t="s">
        <v>15</v>
      </c>
      <c r="C17" s="0"/>
      <c r="D17" s="1">
        <v>0</v>
      </c>
      <c r="E17" s="0">
        <v>3</v>
      </c>
      <c r="F17" s="0">
        <v>5</v>
      </c>
      <c r="G17" s="0">
        <v>0</v>
      </c>
      <c r="H17" s="0">
        <v>9</v>
      </c>
      <c r="I17" s="1">
        <v>0</v>
      </c>
      <c r="J17" s="1">
        <v>6</v>
      </c>
      <c r="K17" s="0">
        <v>0.09822</v>
      </c>
      <c r="L17" s="1" t="s">
        <v>16</v>
      </c>
    </row>
    <row r="18">
      <c r="A18" s="1" t="s">
        <v>12</v>
      </c>
      <c r="B18" s="1" t="s">
        <v>15</v>
      </c>
      <c r="C18" s="0"/>
      <c r="D18" s="1">
        <v>0</v>
      </c>
      <c r="E18" s="0">
        <v>3</v>
      </c>
      <c r="F18" s="0">
        <v>5</v>
      </c>
      <c r="G18" s="0">
        <v>9</v>
      </c>
      <c r="H18" s="0">
        <v>14</v>
      </c>
      <c r="I18" s="1">
        <v>0</v>
      </c>
      <c r="J18" s="1">
        <v>6</v>
      </c>
      <c r="K18" s="0">
        <v>0.0569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0">
        <v>3</v>
      </c>
      <c r="F19" s="0">
        <v>5</v>
      </c>
      <c r="G19" s="0">
        <v>14</v>
      </c>
      <c r="H19" s="0">
        <v>16</v>
      </c>
      <c r="I19" s="1">
        <v>0</v>
      </c>
      <c r="J19" s="0">
        <v>6</v>
      </c>
      <c r="K19" s="0">
        <v>0.09822</v>
      </c>
      <c r="L19" s="1" t="s">
        <v>16</v>
      </c>
      <c r="M19" s="0"/>
    </row>
    <row r="20">
      <c r="A20" s="1" t="s">
        <v>12</v>
      </c>
      <c r="B20" s="1" t="s">
        <v>15</v>
      </c>
      <c r="C20" s="0"/>
      <c r="D20" s="1">
        <v>0</v>
      </c>
      <c r="E20" s="0">
        <v>3</v>
      </c>
      <c r="F20" s="0">
        <v>5</v>
      </c>
      <c r="G20" s="0">
        <v>21</v>
      </c>
      <c r="H20" s="0">
        <v>24</v>
      </c>
      <c r="I20" s="1">
        <v>0</v>
      </c>
      <c r="J20" s="0">
        <v>6</v>
      </c>
      <c r="K20" s="0">
        <v>0.09822</v>
      </c>
      <c r="L20" s="1" t="s">
        <v>16</v>
      </c>
    </row>
    <row r="21">
      <c r="A21" s="1" t="s">
        <v>12</v>
      </c>
      <c r="B21" s="1" t="s">
        <v>15</v>
      </c>
      <c r="C21" s="0"/>
      <c r="D21" s="1">
        <v>0</v>
      </c>
      <c r="E21" s="0">
        <v>10</v>
      </c>
      <c r="F21" s="1">
        <v>12</v>
      </c>
      <c r="G21" s="1">
        <v>0</v>
      </c>
      <c r="H21" s="0">
        <v>16</v>
      </c>
      <c r="I21" s="1">
        <v>0</v>
      </c>
      <c r="J21" s="1">
        <v>6</v>
      </c>
      <c r="K21" s="0">
        <v>0.09822</v>
      </c>
      <c r="L21" s="1" t="s">
        <v>16</v>
      </c>
      <c r="M21" s="0"/>
    </row>
    <row r="22">
      <c r="A22" s="1" t="s">
        <v>12</v>
      </c>
      <c r="B22" s="1" t="s">
        <v>15</v>
      </c>
      <c r="C22" s="0"/>
      <c r="D22" s="1">
        <v>0</v>
      </c>
      <c r="E22" s="0">
        <v>10</v>
      </c>
      <c r="F22" s="1">
        <v>12</v>
      </c>
      <c r="G22" s="0">
        <v>21</v>
      </c>
      <c r="H22" s="0">
        <v>24</v>
      </c>
      <c r="I22" s="1">
        <v>0</v>
      </c>
      <c r="J22" s="1">
        <v>6</v>
      </c>
      <c r="K22" s="0">
        <v>0.09822</v>
      </c>
      <c r="L22" s="1" t="s">
        <v>16</v>
      </c>
    </row>
    <row r="23">
      <c r="A23" s="1" t="s">
        <v>12</v>
      </c>
      <c r="B23" s="1" t="s">
        <v>15</v>
      </c>
      <c r="C23" s="0"/>
      <c r="D23" s="1">
        <v>0</v>
      </c>
      <c r="E23" s="0">
        <v>10</v>
      </c>
      <c r="F23" s="1">
        <v>12</v>
      </c>
      <c r="G23" s="0">
        <v>16</v>
      </c>
      <c r="H23" s="0">
        <v>21</v>
      </c>
      <c r="I23" s="1">
        <v>0</v>
      </c>
      <c r="J23" s="1">
        <v>6</v>
      </c>
      <c r="K23" s="0">
        <v>0.12734</v>
      </c>
      <c r="L23" s="1" t="s">
        <v>16</v>
      </c>
    </row>
    <row r="24">
      <c r="A24" s="3" t="s">
        <v>23</v>
      </c>
      <c r="B24" s="3" t="s">
        <v>13</v>
      </c>
      <c r="C24" s="3"/>
      <c r="D24" s="3"/>
      <c r="E24" s="3"/>
      <c r="F24" s="3"/>
      <c r="G24" s="3"/>
      <c r="H24" s="3"/>
      <c r="I24" s="3"/>
      <c r="J24" s="3"/>
      <c r="K24" s="3">
        <v>148.6554</v>
      </c>
      <c r="L24" s="3" t="s">
        <v>14</v>
      </c>
      <c r="M24" s="3" t="s">
        <v>40</v>
      </c>
    </row>
    <row r="25">
      <c r="A25" s="3" t="s">
        <v>23</v>
      </c>
      <c r="B25" s="3" t="s">
        <v>15</v>
      </c>
      <c r="C25" s="3"/>
      <c r="D25" s="3">
        <v>0</v>
      </c>
      <c r="E25" s="3">
        <v>1</v>
      </c>
      <c r="F25" s="3">
        <v>3</v>
      </c>
      <c r="G25" s="3">
        <v>0</v>
      </c>
      <c r="H25" s="3">
        <v>24</v>
      </c>
      <c r="I25" s="3">
        <v>0</v>
      </c>
      <c r="J25" s="3">
        <v>6</v>
      </c>
      <c r="K25" s="3">
        <v>1.68736</v>
      </c>
      <c r="L25" s="3" t="s">
        <v>24</v>
      </c>
      <c r="M25" s="3"/>
    </row>
    <row r="26">
      <c r="A26" s="3" t="s">
        <v>23</v>
      </c>
      <c r="B26" s="3" t="s">
        <v>15</v>
      </c>
      <c r="C26" s="3"/>
      <c r="D26" s="3">
        <v>0</v>
      </c>
      <c r="E26" s="3">
        <v>4</v>
      </c>
      <c r="F26" s="3">
        <v>10</v>
      </c>
      <c r="G26" s="3">
        <v>0</v>
      </c>
      <c r="H26" s="3">
        <v>24</v>
      </c>
      <c r="I26" s="3">
        <v>0</v>
      </c>
      <c r="J26" s="3">
        <v>6</v>
      </c>
      <c r="K26" s="3">
        <v>1.54031</v>
      </c>
      <c r="L26" s="3" t="s">
        <v>24</v>
      </c>
      <c r="M26" s="3"/>
    </row>
    <row r="27">
      <c r="A27" s="3" t="s">
        <v>23</v>
      </c>
      <c r="B27" s="3" t="s">
        <v>15</v>
      </c>
      <c r="C27" s="3"/>
      <c r="D27" s="3">
        <v>0</v>
      </c>
      <c r="E27" s="3">
        <v>11</v>
      </c>
      <c r="F27" s="3">
        <v>12</v>
      </c>
      <c r="G27" s="3">
        <v>0</v>
      </c>
      <c r="H27" s="3">
        <v>24</v>
      </c>
      <c r="I27" s="3">
        <v>0</v>
      </c>
      <c r="J27" s="3">
        <v>6</v>
      </c>
      <c r="K27" s="3">
        <v>1.68736</v>
      </c>
      <c r="L27" s="3" t="s">
        <v>24</v>
      </c>
      <c r="M27" s="3"/>
    </row>
    <row r="28">
      <c r="A28" s="3" t="s">
        <v>23</v>
      </c>
      <c r="B28" s="3" t="s">
        <v>15</v>
      </c>
      <c r="C28" s="3"/>
      <c r="D28" s="3">
        <v>4000</v>
      </c>
      <c r="E28" s="3">
        <v>1</v>
      </c>
      <c r="F28" s="3">
        <v>3</v>
      </c>
      <c r="G28" s="3">
        <v>0</v>
      </c>
      <c r="H28" s="3">
        <v>24</v>
      </c>
      <c r="I28" s="3">
        <v>0</v>
      </c>
      <c r="J28" s="3">
        <v>6</v>
      </c>
      <c r="K28" s="3">
        <v>1.3126</v>
      </c>
      <c r="L28" s="3" t="s">
        <v>24</v>
      </c>
      <c r="M28" s="3"/>
    </row>
    <row r="29">
      <c r="A29" s="3" t="s">
        <v>23</v>
      </c>
      <c r="B29" s="3" t="s">
        <v>15</v>
      </c>
      <c r="C29" s="3"/>
      <c r="D29" s="3">
        <v>4000</v>
      </c>
      <c r="E29" s="3">
        <v>4</v>
      </c>
      <c r="F29" s="3">
        <v>10</v>
      </c>
      <c r="G29" s="3">
        <v>0</v>
      </c>
      <c r="H29" s="3">
        <v>24</v>
      </c>
      <c r="I29" s="3">
        <v>0</v>
      </c>
      <c r="J29" s="3">
        <v>6</v>
      </c>
      <c r="K29" s="3">
        <v>1.22418</v>
      </c>
      <c r="L29" s="3" t="s">
        <v>24</v>
      </c>
      <c r="M29" s="3"/>
    </row>
    <row r="30">
      <c r="A30" s="3" t="s">
        <v>23</v>
      </c>
      <c r="B30" s="3" t="s">
        <v>15</v>
      </c>
      <c r="C30" s="3"/>
      <c r="D30" s="3">
        <v>4000</v>
      </c>
      <c r="E30" s="3">
        <v>11</v>
      </c>
      <c r="F30" s="3">
        <v>12</v>
      </c>
      <c r="G30" s="3">
        <v>0</v>
      </c>
      <c r="H30" s="3">
        <v>24</v>
      </c>
      <c r="I30" s="3">
        <v>0</v>
      </c>
      <c r="J30" s="3">
        <v>6</v>
      </c>
      <c r="K30" s="3">
        <v>1.3126</v>
      </c>
      <c r="L30" s="3" t="s">
        <v>24</v>
      </c>
      <c r="M30" s="3"/>
    </row>
  </sheetData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B30" sqref="B30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32.9</v>
      </c>
      <c r="L11" s="1" t="s">
        <v>24</v>
      </c>
    </row>
    <row r="12">
      <c r="A12" s="1" t="s">
        <v>23</v>
      </c>
      <c r="B12" s="1" t="s">
        <v>15</v>
      </c>
      <c r="D12" s="1">
        <v>3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0.9223</v>
      </c>
      <c r="L12" s="1" t="s">
        <v>24</v>
      </c>
    </row>
    <row r="13">
      <c r="A13" s="1" t="s">
        <v>23</v>
      </c>
      <c r="B13" s="1" t="s">
        <v>15</v>
      </c>
      <c r="D13" s="1">
        <v>90</v>
      </c>
      <c r="E13" s="1">
        <v>1</v>
      </c>
      <c r="F13" s="1">
        <v>12</v>
      </c>
      <c r="G13" s="1">
        <v>0</v>
      </c>
      <c r="H13" s="1">
        <v>24</v>
      </c>
      <c r="I13" s="1">
        <v>0</v>
      </c>
      <c r="J13" s="1">
        <v>6</v>
      </c>
      <c r="K13" s="1">
        <v>0.6882</v>
      </c>
      <c r="L13" s="1" t="s">
        <v>24</v>
      </c>
    </row>
    <row r="14">
      <c r="A14" s="1" t="s">
        <v>23</v>
      </c>
      <c r="B14" s="1" t="s">
        <v>15</v>
      </c>
      <c r="D14" s="1">
        <v>3000</v>
      </c>
      <c r="E14" s="1">
        <v>1</v>
      </c>
      <c r="F14" s="1">
        <v>12</v>
      </c>
      <c r="G14" s="1">
        <v>0</v>
      </c>
      <c r="H14" s="1">
        <v>24</v>
      </c>
      <c r="I14" s="1">
        <v>0</v>
      </c>
      <c r="J14" s="1">
        <v>6</v>
      </c>
      <c r="K14" s="1">
        <v>0.3335</v>
      </c>
      <c r="L14" s="1" t="s">
        <v>24</v>
      </c>
    </row>
  </sheetData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150</v>
      </c>
      <c r="L2" s="1" t="s">
        <v>14</v>
      </c>
    </row>
    <row r="3">
      <c r="A3" s="1" t="s">
        <v>12</v>
      </c>
      <c r="B3" s="1" t="s">
        <v>17</v>
      </c>
      <c r="C3" s="1" t="s">
        <v>26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2.405</v>
      </c>
      <c r="L3" s="1" t="s">
        <v>19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0</v>
      </c>
      <c r="L4" s="1" t="s">
        <v>16</v>
      </c>
      <c r="M4" s="1" t="s">
        <v>68</v>
      </c>
    </row>
    <row r="6">
      <c r="A6" s="2"/>
      <c r="B6" s="1"/>
    </row>
    <row r="7">
      <c r="A7" s="2"/>
      <c r="B7" s="1"/>
    </row>
  </sheetData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C15" sqref="C15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52.56</v>
      </c>
      <c r="L2" s="1" t="s">
        <v>14</v>
      </c>
    </row>
    <row r="3">
      <c r="A3" s="1" t="s">
        <v>12</v>
      </c>
      <c r="B3" s="1" t="s">
        <v>17</v>
      </c>
      <c r="C3" s="1" t="s">
        <v>37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1.86</v>
      </c>
      <c r="L3" s="1" t="s">
        <v>19</v>
      </c>
    </row>
    <row r="4">
      <c r="A4" s="1" t="s">
        <v>12</v>
      </c>
      <c r="B4" s="1" t="s">
        <v>17</v>
      </c>
      <c r="C4" s="1" t="s">
        <v>84</v>
      </c>
      <c r="D4" s="1">
        <v>0</v>
      </c>
      <c r="E4" s="1">
        <v>1</v>
      </c>
      <c r="F4" s="1">
        <v>5</v>
      </c>
      <c r="G4" s="1">
        <v>8</v>
      </c>
      <c r="H4" s="1">
        <v>20</v>
      </c>
      <c r="I4" s="1">
        <v>0</v>
      </c>
      <c r="J4" s="1">
        <v>4</v>
      </c>
      <c r="K4" s="1">
        <v>5.09</v>
      </c>
      <c r="L4" s="1" t="s">
        <v>19</v>
      </c>
    </row>
    <row r="5">
      <c r="A5" s="1" t="s">
        <v>12</v>
      </c>
      <c r="B5" s="1" t="s">
        <v>17</v>
      </c>
      <c r="C5" s="1" t="s">
        <v>44</v>
      </c>
      <c r="D5" s="1">
        <v>0</v>
      </c>
      <c r="E5" s="1">
        <v>6</v>
      </c>
      <c r="F5" s="1">
        <v>9</v>
      </c>
      <c r="G5" s="1">
        <v>8</v>
      </c>
      <c r="H5" s="1">
        <v>20</v>
      </c>
      <c r="I5" s="1">
        <v>0</v>
      </c>
      <c r="J5" s="1">
        <v>4</v>
      </c>
      <c r="K5" s="1">
        <v>5.48</v>
      </c>
      <c r="L5" s="1" t="s">
        <v>19</v>
      </c>
    </row>
    <row r="6">
      <c r="A6" s="1" t="s">
        <v>12</v>
      </c>
      <c r="B6" s="1" t="s">
        <v>17</v>
      </c>
      <c r="C6" s="1" t="s">
        <v>84</v>
      </c>
      <c r="D6" s="1">
        <v>0</v>
      </c>
      <c r="E6" s="1">
        <v>10</v>
      </c>
      <c r="F6" s="1">
        <v>12</v>
      </c>
      <c r="G6" s="1">
        <v>8</v>
      </c>
      <c r="H6" s="1">
        <v>20</v>
      </c>
      <c r="I6" s="1">
        <v>0</v>
      </c>
      <c r="J6" s="1">
        <v>4</v>
      </c>
      <c r="K6" s="1">
        <v>5.09</v>
      </c>
      <c r="L6" s="1" t="s">
        <v>19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f>0.005917+0.003358</f>
        <v>0.009275</v>
      </c>
      <c r="L7" s="1" t="s">
        <v>16</v>
      </c>
    </row>
    <row r="8">
      <c r="A8" s="1" t="s">
        <v>23</v>
      </c>
      <c r="B8" s="1" t="s">
        <v>13</v>
      </c>
      <c r="K8" s="1">
        <v>17.75</v>
      </c>
      <c r="L8" s="1" t="s">
        <v>14</v>
      </c>
    </row>
    <row r="9">
      <c r="A9" s="1" t="s">
        <v>23</v>
      </c>
      <c r="B9" s="1" t="s">
        <v>15</v>
      </c>
      <c r="D9" s="1">
        <v>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0.325056</v>
      </c>
      <c r="L9" s="1" t="s">
        <v>24</v>
      </c>
    </row>
  </sheetData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C2" s="2"/>
      <c r="D2" s="2"/>
      <c r="E2" s="2"/>
      <c r="F2" s="2"/>
      <c r="G2" s="2"/>
      <c r="H2" s="2"/>
      <c r="I2" s="2"/>
      <c r="J2" s="2"/>
      <c r="K2" s="1">
        <v>63.95</v>
      </c>
      <c r="L2" s="1" t="s">
        <v>14</v>
      </c>
      <c r="M2" s="2"/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0.00345</v>
      </c>
      <c r="L3" s="1" t="s">
        <v>16</v>
      </c>
    </row>
    <row r="4">
      <c r="A4" s="1" t="s">
        <v>12</v>
      </c>
      <c r="B4" s="1" t="s">
        <v>17</v>
      </c>
      <c r="C4" s="1" t="s">
        <v>37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27.46</v>
      </c>
      <c r="L4" s="1" t="s">
        <v>19</v>
      </c>
    </row>
    <row r="5">
      <c r="A5" s="1" t="s">
        <v>12</v>
      </c>
      <c r="B5" s="1" t="s">
        <v>17</v>
      </c>
      <c r="C5" s="1" t="s">
        <v>20</v>
      </c>
      <c r="D5" s="1">
        <v>0</v>
      </c>
      <c r="E5" s="1">
        <v>1</v>
      </c>
      <c r="F5" s="1">
        <v>5</v>
      </c>
      <c r="G5" s="1">
        <v>16</v>
      </c>
      <c r="H5" s="1">
        <v>21</v>
      </c>
      <c r="I5" s="1">
        <v>0</v>
      </c>
      <c r="J5" s="1">
        <v>6</v>
      </c>
      <c r="K5" s="1">
        <v>23.12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10</v>
      </c>
      <c r="G6" s="1">
        <v>16</v>
      </c>
      <c r="H6" s="1">
        <v>21</v>
      </c>
      <c r="I6" s="1">
        <v>0</v>
      </c>
      <c r="J6" s="1">
        <v>6</v>
      </c>
      <c r="K6" s="1">
        <v>23.26</v>
      </c>
      <c r="L6" s="1" t="s">
        <v>19</v>
      </c>
    </row>
    <row r="7">
      <c r="A7" s="1" t="s">
        <v>12</v>
      </c>
      <c r="B7" s="1" t="s">
        <v>17</v>
      </c>
      <c r="C7" s="1" t="s">
        <v>80</v>
      </c>
      <c r="D7" s="1">
        <v>0</v>
      </c>
      <c r="E7" s="1">
        <v>11</v>
      </c>
      <c r="F7" s="1">
        <v>12</v>
      </c>
      <c r="G7" s="1">
        <v>16</v>
      </c>
      <c r="H7" s="1">
        <v>21</v>
      </c>
      <c r="I7" s="1">
        <v>0</v>
      </c>
      <c r="J7" s="1">
        <v>6</v>
      </c>
      <c r="K7" s="1">
        <v>23.12</v>
      </c>
      <c r="L7" s="1" t="s">
        <v>19</v>
      </c>
    </row>
    <row r="8">
      <c r="A8" s="1" t="s">
        <v>23</v>
      </c>
      <c r="B8" s="1" t="s">
        <v>13</v>
      </c>
      <c r="K8" s="1">
        <v>10</v>
      </c>
      <c r="L8" s="1" t="s">
        <v>14</v>
      </c>
    </row>
    <row r="9">
      <c r="A9" s="1" t="s">
        <v>23</v>
      </c>
      <c r="B9" s="1" t="s">
        <v>15</v>
      </c>
      <c r="D9" s="1">
        <v>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1.31032</v>
      </c>
      <c r="L9" s="1" t="s">
        <v>24</v>
      </c>
    </row>
    <row r="10">
      <c r="A10" s="1" t="s">
        <v>23</v>
      </c>
      <c r="B10" s="1" t="s">
        <v>15</v>
      </c>
      <c r="D10" s="1">
        <v>1000</v>
      </c>
      <c r="E10" s="1">
        <v>1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1.05799</v>
      </c>
      <c r="L10" s="1" t="s">
        <v>24</v>
      </c>
    </row>
    <row r="11">
      <c r="A11" s="1" t="s">
        <v>23</v>
      </c>
      <c r="B11" s="1" t="s">
        <v>15</v>
      </c>
      <c r="D11" s="1">
        <v>21000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0.98671</v>
      </c>
      <c r="L11" s="1" t="s">
        <v>24</v>
      </c>
    </row>
  </sheetData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B18" sqref="B18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295.95</v>
      </c>
      <c r="L2" s="1" t="s">
        <v>14</v>
      </c>
      <c r="M2" s="1" t="s">
        <v>77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0.0006</v>
      </c>
      <c r="L3" s="1" t="s">
        <v>16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f>7.26+0.63</f>
        <v>7.89</v>
      </c>
      <c r="L4" s="1" t="s">
        <v>19</v>
      </c>
    </row>
    <row r="5">
      <c r="A5" s="2"/>
      <c r="B5" s="5"/>
    </row>
    <row r="6">
      <c r="A6" s="2"/>
      <c r="B6" s="1"/>
    </row>
    <row r="7">
      <c r="A7" s="2"/>
      <c r="B7" s="1"/>
    </row>
  </sheetData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295.95</v>
      </c>
      <c r="L2" s="1" t="s">
        <v>14</v>
      </c>
      <c r="M2" s="1" t="s">
        <v>77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0.0006</v>
      </c>
      <c r="L3" s="1" t="s">
        <v>16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f>7.26+0.63</f>
        <v>7.89</v>
      </c>
      <c r="L4" s="1" t="s">
        <v>19</v>
      </c>
    </row>
    <row r="5">
      <c r="A5" s="1" t="s">
        <v>23</v>
      </c>
      <c r="B5" s="1" t="s">
        <v>13</v>
      </c>
      <c r="K5" s="1">
        <v>73.6</v>
      </c>
      <c r="L5" s="1" t="s">
        <v>14</v>
      </c>
    </row>
    <row r="6">
      <c r="A6" s="1" t="s">
        <v>23</v>
      </c>
      <c r="B6" s="1" t="s">
        <v>15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f>(0.357+0.49951)/1.037</f>
        <v>0.825949855351977</v>
      </c>
      <c r="L6" s="1" t="s">
        <v>24</v>
      </c>
    </row>
  </sheetData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29.64</v>
      </c>
      <c r="L2" s="1" t="s">
        <v>14</v>
      </c>
    </row>
    <row r="3">
      <c r="A3" s="1" t="s">
        <v>12</v>
      </c>
      <c r="B3" s="1" t="s">
        <v>17</v>
      </c>
      <c r="C3" s="1" t="s">
        <v>18</v>
      </c>
      <c r="D3" s="1">
        <v>0</v>
      </c>
      <c r="E3" s="1">
        <v>1</v>
      </c>
      <c r="F3" s="1">
        <v>5</v>
      </c>
      <c r="G3" s="1">
        <v>9</v>
      </c>
      <c r="H3" s="1">
        <v>21</v>
      </c>
      <c r="I3" s="1">
        <v>0</v>
      </c>
      <c r="J3" s="1">
        <v>4</v>
      </c>
      <c r="K3" s="1">
        <v>10.49</v>
      </c>
      <c r="L3" s="1" t="s">
        <v>19</v>
      </c>
    </row>
    <row r="4">
      <c r="A4" s="1" t="s">
        <v>12</v>
      </c>
      <c r="B4" s="1" t="s">
        <v>17</v>
      </c>
      <c r="C4" s="1" t="s">
        <v>20</v>
      </c>
      <c r="D4" s="1">
        <v>0</v>
      </c>
      <c r="E4" s="1">
        <v>6</v>
      </c>
      <c r="F4" s="1">
        <v>9</v>
      </c>
      <c r="G4" s="1">
        <v>9</v>
      </c>
      <c r="H4" s="1">
        <v>21</v>
      </c>
      <c r="I4" s="1">
        <v>0</v>
      </c>
      <c r="J4" s="1">
        <v>4</v>
      </c>
      <c r="K4" s="1">
        <v>14.79</v>
      </c>
      <c r="L4" s="1" t="s">
        <v>19</v>
      </c>
    </row>
    <row r="5">
      <c r="A5" s="1" t="s">
        <v>12</v>
      </c>
      <c r="B5" s="1" t="s">
        <v>17</v>
      </c>
      <c r="C5" s="1" t="s">
        <v>21</v>
      </c>
      <c r="D5" s="1">
        <v>0</v>
      </c>
      <c r="E5" s="1">
        <v>10</v>
      </c>
      <c r="F5" s="1">
        <v>12</v>
      </c>
      <c r="G5" s="1">
        <v>9</v>
      </c>
      <c r="H5" s="1">
        <v>21</v>
      </c>
      <c r="I5" s="1">
        <v>0</v>
      </c>
      <c r="J5" s="1">
        <v>4</v>
      </c>
      <c r="K5" s="1">
        <v>10.49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f>2.35-0.8</f>
        <v>1.55</v>
      </c>
      <c r="L6" s="1" t="s">
        <v>19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9</v>
      </c>
      <c r="I7" s="1">
        <v>0</v>
      </c>
      <c r="J7" s="1">
        <v>4</v>
      </c>
      <c r="K7" s="1">
        <v>0.02236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1</v>
      </c>
      <c r="F8" s="1">
        <v>12</v>
      </c>
      <c r="G8" s="1">
        <v>9</v>
      </c>
      <c r="H8" s="1">
        <v>21</v>
      </c>
      <c r="I8" s="1">
        <v>0</v>
      </c>
      <c r="J8" s="1">
        <v>4</v>
      </c>
      <c r="K8" s="1">
        <v>0.0475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1</v>
      </c>
      <c r="F9" s="1">
        <v>12</v>
      </c>
      <c r="G9" s="1">
        <v>21</v>
      </c>
      <c r="H9" s="1">
        <v>24</v>
      </c>
      <c r="I9" s="1">
        <v>0</v>
      </c>
      <c r="J9" s="1">
        <v>4</v>
      </c>
      <c r="K9" s="1">
        <v>0.02236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1</v>
      </c>
      <c r="F10" s="1">
        <v>12</v>
      </c>
      <c r="G10" s="1">
        <v>21</v>
      </c>
      <c r="H10" s="1">
        <v>24</v>
      </c>
      <c r="I10" s="1">
        <v>5</v>
      </c>
      <c r="J10" s="1">
        <v>6</v>
      </c>
      <c r="K10" s="1">
        <v>0.02236</v>
      </c>
      <c r="L10" s="1" t="s">
        <v>16</v>
      </c>
    </row>
  </sheetData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19.7601*30</f>
        <v>592.803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10</v>
      </c>
      <c r="H3" s="1">
        <v>22</v>
      </c>
      <c r="I3" s="1">
        <v>0</v>
      </c>
      <c r="J3" s="1">
        <v>4</v>
      </c>
      <c r="K3" s="1">
        <v>0.06777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6</v>
      </c>
      <c r="F4" s="1">
        <v>9</v>
      </c>
      <c r="G4" s="1">
        <v>10</v>
      </c>
      <c r="H4" s="1">
        <v>22</v>
      </c>
      <c r="I4" s="1">
        <v>0</v>
      </c>
      <c r="J4" s="1">
        <v>4</v>
      </c>
      <c r="K4" s="1">
        <v>0.07908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10</v>
      </c>
      <c r="F5" s="1">
        <v>12</v>
      </c>
      <c r="G5" s="1">
        <v>10</v>
      </c>
      <c r="H5" s="1">
        <v>22</v>
      </c>
      <c r="I5" s="1">
        <v>0</v>
      </c>
      <c r="J5" s="1">
        <v>4</v>
      </c>
      <c r="K5" s="1">
        <v>0.06777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12</v>
      </c>
      <c r="G6" s="1">
        <v>0</v>
      </c>
      <c r="H6" s="1">
        <v>10</v>
      </c>
      <c r="I6" s="1">
        <v>0</v>
      </c>
      <c r="J6" s="1">
        <v>4</v>
      </c>
      <c r="K6" s="1">
        <v>0.05028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12</v>
      </c>
      <c r="G7" s="1">
        <v>22</v>
      </c>
      <c r="H7" s="1">
        <v>24</v>
      </c>
      <c r="I7" s="1">
        <v>0</v>
      </c>
      <c r="J7" s="1">
        <v>4</v>
      </c>
      <c r="K7" s="1">
        <v>0.05028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1</v>
      </c>
      <c r="F8" s="1">
        <v>12</v>
      </c>
      <c r="G8" s="1">
        <v>0</v>
      </c>
      <c r="H8" s="1">
        <v>24</v>
      </c>
      <c r="I8" s="1">
        <v>5</v>
      </c>
      <c r="J8" s="1">
        <v>6</v>
      </c>
      <c r="K8" s="1">
        <v>0.05028</v>
      </c>
      <c r="L8" s="1" t="s">
        <v>16</v>
      </c>
    </row>
    <row r="9">
      <c r="A9" s="1" t="s">
        <v>12</v>
      </c>
      <c r="B9" s="1" t="s">
        <v>17</v>
      </c>
      <c r="C9" s="1" t="s">
        <v>18</v>
      </c>
      <c r="D9" s="1">
        <v>0</v>
      </c>
      <c r="E9" s="1">
        <v>1</v>
      </c>
      <c r="F9" s="1">
        <v>5</v>
      </c>
      <c r="G9" s="1">
        <v>10</v>
      </c>
      <c r="H9" s="1">
        <v>22</v>
      </c>
      <c r="I9" s="1">
        <v>0</v>
      </c>
      <c r="J9" s="1">
        <v>4</v>
      </c>
      <c r="K9" s="1">
        <v>12.733</v>
      </c>
      <c r="L9" s="1" t="s">
        <v>19</v>
      </c>
    </row>
    <row r="10">
      <c r="A10" s="1" t="s">
        <v>12</v>
      </c>
      <c r="B10" s="1" t="s">
        <v>17</v>
      </c>
      <c r="C10" s="1" t="s">
        <v>20</v>
      </c>
      <c r="D10" s="1">
        <v>0</v>
      </c>
      <c r="E10" s="1">
        <v>6</v>
      </c>
      <c r="F10" s="1">
        <v>9</v>
      </c>
      <c r="G10" s="1">
        <v>10</v>
      </c>
      <c r="H10" s="1">
        <v>22</v>
      </c>
      <c r="I10" s="1">
        <v>0</v>
      </c>
      <c r="J10" s="1">
        <v>4</v>
      </c>
      <c r="K10" s="1">
        <v>17.699</v>
      </c>
      <c r="L10" s="1" t="s">
        <v>19</v>
      </c>
    </row>
    <row r="11">
      <c r="A11" s="1" t="s">
        <v>12</v>
      </c>
      <c r="B11" s="1" t="s">
        <v>17</v>
      </c>
      <c r="C11" s="1" t="s">
        <v>21</v>
      </c>
      <c r="D11" s="1">
        <v>0</v>
      </c>
      <c r="E11" s="1">
        <v>10</v>
      </c>
      <c r="F11" s="1">
        <v>12</v>
      </c>
      <c r="G11" s="1">
        <v>10</v>
      </c>
      <c r="H11" s="1">
        <v>22</v>
      </c>
      <c r="I11" s="1">
        <v>0</v>
      </c>
      <c r="J11" s="1">
        <v>4</v>
      </c>
      <c r="K11" s="1">
        <v>12.733</v>
      </c>
      <c r="L11" s="1" t="s">
        <v>19</v>
      </c>
    </row>
    <row r="12">
      <c r="A12" s="1" t="s">
        <v>12</v>
      </c>
      <c r="B12" s="1" t="s">
        <v>17</v>
      </c>
      <c r="C12" s="1" t="s">
        <v>37</v>
      </c>
      <c r="D12" s="1">
        <v>0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2.25</v>
      </c>
      <c r="L12" s="1" t="s">
        <v>19</v>
      </c>
    </row>
    <row r="13">
      <c r="A13" s="1" t="s">
        <v>23</v>
      </c>
      <c r="B13" s="1" t="s">
        <v>13</v>
      </c>
      <c r="K13" s="1">
        <f>15*30</f>
        <v>450</v>
      </c>
      <c r="L13" s="1" t="s">
        <v>14</v>
      </c>
      <c r="M13" s="1" t="s">
        <v>40</v>
      </c>
    </row>
    <row r="14">
      <c r="A14" s="1" t="s">
        <v>23</v>
      </c>
      <c r="B14" s="1" t="s">
        <v>15</v>
      </c>
      <c r="D14" s="1">
        <v>0</v>
      </c>
      <c r="E14" s="1">
        <v>1</v>
      </c>
      <c r="F14" s="1">
        <v>12</v>
      </c>
      <c r="G14" s="1">
        <v>0</v>
      </c>
      <c r="H14" s="1">
        <v>24</v>
      </c>
      <c r="I14" s="1">
        <v>0</v>
      </c>
      <c r="J14" s="1">
        <v>6</v>
      </c>
      <c r="K14" s="1">
        <v>0.486</v>
      </c>
      <c r="L14" s="1" t="s">
        <v>24</v>
      </c>
    </row>
  </sheetData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(10.97+7.95)*30</f>
        <v>567.6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0.113535</v>
      </c>
      <c r="L3" s="1" t="s">
        <v>16</v>
      </c>
    </row>
    <row r="4">
      <c r="A4" s="1" t="s">
        <v>12</v>
      </c>
      <c r="B4" s="1" t="s">
        <v>15</v>
      </c>
      <c r="D4" s="1">
        <v>0</v>
      </c>
      <c r="E4" s="1">
        <v>1</v>
      </c>
      <c r="F4" s="1">
        <v>12</v>
      </c>
      <c r="G4" s="1">
        <v>0</v>
      </c>
      <c r="H4" s="1">
        <v>7</v>
      </c>
      <c r="I4" s="1">
        <v>0</v>
      </c>
      <c r="J4" s="1">
        <v>6</v>
      </c>
      <c r="K4" s="1">
        <v>0.0036</v>
      </c>
      <c r="L4" s="1" t="s">
        <v>16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5</v>
      </c>
      <c r="G5" s="1">
        <v>7</v>
      </c>
      <c r="H5" s="1">
        <v>24</v>
      </c>
      <c r="I5" s="1">
        <v>0</v>
      </c>
      <c r="J5" s="1">
        <v>6</v>
      </c>
      <c r="K5" s="1">
        <v>0.0221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6</v>
      </c>
      <c r="F6" s="1">
        <v>9</v>
      </c>
      <c r="G6" s="1">
        <v>7</v>
      </c>
      <c r="H6" s="1">
        <v>10</v>
      </c>
      <c r="I6" s="1">
        <v>0</v>
      </c>
      <c r="J6" s="1">
        <v>5</v>
      </c>
      <c r="K6" s="1">
        <v>0.0221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6</v>
      </c>
      <c r="F7" s="1">
        <v>9</v>
      </c>
      <c r="G7" s="1">
        <v>10</v>
      </c>
      <c r="H7" s="1">
        <v>22</v>
      </c>
      <c r="I7" s="1">
        <v>0</v>
      </c>
      <c r="J7" s="1">
        <v>5</v>
      </c>
      <c r="K7" s="1">
        <v>0.0344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6</v>
      </c>
      <c r="F8" s="1">
        <v>9</v>
      </c>
      <c r="G8" s="1">
        <v>22</v>
      </c>
      <c r="H8" s="1">
        <v>24</v>
      </c>
      <c r="I8" s="1">
        <v>0</v>
      </c>
      <c r="J8" s="1">
        <v>5</v>
      </c>
      <c r="K8" s="1">
        <v>0.0221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6</v>
      </c>
      <c r="F9" s="1">
        <v>9</v>
      </c>
      <c r="G9" s="1">
        <v>7</v>
      </c>
      <c r="H9" s="1">
        <v>24</v>
      </c>
      <c r="I9" s="1">
        <v>6</v>
      </c>
      <c r="J9" s="1">
        <v>6</v>
      </c>
      <c r="K9" s="1">
        <v>0.0221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10</v>
      </c>
      <c r="F10" s="1">
        <v>12</v>
      </c>
      <c r="G10" s="1">
        <v>7</v>
      </c>
      <c r="H10" s="1">
        <v>24</v>
      </c>
      <c r="I10" s="1">
        <v>0</v>
      </c>
      <c r="J10" s="1">
        <v>6</v>
      </c>
      <c r="K10" s="1">
        <v>0.0221</v>
      </c>
      <c r="L10" s="1" t="s">
        <v>16</v>
      </c>
    </row>
    <row r="11">
      <c r="A11" s="1" t="s">
        <v>12</v>
      </c>
      <c r="B11" s="1" t="s">
        <v>17</v>
      </c>
      <c r="C11" s="1" t="s">
        <v>22</v>
      </c>
      <c r="D11" s="1">
        <v>0</v>
      </c>
      <c r="E11" s="1">
        <v>1</v>
      </c>
      <c r="F11" s="1">
        <v>12</v>
      </c>
      <c r="G11" s="1">
        <v>0</v>
      </c>
      <c r="H11" s="1">
        <v>7</v>
      </c>
      <c r="I11" s="1">
        <v>0</v>
      </c>
      <c r="J11" s="1">
        <v>6</v>
      </c>
      <c r="K11" s="1">
        <v>0</v>
      </c>
      <c r="L11" s="1" t="s">
        <v>19</v>
      </c>
    </row>
    <row r="12">
      <c r="A12" s="1" t="s">
        <v>12</v>
      </c>
      <c r="B12" s="1" t="s">
        <v>17</v>
      </c>
      <c r="C12" s="1" t="s">
        <v>28</v>
      </c>
      <c r="D12" s="1">
        <v>0</v>
      </c>
      <c r="E12" s="1">
        <v>1</v>
      </c>
      <c r="F12" s="1">
        <v>5</v>
      </c>
      <c r="G12" s="1">
        <v>7</v>
      </c>
      <c r="H12" s="1">
        <v>24</v>
      </c>
      <c r="I12" s="1">
        <v>0</v>
      </c>
      <c r="J12" s="1">
        <v>6</v>
      </c>
      <c r="K12" s="1">
        <v>6.28</v>
      </c>
      <c r="L12" s="1" t="s">
        <v>19</v>
      </c>
    </row>
    <row r="13">
      <c r="A13" s="1" t="s">
        <v>12</v>
      </c>
      <c r="B13" s="1" t="s">
        <v>17</v>
      </c>
      <c r="C13" s="1" t="s">
        <v>29</v>
      </c>
      <c r="D13" s="1">
        <v>0</v>
      </c>
      <c r="E13" s="1">
        <v>6</v>
      </c>
      <c r="F13" s="1">
        <v>9</v>
      </c>
      <c r="G13" s="1">
        <v>7</v>
      </c>
      <c r="H13" s="1">
        <v>10</v>
      </c>
      <c r="I13" s="1">
        <v>0</v>
      </c>
      <c r="J13" s="1">
        <v>5</v>
      </c>
      <c r="K13" s="1">
        <v>6.28</v>
      </c>
      <c r="L13" s="1" t="s">
        <v>19</v>
      </c>
    </row>
    <row r="14">
      <c r="A14" s="1" t="s">
        <v>12</v>
      </c>
      <c r="B14" s="1" t="s">
        <v>17</v>
      </c>
      <c r="C14" s="1" t="s">
        <v>30</v>
      </c>
      <c r="D14" s="1">
        <v>0</v>
      </c>
      <c r="E14" s="1">
        <v>6</v>
      </c>
      <c r="F14" s="1">
        <v>9</v>
      </c>
      <c r="G14" s="1">
        <v>10</v>
      </c>
      <c r="H14" s="1">
        <v>22</v>
      </c>
      <c r="I14" s="1">
        <v>0</v>
      </c>
      <c r="J14" s="1">
        <v>5</v>
      </c>
      <c r="K14" s="1">
        <v>25.63</v>
      </c>
      <c r="L14" s="1" t="s">
        <v>19</v>
      </c>
    </row>
    <row r="15">
      <c r="A15" s="1" t="s">
        <v>12</v>
      </c>
      <c r="B15" s="1" t="s">
        <v>17</v>
      </c>
      <c r="C15" s="1" t="s">
        <v>29</v>
      </c>
      <c r="D15" s="1">
        <v>0</v>
      </c>
      <c r="E15" s="1">
        <v>6</v>
      </c>
      <c r="F15" s="1">
        <v>9</v>
      </c>
      <c r="G15" s="1">
        <v>22</v>
      </c>
      <c r="H15" s="1">
        <v>24</v>
      </c>
      <c r="I15" s="1">
        <v>0</v>
      </c>
      <c r="J15" s="1">
        <v>5</v>
      </c>
      <c r="K15" s="1">
        <v>6.28</v>
      </c>
      <c r="L15" s="1" t="s">
        <v>19</v>
      </c>
    </row>
    <row r="16">
      <c r="A16" s="1" t="s">
        <v>12</v>
      </c>
      <c r="B16" s="1" t="s">
        <v>17</v>
      </c>
      <c r="C16" s="1" t="s">
        <v>31</v>
      </c>
      <c r="D16" s="1">
        <v>0</v>
      </c>
      <c r="E16" s="1">
        <v>1</v>
      </c>
      <c r="F16" s="1">
        <v>5</v>
      </c>
      <c r="G16" s="1">
        <v>7</v>
      </c>
      <c r="H16" s="1">
        <v>24</v>
      </c>
      <c r="I16" s="1">
        <v>0</v>
      </c>
      <c r="J16" s="1">
        <v>6</v>
      </c>
      <c r="K16" s="1">
        <v>6.28</v>
      </c>
      <c r="L16" s="1" t="s">
        <v>19</v>
      </c>
    </row>
  </sheetData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7" sqref="A7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1164.77+35.03</f>
        <v>1199.8</v>
      </c>
      <c r="L2" s="1" t="s">
        <v>14</v>
      </c>
      <c r="M2" s="1" t="s">
        <v>85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24</v>
      </c>
      <c r="I3" s="1">
        <v>0</v>
      </c>
      <c r="J3" s="1">
        <v>6</v>
      </c>
      <c r="K3" s="1">
        <f>0.00121+0.05912</f>
        <v>0.06033</v>
      </c>
      <c r="L3" s="1" t="s">
        <v>16</v>
      </c>
      <c r="M3" s="1" t="s">
        <v>86</v>
      </c>
    </row>
    <row r="4">
      <c r="A4" s="1" t="s">
        <v>12</v>
      </c>
      <c r="B4" s="1" t="s">
        <v>15</v>
      </c>
      <c r="D4" s="1">
        <v>0</v>
      </c>
      <c r="E4" s="1">
        <v>6</v>
      </c>
      <c r="F4" s="1">
        <v>9</v>
      </c>
      <c r="G4" s="1">
        <v>0</v>
      </c>
      <c r="H4" s="1">
        <v>24</v>
      </c>
      <c r="I4" s="1">
        <v>0</v>
      </c>
      <c r="J4" s="1">
        <v>6</v>
      </c>
      <c r="K4" s="1">
        <f>0.00121+0.05255</f>
        <v>0.05376</v>
      </c>
      <c r="L4" s="1" t="s">
        <v>16</v>
      </c>
      <c r="M4" s="1" t="s">
        <v>86</v>
      </c>
    </row>
    <row r="5">
      <c r="A5" s="1" t="s">
        <v>12</v>
      </c>
      <c r="B5" s="1" t="s">
        <v>15</v>
      </c>
      <c r="D5" s="1">
        <v>0</v>
      </c>
      <c r="E5" s="1">
        <v>10</v>
      </c>
      <c r="F5" s="1">
        <v>12</v>
      </c>
      <c r="G5" s="1">
        <v>0</v>
      </c>
      <c r="H5" s="1">
        <v>24</v>
      </c>
      <c r="I5" s="1">
        <v>0</v>
      </c>
      <c r="J5" s="1">
        <v>6</v>
      </c>
      <c r="K5" s="1">
        <f>0.00121+0.05912</f>
        <v>0.06033</v>
      </c>
      <c r="L5" s="1" t="s">
        <v>16</v>
      </c>
      <c r="M5" s="1" t="s">
        <v>86</v>
      </c>
    </row>
    <row r="6">
      <c r="A6" s="1" t="s">
        <v>12</v>
      </c>
      <c r="B6" s="1" t="s">
        <v>17</v>
      </c>
      <c r="C6" s="1" t="s">
        <v>26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f>0.34+7.3</f>
        <v>7.64</v>
      </c>
      <c r="L6" s="1" t="s">
        <v>19</v>
      </c>
      <c r="M6" s="1" t="s">
        <v>87</v>
      </c>
    </row>
    <row r="7">
      <c r="A7" s="2"/>
      <c r="B7" s="1"/>
    </row>
  </sheetData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32.9</v>
      </c>
      <c r="L11" s="1" t="s">
        <v>24</v>
      </c>
    </row>
    <row r="12">
      <c r="A12" s="1" t="s">
        <v>23</v>
      </c>
      <c r="B12" s="1" t="s">
        <v>15</v>
      </c>
      <c r="D12" s="1">
        <v>3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0.9223</v>
      </c>
      <c r="L12" s="1" t="s">
        <v>24</v>
      </c>
    </row>
    <row r="13">
      <c r="A13" s="1" t="s">
        <v>23</v>
      </c>
      <c r="B13" s="1" t="s">
        <v>15</v>
      </c>
      <c r="D13" s="1">
        <v>90</v>
      </c>
      <c r="E13" s="1">
        <v>1</v>
      </c>
      <c r="F13" s="1">
        <v>12</v>
      </c>
      <c r="G13" s="1">
        <v>0</v>
      </c>
      <c r="H13" s="1">
        <v>24</v>
      </c>
      <c r="I13" s="1">
        <v>0</v>
      </c>
      <c r="J13" s="1">
        <v>6</v>
      </c>
      <c r="K13" s="1">
        <v>0.6882</v>
      </c>
      <c r="L13" s="1" t="s">
        <v>24</v>
      </c>
    </row>
    <row r="14">
      <c r="A14" s="1" t="s">
        <v>23</v>
      </c>
      <c r="B14" s="1" t="s">
        <v>15</v>
      </c>
      <c r="D14" s="1">
        <v>3000</v>
      </c>
      <c r="E14" s="1">
        <v>1</v>
      </c>
      <c r="F14" s="1">
        <v>12</v>
      </c>
      <c r="G14" s="1">
        <v>0</v>
      </c>
      <c r="H14" s="1">
        <v>24</v>
      </c>
      <c r="I14" s="1">
        <v>0</v>
      </c>
      <c r="J14" s="1">
        <v>6</v>
      </c>
      <c r="K14" s="1">
        <v>0.3335</v>
      </c>
      <c r="L14" s="1" t="s">
        <v>24</v>
      </c>
    </row>
  </sheetData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D13" sqref="D13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9" bestFit="1" customWidth="1"/>
    <col min="4" max="4" width="18.140625" bestFit="1" customWidth="1"/>
    <col min="5" max="5" width="12.5703125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143.09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0.0079</v>
      </c>
      <c r="L3" s="1" t="s">
        <v>16</v>
      </c>
    </row>
    <row r="4">
      <c r="A4" s="1" t="s">
        <v>12</v>
      </c>
      <c r="B4" s="1" t="s">
        <v>17</v>
      </c>
      <c r="C4" s="1" t="s">
        <v>18</v>
      </c>
      <c r="D4" s="1">
        <v>0</v>
      </c>
      <c r="E4" s="1">
        <v>1</v>
      </c>
      <c r="F4" s="1">
        <v>5</v>
      </c>
      <c r="G4" s="1">
        <v>8</v>
      </c>
      <c r="H4" s="1">
        <v>22</v>
      </c>
      <c r="I4" s="1">
        <v>0</v>
      </c>
      <c r="J4" s="1">
        <v>4</v>
      </c>
      <c r="K4" s="1">
        <v>13.96</v>
      </c>
      <c r="L4" s="1" t="s">
        <v>19</v>
      </c>
    </row>
    <row r="5">
      <c r="A5" s="1" t="s">
        <v>12</v>
      </c>
      <c r="B5" s="1" t="s">
        <v>17</v>
      </c>
      <c r="C5" s="1" t="s">
        <v>51</v>
      </c>
      <c r="D5" s="1">
        <v>0</v>
      </c>
      <c r="E5" s="1">
        <v>1</v>
      </c>
      <c r="F5" s="1">
        <v>5</v>
      </c>
      <c r="G5" s="1">
        <v>0</v>
      </c>
      <c r="H5" s="1">
        <v>24</v>
      </c>
      <c r="I5" s="1">
        <v>0</v>
      </c>
      <c r="J5" s="1">
        <v>6</v>
      </c>
      <c r="K5" s="1">
        <v>4.21</v>
      </c>
      <c r="L5" s="1" t="s">
        <v>19</v>
      </c>
    </row>
    <row r="6">
      <c r="A6" s="1" t="s">
        <v>12</v>
      </c>
      <c r="B6" s="1" t="s">
        <v>17</v>
      </c>
      <c r="C6" s="1" t="s">
        <v>20</v>
      </c>
      <c r="D6" s="1">
        <v>0</v>
      </c>
      <c r="E6" s="1">
        <v>6</v>
      </c>
      <c r="F6" s="1">
        <v>9</v>
      </c>
      <c r="G6" s="1">
        <v>8</v>
      </c>
      <c r="H6" s="1">
        <v>22</v>
      </c>
      <c r="I6" s="1">
        <v>0</v>
      </c>
      <c r="J6" s="1">
        <v>4</v>
      </c>
      <c r="K6" s="1">
        <f>18.44</f>
        <v>18.44</v>
      </c>
      <c r="L6" s="1" t="s">
        <v>19</v>
      </c>
    </row>
    <row r="7">
      <c r="A7" s="1" t="s">
        <v>12</v>
      </c>
      <c r="B7" s="1" t="s">
        <v>17</v>
      </c>
      <c r="C7" s="1" t="s">
        <v>52</v>
      </c>
      <c r="D7" s="1">
        <v>0</v>
      </c>
      <c r="E7" s="1">
        <v>6</v>
      </c>
      <c r="F7" s="1">
        <v>9</v>
      </c>
      <c r="G7" s="1">
        <v>8</v>
      </c>
      <c r="H7" s="1">
        <v>18</v>
      </c>
      <c r="I7" s="1">
        <v>0</v>
      </c>
      <c r="J7" s="1">
        <v>4</v>
      </c>
      <c r="K7" s="1">
        <v>9.15</v>
      </c>
      <c r="L7" s="1" t="s">
        <v>19</v>
      </c>
    </row>
    <row r="8">
      <c r="A8" s="1" t="s">
        <v>12</v>
      </c>
      <c r="B8" s="1" t="s">
        <v>17</v>
      </c>
      <c r="C8" s="1" t="s">
        <v>53</v>
      </c>
      <c r="D8" s="1">
        <v>0</v>
      </c>
      <c r="E8" s="1">
        <v>6</v>
      </c>
      <c r="F8" s="1">
        <v>9</v>
      </c>
      <c r="G8" s="1">
        <v>0</v>
      </c>
      <c r="H8" s="1">
        <v>24</v>
      </c>
      <c r="I8" s="1">
        <v>0</v>
      </c>
      <c r="J8" s="1">
        <v>6</v>
      </c>
      <c r="K8" s="1">
        <v>16.66</v>
      </c>
      <c r="L8" s="1" t="s">
        <v>19</v>
      </c>
    </row>
    <row r="9">
      <c r="A9" s="1" t="s">
        <v>12</v>
      </c>
      <c r="B9" s="1" t="s">
        <v>17</v>
      </c>
      <c r="C9" s="1" t="s">
        <v>21</v>
      </c>
      <c r="D9" s="1">
        <v>0</v>
      </c>
      <c r="E9" s="1">
        <v>10</v>
      </c>
      <c r="F9" s="1">
        <v>12</v>
      </c>
      <c r="G9" s="1">
        <v>8</v>
      </c>
      <c r="H9" s="1">
        <v>22</v>
      </c>
      <c r="I9" s="1">
        <v>0</v>
      </c>
      <c r="J9" s="1">
        <v>4</v>
      </c>
      <c r="K9" s="1">
        <v>13.96</v>
      </c>
      <c r="L9" s="1" t="s">
        <v>19</v>
      </c>
    </row>
    <row r="10">
      <c r="A10" s="1" t="s">
        <v>12</v>
      </c>
      <c r="B10" s="1" t="s">
        <v>17</v>
      </c>
      <c r="C10" s="1" t="s">
        <v>54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4.21</v>
      </c>
      <c r="L10" s="1" t="s">
        <v>19</v>
      </c>
    </row>
    <row r="11">
      <c r="A11" s="1" t="s">
        <v>23</v>
      </c>
      <c r="B11" s="1" t="s">
        <v>15</v>
      </c>
      <c r="D11" s="1">
        <v>0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250</v>
      </c>
      <c r="L11" s="1" t="s">
        <v>24</v>
      </c>
    </row>
    <row r="12">
      <c r="A12" s="1" t="s">
        <v>23</v>
      </c>
      <c r="B12" s="1" t="s">
        <v>15</v>
      </c>
      <c r="D12" s="1">
        <v>10</v>
      </c>
      <c r="E12" s="1">
        <v>1</v>
      </c>
      <c r="F12" s="1">
        <v>12</v>
      </c>
      <c r="G12" s="1">
        <v>0</v>
      </c>
      <c r="H12" s="1">
        <v>24</v>
      </c>
      <c r="I12" s="1">
        <v>0</v>
      </c>
      <c r="J12" s="1">
        <v>6</v>
      </c>
      <c r="K12" s="1">
        <v>0.2632</v>
      </c>
      <c r="L12" s="1" t="s">
        <v>24</v>
      </c>
    </row>
  </sheetData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370.81+21.54</f>
        <v>392.35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0</v>
      </c>
      <c r="L3" s="1" t="s">
        <v>16</v>
      </c>
      <c r="M3" s="1" t="s">
        <v>46</v>
      </c>
    </row>
    <row r="4">
      <c r="A4" s="1" t="s">
        <v>12</v>
      </c>
      <c r="B4" s="1" t="s">
        <v>17</v>
      </c>
      <c r="C4" s="1" t="s">
        <v>26</v>
      </c>
      <c r="D4" s="1">
        <v>0</v>
      </c>
      <c r="E4" s="1">
        <v>1</v>
      </c>
      <c r="F4" s="1">
        <v>12</v>
      </c>
      <c r="G4" s="1">
        <v>0</v>
      </c>
      <c r="H4" s="1">
        <v>24</v>
      </c>
      <c r="I4" s="1">
        <v>0</v>
      </c>
      <c r="J4" s="1">
        <v>6</v>
      </c>
      <c r="K4" s="1">
        <v>1.7531</v>
      </c>
      <c r="L4" s="1" t="s">
        <v>19</v>
      </c>
      <c r="M4" s="1" t="s">
        <v>47</v>
      </c>
    </row>
    <row r="5">
      <c r="A5" s="1" t="s">
        <v>12</v>
      </c>
      <c r="B5" s="1" t="s">
        <v>17</v>
      </c>
      <c r="C5" s="1" t="s">
        <v>44</v>
      </c>
      <c r="D5" s="1">
        <v>0</v>
      </c>
      <c r="E5" s="1">
        <v>6</v>
      </c>
      <c r="F5" s="1">
        <v>9</v>
      </c>
      <c r="G5" s="1">
        <v>7</v>
      </c>
      <c r="H5" s="1">
        <v>21</v>
      </c>
      <c r="I5" s="1">
        <v>0</v>
      </c>
      <c r="J5" s="1">
        <v>4</v>
      </c>
      <c r="K5" s="1">
        <v>9.7321</v>
      </c>
      <c r="L5" s="1" t="s">
        <v>19</v>
      </c>
    </row>
    <row r="6">
      <c r="A6" s="2"/>
      <c r="B6" s="1"/>
    </row>
    <row r="7">
      <c r="A7" s="2"/>
      <c r="B7" s="1"/>
    </row>
  </sheetData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7" sqref="A7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f>1164.77+35.03</f>
        <v>1199.8</v>
      </c>
      <c r="L2" s="1" t="s">
        <v>14</v>
      </c>
      <c r="M2" s="1" t="s">
        <v>85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5</v>
      </c>
      <c r="G3" s="1">
        <v>0</v>
      </c>
      <c r="H3" s="1">
        <v>24</v>
      </c>
      <c r="I3" s="1">
        <v>0</v>
      </c>
      <c r="J3" s="1">
        <v>6</v>
      </c>
      <c r="K3" s="1">
        <f>0.00121+0.05912</f>
        <v>0.06033</v>
      </c>
      <c r="L3" s="1" t="s">
        <v>16</v>
      </c>
      <c r="M3" s="1" t="s">
        <v>86</v>
      </c>
    </row>
    <row r="4">
      <c r="A4" s="1" t="s">
        <v>12</v>
      </c>
      <c r="B4" s="1" t="s">
        <v>15</v>
      </c>
      <c r="D4" s="1">
        <v>0</v>
      </c>
      <c r="E4" s="1">
        <v>6</v>
      </c>
      <c r="F4" s="1">
        <v>9</v>
      </c>
      <c r="G4" s="1">
        <v>0</v>
      </c>
      <c r="H4" s="1">
        <v>24</v>
      </c>
      <c r="I4" s="1">
        <v>0</v>
      </c>
      <c r="J4" s="1">
        <v>6</v>
      </c>
      <c r="K4" s="1">
        <f>0.00121+0.05255</f>
        <v>0.05376</v>
      </c>
      <c r="L4" s="1" t="s">
        <v>16</v>
      </c>
      <c r="M4" s="1" t="s">
        <v>86</v>
      </c>
    </row>
    <row r="5">
      <c r="A5" s="1" t="s">
        <v>12</v>
      </c>
      <c r="B5" s="1" t="s">
        <v>15</v>
      </c>
      <c r="D5" s="1">
        <v>0</v>
      </c>
      <c r="E5" s="1">
        <v>10</v>
      </c>
      <c r="F5" s="1">
        <v>12</v>
      </c>
      <c r="G5" s="1">
        <v>0</v>
      </c>
      <c r="H5" s="1">
        <v>24</v>
      </c>
      <c r="I5" s="1">
        <v>0</v>
      </c>
      <c r="J5" s="1">
        <v>6</v>
      </c>
      <c r="K5" s="1">
        <f>0.00121+0.05912</f>
        <v>0.06033</v>
      </c>
      <c r="L5" s="1" t="s">
        <v>16</v>
      </c>
      <c r="M5" s="1" t="s">
        <v>86</v>
      </c>
    </row>
    <row r="6">
      <c r="A6" s="1" t="s">
        <v>12</v>
      </c>
      <c r="B6" s="1" t="s">
        <v>17</v>
      </c>
      <c r="C6" s="1" t="s">
        <v>26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f>0.34+7.3</f>
        <v>7.64</v>
      </c>
      <c r="L6" s="1" t="s">
        <v>19</v>
      </c>
      <c r="M6" s="1" t="s">
        <v>87</v>
      </c>
    </row>
    <row r="7">
      <c r="A7" s="2"/>
      <c r="B7" s="1"/>
    </row>
  </sheetData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K6" sqref="K6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11" width="9.28515625" bestFit="1" customWidth="1"/>
    <col min="12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360</v>
      </c>
      <c r="L2" s="1" t="s">
        <v>14</v>
      </c>
    </row>
    <row r="3">
      <c r="A3" s="1" t="s">
        <v>12</v>
      </c>
      <c r="B3" s="1" t="s">
        <v>15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f>0.01447+0.00213+0.00088+0.01013+0.0005-0.00117</f>
        <v>0.02694</v>
      </c>
      <c r="L3" s="1" t="s">
        <v>16</v>
      </c>
    </row>
    <row r="4">
      <c r="A4" s="1" t="s">
        <v>12</v>
      </c>
      <c r="B4" s="1" t="s">
        <v>17</v>
      </c>
      <c r="C4" s="1" t="s">
        <v>43</v>
      </c>
      <c r="D4" s="1">
        <v>0</v>
      </c>
      <c r="E4" s="1">
        <v>1</v>
      </c>
      <c r="F4" s="1">
        <v>5</v>
      </c>
      <c r="G4" s="1">
        <v>0</v>
      </c>
      <c r="H4" s="1">
        <v>24</v>
      </c>
      <c r="I4" s="1">
        <v>0</v>
      </c>
      <c r="J4" s="1">
        <v>6</v>
      </c>
      <c r="K4" s="0">
        <f>12.22+8.18</f>
        <v>20.4</v>
      </c>
      <c r="L4" s="1" t="s">
        <v>19</v>
      </c>
    </row>
    <row r="5">
      <c r="A5" s="1" t="s">
        <v>12</v>
      </c>
      <c r="B5" s="1" t="s">
        <v>17</v>
      </c>
      <c r="C5" s="1" t="s">
        <v>44</v>
      </c>
      <c r="D5" s="1">
        <v>0</v>
      </c>
      <c r="E5" s="1">
        <v>6</v>
      </c>
      <c r="F5" s="1">
        <v>9</v>
      </c>
      <c r="G5" s="1">
        <v>0</v>
      </c>
      <c r="H5" s="1">
        <v>24</v>
      </c>
      <c r="I5" s="1">
        <v>0</v>
      </c>
      <c r="J5" s="1">
        <v>6</v>
      </c>
      <c r="K5" s="0">
        <f>21.44+8.18</f>
        <v>29.62</v>
      </c>
      <c r="L5" s="1" t="s">
        <v>19</v>
      </c>
    </row>
    <row r="6">
      <c r="A6" s="1" t="s">
        <v>12</v>
      </c>
      <c r="B6" s="1" t="s">
        <v>17</v>
      </c>
      <c r="C6" s="1" t="s">
        <v>45</v>
      </c>
      <c r="D6" s="1">
        <v>0</v>
      </c>
      <c r="E6" s="1">
        <v>10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0">
        <f>12.22+8.18</f>
        <v>20.4</v>
      </c>
      <c r="L6" s="1" t="s">
        <v>19</v>
      </c>
    </row>
    <row r="7">
      <c r="A7" s="1" t="s">
        <v>23</v>
      </c>
      <c r="B7" s="1" t="s">
        <v>13</v>
      </c>
      <c r="K7" s="1">
        <v>125</v>
      </c>
      <c r="L7" s="1" t="s">
        <v>14</v>
      </c>
    </row>
    <row r="8">
      <c r="A8" s="1" t="s">
        <v>23</v>
      </c>
      <c r="B8" s="1" t="s">
        <v>15</v>
      </c>
      <c r="D8" s="1">
        <v>0</v>
      </c>
      <c r="E8" s="1">
        <v>1</v>
      </c>
      <c r="F8" s="1">
        <v>4</v>
      </c>
      <c r="G8" s="1">
        <v>0</v>
      </c>
      <c r="H8" s="1">
        <v>24</v>
      </c>
      <c r="I8" s="1">
        <v>0</v>
      </c>
      <c r="J8" s="1">
        <v>6</v>
      </c>
      <c r="K8" s="1">
        <v>0.3651</v>
      </c>
      <c r="L8" s="1" t="s">
        <v>24</v>
      </c>
    </row>
    <row r="9">
      <c r="A9" s="1" t="s">
        <v>23</v>
      </c>
      <c r="B9" s="1" t="s">
        <v>15</v>
      </c>
      <c r="D9" s="1">
        <v>0</v>
      </c>
      <c r="E9" s="1">
        <v>5</v>
      </c>
      <c r="F9" s="1">
        <v>9</v>
      </c>
      <c r="G9" s="1">
        <v>0</v>
      </c>
      <c r="H9" s="1">
        <v>24</v>
      </c>
      <c r="I9" s="1">
        <v>0</v>
      </c>
      <c r="J9" s="1">
        <v>6</v>
      </c>
      <c r="K9" s="1">
        <v>0.3226</v>
      </c>
      <c r="L9" s="1" t="s">
        <v>24</v>
      </c>
    </row>
    <row r="10">
      <c r="A10" s="1" t="s">
        <v>23</v>
      </c>
      <c r="B10" s="1" t="s">
        <v>15</v>
      </c>
      <c r="D10" s="1">
        <v>0</v>
      </c>
      <c r="E10" s="1">
        <v>10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0.3651</v>
      </c>
      <c r="L10" s="1" t="s">
        <v>24</v>
      </c>
    </row>
  </sheetData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D30" sqref="D30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0">
        <v>747.89</v>
      </c>
      <c r="L2" s="1" t="s">
        <v>14</v>
      </c>
      <c r="M2" s="1" t="s">
        <v>48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1">
        <v>6</v>
      </c>
      <c r="F3" s="1">
        <v>9</v>
      </c>
      <c r="G3" s="1">
        <v>16</v>
      </c>
      <c r="H3" s="1">
        <v>21</v>
      </c>
      <c r="I3" s="1">
        <v>0</v>
      </c>
      <c r="J3" s="1">
        <v>4</v>
      </c>
      <c r="K3" s="1">
        <v>14.05</v>
      </c>
      <c r="L3" s="1" t="s">
        <v>19</v>
      </c>
      <c r="M3" s="1" t="s">
        <v>49</v>
      </c>
    </row>
    <row r="4">
      <c r="A4" s="1" t="s">
        <v>12</v>
      </c>
      <c r="B4" s="1" t="s">
        <v>17</v>
      </c>
      <c r="C4" s="1" t="s">
        <v>38</v>
      </c>
      <c r="D4" s="1">
        <v>0</v>
      </c>
      <c r="E4" s="1">
        <v>1</v>
      </c>
      <c r="F4" s="1">
        <v>5</v>
      </c>
      <c r="G4" s="1">
        <v>16</v>
      </c>
      <c r="H4" s="1">
        <v>21</v>
      </c>
      <c r="I4" s="1">
        <v>0</v>
      </c>
      <c r="J4" s="1">
        <v>4</v>
      </c>
      <c r="K4" s="1">
        <v>4.58</v>
      </c>
      <c r="L4" s="1" t="s">
        <v>19</v>
      </c>
      <c r="M4" s="1" t="s">
        <v>50</v>
      </c>
    </row>
    <row r="5">
      <c r="A5" s="1" t="s">
        <v>12</v>
      </c>
      <c r="B5" s="1" t="s">
        <v>17</v>
      </c>
      <c r="C5" s="1" t="s">
        <v>39</v>
      </c>
      <c r="D5" s="1">
        <v>0</v>
      </c>
      <c r="E5" s="1">
        <v>10</v>
      </c>
      <c r="F5" s="1">
        <v>12</v>
      </c>
      <c r="G5" s="1">
        <v>16</v>
      </c>
      <c r="H5" s="1">
        <v>21</v>
      </c>
      <c r="I5" s="1">
        <v>0</v>
      </c>
      <c r="J5" s="1">
        <v>4</v>
      </c>
      <c r="K5" s="1">
        <v>4.58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16.97</v>
      </c>
      <c r="L6" s="1" t="s">
        <v>19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0.0402</v>
      </c>
      <c r="L7" s="1" t="s">
        <v>16</v>
      </c>
    </row>
    <row r="8">
      <c r="A8" s="1" t="s">
        <v>23</v>
      </c>
      <c r="B8" s="1" t="s">
        <v>13</v>
      </c>
      <c r="K8" s="1">
        <f>0.49315*30</f>
        <v>14.7945</v>
      </c>
      <c r="L8" s="1" t="s">
        <v>14</v>
      </c>
      <c r="M8" s="1" t="s">
        <v>27</v>
      </c>
    </row>
    <row r="9">
      <c r="A9" s="1" t="s">
        <v>23</v>
      </c>
      <c r="B9" s="1" t="s">
        <v>15</v>
      </c>
      <c r="C9" s="2"/>
      <c r="D9" s="1">
        <v>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1.61662</v>
      </c>
      <c r="L9" s="1" t="s">
        <v>24</v>
      </c>
    </row>
    <row r="10">
      <c r="A10" s="1" t="s">
        <v>23</v>
      </c>
      <c r="B10" s="1" t="s">
        <v>15</v>
      </c>
      <c r="C10" s="2"/>
      <c r="D10" s="1">
        <v>250</v>
      </c>
      <c r="E10" s="1">
        <v>1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1.17731</v>
      </c>
      <c r="L10" s="1" t="s">
        <v>24</v>
      </c>
      <c r="M10" s="2"/>
    </row>
    <row r="11">
      <c r="A11" s="1" t="s">
        <v>23</v>
      </c>
      <c r="B11" s="1" t="s">
        <v>15</v>
      </c>
      <c r="D11" s="1">
        <v>4167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0.88276</v>
      </c>
      <c r="L11" s="1" t="s">
        <v>24</v>
      </c>
    </row>
  </sheetData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D38" sqref="D38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0">
        <v>747.89</v>
      </c>
      <c r="L2" s="1" t="s">
        <v>14</v>
      </c>
      <c r="M2" s="1" t="s">
        <v>48</v>
      </c>
    </row>
    <row r="3">
      <c r="A3" s="1" t="s">
        <v>12</v>
      </c>
      <c r="B3" s="1" t="s">
        <v>17</v>
      </c>
      <c r="C3" s="1" t="s">
        <v>34</v>
      </c>
      <c r="D3" s="1">
        <v>0</v>
      </c>
      <c r="E3" s="1">
        <v>6</v>
      </c>
      <c r="F3" s="1">
        <v>9</v>
      </c>
      <c r="G3" s="1">
        <v>16</v>
      </c>
      <c r="H3" s="1">
        <v>21</v>
      </c>
      <c r="I3" s="1">
        <v>0</v>
      </c>
      <c r="J3" s="1">
        <v>4</v>
      </c>
      <c r="K3" s="1">
        <v>14.05</v>
      </c>
      <c r="L3" s="1" t="s">
        <v>19</v>
      </c>
      <c r="M3" s="1" t="s">
        <v>49</v>
      </c>
    </row>
    <row r="4">
      <c r="A4" s="1" t="s">
        <v>12</v>
      </c>
      <c r="B4" s="1" t="s">
        <v>17</v>
      </c>
      <c r="C4" s="1" t="s">
        <v>38</v>
      </c>
      <c r="D4" s="1">
        <v>0</v>
      </c>
      <c r="E4" s="1">
        <v>1</v>
      </c>
      <c r="F4" s="1">
        <v>5</v>
      </c>
      <c r="G4" s="1">
        <v>16</v>
      </c>
      <c r="H4" s="1">
        <v>21</v>
      </c>
      <c r="I4" s="1">
        <v>0</v>
      </c>
      <c r="J4" s="1">
        <v>4</v>
      </c>
      <c r="K4" s="1">
        <v>4.58</v>
      </c>
      <c r="L4" s="1" t="s">
        <v>19</v>
      </c>
      <c r="M4" s="1" t="s">
        <v>50</v>
      </c>
    </row>
    <row r="5">
      <c r="A5" s="1" t="s">
        <v>12</v>
      </c>
      <c r="B5" s="1" t="s">
        <v>17</v>
      </c>
      <c r="C5" s="1" t="s">
        <v>39</v>
      </c>
      <c r="D5" s="1">
        <v>0</v>
      </c>
      <c r="E5" s="1">
        <v>10</v>
      </c>
      <c r="F5" s="1">
        <v>12</v>
      </c>
      <c r="G5" s="1">
        <v>16</v>
      </c>
      <c r="H5" s="1">
        <v>21</v>
      </c>
      <c r="I5" s="1">
        <v>0</v>
      </c>
      <c r="J5" s="1">
        <v>4</v>
      </c>
      <c r="K5" s="1">
        <v>4.58</v>
      </c>
      <c r="L5" s="1" t="s">
        <v>19</v>
      </c>
    </row>
    <row r="6">
      <c r="A6" s="1" t="s">
        <v>12</v>
      </c>
      <c r="B6" s="1" t="s">
        <v>17</v>
      </c>
      <c r="C6" s="1" t="s">
        <v>37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0</v>
      </c>
      <c r="J6" s="1">
        <v>6</v>
      </c>
      <c r="K6" s="1">
        <v>16.97</v>
      </c>
      <c r="L6" s="1" t="s">
        <v>19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0.0402</v>
      </c>
      <c r="L7" s="1" t="s">
        <v>16</v>
      </c>
    </row>
    <row r="8">
      <c r="A8" s="1" t="s">
        <v>23</v>
      </c>
      <c r="B8" s="1" t="s">
        <v>13</v>
      </c>
      <c r="K8" s="1">
        <f>0.49315*30</f>
        <v>14.7945</v>
      </c>
      <c r="L8" s="1" t="s">
        <v>14</v>
      </c>
      <c r="M8" s="1" t="s">
        <v>27</v>
      </c>
    </row>
    <row r="9">
      <c r="A9" s="1" t="s">
        <v>23</v>
      </c>
      <c r="B9" s="1" t="s">
        <v>15</v>
      </c>
      <c r="C9" s="2"/>
      <c r="D9" s="1">
        <v>0</v>
      </c>
      <c r="E9" s="1">
        <v>1</v>
      </c>
      <c r="F9" s="1">
        <v>12</v>
      </c>
      <c r="G9" s="1">
        <v>0</v>
      </c>
      <c r="H9" s="1">
        <v>24</v>
      </c>
      <c r="I9" s="1">
        <v>0</v>
      </c>
      <c r="J9" s="1">
        <v>6</v>
      </c>
      <c r="K9" s="1">
        <v>1.61662</v>
      </c>
      <c r="L9" s="1" t="s">
        <v>24</v>
      </c>
    </row>
    <row r="10">
      <c r="A10" s="1" t="s">
        <v>23</v>
      </c>
      <c r="B10" s="1" t="s">
        <v>15</v>
      </c>
      <c r="C10" s="2"/>
      <c r="D10" s="1">
        <v>250</v>
      </c>
      <c r="E10" s="1">
        <v>1</v>
      </c>
      <c r="F10" s="1">
        <v>12</v>
      </c>
      <c r="G10" s="1">
        <v>0</v>
      </c>
      <c r="H10" s="1">
        <v>24</v>
      </c>
      <c r="I10" s="1">
        <v>0</v>
      </c>
      <c r="J10" s="1">
        <v>6</v>
      </c>
      <c r="K10" s="1">
        <v>1.17731</v>
      </c>
      <c r="L10" s="1" t="s">
        <v>24</v>
      </c>
      <c r="M10" s="2"/>
    </row>
    <row r="11">
      <c r="A11" s="1" t="s">
        <v>23</v>
      </c>
      <c r="B11" s="1" t="s">
        <v>15</v>
      </c>
      <c r="D11" s="1">
        <v>4167</v>
      </c>
      <c r="E11" s="1">
        <v>1</v>
      </c>
      <c r="F11" s="1">
        <v>12</v>
      </c>
      <c r="G11" s="1">
        <v>0</v>
      </c>
      <c r="H11" s="1">
        <v>24</v>
      </c>
      <c r="I11" s="1">
        <v>0</v>
      </c>
      <c r="J11" s="1">
        <v>6</v>
      </c>
      <c r="K11" s="1">
        <v>0.88276</v>
      </c>
      <c r="L11" s="1" t="s">
        <v>24</v>
      </c>
    </row>
  </sheetData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L23" sqref="L23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197.49</v>
      </c>
      <c r="L2" s="1" t="s">
        <v>14</v>
      </c>
      <c r="M2" s="1" t="s">
        <v>27</v>
      </c>
    </row>
    <row r="3">
      <c r="A3" s="1" t="s">
        <v>12</v>
      </c>
      <c r="B3" s="1" t="s">
        <v>17</v>
      </c>
      <c r="C3" s="1" t="s">
        <v>37</v>
      </c>
      <c r="D3" s="1">
        <v>0</v>
      </c>
      <c r="E3" s="1">
        <v>1</v>
      </c>
      <c r="F3" s="1">
        <v>12</v>
      </c>
      <c r="G3" s="1">
        <v>0</v>
      </c>
      <c r="H3" s="1">
        <v>24</v>
      </c>
      <c r="I3" s="1">
        <v>0</v>
      </c>
      <c r="J3" s="1">
        <v>6</v>
      </c>
      <c r="K3" s="1">
        <v>1.1589</v>
      </c>
      <c r="L3" s="1" t="s">
        <v>19</v>
      </c>
    </row>
    <row r="4">
      <c r="A4" s="1" t="s">
        <v>12</v>
      </c>
      <c r="B4" s="1" t="s">
        <v>17</v>
      </c>
      <c r="C4" s="1" t="s">
        <v>64</v>
      </c>
      <c r="D4" s="1">
        <v>0</v>
      </c>
      <c r="E4" s="1">
        <v>6</v>
      </c>
      <c r="F4" s="1">
        <v>10</v>
      </c>
      <c r="G4" s="1">
        <v>12</v>
      </c>
      <c r="H4" s="1">
        <v>20</v>
      </c>
      <c r="I4" s="1">
        <v>0</v>
      </c>
      <c r="J4" s="1">
        <v>4</v>
      </c>
      <c r="K4" s="1">
        <v>1.4139</v>
      </c>
      <c r="L4" s="1" t="s">
        <v>19</v>
      </c>
    </row>
    <row r="5">
      <c r="A5" s="1" t="s">
        <v>12</v>
      </c>
      <c r="B5" s="1" t="s">
        <v>15</v>
      </c>
      <c r="D5" s="1">
        <v>0</v>
      </c>
      <c r="E5" s="1">
        <v>1</v>
      </c>
      <c r="F5" s="1">
        <v>5</v>
      </c>
      <c r="G5" s="1">
        <v>0</v>
      </c>
      <c r="H5" s="1">
        <v>8</v>
      </c>
      <c r="I5" s="1">
        <v>0</v>
      </c>
      <c r="J5" s="1">
        <v>4</v>
      </c>
      <c r="K5" s="1">
        <f>0.0537+0.05199</f>
        <v>0.10569</v>
      </c>
      <c r="L5" s="1" t="s">
        <v>16</v>
      </c>
    </row>
    <row r="6">
      <c r="A6" s="1" t="s">
        <v>12</v>
      </c>
      <c r="B6" s="1" t="s">
        <v>15</v>
      </c>
      <c r="D6" s="1">
        <v>0</v>
      </c>
      <c r="E6" s="1">
        <v>1</v>
      </c>
      <c r="F6" s="1">
        <v>5</v>
      </c>
      <c r="G6" s="1">
        <v>8</v>
      </c>
      <c r="H6" s="1">
        <v>12</v>
      </c>
      <c r="I6" s="1">
        <v>0</v>
      </c>
      <c r="J6" s="1">
        <v>4</v>
      </c>
      <c r="K6" s="1">
        <f>0.05866+0.05199</f>
        <v>0.11065</v>
      </c>
      <c r="L6" s="1" t="s">
        <v>16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5</v>
      </c>
      <c r="G7" s="1">
        <v>12</v>
      </c>
      <c r="H7" s="1">
        <v>20</v>
      </c>
      <c r="I7" s="1">
        <v>0</v>
      </c>
      <c r="J7" s="1">
        <v>4</v>
      </c>
      <c r="K7" s="1">
        <f>0.05916+0.05199</f>
        <v>0.11115</v>
      </c>
      <c r="L7" s="1" t="s">
        <v>16</v>
      </c>
    </row>
    <row r="8">
      <c r="A8" s="1" t="s">
        <v>12</v>
      </c>
      <c r="B8" s="1" t="s">
        <v>15</v>
      </c>
      <c r="D8" s="1">
        <v>0</v>
      </c>
      <c r="E8" s="1">
        <v>1</v>
      </c>
      <c r="F8" s="1">
        <v>5</v>
      </c>
      <c r="G8" s="1">
        <v>20</v>
      </c>
      <c r="H8" s="1">
        <v>24</v>
      </c>
      <c r="I8" s="1">
        <v>0</v>
      </c>
      <c r="J8" s="1">
        <v>4</v>
      </c>
      <c r="K8" s="1">
        <f>0.05866+0.05199</f>
        <v>0.11065</v>
      </c>
      <c r="L8" s="1" t="s">
        <v>16</v>
      </c>
    </row>
    <row r="9">
      <c r="A9" s="1" t="s">
        <v>12</v>
      </c>
      <c r="B9" s="1" t="s">
        <v>15</v>
      </c>
      <c r="D9" s="1">
        <v>0</v>
      </c>
      <c r="E9" s="1">
        <v>1</v>
      </c>
      <c r="F9" s="1">
        <v>5</v>
      </c>
      <c r="G9" s="1">
        <v>0</v>
      </c>
      <c r="H9" s="1">
        <v>24</v>
      </c>
      <c r="I9" s="0">
        <v>5</v>
      </c>
      <c r="J9" s="0">
        <v>6</v>
      </c>
      <c r="K9" s="1">
        <f>0.0537+0.05199</f>
        <v>0.10569</v>
      </c>
      <c r="L9" s="1" t="s">
        <v>16</v>
      </c>
    </row>
    <row r="10">
      <c r="A10" s="1" t="s">
        <v>12</v>
      </c>
      <c r="B10" s="1" t="s">
        <v>15</v>
      </c>
      <c r="D10" s="1">
        <v>0</v>
      </c>
      <c r="E10" s="1">
        <v>6</v>
      </c>
      <c r="F10" s="1">
        <v>10</v>
      </c>
      <c r="G10" s="1">
        <v>0</v>
      </c>
      <c r="H10" s="1">
        <v>8</v>
      </c>
      <c r="I10" s="1">
        <v>0</v>
      </c>
      <c r="J10" s="1">
        <v>4</v>
      </c>
      <c r="K10" s="1">
        <f>0.04561+0.05199</f>
        <v>0.0976</v>
      </c>
      <c r="L10" s="1" t="s">
        <v>16</v>
      </c>
    </row>
    <row r="11">
      <c r="A11" s="1" t="s">
        <v>12</v>
      </c>
      <c r="B11" s="1" t="s">
        <v>15</v>
      </c>
      <c r="D11" s="1">
        <v>0</v>
      </c>
      <c r="E11" s="1">
        <v>6</v>
      </c>
      <c r="F11" s="1">
        <v>10</v>
      </c>
      <c r="G11" s="1">
        <v>8</v>
      </c>
      <c r="H11" s="1">
        <v>12</v>
      </c>
      <c r="I11" s="1">
        <v>0</v>
      </c>
      <c r="J11" s="1">
        <v>4</v>
      </c>
      <c r="K11" s="1">
        <f>0.05119+0.05199</f>
        <v>0.10318</v>
      </c>
      <c r="L11" s="1" t="s">
        <v>16</v>
      </c>
    </row>
    <row r="12">
      <c r="A12" s="1" t="s">
        <v>12</v>
      </c>
      <c r="B12" s="1" t="s">
        <v>15</v>
      </c>
      <c r="D12" s="1">
        <v>0</v>
      </c>
      <c r="E12" s="1">
        <v>6</v>
      </c>
      <c r="F12" s="1">
        <v>10</v>
      </c>
      <c r="G12" s="1">
        <v>12</v>
      </c>
      <c r="H12" s="1">
        <v>20</v>
      </c>
      <c r="I12" s="1">
        <v>0</v>
      </c>
      <c r="J12" s="1">
        <v>4</v>
      </c>
      <c r="K12" s="1">
        <f>0.0606+0.05199</f>
        <v>0.11259</v>
      </c>
      <c r="L12" s="1" t="s">
        <v>16</v>
      </c>
    </row>
    <row r="13">
      <c r="A13" s="1" t="s">
        <v>12</v>
      </c>
      <c r="B13" s="1" t="s">
        <v>15</v>
      </c>
      <c r="D13" s="1">
        <v>0</v>
      </c>
      <c r="E13" s="1">
        <v>6</v>
      </c>
      <c r="F13" s="1">
        <v>10</v>
      </c>
      <c r="G13" s="1">
        <v>20</v>
      </c>
      <c r="H13" s="1">
        <v>24</v>
      </c>
      <c r="I13" s="1">
        <v>0</v>
      </c>
      <c r="J13" s="1">
        <v>4</v>
      </c>
      <c r="K13" s="1">
        <f>0.05119+0.05199</f>
        <v>0.10318</v>
      </c>
      <c r="L13" s="1" t="s">
        <v>16</v>
      </c>
    </row>
    <row r="14">
      <c r="A14" s="1" t="s">
        <v>12</v>
      </c>
      <c r="B14" s="1" t="s">
        <v>15</v>
      </c>
      <c r="D14" s="1">
        <v>0</v>
      </c>
      <c r="E14" s="1">
        <v>6</v>
      </c>
      <c r="F14" s="1">
        <v>10</v>
      </c>
      <c r="G14" s="1">
        <v>0</v>
      </c>
      <c r="H14" s="1">
        <v>24</v>
      </c>
      <c r="I14" s="0">
        <v>5</v>
      </c>
      <c r="J14" s="0">
        <v>6</v>
      </c>
      <c r="K14" s="1">
        <f>0.04561+0.05199</f>
        <v>0.0976</v>
      </c>
      <c r="L14" s="1" t="s">
        <v>16</v>
      </c>
    </row>
    <row r="15">
      <c r="A15" s="1" t="s">
        <v>12</v>
      </c>
      <c r="B15" s="1" t="s">
        <v>15</v>
      </c>
      <c r="D15" s="1">
        <v>0</v>
      </c>
      <c r="E15" s="1">
        <v>11</v>
      </c>
      <c r="F15" s="1">
        <v>12</v>
      </c>
      <c r="G15" s="1">
        <v>0</v>
      </c>
      <c r="H15" s="1">
        <v>8</v>
      </c>
      <c r="I15" s="1">
        <v>0</v>
      </c>
      <c r="J15" s="1">
        <v>4</v>
      </c>
      <c r="K15" s="1">
        <f>0.0537+0.05199</f>
        <v>0.10569</v>
      </c>
      <c r="L15" s="1" t="s">
        <v>16</v>
      </c>
    </row>
    <row r="16">
      <c r="A16" s="1" t="s">
        <v>12</v>
      </c>
      <c r="B16" s="1" t="s">
        <v>15</v>
      </c>
      <c r="D16" s="1">
        <v>0</v>
      </c>
      <c r="E16" s="1">
        <v>11</v>
      </c>
      <c r="F16" s="1">
        <v>12</v>
      </c>
      <c r="G16" s="1">
        <v>8</v>
      </c>
      <c r="H16" s="1">
        <v>12</v>
      </c>
      <c r="I16" s="1">
        <v>0</v>
      </c>
      <c r="J16" s="1">
        <v>4</v>
      </c>
      <c r="K16" s="1">
        <f>0.05866+0.05199</f>
        <v>0.11065</v>
      </c>
      <c r="L16" s="1" t="s">
        <v>16</v>
      </c>
    </row>
    <row r="17">
      <c r="A17" s="1" t="s">
        <v>12</v>
      </c>
      <c r="B17" s="1" t="s">
        <v>15</v>
      </c>
      <c r="D17" s="1">
        <v>0</v>
      </c>
      <c r="E17" s="1">
        <v>11</v>
      </c>
      <c r="F17" s="1">
        <v>12</v>
      </c>
      <c r="G17" s="1">
        <v>12</v>
      </c>
      <c r="H17" s="1">
        <v>20</v>
      </c>
      <c r="I17" s="1">
        <v>0</v>
      </c>
      <c r="J17" s="1">
        <v>4</v>
      </c>
      <c r="K17" s="1">
        <f>0.05916+0.05199</f>
        <v>0.11115</v>
      </c>
      <c r="L17" s="1" t="s">
        <v>16</v>
      </c>
    </row>
    <row r="18">
      <c r="A18" s="1" t="s">
        <v>12</v>
      </c>
      <c r="B18" s="1" t="s">
        <v>15</v>
      </c>
      <c r="D18" s="1">
        <v>0</v>
      </c>
      <c r="E18" s="1">
        <v>11</v>
      </c>
      <c r="F18" s="1">
        <v>12</v>
      </c>
      <c r="G18" s="1">
        <v>20</v>
      </c>
      <c r="H18" s="1">
        <v>24</v>
      </c>
      <c r="I18" s="1">
        <v>0</v>
      </c>
      <c r="J18" s="1">
        <v>4</v>
      </c>
      <c r="K18" s="1">
        <f>0.05866+0.05199</f>
        <v>0.11065</v>
      </c>
      <c r="L18" s="1" t="s">
        <v>16</v>
      </c>
    </row>
    <row r="19">
      <c r="A19" s="1" t="s">
        <v>12</v>
      </c>
      <c r="B19" s="1" t="s">
        <v>15</v>
      </c>
      <c r="D19" s="1">
        <v>0</v>
      </c>
      <c r="E19" s="1">
        <v>11</v>
      </c>
      <c r="F19" s="1">
        <v>12</v>
      </c>
      <c r="G19" s="1">
        <v>0</v>
      </c>
      <c r="H19" s="1">
        <v>24</v>
      </c>
      <c r="I19" s="0">
        <v>5</v>
      </c>
      <c r="J19" s="0">
        <v>6</v>
      </c>
      <c r="K19" s="1">
        <f>0.0537+0.05199</f>
        <v>0.10569</v>
      </c>
      <c r="L19" s="1" t="s">
        <v>16</v>
      </c>
    </row>
    <row r="20">
      <c r="A20" s="1" t="s">
        <v>23</v>
      </c>
      <c r="B20" s="1" t="s">
        <v>13</v>
      </c>
      <c r="K20" s="1">
        <v>63.7</v>
      </c>
      <c r="L20" s="1" t="s">
        <v>14</v>
      </c>
    </row>
    <row r="21">
      <c r="A21" s="1" t="s">
        <v>23</v>
      </c>
      <c r="B21" s="1" t="s">
        <v>15</v>
      </c>
      <c r="D21" s="1">
        <v>0</v>
      </c>
      <c r="E21" s="1">
        <v>1</v>
      </c>
      <c r="F21" s="1">
        <v>12</v>
      </c>
      <c r="G21" s="1">
        <v>0</v>
      </c>
      <c r="H21" s="1">
        <v>24</v>
      </c>
      <c r="I21" s="1">
        <v>0</v>
      </c>
      <c r="J21" s="1">
        <v>6</v>
      </c>
      <c r="K21" s="1">
        <v>0.4006</v>
      </c>
      <c r="L21" s="1" t="s">
        <v>24</v>
      </c>
    </row>
    <row r="22">
      <c r="A22" s="1" t="s">
        <v>23</v>
      </c>
      <c r="B22" s="1" t="s">
        <v>17</v>
      </c>
      <c r="C22" s="1" t="s">
        <v>26</v>
      </c>
      <c r="D22" s="1">
        <v>0</v>
      </c>
      <c r="E22" s="1">
        <v>1</v>
      </c>
      <c r="F22" s="1">
        <v>12</v>
      </c>
      <c r="G22" s="1">
        <v>0</v>
      </c>
      <c r="H22" s="1">
        <v>24</v>
      </c>
      <c r="I22" s="1">
        <v>0</v>
      </c>
      <c r="J22" s="1">
        <v>6</v>
      </c>
      <c r="K22" s="1">
        <v>0.0352</v>
      </c>
      <c r="L22" s="1" t="s">
        <v>89</v>
      </c>
    </row>
  </sheetData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1" sqref="A1"/>
    </sheetView>
  </sheetViews>
  <sheetFormatPr baseColWidth="8" defaultRowHeight="15"/>
  <cols>
    <col min="1" max="1" width="30.7109375" bestFit="1" customWidth="1"/>
    <col min="2" max="2" width="13.28515625" bestFit="1" customWidth="1"/>
    <col min="3" max="3" width="17.85546875" bestFit="1" customWidth="1"/>
    <col min="4" max="4" width="18.140625" bestFit="1" customWidth="1"/>
    <col min="5" max="5" width="12.28515625" bestFit="1" customWidth="1"/>
    <col min="6" max="6" width="11.5703125" bestFit="1" customWidth="1"/>
    <col min="7" max="7" width="10.5703125" bestFit="1" customWidth="1"/>
    <col min="8" max="8" width="9.85546875" bestFit="1" customWidth="1"/>
    <col min="9" max="9" width="14.5703125" bestFit="1" customWidth="1"/>
    <col min="10" max="10" width="13.7109375" bestFit="1" customWidth="1"/>
    <col min="11" max="257" width="9.42578125" customWidth="1"/>
  </cols>
  <sheetData>
    <row r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1" t="s">
        <v>12</v>
      </c>
      <c r="B2" s="1" t="s">
        <v>13</v>
      </c>
      <c r="K2" s="1">
        <v>13.67</v>
      </c>
      <c r="L2" s="1" t="s">
        <v>14</v>
      </c>
      <c r="M2" s="1" t="s">
        <v>27</v>
      </c>
    </row>
    <row r="3">
      <c r="A3" s="1" t="s">
        <v>12</v>
      </c>
      <c r="B3" s="1" t="s">
        <v>17</v>
      </c>
      <c r="C3" s="1" t="s">
        <v>22</v>
      </c>
      <c r="D3" s="1">
        <v>0</v>
      </c>
      <c r="E3" s="1">
        <v>1</v>
      </c>
      <c r="F3" s="1">
        <v>12</v>
      </c>
      <c r="G3" s="1">
        <v>0</v>
      </c>
      <c r="H3" s="1">
        <v>11</v>
      </c>
      <c r="I3" s="1">
        <v>0</v>
      </c>
      <c r="J3" s="1">
        <v>4</v>
      </c>
      <c r="K3" s="1">
        <f>(14.07+17.1+2.92)/4.5</f>
        <v>7.57555555555556</v>
      </c>
      <c r="L3" s="1" t="s">
        <v>19</v>
      </c>
    </row>
    <row r="4">
      <c r="A4" s="1" t="s">
        <v>12</v>
      </c>
      <c r="B4" s="1" t="s">
        <v>17</v>
      </c>
      <c r="C4" s="1" t="s">
        <v>64</v>
      </c>
      <c r="D4" s="1">
        <v>0</v>
      </c>
      <c r="E4" s="1">
        <v>1</v>
      </c>
      <c r="F4" s="1">
        <v>12</v>
      </c>
      <c r="G4" s="1">
        <v>11</v>
      </c>
      <c r="H4" s="1">
        <v>19</v>
      </c>
      <c r="I4" s="1">
        <v>0</v>
      </c>
      <c r="J4" s="1">
        <v>4</v>
      </c>
      <c r="K4" s="1">
        <f>14.07+17.1+2.92</f>
        <v>34.09</v>
      </c>
      <c r="L4" s="1" t="s">
        <v>19</v>
      </c>
    </row>
    <row r="5">
      <c r="A5" s="1" t="s">
        <v>12</v>
      </c>
      <c r="B5" s="1" t="s">
        <v>17</v>
      </c>
      <c r="C5" s="1" t="s">
        <v>22</v>
      </c>
      <c r="D5" s="1">
        <v>0</v>
      </c>
      <c r="E5" s="1">
        <v>1</v>
      </c>
      <c r="F5" s="1">
        <v>12</v>
      </c>
      <c r="G5" s="1">
        <v>19</v>
      </c>
      <c r="H5" s="1">
        <v>24</v>
      </c>
      <c r="I5" s="1">
        <v>0</v>
      </c>
      <c r="J5" s="1">
        <v>4</v>
      </c>
      <c r="K5" s="1">
        <f>(14.07+17.1+2.92)/4.5</f>
        <v>7.57555555555556</v>
      </c>
      <c r="L5" s="1" t="s">
        <v>19</v>
      </c>
    </row>
    <row r="6">
      <c r="A6" s="1" t="s">
        <v>12</v>
      </c>
      <c r="B6" s="1" t="s">
        <v>17</v>
      </c>
      <c r="C6" s="1" t="s">
        <v>22</v>
      </c>
      <c r="D6" s="1">
        <v>0</v>
      </c>
      <c r="E6" s="1">
        <v>1</v>
      </c>
      <c r="F6" s="1">
        <v>12</v>
      </c>
      <c r="G6" s="1">
        <v>0</v>
      </c>
      <c r="H6" s="1">
        <v>24</v>
      </c>
      <c r="I6" s="1">
        <v>5</v>
      </c>
      <c r="J6" s="1">
        <v>6</v>
      </c>
      <c r="K6" s="1">
        <f>(14.07+17.1+2.92)/4.5</f>
        <v>7.57555555555556</v>
      </c>
      <c r="L6" s="1" t="s">
        <v>19</v>
      </c>
    </row>
    <row r="7">
      <c r="A7" s="1" t="s">
        <v>12</v>
      </c>
      <c r="B7" s="1" t="s">
        <v>15</v>
      </c>
      <c r="D7" s="1">
        <v>0</v>
      </c>
      <c r="E7" s="1">
        <v>1</v>
      </c>
      <c r="F7" s="1">
        <v>12</v>
      </c>
      <c r="G7" s="1">
        <v>0</v>
      </c>
      <c r="H7" s="1">
        <v>24</v>
      </c>
      <c r="I7" s="1">
        <v>0</v>
      </c>
      <c r="J7" s="1">
        <v>6</v>
      </c>
      <c r="K7" s="1">
        <v>0.04171</v>
      </c>
      <c r="L7" s="1" t="s">
        <v>16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